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Enero 31"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<sst xmlns="http://schemas.openxmlformats.org/spreadsheetml/2006/main" count="419" uniqueCount="133">
  <si>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</si>
  <si>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</si>
  <si>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</si>
  <si>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</si>
  <si>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</si>
  <si>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</si>
  <si>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</si>
  <si>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</si>
  <si>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</si>
  <si>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</si>
  <si>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</si>
  <si>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</si>
  <si>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</si>
  <si>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</si>
  <si>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</si>
  <si>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</si>
  <si>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</si>
  <si>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</si>
  <si>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</si>
  <si>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</si>
  <si>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</si>
  <si>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</si>
  <si>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</si>
  <si>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</si>
  <si>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</si>
  <si>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</si>
  <si>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</si>
  <si>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</si>
  <si>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</si>
  <si>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</si>
  <si>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</si>
  <si>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</si>
  <si>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</si>
  <si>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</si>
  <si>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</si>
  <si>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</si>
  <si>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</si>
  <si>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</si>
  <si>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</si>
  <si>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</si>
  <si>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</si>
  <si>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</si>
  <si>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</si>
  <si>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</si>
  <si>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</si>
  <si>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</si>
  <si>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</si>
  <si>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</si>
  <si>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</si>
  <si>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</si>
  <si>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</si>
  <si>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</si>
  <si>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</si>
  <si>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</si>
  <si>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</si>
  <si>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</si>
  <si>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</si>
  <si>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</si>
  <si>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</si>
  <si>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</si>
  <si>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</si>
  <si>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</si>
  <si>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</si>
  <si>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</si>
  <si>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</si>
  <si>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</si>
  <si>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</si>
  <si>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</si>
  <si>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</si>
  <si>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</si>
  <si>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</si>
  <si>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</si>
  <si>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</si>
  <si>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</si>
  <si>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</si>
  <si>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</si>
  <si>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</si>
  <si>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</si>
  <si>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</si>
  <si>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</si>
  <si>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</si>
  <si>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</si>
  <si>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</si>
  <si>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</si>
  <si>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</si>
  <si>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</si>
  <si>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</si>
  <si>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</si>
  <si>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</si>
  <si>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</si>
  <si>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</si>
  <si>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</si>
  <si>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</si>
  <si>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</si>
  <si>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</si>
  <si>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</si>
  <si>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</si>
  <si>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</si>
  <si>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</si>
  <si>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</si>
  <si>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</si>
  <si>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</si>
  <si>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</si>
  <si>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</si>
  <si>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</si>
  <si>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</si>
  <si>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</si>
  <si>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</si>
  <si>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</si>
  <si>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</si>
  <si>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</si>
  <si>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</si>
  <si>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</si>
  <si>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</si>
  <si>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</si>
  <si>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</si>
  <si>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</si>
  <si>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</si>
  <si>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</si>
  <si>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</si>
  <si>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</si>
  <si>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</si>
  <si>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</si>
  <si>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</si>
  <si>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</si>
  <si>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</si>
  <si>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</si>
  <si>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</si>
  <si>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</si>
  <si>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</si>
  <si>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Realizar 20.400 asistencias técnicas, jurídicas y sociales en las intervenciones integrales de mejoramiento de vivienda priorizadas por la Secretaria Distrital del Hábitat
</t>
  </si>
  <si>
    <t>FECHA DE ACTUALIZACIÓN 31/01/2018</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</si>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</sst>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0.0%"/>
    <numFmt numFmtId="170" formatCode="_(&quot;$&quot;\ * #,##0_);_(&quot;$&quot;\ * \(#,##0\);_(&quot;$&quot;\ * &quot;-&quot;??_);_(@_)"/>
    <numFmt numFmtId="171" formatCode="_ [$€-2]\ * #,##0.00_ ;_ [$€-2]\ * \-#,##0.00_ ;_ [$€-2]\ * &quot;-&quot;??_ "/>
    <numFmt numFmtId="172" formatCode="_(* #,##0_);_(* \(#,##0\);_(* &quot;-&quot;??_);_(@_)"/>
    <numFmt numFmtId="173" formatCode="&quot;$&quot;\ #,##0"/>
    <numFmt numFmtId="174" formatCode="_(* #,##0.0_);_(* \(#,##0.0\);_(* &quot;-&quot;??_);_(@_)"/>
    <numFmt numFmtId="175" formatCode="[$€-2]\ #,##0.00_);[Red]\([$€-2]\ #,##0.00\)"/>
    <numFmt numFmtId="176" formatCode="_-* #,##0.00_-;\-* #,##0.00_-;_-* &quot;-&quot;??_-;_-@_-"/>
    <numFmt numFmtId="177" formatCode="_-&quot;$&quot;* #,##0.00_-;\-&quot;$&quot;* #,##0.00_-;_-&quot;$&quot;* &quot;-&quot;??_-;_-@_-"/>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0000"/>
    <numFmt numFmtId="189" formatCode="_-* #,##0\ _€_-;\-* #,##0\ _€_-;_-* &quot;-&quot;??\ _€_-;_-@_-"/>
    <numFmt numFmtId="190" formatCode="#,##0.0"/>
  </numFmts>
  <fonts count="7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b/>
      <sz val="10"/>
      <color indexed="10"/>
      <name val="Arial"/>
      <family val="2"/>
    </font>
    <font>
      <sz val="9"/>
      <color indexed="10"/>
      <name val="Arial"/>
      <family val="2"/>
    </font>
    <font>
      <sz val="10"/>
      <color indexed="10"/>
      <name val="Arial"/>
      <family val="2"/>
    </font>
    <font>
      <b/>
      <sz val="11"/>
      <color indexed="10"/>
      <name val="Calibri"/>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
      <b/>
      <sz val="10"/>
      <color rgb="FFFF0000"/>
      <name val="Arial"/>
      <family val="2"/>
    </font>
    <font>
      <sz val="9"/>
      <color rgb="FFFF0000"/>
      <name val="Arial"/>
      <family val="2"/>
    </font>
    <font>
      <sz val="10"/>
      <color rgb="FFFF0000"/>
      <name val="Arial"/>
      <family val="2"/>
    </font>
    <font>
      <b/>
      <sz val="11"/>
      <color rgb="FFFF0000"/>
      <name val="Calibri"/>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top style="thin"/>
      <bottom style="thin">
        <color theme="0"/>
      </bottom>
    </border>
    <border>
      <left style="thin"/>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9" fillId="20" borderId="0" applyNumberFormat="0" applyBorder="0" applyAlignment="0" applyProtection="0"/>
    <xf numFmtId="0" fontId="46" fillId="21" borderId="0" applyNumberFormat="0" applyBorder="0" applyAlignment="0" applyProtection="0"/>
    <xf numFmtId="0" fontId="47" fillId="22" borderId="1" applyNumberFormat="0" applyAlignment="0" applyProtection="0"/>
    <xf numFmtId="0" fontId="48" fillId="23" borderId="2" applyNumberFormat="0" applyAlignment="0" applyProtection="0"/>
    <xf numFmtId="0" fontId="49" fillId="0" borderId="3" applyNumberFormat="0" applyFill="0" applyAlignment="0" applyProtection="0"/>
    <xf numFmtId="43"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0" fillId="0" borderId="0" applyNumberFormat="0" applyFill="0" applyBorder="0" applyAlignment="0" applyProtection="0"/>
    <xf numFmtId="0" fontId="45"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1" fillId="30" borderId="1" applyNumberFormat="0" applyAlignment="0" applyProtection="0"/>
    <xf numFmtId="171"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0" fontId="1"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55" fillId="31"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75"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6" fontId="0"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2" fillId="0" borderId="0" applyFont="0" applyFill="0" applyBorder="0" applyAlignment="0" applyProtection="0"/>
    <xf numFmtId="43"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78" fontId="2" fillId="0" borderId="0" applyFont="0" applyFill="0" applyBorder="0" applyAlignment="0" applyProtection="0"/>
    <xf numFmtId="167"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7" fontId="1" fillId="0" borderId="0" applyFont="0" applyFill="0" applyBorder="0" applyAlignment="0" applyProtection="0"/>
    <xf numFmtId="0" fontId="56"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4" applyNumberFormat="0" applyFont="0" applyAlignment="0" applyProtection="0"/>
    <xf numFmtId="0" fontId="0" fillId="34"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7" fillId="22"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0" fillId="0" borderId="8" applyNumberFormat="0" applyFill="0" applyAlignment="0" applyProtection="0"/>
    <xf numFmtId="0" fontId="63" fillId="0" borderId="9" applyNumberFormat="0" applyFill="0" applyAlignment="0" applyProtection="0"/>
    <xf numFmtId="0" fontId="11" fillId="0" borderId="10" applyNumberFormat="0" applyFill="0" applyAlignment="0" applyProtection="0"/>
  </cellStyleXfs>
  <cellXfs count="206">
    <xf numFmtId="0" fontId="0" fillId="0" borderId="0" xfId="0" applyFont="1" applyAlignment="1">
      <alignment/>
    </xf>
    <xf numFmtId="0" fontId="3" fillId="0" borderId="11" xfId="155" applyFont="1" applyBorder="1" applyAlignment="1">
      <alignment/>
      <protection/>
    </xf>
    <xf numFmtId="0" fontId="3" fillId="0" borderId="0" xfId="155" applyFont="1" applyBorder="1" applyAlignment="1">
      <alignment/>
      <protection/>
    </xf>
    <xf numFmtId="0" fontId="4" fillId="0" borderId="0" xfId="155" applyFont="1">
      <alignment/>
      <protection/>
    </xf>
    <xf numFmtId="0" fontId="3" fillId="0" borderId="0" xfId="155" applyFont="1" applyBorder="1" applyAlignment="1">
      <alignment horizontal="left"/>
      <protection/>
    </xf>
    <xf numFmtId="0" fontId="2" fillId="0" borderId="0" xfId="155" applyFont="1">
      <alignment/>
      <protection/>
    </xf>
    <xf numFmtId="0" fontId="63" fillId="0" borderId="0" xfId="177" applyFont="1">
      <alignment/>
      <protection/>
    </xf>
    <xf numFmtId="0" fontId="0" fillId="0" borderId="0" xfId="177" applyBorder="1">
      <alignment/>
      <protection/>
    </xf>
    <xf numFmtId="0" fontId="0" fillId="0" borderId="0" xfId="177">
      <alignment/>
      <protection/>
    </xf>
    <xf numFmtId="0" fontId="63" fillId="0" borderId="0" xfId="177" applyFont="1" applyAlignment="1">
      <alignment horizontal="left"/>
      <protection/>
    </xf>
    <xf numFmtId="0" fontId="64" fillId="0" borderId="12" xfId="177" applyFont="1" applyBorder="1">
      <alignment/>
      <protection/>
    </xf>
    <xf numFmtId="0" fontId="64" fillId="0" borderId="13" xfId="177" applyFont="1" applyBorder="1">
      <alignment/>
      <protection/>
    </xf>
    <xf numFmtId="0" fontId="64" fillId="0" borderId="0" xfId="177" applyFont="1">
      <alignment/>
      <protection/>
    </xf>
    <xf numFmtId="0" fontId="64" fillId="0" borderId="12" xfId="177" applyFont="1" applyBorder="1" applyAlignment="1">
      <alignment horizontal="center" vertical="center" wrapText="1"/>
      <protection/>
    </xf>
    <xf numFmtId="0" fontId="1" fillId="0" borderId="14" xfId="177" applyFont="1" applyFill="1" applyBorder="1" applyAlignment="1" applyProtection="1">
      <alignment horizontal="justify" vertical="center" wrapText="1"/>
      <protection/>
    </xf>
    <xf numFmtId="170" fontId="65" fillId="0" borderId="0" xfId="129" applyNumberFormat="1" applyFont="1" applyFill="1" applyBorder="1" applyAlignment="1">
      <alignment/>
    </xf>
    <xf numFmtId="3" fontId="65" fillId="0" borderId="14" xfId="129" applyNumberFormat="1" applyFont="1" applyFill="1" applyBorder="1" applyAlignment="1">
      <alignment horizontal="center" vertical="center"/>
    </xf>
    <xf numFmtId="0" fontId="66" fillId="0" borderId="0" xfId="177" applyFont="1" applyBorder="1">
      <alignment/>
      <protection/>
    </xf>
    <xf numFmtId="49" fontId="6" fillId="35" borderId="0" xfId="155" applyNumberFormat="1" applyFont="1" applyFill="1" applyBorder="1" applyAlignment="1">
      <alignment horizontal="center" vertical="center" wrapText="1"/>
      <protection/>
    </xf>
    <xf numFmtId="0" fontId="1" fillId="35" borderId="14" xfId="177" applyFont="1" applyFill="1" applyBorder="1" applyAlignment="1" applyProtection="1">
      <alignment horizontal="justify" vertical="center" wrapText="1"/>
      <protection/>
    </xf>
    <xf numFmtId="4" fontId="65" fillId="0" borderId="14" xfId="129" applyNumberFormat="1" applyFont="1" applyFill="1" applyBorder="1" applyAlignment="1">
      <alignment horizontal="center" vertical="center"/>
    </xf>
    <xf numFmtId="3" fontId="65" fillId="0" borderId="14" xfId="129" applyNumberFormat="1" applyFont="1" applyFill="1" applyBorder="1" applyAlignment="1">
      <alignment horizontal="center" vertical="center" wrapText="1"/>
    </xf>
    <xf numFmtId="170" fontId="65" fillId="35" borderId="0" xfId="129" applyNumberFormat="1" applyFont="1" applyFill="1" applyBorder="1" applyAlignment="1">
      <alignment/>
    </xf>
    <xf numFmtId="3" fontId="65" fillId="35" borderId="14" xfId="129" applyNumberFormat="1" applyFont="1" applyFill="1" applyBorder="1" applyAlignment="1">
      <alignment horizontal="center" vertical="center"/>
    </xf>
    <xf numFmtId="0" fontId="66" fillId="35" borderId="0" xfId="177" applyFont="1" applyFill="1" applyBorder="1">
      <alignment/>
      <protection/>
    </xf>
    <xf numFmtId="0" fontId="0" fillId="35" borderId="0" xfId="177" applyFill="1">
      <alignment/>
      <protection/>
    </xf>
    <xf numFmtId="0" fontId="66" fillId="0" borderId="0" xfId="177" applyFont="1" applyFill="1" applyBorder="1">
      <alignment/>
      <protection/>
    </xf>
    <xf numFmtId="0" fontId="63" fillId="0" borderId="14" xfId="177" applyFont="1" applyFill="1" applyBorder="1" applyAlignment="1">
      <alignment vertical="center" wrapText="1"/>
      <protection/>
    </xf>
    <xf numFmtId="170" fontId="65" fillId="0" borderId="15" xfId="128" applyNumberFormat="1" applyFont="1" applyFill="1" applyBorder="1" applyAlignment="1">
      <alignment vertical="center"/>
    </xf>
    <xf numFmtId="170" fontId="63" fillId="0" borderId="0" xfId="177" applyNumberFormat="1" applyFont="1">
      <alignment/>
      <protection/>
    </xf>
    <xf numFmtId="9" fontId="65" fillId="0" borderId="14" xfId="199" applyFont="1" applyFill="1" applyBorder="1" applyAlignment="1">
      <alignment horizontal="center" vertical="center"/>
    </xf>
    <xf numFmtId="170" fontId="65" fillId="0" borderId="14" xfId="128" applyNumberFormat="1" applyFont="1" applyFill="1" applyBorder="1" applyAlignment="1">
      <alignment vertical="center"/>
    </xf>
    <xf numFmtId="3" fontId="0" fillId="0" borderId="0" xfId="177" applyNumberFormat="1">
      <alignment/>
      <protection/>
    </xf>
    <xf numFmtId="170" fontId="65" fillId="0" borderId="14" xfId="136" applyNumberFormat="1" applyFont="1" applyFill="1" applyBorder="1" applyAlignment="1">
      <alignment horizontal="center" vertical="center"/>
    </xf>
    <xf numFmtId="170" fontId="65" fillId="0" borderId="14" xfId="128" applyNumberFormat="1" applyFont="1" applyFill="1" applyBorder="1" applyAlignment="1">
      <alignment horizontal="center" vertical="center"/>
    </xf>
    <xf numFmtId="170" fontId="65" fillId="35" borderId="14" xfId="136" applyNumberFormat="1" applyFont="1" applyFill="1" applyBorder="1" applyAlignment="1">
      <alignment horizontal="center" vertical="center"/>
    </xf>
    <xf numFmtId="170" fontId="65" fillId="35" borderId="14" xfId="128" applyNumberFormat="1" applyFont="1" applyFill="1" applyBorder="1" applyAlignment="1">
      <alignment horizontal="center" vertical="center"/>
    </xf>
    <xf numFmtId="170" fontId="65" fillId="0" borderId="16" xfId="136" applyNumberFormat="1" applyFont="1" applyFill="1" applyBorder="1" applyAlignment="1">
      <alignment horizontal="center" vertical="center"/>
    </xf>
    <xf numFmtId="0" fontId="63" fillId="0" borderId="0" xfId="177" applyFont="1" applyAlignment="1">
      <alignment vertical="center"/>
      <protection/>
    </xf>
    <xf numFmtId="170" fontId="65" fillId="0" borderId="14" xfId="136" applyNumberFormat="1" applyFont="1" applyFill="1" applyBorder="1" applyAlignment="1">
      <alignment vertical="center"/>
    </xf>
    <xf numFmtId="170" fontId="65" fillId="35" borderId="14" xfId="136" applyNumberFormat="1" applyFont="1" applyFill="1" applyBorder="1" applyAlignment="1">
      <alignment vertical="center"/>
    </xf>
    <xf numFmtId="170" fontId="65" fillId="35" borderId="14" xfId="128" applyNumberFormat="1" applyFont="1" applyFill="1" applyBorder="1" applyAlignment="1">
      <alignment vertical="center"/>
    </xf>
    <xf numFmtId="0" fontId="67" fillId="0" borderId="14" xfId="0" applyFont="1" applyBorder="1" applyAlignment="1">
      <alignment horizontal="left" vertical="center" wrapText="1"/>
    </xf>
    <xf numFmtId="49" fontId="6" fillId="9" borderId="14" xfId="155" applyNumberFormat="1" applyFont="1" applyFill="1" applyBorder="1" applyAlignment="1">
      <alignment vertical="center" wrapText="1"/>
      <protection/>
    </xf>
    <xf numFmtId="0" fontId="11" fillId="0" borderId="14" xfId="177" applyFont="1" applyFill="1" applyBorder="1" applyAlignment="1" applyProtection="1">
      <alignment horizontal="justify" vertical="center" wrapText="1"/>
      <protection/>
    </xf>
    <xf numFmtId="170" fontId="68" fillId="0" borderId="0" xfId="129" applyNumberFormat="1" applyFont="1" applyFill="1" applyBorder="1" applyAlignment="1">
      <alignment/>
    </xf>
    <xf numFmtId="3" fontId="68" fillId="0" borderId="14" xfId="129" applyNumberFormat="1" applyFont="1" applyFill="1" applyBorder="1" applyAlignment="1">
      <alignment horizontal="center" vertical="center"/>
    </xf>
    <xf numFmtId="170" fontId="68" fillId="0" borderId="14" xfId="128" applyNumberFormat="1" applyFont="1" applyFill="1" applyBorder="1" applyAlignment="1">
      <alignment horizontal="center" vertical="center"/>
    </xf>
    <xf numFmtId="0" fontId="69" fillId="0" borderId="0" xfId="177" applyFont="1" applyBorder="1">
      <alignment/>
      <protection/>
    </xf>
    <xf numFmtId="49" fontId="6" fillId="6" borderId="16" xfId="155" applyNumberFormat="1" applyFont="1" applyFill="1" applyBorder="1" applyAlignment="1">
      <alignment horizontal="center" vertical="center" wrapText="1"/>
      <protection/>
    </xf>
    <xf numFmtId="0" fontId="11" fillId="35" borderId="14" xfId="177" applyFont="1" applyFill="1" applyBorder="1" applyAlignment="1" applyProtection="1">
      <alignment horizontal="justify" vertical="center" wrapText="1"/>
      <protection/>
    </xf>
    <xf numFmtId="9" fontId="68" fillId="0" borderId="14" xfId="200" applyFont="1" applyFill="1" applyBorder="1" applyAlignment="1">
      <alignment horizontal="center" vertical="center"/>
    </xf>
    <xf numFmtId="170" fontId="68" fillId="0" borderId="14" xfId="136" applyNumberFormat="1" applyFont="1" applyFill="1" applyBorder="1" applyAlignment="1">
      <alignment horizontal="center" vertical="center"/>
    </xf>
    <xf numFmtId="170" fontId="68" fillId="35" borderId="0" xfId="129" applyNumberFormat="1" applyFont="1" applyFill="1" applyBorder="1" applyAlignment="1">
      <alignment/>
    </xf>
    <xf numFmtId="3" fontId="68" fillId="35" borderId="14" xfId="129" applyNumberFormat="1" applyFont="1" applyFill="1" applyBorder="1" applyAlignment="1">
      <alignment horizontal="center" vertical="center"/>
    </xf>
    <xf numFmtId="170" fontId="68" fillId="35" borderId="14" xfId="136" applyNumberFormat="1" applyFont="1" applyFill="1" applyBorder="1" applyAlignment="1">
      <alignment horizontal="center" vertical="center"/>
    </xf>
    <xf numFmtId="0" fontId="69" fillId="35" borderId="0" xfId="177" applyFont="1" applyFill="1" applyBorder="1">
      <alignment/>
      <protection/>
    </xf>
    <xf numFmtId="0" fontId="63" fillId="35" borderId="0" xfId="177" applyFont="1" applyFill="1">
      <alignment/>
      <protection/>
    </xf>
    <xf numFmtId="0" fontId="0" fillId="0" borderId="0" xfId="177" applyFont="1">
      <alignment/>
      <protection/>
    </xf>
    <xf numFmtId="0" fontId="69" fillId="0" borderId="0" xfId="177" applyFont="1" applyFill="1" applyBorder="1">
      <alignment/>
      <protection/>
    </xf>
    <xf numFmtId="170" fontId="68" fillId="0" borderId="15" xfId="128" applyNumberFormat="1" applyFont="1" applyFill="1" applyBorder="1" applyAlignment="1">
      <alignment vertical="center"/>
    </xf>
    <xf numFmtId="0" fontId="63" fillId="0" borderId="14" xfId="177" applyFont="1" applyBorder="1">
      <alignment/>
      <protection/>
    </xf>
    <xf numFmtId="0" fontId="63" fillId="0" borderId="14" xfId="177" applyFont="1" applyBorder="1" applyAlignment="1">
      <alignment horizontal="center"/>
      <protection/>
    </xf>
    <xf numFmtId="0" fontId="63" fillId="0" borderId="0" xfId="177" applyFont="1" applyBorder="1">
      <alignment/>
      <protection/>
    </xf>
    <xf numFmtId="0" fontId="63" fillId="0" borderId="0" xfId="177" applyFont="1" applyBorder="1" applyAlignment="1">
      <alignment horizontal="center"/>
      <protection/>
    </xf>
    <xf numFmtId="0" fontId="11" fillId="35" borderId="0" xfId="177" applyFont="1" applyFill="1" applyBorder="1" applyAlignment="1" applyProtection="1">
      <alignment horizontal="justify" vertical="center" wrapText="1"/>
      <protection/>
    </xf>
    <xf numFmtId="3" fontId="68" fillId="0" borderId="0" xfId="129" applyNumberFormat="1" applyFont="1" applyFill="1" applyBorder="1" applyAlignment="1">
      <alignment horizontal="center" vertical="center"/>
    </xf>
    <xf numFmtId="170" fontId="68" fillId="0" borderId="0" xfId="128" applyNumberFormat="1" applyFont="1" applyFill="1" applyBorder="1" applyAlignment="1">
      <alignment horizontal="center" vertical="center"/>
    </xf>
    <xf numFmtId="170" fontId="68" fillId="0" borderId="0" xfId="128" applyNumberFormat="1" applyFont="1" applyFill="1" applyBorder="1" applyAlignment="1">
      <alignment vertical="center"/>
    </xf>
    <xf numFmtId="170" fontId="70" fillId="0" borderId="0" xfId="128" applyNumberFormat="1" applyFont="1" applyFill="1" applyBorder="1" applyAlignment="1">
      <alignment horizontal="center" vertical="center"/>
    </xf>
    <xf numFmtId="3" fontId="65" fillId="0" borderId="15" xfId="129" applyNumberFormat="1" applyFont="1" applyFill="1" applyBorder="1" applyAlignment="1">
      <alignment horizontal="center" vertical="center"/>
    </xf>
    <xf numFmtId="170" fontId="65" fillId="0" borderId="15" xfId="128" applyNumberFormat="1" applyFont="1" applyFill="1" applyBorder="1" applyAlignment="1">
      <alignment horizontal="center" vertical="center"/>
    </xf>
    <xf numFmtId="0" fontId="71" fillId="36" borderId="14" xfId="177" applyFont="1" applyFill="1" applyBorder="1" applyAlignment="1">
      <alignment vertical="center" wrapText="1"/>
      <protection/>
    </xf>
    <xf numFmtId="170" fontId="38" fillId="0" borderId="14" xfId="128" applyNumberFormat="1" applyFont="1" applyFill="1" applyBorder="1" applyAlignment="1">
      <alignment vertical="center"/>
    </xf>
    <xf numFmtId="170" fontId="38" fillId="0" borderId="14" xfId="128" applyNumberFormat="1" applyFont="1" applyFill="1" applyBorder="1" applyAlignment="1">
      <alignment horizontal="center" vertical="center"/>
    </xf>
    <xf numFmtId="170" fontId="39" fillId="0" borderId="14" xfId="128" applyNumberFormat="1" applyFont="1" applyFill="1" applyBorder="1" applyAlignment="1">
      <alignment horizontal="center" vertical="center"/>
    </xf>
    <xf numFmtId="0" fontId="63" fillId="0" borderId="15" xfId="177" applyFont="1" applyFill="1" applyBorder="1" applyAlignment="1">
      <alignment vertical="center" wrapText="1"/>
      <protection/>
    </xf>
    <xf numFmtId="0" fontId="63" fillId="0" borderId="16" xfId="177" applyFont="1" applyFill="1" applyBorder="1" applyAlignment="1">
      <alignment horizontal="center" vertical="center" wrapText="1"/>
      <protection/>
    </xf>
    <xf numFmtId="0" fontId="64" fillId="36" borderId="14" xfId="177" applyFont="1" applyFill="1" applyBorder="1" applyAlignment="1">
      <alignment horizontal="center" vertical="center" wrapText="1"/>
      <protection/>
    </xf>
    <xf numFmtId="0" fontId="63" fillId="0" borderId="14" xfId="177" applyFont="1" applyFill="1" applyBorder="1" applyAlignment="1">
      <alignment horizontal="center" vertical="center" wrapText="1"/>
      <protection/>
    </xf>
    <xf numFmtId="49" fontId="6" fillId="16" borderId="17" xfId="155" applyNumberFormat="1" applyFont="1" applyFill="1" applyBorder="1" applyAlignment="1">
      <alignment horizontal="center" vertical="center" wrapText="1"/>
      <protection/>
    </xf>
    <xf numFmtId="0" fontId="63" fillId="35" borderId="17" xfId="177" applyFont="1" applyFill="1" applyBorder="1" applyAlignment="1">
      <alignment horizontal="center" vertical="center" wrapText="1"/>
      <protection/>
    </xf>
    <xf numFmtId="0" fontId="64" fillId="36" borderId="14" xfId="177" applyFont="1" applyFill="1" applyBorder="1" applyAlignment="1">
      <alignment horizontal="center" vertical="center" wrapText="1"/>
      <protection/>
    </xf>
    <xf numFmtId="172" fontId="0" fillId="0" borderId="0" xfId="71" applyNumberFormat="1" applyBorder="1" applyAlignment="1">
      <alignment/>
    </xf>
    <xf numFmtId="170" fontId="0" fillId="0" borderId="0" xfId="177" applyNumberFormat="1" applyBorder="1">
      <alignment/>
      <protection/>
    </xf>
    <xf numFmtId="0" fontId="63" fillId="0" borderId="14" xfId="0" applyFont="1" applyBorder="1" applyAlignment="1">
      <alignment/>
    </xf>
    <xf numFmtId="0" fontId="0" fillId="0" borderId="14" xfId="0" applyBorder="1" applyAlignment="1">
      <alignment/>
    </xf>
    <xf numFmtId="170" fontId="0" fillId="0" borderId="14" xfId="0" applyNumberFormat="1" applyBorder="1" applyAlignment="1">
      <alignment/>
    </xf>
    <xf numFmtId="170" fontId="63" fillId="0" borderId="14" xfId="0" applyNumberFormat="1" applyFont="1" applyBorder="1" applyAlignment="1">
      <alignment/>
    </xf>
    <xf numFmtId="170" fontId="68" fillId="37" borderId="14" xfId="128" applyNumberFormat="1" applyFont="1" applyFill="1" applyBorder="1" applyAlignment="1">
      <alignment horizontal="center" vertical="center"/>
    </xf>
    <xf numFmtId="0" fontId="64" fillId="0" borderId="14" xfId="177" applyFont="1" applyBorder="1">
      <alignment/>
      <protection/>
    </xf>
    <xf numFmtId="0" fontId="64" fillId="0" borderId="14" xfId="177" applyFont="1" applyBorder="1" applyAlignment="1">
      <alignment horizontal="center" vertical="center" wrapText="1"/>
      <protection/>
    </xf>
    <xf numFmtId="0" fontId="66" fillId="0" borderId="14" xfId="177" applyFont="1" applyBorder="1">
      <alignment/>
      <protection/>
    </xf>
    <xf numFmtId="0" fontId="0" fillId="0" borderId="14" xfId="177" applyBorder="1">
      <alignment/>
      <protection/>
    </xf>
    <xf numFmtId="0" fontId="69" fillId="0" borderId="14" xfId="177" applyFont="1" applyBorder="1">
      <alignment/>
      <protection/>
    </xf>
    <xf numFmtId="0" fontId="66" fillId="35" borderId="14" xfId="177" applyFont="1" applyFill="1" applyBorder="1">
      <alignment/>
      <protection/>
    </xf>
    <xf numFmtId="0" fontId="69" fillId="35" borderId="14" xfId="177" applyFont="1" applyFill="1" applyBorder="1">
      <alignment/>
      <protection/>
    </xf>
    <xf numFmtId="170" fontId="68" fillId="0" borderId="14" xfId="128" applyNumberFormat="1" applyFont="1" applyFill="1" applyBorder="1" applyAlignment="1">
      <alignment vertical="center"/>
    </xf>
    <xf numFmtId="170" fontId="0" fillId="38" borderId="0" xfId="177" applyNumberFormat="1" applyFill="1">
      <alignment/>
      <protection/>
    </xf>
    <xf numFmtId="170" fontId="63" fillId="38" borderId="0" xfId="177" applyNumberFormat="1" applyFont="1" applyFill="1">
      <alignment/>
      <protection/>
    </xf>
    <xf numFmtId="170" fontId="0" fillId="0" borderId="0" xfId="177" applyNumberFormat="1">
      <alignment/>
      <protection/>
    </xf>
    <xf numFmtId="172" fontId="68" fillId="0" borderId="14" xfId="71" applyNumberFormat="1" applyFont="1" applyFill="1" applyBorder="1" applyAlignment="1">
      <alignment horizontal="center" vertical="center"/>
    </xf>
    <xf numFmtId="10" fontId="38" fillId="0" borderId="16" xfId="199" applyNumberFormat="1" applyFont="1" applyFill="1" applyBorder="1" applyAlignment="1">
      <alignment horizontal="center" vertical="center"/>
    </xf>
    <xf numFmtId="10" fontId="38" fillId="0" borderId="14" xfId="199" applyNumberFormat="1" applyFont="1" applyFill="1" applyBorder="1" applyAlignment="1">
      <alignment horizontal="center" vertical="center"/>
    </xf>
    <xf numFmtId="0" fontId="63" fillId="0" borderId="14" xfId="177" applyFont="1" applyFill="1" applyBorder="1" applyAlignment="1">
      <alignment horizontal="left" vertical="center" wrapText="1"/>
      <protection/>
    </xf>
    <xf numFmtId="9" fontId="65" fillId="0" borderId="14" xfId="199" applyNumberFormat="1" applyFont="1" applyFill="1" applyBorder="1" applyAlignment="1">
      <alignment horizontal="center" vertical="center"/>
    </xf>
    <xf numFmtId="164" fontId="7" fillId="0" borderId="14" xfId="132" applyNumberFormat="1" applyFont="1" applyFill="1" applyBorder="1" applyAlignment="1" applyProtection="1">
      <alignment horizontal="right" vertical="center" wrapText="1"/>
      <protection/>
    </xf>
    <xf numFmtId="173" fontId="7" fillId="0" borderId="14" xfId="132" applyNumberFormat="1" applyFont="1" applyFill="1" applyBorder="1" applyAlignment="1" applyProtection="1">
      <alignment vertical="center" wrapText="1"/>
      <protection/>
    </xf>
    <xf numFmtId="164" fontId="2" fillId="35" borderId="16" xfId="135" applyNumberFormat="1" applyFont="1" applyFill="1" applyBorder="1" applyAlignment="1">
      <alignment horizontal="center" vertical="center" wrapText="1"/>
    </xf>
    <xf numFmtId="170" fontId="8" fillId="35" borderId="14" xfId="126" applyNumberFormat="1" applyFont="1" applyFill="1" applyBorder="1" applyAlignment="1">
      <alignment vertical="center" wrapText="1"/>
    </xf>
    <xf numFmtId="172" fontId="0" fillId="0" borderId="0" xfId="177" applyNumberFormat="1">
      <alignment/>
      <protection/>
    </xf>
    <xf numFmtId="3" fontId="38" fillId="0" borderId="14" xfId="129" applyNumberFormat="1" applyFont="1" applyFill="1" applyBorder="1" applyAlignment="1">
      <alignment horizontal="center" vertical="center"/>
    </xf>
    <xf numFmtId="164" fontId="38" fillId="0" borderId="16" xfId="132" applyNumberFormat="1" applyFont="1" applyFill="1" applyBorder="1" applyAlignment="1">
      <alignment vertical="center" wrapText="1"/>
    </xf>
    <xf numFmtId="169" fontId="65" fillId="0" borderId="14" xfId="199" applyNumberFormat="1" applyFont="1" applyFill="1" applyBorder="1" applyAlignment="1">
      <alignment horizontal="center" vertical="center"/>
    </xf>
    <xf numFmtId="10" fontId="65" fillId="0" borderId="14" xfId="199" applyNumberFormat="1" applyFont="1" applyFill="1" applyBorder="1" applyAlignment="1">
      <alignment horizontal="center" vertical="center"/>
    </xf>
    <xf numFmtId="9" fontId="68" fillId="0" borderId="15" xfId="200" applyFont="1" applyFill="1" applyBorder="1" applyAlignment="1">
      <alignment horizontal="center" vertical="center"/>
    </xf>
    <xf numFmtId="170" fontId="68" fillId="0" borderId="15" xfId="136" applyNumberFormat="1" applyFont="1" applyFill="1" applyBorder="1" applyAlignment="1">
      <alignment horizontal="center" vertical="center"/>
    </xf>
    <xf numFmtId="0" fontId="66" fillId="0" borderId="18" xfId="177" applyFont="1" applyBorder="1">
      <alignment/>
      <protection/>
    </xf>
    <xf numFmtId="170" fontId="8" fillId="35" borderId="14" xfId="126" applyNumberFormat="1" applyFont="1" applyFill="1" applyBorder="1" applyAlignment="1">
      <alignment horizontal="center" vertical="center" wrapText="1"/>
    </xf>
    <xf numFmtId="0" fontId="45" fillId="0" borderId="0" xfId="177" applyFont="1">
      <alignment/>
      <protection/>
    </xf>
    <xf numFmtId="0" fontId="0" fillId="0" borderId="0" xfId="177" applyFont="1">
      <alignment/>
      <protection/>
    </xf>
    <xf numFmtId="188" fontId="68" fillId="0" borderId="0" xfId="129" applyNumberFormat="1" applyFont="1" applyFill="1" applyBorder="1" applyAlignment="1">
      <alignment horizontal="center" vertical="center"/>
    </xf>
    <xf numFmtId="0" fontId="45" fillId="0" borderId="0" xfId="177" applyFont="1" applyBorder="1">
      <alignment/>
      <protection/>
    </xf>
    <xf numFmtId="0" fontId="63" fillId="0" borderId="16" xfId="177" applyFont="1" applyFill="1" applyBorder="1" applyAlignment="1">
      <alignment horizontal="center" vertical="center" wrapText="1"/>
      <protection/>
    </xf>
    <xf numFmtId="0" fontId="63" fillId="0" borderId="17" xfId="177" applyFont="1" applyFill="1" applyBorder="1" applyAlignment="1">
      <alignment horizontal="center" vertical="center" wrapText="1"/>
      <protection/>
    </xf>
    <xf numFmtId="0" fontId="63" fillId="35" borderId="17" xfId="177" applyFont="1" applyFill="1" applyBorder="1" applyAlignment="1">
      <alignment horizontal="center" vertical="center" wrapText="1"/>
      <protection/>
    </xf>
    <xf numFmtId="0" fontId="71" fillId="36" borderId="14" xfId="177" applyFont="1" applyFill="1" applyBorder="1" applyAlignment="1">
      <alignment horizontal="center" vertical="center" wrapText="1"/>
      <protection/>
    </xf>
    <xf numFmtId="49" fontId="6" fillId="16" borderId="17" xfId="155" applyNumberFormat="1" applyFont="1" applyFill="1" applyBorder="1" applyAlignment="1">
      <alignment horizontal="center" vertical="center" wrapText="1"/>
      <protection/>
    </xf>
    <xf numFmtId="0" fontId="63" fillId="0" borderId="0" xfId="177" applyFont="1" applyAlignment="1">
      <alignment horizontal="left" vertical="center" wrapText="1"/>
      <protection/>
    </xf>
    <xf numFmtId="0" fontId="63" fillId="0" borderId="14" xfId="177" applyFont="1" applyFill="1" applyBorder="1" applyAlignment="1">
      <alignment horizontal="center" vertical="center" wrapText="1"/>
      <protection/>
    </xf>
    <xf numFmtId="0" fontId="5" fillId="39" borderId="0" xfId="155" applyFont="1" applyFill="1" applyBorder="1" applyAlignment="1">
      <alignment horizontal="left" vertical="center"/>
      <protection/>
    </xf>
    <xf numFmtId="3" fontId="0" fillId="0" borderId="0" xfId="177" applyNumberFormat="1" applyBorder="1">
      <alignment/>
      <protection/>
    </xf>
    <xf numFmtId="0" fontId="58" fillId="0" borderId="0" xfId="177" applyFont="1">
      <alignment/>
      <protection/>
    </xf>
    <xf numFmtId="0" fontId="72" fillId="0" borderId="0" xfId="155" applyFont="1" applyBorder="1" applyAlignment="1">
      <alignment/>
      <protection/>
    </xf>
    <xf numFmtId="0" fontId="73" fillId="0" borderId="0" xfId="155" applyFont="1">
      <alignment/>
      <protection/>
    </xf>
    <xf numFmtId="0" fontId="74" fillId="0" borderId="0" xfId="155" applyFont="1">
      <alignment/>
      <protection/>
    </xf>
    <xf numFmtId="0" fontId="58" fillId="0" borderId="0" xfId="177" applyFont="1" applyBorder="1">
      <alignment/>
      <protection/>
    </xf>
    <xf numFmtId="3" fontId="70" fillId="0" borderId="14" xfId="129" applyNumberFormat="1" applyFont="1" applyFill="1" applyBorder="1" applyAlignment="1">
      <alignment horizontal="center" vertical="center"/>
    </xf>
    <xf numFmtId="172" fontId="58" fillId="0" borderId="0" xfId="71" applyNumberFormat="1" applyFont="1" applyBorder="1" applyAlignment="1">
      <alignment/>
    </xf>
    <xf numFmtId="170" fontId="58" fillId="0" borderId="0" xfId="177" applyNumberFormat="1" applyFont="1">
      <alignment/>
      <protection/>
    </xf>
    <xf numFmtId="3" fontId="70" fillId="0" borderId="0" xfId="129" applyNumberFormat="1" applyFont="1" applyFill="1" applyBorder="1" applyAlignment="1">
      <alignment horizontal="center" vertical="center"/>
    </xf>
    <xf numFmtId="0" fontId="75" fillId="0" borderId="0" xfId="177" applyFont="1">
      <alignment/>
      <protection/>
    </xf>
    <xf numFmtId="9" fontId="58" fillId="0" borderId="0" xfId="199" applyFont="1" applyAlignment="1">
      <alignment/>
    </xf>
    <xf numFmtId="9" fontId="38" fillId="0" borderId="14" xfId="199" applyFont="1" applyFill="1" applyBorder="1" applyAlignment="1">
      <alignment horizontal="center" vertical="center"/>
    </xf>
    <xf numFmtId="9" fontId="38" fillId="0" borderId="14" xfId="199" applyNumberFormat="1" applyFont="1" applyFill="1" applyBorder="1" applyAlignment="1">
      <alignment horizontal="center" vertical="center"/>
    </xf>
    <xf numFmtId="172" fontId="0" fillId="0" borderId="0" xfId="71" applyNumberFormat="1" applyAlignment="1">
      <alignment vertical="center"/>
    </xf>
    <xf numFmtId="172" fontId="58" fillId="0" borderId="0" xfId="71" applyNumberFormat="1" applyFont="1" applyAlignment="1">
      <alignment vertical="center"/>
    </xf>
    <xf numFmtId="170" fontId="39" fillId="35" borderId="14" xfId="136" applyNumberFormat="1" applyFont="1" applyFill="1" applyBorder="1" applyAlignment="1">
      <alignment horizontal="center" vertical="center"/>
    </xf>
    <xf numFmtId="170" fontId="39" fillId="0" borderId="14" xfId="136" applyNumberFormat="1" applyFont="1" applyFill="1" applyBorder="1" applyAlignment="1">
      <alignment horizontal="center" vertical="center"/>
    </xf>
    <xf numFmtId="9" fontId="39" fillId="0" borderId="14" xfId="199" applyFont="1" applyFill="1" applyBorder="1" applyAlignment="1">
      <alignment horizontal="center" vertical="center"/>
    </xf>
    <xf numFmtId="0" fontId="71" fillId="36" borderId="14" xfId="177" applyFont="1" applyFill="1" applyBorder="1" applyAlignment="1">
      <alignment horizontal="center" vertical="center" wrapText="1"/>
      <protection/>
    </xf>
    <xf numFmtId="0" fontId="71" fillId="36" borderId="16" xfId="177" applyFont="1" applyFill="1" applyBorder="1" applyAlignment="1">
      <alignment horizontal="center" vertical="center" wrapText="1"/>
      <protection/>
    </xf>
    <xf numFmtId="0" fontId="71" fillId="36" borderId="15" xfId="177" applyFont="1" applyFill="1" applyBorder="1" applyAlignment="1">
      <alignment horizontal="center" vertical="center" wrapText="1"/>
      <protection/>
    </xf>
    <xf numFmtId="0" fontId="64" fillId="36" borderId="14" xfId="177" applyFont="1" applyFill="1" applyBorder="1" applyAlignment="1">
      <alignment horizontal="center" vertical="center" wrapText="1"/>
      <protection/>
    </xf>
    <xf numFmtId="0" fontId="3" fillId="0" borderId="19" xfId="155" applyFont="1" applyBorder="1" applyAlignment="1">
      <alignment horizontal="left"/>
      <protection/>
    </xf>
    <xf numFmtId="0" fontId="3" fillId="0" borderId="20" xfId="155" applyFont="1" applyBorder="1" applyAlignment="1">
      <alignment horizontal="left"/>
      <protection/>
    </xf>
    <xf numFmtId="0" fontId="3" fillId="0" borderId="21" xfId="155" applyFont="1" applyBorder="1" applyAlignment="1">
      <alignment horizontal="left"/>
      <protection/>
    </xf>
    <xf numFmtId="0" fontId="64" fillId="36" borderId="22" xfId="177" applyFont="1" applyFill="1" applyBorder="1" applyAlignment="1">
      <alignment horizontal="center" vertical="center" wrapText="1"/>
      <protection/>
    </xf>
    <xf numFmtId="0" fontId="64" fillId="36" borderId="23" xfId="177" applyFont="1" applyFill="1" applyBorder="1" applyAlignment="1">
      <alignment horizontal="center" vertical="center" wrapText="1"/>
      <protection/>
    </xf>
    <xf numFmtId="0" fontId="64" fillId="36" borderId="24" xfId="177" applyFont="1" applyFill="1" applyBorder="1" applyAlignment="1">
      <alignment horizontal="center" vertical="center" wrapText="1"/>
      <protection/>
    </xf>
    <xf numFmtId="0" fontId="64" fillId="36" borderId="25" xfId="177" applyFont="1" applyFill="1" applyBorder="1" applyAlignment="1">
      <alignment horizontal="center" vertical="center" wrapText="1"/>
      <protection/>
    </xf>
    <xf numFmtId="0" fontId="64" fillId="36" borderId="17" xfId="177" applyFont="1" applyFill="1" applyBorder="1" applyAlignment="1">
      <alignment horizontal="center" vertical="center" wrapText="1"/>
      <protection/>
    </xf>
    <xf numFmtId="0" fontId="64" fillId="36" borderId="26" xfId="177" applyFont="1" applyFill="1" applyBorder="1" applyAlignment="1">
      <alignment horizontal="center" vertical="center" wrapText="1"/>
      <protection/>
    </xf>
    <xf numFmtId="0" fontId="64" fillId="36" borderId="27" xfId="177" applyFont="1" applyFill="1" applyBorder="1" applyAlignment="1">
      <alignment horizontal="center" vertical="center" wrapText="1"/>
      <protection/>
    </xf>
    <xf numFmtId="0" fontId="64" fillId="36" borderId="28" xfId="177" applyFont="1" applyFill="1" applyBorder="1" applyAlignment="1">
      <alignment horizontal="center" vertical="center" wrapText="1"/>
      <protection/>
    </xf>
    <xf numFmtId="0" fontId="64" fillId="36" borderId="29" xfId="177" applyFont="1" applyFill="1" applyBorder="1" applyAlignment="1">
      <alignment horizontal="center" vertical="center" wrapText="1"/>
      <protection/>
    </xf>
    <xf numFmtId="0" fontId="5" fillId="39" borderId="11" xfId="155" applyFont="1" applyFill="1" applyBorder="1" applyAlignment="1">
      <alignment horizontal="left" vertical="center"/>
      <protection/>
    </xf>
    <xf numFmtId="0" fontId="5" fillId="39" borderId="0" xfId="155" applyFont="1" applyFill="1" applyBorder="1" applyAlignment="1">
      <alignment horizontal="left" vertical="center"/>
      <protection/>
    </xf>
    <xf numFmtId="0" fontId="63" fillId="0" borderId="0" xfId="177" applyFont="1" applyAlignment="1">
      <alignment horizontal="left" vertical="center" wrapText="1"/>
      <protection/>
    </xf>
    <xf numFmtId="0" fontId="63" fillId="0" borderId="16" xfId="177" applyFont="1" applyFill="1" applyBorder="1" applyAlignment="1">
      <alignment horizontal="center" vertical="center" wrapText="1"/>
      <protection/>
    </xf>
    <xf numFmtId="0" fontId="63" fillId="0" borderId="17" xfId="177" applyFont="1" applyFill="1" applyBorder="1" applyAlignment="1">
      <alignment horizontal="center" vertical="center" wrapText="1"/>
      <protection/>
    </xf>
    <xf numFmtId="0" fontId="63" fillId="0" borderId="15" xfId="177" applyFont="1" applyFill="1" applyBorder="1" applyAlignment="1">
      <alignment horizontal="center" vertical="center" wrapText="1"/>
      <protection/>
    </xf>
    <xf numFmtId="49" fontId="6" fillId="9" borderId="30" xfId="155" applyNumberFormat="1" applyFont="1" applyFill="1" applyBorder="1" applyAlignment="1">
      <alignment horizontal="center" vertical="center" wrapText="1"/>
      <protection/>
    </xf>
    <xf numFmtId="49" fontId="6" fillId="9" borderId="18" xfId="155" applyNumberFormat="1" applyFont="1" applyFill="1" applyBorder="1" applyAlignment="1">
      <alignment horizontal="center" vertical="center" wrapText="1"/>
      <protection/>
    </xf>
    <xf numFmtId="0" fontId="63" fillId="0" borderId="14" xfId="177" applyFont="1" applyFill="1" applyBorder="1" applyAlignment="1">
      <alignment horizontal="center" vertical="center" wrapText="1"/>
      <protection/>
    </xf>
    <xf numFmtId="49" fontId="6" fillId="6" borderId="14" xfId="155" applyNumberFormat="1" applyFont="1" applyFill="1" applyBorder="1" applyAlignment="1">
      <alignment horizontal="center" vertical="center" wrapText="1"/>
      <protection/>
    </xf>
    <xf numFmtId="49" fontId="6" fillId="34" borderId="16" xfId="155" applyNumberFormat="1" applyFont="1" applyFill="1" applyBorder="1" applyAlignment="1">
      <alignment horizontal="center" vertical="center" wrapText="1"/>
      <protection/>
    </xf>
    <xf numFmtId="49" fontId="6" fillId="34" borderId="17" xfId="155" applyNumberFormat="1" applyFont="1" applyFill="1" applyBorder="1" applyAlignment="1">
      <alignment horizontal="center" vertical="center" wrapText="1"/>
      <protection/>
    </xf>
    <xf numFmtId="49" fontId="6" fillId="34" borderId="15" xfId="155" applyNumberFormat="1" applyFont="1" applyFill="1" applyBorder="1" applyAlignment="1">
      <alignment horizontal="center" vertical="center" wrapText="1"/>
      <protection/>
    </xf>
    <xf numFmtId="49" fontId="6" fillId="16" borderId="16" xfId="155" applyNumberFormat="1" applyFont="1" applyFill="1" applyBorder="1" applyAlignment="1">
      <alignment horizontal="center" vertical="center" wrapText="1"/>
      <protection/>
    </xf>
    <xf numFmtId="49" fontId="6" fillId="16" borderId="17" xfId="155" applyNumberFormat="1" applyFont="1" applyFill="1" applyBorder="1" applyAlignment="1">
      <alignment horizontal="center" vertical="center" wrapText="1"/>
      <protection/>
    </xf>
    <xf numFmtId="49" fontId="6" fillId="16" borderId="15" xfId="155" applyNumberFormat="1" applyFont="1" applyFill="1" applyBorder="1" applyAlignment="1">
      <alignment horizontal="center" vertical="center" wrapText="1"/>
      <protection/>
    </xf>
    <xf numFmtId="0" fontId="63" fillId="35" borderId="16" xfId="177" applyFont="1" applyFill="1" applyBorder="1" applyAlignment="1">
      <alignment horizontal="center" vertical="center" wrapText="1"/>
      <protection/>
    </xf>
    <xf numFmtId="0" fontId="63" fillId="35" borderId="17" xfId="177" applyFont="1" applyFill="1" applyBorder="1" applyAlignment="1">
      <alignment horizontal="center" vertical="center" wrapText="1"/>
      <protection/>
    </xf>
    <xf numFmtId="0" fontId="63" fillId="35" borderId="15" xfId="177" applyFont="1" applyFill="1" applyBorder="1" applyAlignment="1">
      <alignment horizontal="center" vertical="center" wrapText="1"/>
      <protection/>
    </xf>
    <xf numFmtId="49" fontId="6" fillId="9" borderId="16" xfId="155" applyNumberFormat="1" applyFont="1" applyFill="1" applyBorder="1" applyAlignment="1">
      <alignment horizontal="center" vertical="center" wrapText="1"/>
      <protection/>
    </xf>
    <xf numFmtId="49" fontId="6" fillId="9" borderId="15" xfId="155" applyNumberFormat="1" applyFont="1" applyFill="1" applyBorder="1" applyAlignment="1">
      <alignment horizontal="center" vertical="center" wrapText="1"/>
      <protection/>
    </xf>
    <xf numFmtId="0" fontId="64" fillId="36" borderId="31" xfId="177" applyFont="1" applyFill="1" applyBorder="1" applyAlignment="1">
      <alignment horizontal="center" vertical="center" wrapText="1"/>
      <protection/>
    </xf>
    <xf numFmtId="0" fontId="64" fillId="36" borderId="32" xfId="177" applyFont="1" applyFill="1" applyBorder="1" applyAlignment="1">
      <alignment horizontal="center" vertical="center" wrapText="1"/>
      <protection/>
    </xf>
    <xf numFmtId="0" fontId="64" fillId="36" borderId="33" xfId="177" applyFont="1" applyFill="1" applyBorder="1" applyAlignment="1">
      <alignment horizontal="center" vertical="center" wrapText="1"/>
      <protection/>
    </xf>
    <xf numFmtId="0" fontId="76" fillId="36" borderId="16" xfId="177" applyFont="1" applyFill="1" applyBorder="1" applyAlignment="1">
      <alignment horizontal="center" vertical="center" wrapText="1"/>
      <protection/>
    </xf>
    <xf numFmtId="0" fontId="76" fillId="36" borderId="15" xfId="177" applyFont="1" applyFill="1" applyBorder="1" applyAlignment="1">
      <alignment horizontal="center" vertical="center" wrapText="1"/>
      <protection/>
    </xf>
    <xf numFmtId="0" fontId="48" fillId="36" borderId="31" xfId="177" applyFont="1" applyFill="1" applyBorder="1" applyAlignment="1">
      <alignment horizontal="center" vertical="center" wrapText="1"/>
      <protection/>
    </xf>
    <xf numFmtId="0" fontId="48" fillId="36" borderId="32" xfId="177" applyFont="1" applyFill="1" applyBorder="1" applyAlignment="1">
      <alignment horizontal="center" vertical="center" wrapText="1"/>
      <protection/>
    </xf>
    <xf numFmtId="0" fontId="64" fillId="36" borderId="11" xfId="177" applyFont="1" applyFill="1" applyBorder="1" applyAlignment="1">
      <alignment horizontal="center" vertical="center" wrapText="1"/>
      <protection/>
    </xf>
    <xf numFmtId="0" fontId="64" fillId="36" borderId="16" xfId="177" applyFont="1" applyFill="1" applyBorder="1" applyAlignment="1">
      <alignment horizontal="center" vertical="center" wrapText="1"/>
      <protection/>
    </xf>
    <xf numFmtId="0" fontId="64" fillId="36" borderId="15" xfId="177" applyFont="1" applyFill="1" applyBorder="1" applyAlignment="1">
      <alignment horizontal="center" vertical="center" wrapText="1"/>
      <protection/>
    </xf>
    <xf numFmtId="0" fontId="63" fillId="0" borderId="16" xfId="177" applyFont="1" applyFill="1" applyBorder="1" applyAlignment="1">
      <alignment horizontal="left" vertical="center" wrapText="1"/>
      <protection/>
    </xf>
    <xf numFmtId="0" fontId="63" fillId="0" borderId="15" xfId="177" applyFont="1" applyFill="1" applyBorder="1" applyAlignment="1">
      <alignment horizontal="left" vertical="center" wrapText="1"/>
      <protection/>
    </xf>
    <xf numFmtId="0" fontId="63" fillId="35" borderId="16" xfId="177" applyFont="1" applyFill="1" applyBorder="1" applyAlignment="1">
      <alignment horizontal="left" vertical="center" wrapText="1"/>
      <protection/>
    </xf>
    <xf numFmtId="0" fontId="63" fillId="35" borderId="17" xfId="177" applyFont="1" applyFill="1" applyBorder="1" applyAlignment="1">
      <alignment horizontal="left" vertical="center" wrapText="1"/>
      <protection/>
    </xf>
    <xf numFmtId="0" fontId="63" fillId="35" borderId="15" xfId="177" applyFont="1" applyFill="1" applyBorder="1" applyAlignment="1">
      <alignment horizontal="left" vertical="center" wrapText="1"/>
      <protection/>
    </xf>
    <xf numFmtId="0" fontId="63" fillId="0" borderId="17" xfId="177" applyFont="1" applyFill="1" applyBorder="1" applyAlignment="1">
      <alignment horizontal="left" vertical="center" wrapText="1"/>
      <protection/>
    </xf>
    <xf numFmtId="0" fontId="48" fillId="36" borderId="14" xfId="177" applyFont="1" applyFill="1" applyBorder="1" applyAlignment="1">
      <alignment horizontal="center" vertical="center" wrapText="1"/>
      <protection/>
    </xf>
    <xf numFmtId="49" fontId="6" fillId="9" borderId="14" xfId="155" applyNumberFormat="1" applyFont="1" applyFill="1" applyBorder="1" applyAlignment="1">
      <alignment horizontal="center" vertical="center" wrapText="1"/>
      <protection/>
    </xf>
    <xf numFmtId="0" fontId="3" fillId="0" borderId="14" xfId="155" applyFont="1" applyBorder="1" applyAlignment="1">
      <alignment horizontal="left"/>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a"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4" xfId="48"/>
    <cellStyle name="Énfasis1" xfId="49"/>
    <cellStyle name="Énfasis1 2" xfId="50"/>
    <cellStyle name="Énfasis1 3" xfId="51"/>
    <cellStyle name="Énfasis2" xfId="52"/>
    <cellStyle name="Énfasis3" xfId="53"/>
    <cellStyle name="Énfasis4" xfId="54"/>
    <cellStyle name="Énfasis5" xfId="55"/>
    <cellStyle name="Énfasis6" xfId="56"/>
    <cellStyle name="Entrada" xfId="57"/>
    <cellStyle name="Euro" xfId="58"/>
    <cellStyle name="Euro 2" xfId="59"/>
    <cellStyle name="Euro 2 2" xfId="60"/>
    <cellStyle name="Euro 3" xfId="61"/>
    <cellStyle name="Euro 4" xfId="62"/>
    <cellStyle name="Euro 5" xfId="63"/>
    <cellStyle name="Excel Built-in Normal" xfId="64"/>
    <cellStyle name="Hyperlink" xfId="65"/>
    <cellStyle name="Hipervínculo 2" xfId="66"/>
    <cellStyle name="Hipervínculo 2 2" xfId="67"/>
    <cellStyle name="Hipervínculo 3" xfId="68"/>
    <cellStyle name="Followed Hyperlink" xfId="69"/>
    <cellStyle name="Incorrecto" xfId="70"/>
    <cellStyle name="Comma" xfId="71"/>
    <cellStyle name="Comma [0]" xfId="72"/>
    <cellStyle name="Millares 10" xfId="73"/>
    <cellStyle name="Millares 10 2" xfId="74"/>
    <cellStyle name="Millares 10 2 2" xfId="75"/>
    <cellStyle name="Millares 10 3" xfId="76"/>
    <cellStyle name="Millares 11" xfId="77"/>
    <cellStyle name="Millares 11 2" xfId="78"/>
    <cellStyle name="Millares 11 2 2" xfId="79"/>
    <cellStyle name="Millares 11 2 3" xfId="80"/>
    <cellStyle name="Millares 12" xfId="81"/>
    <cellStyle name="Millares 12 2" xfId="82"/>
    <cellStyle name="Millares 12 3" xfId="83"/>
    <cellStyle name="Millares 13" xfId="84"/>
    <cellStyle name="Millares 14" xfId="85"/>
    <cellStyle name="Millares 15" xfId="86"/>
    <cellStyle name="Millares 16" xfId="87"/>
    <cellStyle name="Millares 17" xfId="88"/>
    <cellStyle name="Millares 2" xfId="89"/>
    <cellStyle name="Millares 2 2" xfId="90"/>
    <cellStyle name="Millares 2 2 2" xfId="91"/>
    <cellStyle name="Millares 2 3" xfId="92"/>
    <cellStyle name="Millares 2 4" xfId="93"/>
    <cellStyle name="Millares 3" xfId="94"/>
    <cellStyle name="Millares 3 2" xfId="95"/>
    <cellStyle name="Millares 3 2 2" xfId="96"/>
    <cellStyle name="Millares 3 3" xfId="97"/>
    <cellStyle name="Millares 3 3 2" xfId="98"/>
    <cellStyle name="Millares 3 4" xfId="99"/>
    <cellStyle name="Millares 3 4 2" xfId="100"/>
    <cellStyle name="Millares 3 4 2 2" xfId="101"/>
    <cellStyle name="Millares 3 4 2 2 2" xfId="102"/>
    <cellStyle name="Millares 3 4 2 2 3" xfId="103"/>
    <cellStyle name="Millares 3 5" xfId="104"/>
    <cellStyle name="Millares 3_Formato Ejecucion presupuestal 30042009" xfId="105"/>
    <cellStyle name="Millares 4" xfId="106"/>
    <cellStyle name="Millares 4 2" xfId="107"/>
    <cellStyle name="Millares 4 3" xfId="108"/>
    <cellStyle name="Millares 5" xfId="109"/>
    <cellStyle name="Millares 5 2" xfId="110"/>
    <cellStyle name="Millares 5 3" xfId="111"/>
    <cellStyle name="Millares 6" xfId="112"/>
    <cellStyle name="Millares 6 2" xfId="113"/>
    <cellStyle name="Millares 6 2 2" xfId="114"/>
    <cellStyle name="Millares 6 3" xfId="115"/>
    <cellStyle name="Millares 6 4" xfId="116"/>
    <cellStyle name="Millares 7" xfId="117"/>
    <cellStyle name="Millares 7 2" xfId="118"/>
    <cellStyle name="Millares 8" xfId="119"/>
    <cellStyle name="Millares 8 2" xfId="120"/>
    <cellStyle name="Millares 9" xfId="121"/>
    <cellStyle name="Millares 9 2" xfId="122"/>
    <cellStyle name="Currency" xfId="123"/>
    <cellStyle name="Currency [0]" xfId="124"/>
    <cellStyle name="Moneda 10" xfId="125"/>
    <cellStyle name="Moneda 11" xfId="126"/>
    <cellStyle name="Moneda 13 2" xfId="127"/>
    <cellStyle name="Moneda 2" xfId="128"/>
    <cellStyle name="Moneda 2 2" xfId="129"/>
    <cellStyle name="Moneda 2 2 2" xfId="130"/>
    <cellStyle name="Moneda 2 2 3" xfId="131"/>
    <cellStyle name="Moneda 2 3" xfId="132"/>
    <cellStyle name="Moneda 2 3 2 2" xfId="133"/>
    <cellStyle name="Moneda 2 3 2 2 2" xfId="134"/>
    <cellStyle name="Moneda 2 3 3" xfId="135"/>
    <cellStyle name="Moneda 3" xfId="136"/>
    <cellStyle name="Moneda 3 2" xfId="137"/>
    <cellStyle name="Moneda 3 3" xfId="138"/>
    <cellStyle name="Moneda 3 4" xfId="139"/>
    <cellStyle name="Moneda 4" xfId="140"/>
    <cellStyle name="Moneda 5" xfId="141"/>
    <cellStyle name="Moneda 5 2" xfId="142"/>
    <cellStyle name="Moneda 6" xfId="143"/>
    <cellStyle name="Moneda 7" xfId="144"/>
    <cellStyle name="Moneda 8" xfId="145"/>
    <cellStyle name="Moneda 8 2" xfId="146"/>
    <cellStyle name="Moneda 9" xfId="147"/>
    <cellStyle name="Neutral" xfId="148"/>
    <cellStyle name="Neutral 2" xfId="149"/>
    <cellStyle name="Normal 10" xfId="150"/>
    <cellStyle name="Normal 10 2" xfId="151"/>
    <cellStyle name="Normal 11" xfId="152"/>
    <cellStyle name="Normal 12" xfId="153"/>
    <cellStyle name="Normal 13" xfId="154"/>
    <cellStyle name="Normal 14" xfId="155"/>
    <cellStyle name="Normal 15" xfId="156"/>
    <cellStyle name="Normal 2" xfId="157"/>
    <cellStyle name="Normal 2 2" xfId="158"/>
    <cellStyle name="Normal 2 2 2" xfId="159"/>
    <cellStyle name="Normal 2 3" xfId="160"/>
    <cellStyle name="Normal 2 3 2" xfId="161"/>
    <cellStyle name="Normal 2 3 2 2" xfId="162"/>
    <cellStyle name="Normal 2 4" xfId="163"/>
    <cellStyle name="Normal 2 4 2" xfId="164"/>
    <cellStyle name="Normal 2 5" xfId="165"/>
    <cellStyle name="Normal 2 6" xfId="166"/>
    <cellStyle name="Normal 2 8" xfId="167"/>
    <cellStyle name="Normal 2_Formato Ejecucion presupuestal 30042009" xfId="168"/>
    <cellStyle name="Normal 3" xfId="169"/>
    <cellStyle name="Normal 3 10" xfId="170"/>
    <cellStyle name="Normal 3 2" xfId="171"/>
    <cellStyle name="Normal 3 2 2" xfId="172"/>
    <cellStyle name="Normal 3 2 3" xfId="173"/>
    <cellStyle name="Normal 3 3" xfId="174"/>
    <cellStyle name="Normal 3 3 2" xfId="175"/>
    <cellStyle name="Normal 3 3 6 2" xfId="176"/>
    <cellStyle name="Normal 3 4" xfId="177"/>
    <cellStyle name="Normal 3 5" xfId="178"/>
    <cellStyle name="Normal 3 6" xfId="179"/>
    <cellStyle name="Normal 3 7" xfId="180"/>
    <cellStyle name="Normal 3 8" xfId="181"/>
    <cellStyle name="Normal 3 9" xfId="182"/>
    <cellStyle name="Normal 3_Formato de Seguimiento Sectorial (31-5-09) dmv" xfId="183"/>
    <cellStyle name="Normal 4" xfId="184"/>
    <cellStyle name="Normal 5" xfId="185"/>
    <cellStyle name="Normal 5 2" xfId="186"/>
    <cellStyle name="Normal 5 3" xfId="187"/>
    <cellStyle name="Normal 6" xfId="188"/>
    <cellStyle name="Normal 6 2" xfId="189"/>
    <cellStyle name="Normal 6 3" xfId="190"/>
    <cellStyle name="Normal 7" xfId="191"/>
    <cellStyle name="Normal 7 2" xfId="192"/>
    <cellStyle name="Normal 8" xfId="193"/>
    <cellStyle name="Normal 8 2" xfId="194"/>
    <cellStyle name="Normal 9" xfId="195"/>
    <cellStyle name="Normal 9 2" xfId="196"/>
    <cellStyle name="Notas" xfId="197"/>
    <cellStyle name="Notas 2" xfId="198"/>
    <cellStyle name="Percent" xfId="199"/>
    <cellStyle name="Porcentaje 2" xfId="200"/>
    <cellStyle name="Porcentaje 2 2" xfId="201"/>
    <cellStyle name="Porcentaje 3" xfId="202"/>
    <cellStyle name="Porcentual 2" xfId="203"/>
    <cellStyle name="Porcentual 2 2" xfId="204"/>
    <cellStyle name="Porcentual 3" xfId="205"/>
    <cellStyle name="Porcentual 3 2" xfId="206"/>
    <cellStyle name="Porcentual 3 2 2" xfId="207"/>
    <cellStyle name="Porcentual 3 3" xfId="208"/>
    <cellStyle name="Porcentual 4" xfId="209"/>
    <cellStyle name="Porcentual 4 2" xfId="210"/>
    <cellStyle name="Porcentual 4 2 2" xfId="211"/>
    <cellStyle name="Porcentual 4 3" xfId="212"/>
    <cellStyle name="Porcentual 5" xfId="213"/>
    <cellStyle name="Porcentual 6" xfId="214"/>
    <cellStyle name="Porcentual 7" xfId="215"/>
    <cellStyle name="Porcentual 8" xfId="216"/>
    <cellStyle name="Salida" xfId="217"/>
    <cellStyle name="Texto de advertencia" xfId="218"/>
    <cellStyle name="Texto explicativo" xfId="219"/>
    <cellStyle name="Título" xfId="220"/>
    <cellStyle name="Título 1"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54" t="s">
        <v>0</v>
      </c>
      <c r="B3" s="155"/>
      <c r="C3" s="155"/>
      <c r="D3" s="156"/>
      <c r="E3" s="1"/>
      <c r="F3" s="2"/>
      <c r="G3" s="2"/>
      <c r="H3" s="2"/>
      <c r="I3" s="2"/>
      <c r="J3" s="2"/>
      <c r="K3" s="2"/>
      <c r="M3" s="2"/>
      <c r="O3" s="2"/>
      <c r="Q3" s="2"/>
    </row>
    <row r="4" spans="1:17" s="3" customFormat="1" ht="12.75">
      <c r="A4" s="154" t="s">
        <v>14</v>
      </c>
      <c r="B4" s="155"/>
      <c r="C4" s="155"/>
      <c r="D4" s="156"/>
      <c r="E4" s="1"/>
      <c r="F4" s="2"/>
      <c r="G4" s="2"/>
      <c r="H4" s="2"/>
      <c r="I4" s="2"/>
      <c r="J4" s="2"/>
      <c r="K4" s="2"/>
      <c r="M4" s="2"/>
      <c r="O4" s="2"/>
      <c r="Q4" s="2"/>
    </row>
    <row r="5" spans="1:17" s="3" customFormat="1" ht="12.75">
      <c r="A5" s="154" t="s">
        <v>0</v>
      </c>
      <c r="B5" s="155"/>
      <c r="C5" s="155"/>
      <c r="D5" s="156"/>
      <c r="E5" s="1"/>
      <c r="F5" s="2"/>
      <c r="G5" s="2"/>
      <c r="H5" s="2"/>
      <c r="I5" s="2"/>
      <c r="J5" s="2"/>
      <c r="K5" s="2"/>
      <c r="M5" s="2"/>
      <c r="O5" s="2"/>
      <c r="Q5" s="2"/>
    </row>
    <row r="6" spans="1:17" s="3" customFormat="1" ht="12.75">
      <c r="A6" s="154" t="s">
        <v>15</v>
      </c>
      <c r="B6" s="155"/>
      <c r="C6" s="155"/>
      <c r="D6" s="156"/>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66" t="s">
        <v>87</v>
      </c>
      <c r="B8" s="167"/>
      <c r="C8" s="167"/>
      <c r="D8" s="167"/>
    </row>
    <row r="9" spans="1:17" s="3" customFormat="1" ht="12.75">
      <c r="A9" s="4"/>
      <c r="B9" s="4"/>
      <c r="C9" s="4"/>
      <c r="D9" s="4"/>
      <c r="E9" s="2"/>
      <c r="F9" s="2"/>
      <c r="G9" s="2"/>
      <c r="H9" s="2"/>
      <c r="I9" s="2"/>
      <c r="J9" s="2"/>
      <c r="K9" s="2"/>
      <c r="M9" s="2"/>
      <c r="O9" s="2"/>
      <c r="Q9" s="2"/>
    </row>
    <row r="10" spans="1:17" ht="34.5" customHeight="1">
      <c r="A10" s="38" t="s">
        <v>1</v>
      </c>
      <c r="B10" s="168" t="s">
        <v>16</v>
      </c>
      <c r="C10" s="168"/>
      <c r="D10" s="168"/>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63" t="s">
        <v>2</v>
      </c>
      <c r="B13" s="157" t="s">
        <v>3</v>
      </c>
      <c r="C13" s="157" t="s">
        <v>68</v>
      </c>
      <c r="D13" s="160" t="s">
        <v>19</v>
      </c>
      <c r="E13" s="10"/>
      <c r="F13" s="78">
        <v>2016</v>
      </c>
      <c r="G13" s="10"/>
      <c r="H13" s="187">
        <v>2017</v>
      </c>
      <c r="I13" s="188"/>
      <c r="J13" s="189"/>
      <c r="K13" s="187">
        <v>2018</v>
      </c>
      <c r="L13" s="189"/>
      <c r="M13" s="187">
        <v>2019</v>
      </c>
      <c r="N13" s="189"/>
      <c r="O13" s="187">
        <v>2020</v>
      </c>
      <c r="P13" s="188"/>
      <c r="Q13" s="188" t="s">
        <v>79</v>
      </c>
      <c r="R13" s="188"/>
    </row>
    <row r="14" spans="1:18" s="12" customFormat="1" ht="15" customHeight="1">
      <c r="A14" s="164"/>
      <c r="B14" s="158"/>
      <c r="C14" s="158"/>
      <c r="D14" s="161"/>
      <c r="E14" s="10"/>
      <c r="F14" s="150" t="s">
        <v>8</v>
      </c>
      <c r="G14" s="10"/>
      <c r="H14" s="150" t="s">
        <v>8</v>
      </c>
      <c r="I14" s="150" t="s">
        <v>86</v>
      </c>
      <c r="J14" s="150" t="s">
        <v>81</v>
      </c>
      <c r="K14" s="150" t="s">
        <v>8</v>
      </c>
      <c r="L14" s="150" t="s">
        <v>80</v>
      </c>
      <c r="M14" s="150" t="s">
        <v>8</v>
      </c>
      <c r="N14" s="150" t="s">
        <v>80</v>
      </c>
      <c r="O14" s="151" t="s">
        <v>8</v>
      </c>
      <c r="P14" s="150" t="s">
        <v>80</v>
      </c>
      <c r="Q14" s="151" t="s">
        <v>8</v>
      </c>
      <c r="R14" s="150" t="s">
        <v>80</v>
      </c>
    </row>
    <row r="15" spans="1:18" s="12" customFormat="1" ht="47.25" customHeight="1">
      <c r="A15" s="165"/>
      <c r="B15" s="159"/>
      <c r="C15" s="159"/>
      <c r="D15" s="162"/>
      <c r="E15" s="13"/>
      <c r="F15" s="150"/>
      <c r="G15" s="13"/>
      <c r="H15" s="150"/>
      <c r="I15" s="150"/>
      <c r="J15" s="150"/>
      <c r="K15" s="150"/>
      <c r="L15" s="150"/>
      <c r="M15" s="150"/>
      <c r="N15" s="150"/>
      <c r="O15" s="152"/>
      <c r="P15" s="150"/>
      <c r="Q15" s="152"/>
      <c r="R15" s="150"/>
    </row>
    <row r="16" spans="1:18" ht="60" customHeight="1">
      <c r="A16" s="172" t="s">
        <v>11</v>
      </c>
      <c r="B16" s="169" t="s">
        <v>12</v>
      </c>
      <c r="C16" s="169"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73"/>
      <c r="B17" s="170"/>
      <c r="C17" s="170"/>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73"/>
      <c r="B18" s="170"/>
      <c r="C18" s="170"/>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73"/>
      <c r="B19" s="170"/>
      <c r="C19" s="170"/>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73"/>
      <c r="B20" s="171"/>
      <c r="C20" s="171"/>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53" t="s">
        <v>2</v>
      </c>
      <c r="B26" s="153" t="s">
        <v>3</v>
      </c>
      <c r="C26" s="157" t="s">
        <v>68</v>
      </c>
      <c r="D26" s="153" t="s">
        <v>19</v>
      </c>
      <c r="E26" s="10"/>
      <c r="F26" s="82">
        <v>2016</v>
      </c>
      <c r="G26" s="90"/>
      <c r="H26" s="153">
        <v>2017</v>
      </c>
      <c r="I26" s="153"/>
      <c r="J26" s="153"/>
      <c r="K26" s="153">
        <v>2018</v>
      </c>
      <c r="L26" s="153"/>
      <c r="M26" s="153">
        <v>2019</v>
      </c>
      <c r="N26" s="153"/>
      <c r="O26" s="153">
        <v>2020</v>
      </c>
      <c r="P26" s="153"/>
      <c r="Q26" s="153" t="s">
        <v>79</v>
      </c>
      <c r="R26" s="153"/>
    </row>
    <row r="27" spans="1:18" s="12" customFormat="1" ht="15" customHeight="1">
      <c r="A27" s="153"/>
      <c r="B27" s="153"/>
      <c r="C27" s="158"/>
      <c r="D27" s="153"/>
      <c r="E27" s="10"/>
      <c r="F27" s="150" t="s">
        <v>8</v>
      </c>
      <c r="G27" s="90"/>
      <c r="H27" s="150" t="s">
        <v>8</v>
      </c>
      <c r="I27" s="150" t="s">
        <v>86</v>
      </c>
      <c r="J27" s="150" t="s">
        <v>81</v>
      </c>
      <c r="K27" s="150" t="s">
        <v>8</v>
      </c>
      <c r="L27" s="150" t="s">
        <v>80</v>
      </c>
      <c r="M27" s="150" t="s">
        <v>8</v>
      </c>
      <c r="N27" s="150" t="s">
        <v>80</v>
      </c>
      <c r="O27" s="150" t="s">
        <v>8</v>
      </c>
      <c r="P27" s="150" t="s">
        <v>80</v>
      </c>
      <c r="Q27" s="150" t="s">
        <v>8</v>
      </c>
      <c r="R27" s="150" t="s">
        <v>80</v>
      </c>
    </row>
    <row r="28" spans="1:18" s="12" customFormat="1" ht="47.25" customHeight="1">
      <c r="A28" s="153"/>
      <c r="B28" s="153"/>
      <c r="C28" s="159"/>
      <c r="D28" s="153"/>
      <c r="E28" s="13"/>
      <c r="F28" s="150"/>
      <c r="G28" s="91"/>
      <c r="H28" s="150"/>
      <c r="I28" s="150"/>
      <c r="J28" s="150"/>
      <c r="K28" s="150"/>
      <c r="L28" s="150"/>
      <c r="M28" s="150"/>
      <c r="N28" s="150"/>
      <c r="O28" s="150"/>
      <c r="P28" s="150"/>
      <c r="Q28" s="150"/>
      <c r="R28" s="150"/>
    </row>
    <row r="29" spans="1:18" ht="51" customHeight="1" hidden="1">
      <c r="A29" s="175" t="s">
        <v>25</v>
      </c>
      <c r="B29" s="174" t="s">
        <v>26</v>
      </c>
      <c r="C29" s="79"/>
      <c r="D29" s="19" t="s">
        <v>9</v>
      </c>
      <c r="E29" s="15"/>
      <c r="F29" s="33"/>
      <c r="G29" s="92"/>
      <c r="H29" s="33"/>
      <c r="I29" s="92"/>
      <c r="J29" s="92"/>
      <c r="K29" s="34"/>
      <c r="L29" s="93"/>
      <c r="M29" s="21"/>
      <c r="N29" s="93"/>
      <c r="O29" s="21"/>
      <c r="P29" s="93"/>
      <c r="Q29" s="16"/>
      <c r="R29" s="93"/>
    </row>
    <row r="30" spans="1:18" ht="95.25" customHeight="1">
      <c r="A30" s="175"/>
      <c r="B30" s="174"/>
      <c r="C30" s="174"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75"/>
      <c r="B31" s="174"/>
      <c r="C31" s="174"/>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79" t="s">
        <v>10</v>
      </c>
      <c r="B33" s="182" t="s">
        <v>27</v>
      </c>
      <c r="C33" s="182"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80"/>
      <c r="B34" s="183"/>
      <c r="C34" s="183"/>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81"/>
      <c r="B35" s="184"/>
      <c r="C35" s="184"/>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76" t="s">
        <v>28</v>
      </c>
      <c r="B37" s="169" t="s">
        <v>29</v>
      </c>
      <c r="C37" s="169"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77"/>
      <c r="B38" s="170"/>
      <c r="C38" s="170"/>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78"/>
      <c r="B39" s="171"/>
      <c r="C39" s="171"/>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53" t="s">
        <v>2</v>
      </c>
      <c r="B45" s="153" t="s">
        <v>3</v>
      </c>
      <c r="C45" s="157" t="s">
        <v>68</v>
      </c>
      <c r="D45" s="153" t="s">
        <v>19</v>
      </c>
      <c r="E45" s="10"/>
      <c r="F45" s="82">
        <v>2016</v>
      </c>
      <c r="G45" s="90"/>
      <c r="H45" s="153">
        <v>2017</v>
      </c>
      <c r="I45" s="153"/>
      <c r="J45" s="153"/>
      <c r="K45" s="153">
        <v>2018</v>
      </c>
      <c r="L45" s="153"/>
      <c r="M45" s="153">
        <v>2019</v>
      </c>
      <c r="N45" s="153"/>
      <c r="O45" s="153">
        <v>2020</v>
      </c>
      <c r="P45" s="153"/>
      <c r="Q45" s="153" t="s">
        <v>79</v>
      </c>
      <c r="R45" s="153"/>
    </row>
    <row r="46" spans="1:18" s="12" customFormat="1" ht="15" customHeight="1">
      <c r="A46" s="153"/>
      <c r="B46" s="153"/>
      <c r="C46" s="158"/>
      <c r="D46" s="153"/>
      <c r="E46" s="10"/>
      <c r="F46" s="151" t="s">
        <v>8</v>
      </c>
      <c r="G46" s="90"/>
      <c r="H46" s="151" t="s">
        <v>8</v>
      </c>
      <c r="I46" s="150" t="s">
        <v>86</v>
      </c>
      <c r="J46" s="150" t="s">
        <v>81</v>
      </c>
      <c r="K46" s="151" t="s">
        <v>8</v>
      </c>
      <c r="L46" s="150" t="s">
        <v>80</v>
      </c>
      <c r="M46" s="151" t="s">
        <v>8</v>
      </c>
      <c r="N46" s="150" t="s">
        <v>80</v>
      </c>
      <c r="O46" s="150" t="s">
        <v>8</v>
      </c>
      <c r="P46" s="150" t="s">
        <v>80</v>
      </c>
      <c r="Q46" s="151" t="s">
        <v>8</v>
      </c>
      <c r="R46" s="150" t="s">
        <v>80</v>
      </c>
    </row>
    <row r="47" spans="1:18" s="12" customFormat="1" ht="47.25" customHeight="1">
      <c r="A47" s="153"/>
      <c r="B47" s="153"/>
      <c r="C47" s="159"/>
      <c r="D47" s="153"/>
      <c r="E47" s="13"/>
      <c r="F47" s="152"/>
      <c r="G47" s="91"/>
      <c r="H47" s="152"/>
      <c r="I47" s="150"/>
      <c r="J47" s="150"/>
      <c r="K47" s="152"/>
      <c r="L47" s="150"/>
      <c r="M47" s="152"/>
      <c r="N47" s="150"/>
      <c r="O47" s="150"/>
      <c r="P47" s="150"/>
      <c r="Q47" s="152"/>
      <c r="R47" s="150"/>
    </row>
    <row r="48" spans="1:18" ht="60" customHeight="1">
      <c r="A48" s="185" t="s">
        <v>36</v>
      </c>
      <c r="B48" s="169" t="s">
        <v>37</v>
      </c>
      <c r="C48" s="169"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86"/>
      <c r="B49" s="171"/>
      <c r="C49" s="171"/>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53" t="s">
        <v>2</v>
      </c>
      <c r="B54" s="153" t="s">
        <v>3</v>
      </c>
      <c r="C54" s="157" t="s">
        <v>68</v>
      </c>
      <c r="D54" s="153" t="s">
        <v>19</v>
      </c>
      <c r="E54" s="10"/>
      <c r="F54" s="82">
        <v>2016</v>
      </c>
      <c r="G54" s="90"/>
      <c r="H54" s="153">
        <v>2017</v>
      </c>
      <c r="I54" s="153"/>
      <c r="J54" s="153"/>
      <c r="K54" s="153">
        <v>2018</v>
      </c>
      <c r="L54" s="153"/>
      <c r="M54" s="153">
        <v>2019</v>
      </c>
      <c r="N54" s="153"/>
      <c r="O54" s="153">
        <v>2020</v>
      </c>
      <c r="P54" s="153"/>
      <c r="Q54" s="153" t="s">
        <v>79</v>
      </c>
      <c r="R54" s="153"/>
    </row>
    <row r="55" spans="1:18" s="12" customFormat="1" ht="15" customHeight="1">
      <c r="A55" s="153"/>
      <c r="B55" s="153"/>
      <c r="C55" s="158"/>
      <c r="D55" s="153"/>
      <c r="E55" s="10"/>
      <c r="F55" s="150" t="s">
        <v>8</v>
      </c>
      <c r="G55" s="90"/>
      <c r="H55" s="150" t="s">
        <v>8</v>
      </c>
      <c r="I55" s="150" t="s">
        <v>86</v>
      </c>
      <c r="J55" s="150" t="s">
        <v>81</v>
      </c>
      <c r="K55" s="150" t="s">
        <v>8</v>
      </c>
      <c r="L55" s="150" t="s">
        <v>80</v>
      </c>
      <c r="M55" s="150" t="s">
        <v>8</v>
      </c>
      <c r="N55" s="150" t="s">
        <v>80</v>
      </c>
      <c r="O55" s="150" t="s">
        <v>8</v>
      </c>
      <c r="P55" s="150" t="s">
        <v>80</v>
      </c>
      <c r="Q55" s="150" t="s">
        <v>8</v>
      </c>
      <c r="R55" s="150" t="s">
        <v>80</v>
      </c>
    </row>
    <row r="56" spans="1:18" s="12" customFormat="1" ht="47.25" customHeight="1">
      <c r="A56" s="153"/>
      <c r="B56" s="153"/>
      <c r="C56" s="159"/>
      <c r="D56" s="153"/>
      <c r="E56" s="13"/>
      <c r="F56" s="150"/>
      <c r="G56" s="91"/>
      <c r="H56" s="150"/>
      <c r="I56" s="150"/>
      <c r="J56" s="150"/>
      <c r="K56" s="150"/>
      <c r="L56" s="150"/>
      <c r="M56" s="150"/>
      <c r="N56" s="150"/>
      <c r="O56" s="150"/>
      <c r="P56" s="150"/>
      <c r="Q56" s="150"/>
      <c r="R56" s="150"/>
    </row>
    <row r="57" spans="1:18" ht="88.5" customHeight="1">
      <c r="A57" s="185" t="s">
        <v>40</v>
      </c>
      <c r="B57" s="169" t="s">
        <v>13</v>
      </c>
      <c r="C57" s="169"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86"/>
      <c r="B58" s="171"/>
      <c r="C58" s="171"/>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53" t="s">
        <v>2</v>
      </c>
      <c r="B63" s="153" t="s">
        <v>3</v>
      </c>
      <c r="C63" s="157" t="s">
        <v>68</v>
      </c>
      <c r="D63" s="153" t="s">
        <v>19</v>
      </c>
      <c r="E63" s="10"/>
      <c r="F63" s="82">
        <v>2016</v>
      </c>
      <c r="G63" s="90"/>
      <c r="H63" s="153">
        <v>2017</v>
      </c>
      <c r="I63" s="153"/>
      <c r="J63" s="153"/>
      <c r="K63" s="153">
        <v>2018</v>
      </c>
      <c r="L63" s="153"/>
      <c r="M63" s="153">
        <v>2019</v>
      </c>
      <c r="N63" s="153"/>
      <c r="O63" s="153">
        <v>2020</v>
      </c>
      <c r="P63" s="153"/>
      <c r="Q63" s="153" t="s">
        <v>79</v>
      </c>
      <c r="R63" s="153"/>
    </row>
    <row r="64" spans="1:18" s="12" customFormat="1" ht="15" customHeight="1">
      <c r="A64" s="153"/>
      <c r="B64" s="153"/>
      <c r="C64" s="158"/>
      <c r="D64" s="153"/>
      <c r="E64" s="10"/>
      <c r="F64" s="150" t="s">
        <v>8</v>
      </c>
      <c r="G64" s="90"/>
      <c r="H64" s="150" t="s">
        <v>8</v>
      </c>
      <c r="I64" s="150" t="s">
        <v>86</v>
      </c>
      <c r="J64" s="150" t="s">
        <v>81</v>
      </c>
      <c r="K64" s="150" t="s">
        <v>8</v>
      </c>
      <c r="L64" s="150" t="s">
        <v>80</v>
      </c>
      <c r="M64" s="150" t="s">
        <v>8</v>
      </c>
      <c r="N64" s="150" t="s">
        <v>80</v>
      </c>
      <c r="O64" s="150" t="s">
        <v>8</v>
      </c>
      <c r="P64" s="150" t="s">
        <v>80</v>
      </c>
      <c r="Q64" s="150" t="s">
        <v>8</v>
      </c>
      <c r="R64" s="150" t="s">
        <v>80</v>
      </c>
    </row>
    <row r="65" spans="1:18" s="12" customFormat="1" ht="47.25" customHeight="1">
      <c r="A65" s="153"/>
      <c r="B65" s="153"/>
      <c r="C65" s="159"/>
      <c r="D65" s="153"/>
      <c r="E65" s="13"/>
      <c r="F65" s="150"/>
      <c r="G65" s="91"/>
      <c r="H65" s="150"/>
      <c r="I65" s="150"/>
      <c r="J65" s="150"/>
      <c r="K65" s="150"/>
      <c r="L65" s="150"/>
      <c r="M65" s="150"/>
      <c r="N65" s="150"/>
      <c r="O65" s="150"/>
      <c r="P65" s="150"/>
      <c r="Q65" s="150"/>
      <c r="R65" s="150"/>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I78"/>
  <sheetViews>
    <sheetView tabSelected="1" zoomScalePageLayoutView="0" workbookViewId="0" topLeftCell="A7">
      <selection activeCell="E17" sqref="E17:E22"/>
    </sheetView>
  </sheetViews>
  <sheetFormatPr defaultColWidth="11.421875" defaultRowHeight="15"/>
  <cols>
    <col min="1" max="1" width="7.421875" style="8" customWidth="1"/>
    <col min="2" max="2" width="17.57421875" style="8" customWidth="1"/>
    <col min="3" max="3" width="15.7109375" style="8" customWidth="1"/>
    <col min="4" max="4" width="44.85156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2.28125" style="8" customWidth="1"/>
    <col min="12" max="12" width="11.28125" style="8" customWidth="1"/>
    <col min="13" max="13" width="0.9921875" style="7" customWidth="1"/>
    <col min="14" max="14" width="12.57421875" style="8" customWidth="1"/>
    <col min="15" max="15" width="10.8515625" style="8" customWidth="1"/>
    <col min="16" max="16" width="11.421875" style="8" customWidth="1"/>
    <col min="17" max="17" width="13.00390625" style="8" customWidth="1"/>
    <col min="18" max="18" width="0.9921875" style="7" customWidth="1"/>
    <col min="19" max="19" width="11.421875" style="8" customWidth="1"/>
    <col min="20" max="20" width="17.00390625" style="8" customWidth="1"/>
    <col min="21" max="21" width="0.85546875" style="8" customWidth="1"/>
    <col min="22" max="22" width="11.8515625" style="8" customWidth="1"/>
    <col min="23" max="23" width="15.00390625" style="8" customWidth="1"/>
    <col min="24" max="24" width="0.85546875" style="8" customWidth="1"/>
    <col min="25" max="26" width="15.00390625" style="8" customWidth="1"/>
    <col min="27" max="27" width="0.9921875" style="8" customWidth="1"/>
    <col min="28" max="28" width="9.8515625" style="132" customWidth="1"/>
    <col min="29" max="29" width="9.57421875" style="132" customWidth="1"/>
    <col min="30" max="30" width="11.421875" style="132" customWidth="1"/>
    <col min="31" max="31" width="11.7109375" style="132" customWidth="1"/>
    <col min="32" max="33" width="11.421875" style="132" customWidth="1"/>
    <col min="34" max="16384" width="11.421875" style="8" customWidth="1"/>
  </cols>
  <sheetData>
    <row r="1" ht="15">
      <c r="A1" s="6" t="s">
        <v>66</v>
      </c>
    </row>
    <row r="3" spans="1:33" s="3" customFormat="1" ht="12.75">
      <c r="A3" s="205" t="s">
        <v>0</v>
      </c>
      <c r="B3" s="205"/>
      <c r="C3" s="205"/>
      <c r="D3" s="205"/>
      <c r="E3" s="205"/>
      <c r="F3" s="205"/>
      <c r="G3" s="4"/>
      <c r="H3" s="2"/>
      <c r="I3" s="2"/>
      <c r="J3" s="2"/>
      <c r="K3" s="2"/>
      <c r="L3" s="2"/>
      <c r="M3" s="2"/>
      <c r="N3" s="2"/>
      <c r="O3" s="2"/>
      <c r="P3" s="2"/>
      <c r="Q3" s="2"/>
      <c r="R3" s="2"/>
      <c r="S3" s="2"/>
      <c r="T3" s="2"/>
      <c r="V3" s="2"/>
      <c r="W3" s="2"/>
      <c r="Y3" s="2"/>
      <c r="Z3" s="2"/>
      <c r="AB3" s="133"/>
      <c r="AC3" s="133"/>
      <c r="AD3" s="133"/>
      <c r="AE3" s="134"/>
      <c r="AF3" s="134"/>
      <c r="AG3" s="134"/>
    </row>
    <row r="4" spans="1:33" s="3" customFormat="1" ht="12.75">
      <c r="A4" s="205" t="s">
        <v>14</v>
      </c>
      <c r="B4" s="205"/>
      <c r="C4" s="205"/>
      <c r="D4" s="205"/>
      <c r="E4" s="205"/>
      <c r="F4" s="205"/>
      <c r="G4" s="4"/>
      <c r="H4" s="2"/>
      <c r="I4" s="2"/>
      <c r="J4" s="2"/>
      <c r="K4" s="2"/>
      <c r="L4" s="2"/>
      <c r="M4" s="2"/>
      <c r="N4" s="2"/>
      <c r="O4" s="2"/>
      <c r="P4" s="2"/>
      <c r="Q4" s="2"/>
      <c r="R4" s="2"/>
      <c r="S4" s="2"/>
      <c r="T4" s="2"/>
      <c r="V4" s="2"/>
      <c r="W4" s="2"/>
      <c r="Y4" s="2"/>
      <c r="Z4" s="2"/>
      <c r="AB4" s="133"/>
      <c r="AC4" s="133"/>
      <c r="AD4" s="133"/>
      <c r="AE4" s="134"/>
      <c r="AF4" s="134"/>
      <c r="AG4" s="134"/>
    </row>
    <row r="5" spans="1:33" s="3" customFormat="1" ht="12.75">
      <c r="A5" s="205" t="s">
        <v>0</v>
      </c>
      <c r="B5" s="205"/>
      <c r="C5" s="205"/>
      <c r="D5" s="205"/>
      <c r="E5" s="205"/>
      <c r="F5" s="205"/>
      <c r="G5" s="4"/>
      <c r="H5" s="2"/>
      <c r="I5" s="2"/>
      <c r="J5" s="2"/>
      <c r="K5" s="2"/>
      <c r="L5" s="2"/>
      <c r="M5" s="2"/>
      <c r="N5" s="2"/>
      <c r="O5" s="2"/>
      <c r="P5" s="2"/>
      <c r="Q5" s="2"/>
      <c r="R5" s="2"/>
      <c r="S5" s="2"/>
      <c r="T5" s="2"/>
      <c r="V5" s="2"/>
      <c r="W5" s="2"/>
      <c r="Y5" s="2"/>
      <c r="Z5" s="2"/>
      <c r="AB5" s="133"/>
      <c r="AC5" s="133"/>
      <c r="AD5" s="133"/>
      <c r="AE5" s="134"/>
      <c r="AF5" s="134"/>
      <c r="AG5" s="134"/>
    </row>
    <row r="6" spans="1:33" s="3" customFormat="1" ht="12.75">
      <c r="A6" s="205" t="s">
        <v>15</v>
      </c>
      <c r="B6" s="205"/>
      <c r="C6" s="205"/>
      <c r="D6" s="205"/>
      <c r="E6" s="205"/>
      <c r="F6" s="205"/>
      <c r="G6" s="4"/>
      <c r="H6" s="2"/>
      <c r="I6" s="2"/>
      <c r="J6" s="2"/>
      <c r="K6" s="2"/>
      <c r="L6" s="2"/>
      <c r="M6" s="2"/>
      <c r="N6" s="2"/>
      <c r="O6" s="2"/>
      <c r="P6" s="2"/>
      <c r="Q6" s="2"/>
      <c r="R6" s="2"/>
      <c r="S6" s="2"/>
      <c r="T6" s="2"/>
      <c r="V6" s="2"/>
      <c r="W6" s="2"/>
      <c r="Y6" s="2"/>
      <c r="Z6" s="2"/>
      <c r="AB6" s="133"/>
      <c r="AC6" s="133"/>
      <c r="AD6" s="133"/>
      <c r="AE6" s="134"/>
      <c r="AF6" s="134"/>
      <c r="AG6" s="134"/>
    </row>
    <row r="7" spans="1:33" s="3" customFormat="1" ht="12.75">
      <c r="A7" s="4"/>
      <c r="B7" s="4"/>
      <c r="C7" s="4"/>
      <c r="D7" s="4"/>
      <c r="E7" s="4"/>
      <c r="F7" s="4"/>
      <c r="G7" s="4"/>
      <c r="H7" s="2"/>
      <c r="I7" s="2"/>
      <c r="J7" s="2"/>
      <c r="K7" s="2"/>
      <c r="L7" s="2"/>
      <c r="M7" s="2"/>
      <c r="N7" s="2"/>
      <c r="O7" s="2"/>
      <c r="P7" s="2"/>
      <c r="Q7" s="2"/>
      <c r="R7" s="2"/>
      <c r="S7" s="2"/>
      <c r="T7" s="2"/>
      <c r="V7" s="2"/>
      <c r="W7" s="2"/>
      <c r="Y7" s="2"/>
      <c r="Z7" s="2"/>
      <c r="AB7" s="133"/>
      <c r="AC7" s="133"/>
      <c r="AD7" s="133"/>
      <c r="AE7" s="134"/>
      <c r="AF7" s="134"/>
      <c r="AG7" s="134"/>
    </row>
    <row r="8" spans="1:33" s="5" customFormat="1" ht="27.75" customHeight="1">
      <c r="A8" s="166" t="s">
        <v>131</v>
      </c>
      <c r="B8" s="167"/>
      <c r="C8" s="167"/>
      <c r="D8" s="167"/>
      <c r="E8" s="167"/>
      <c r="F8" s="167"/>
      <c r="G8" s="130"/>
      <c r="AB8" s="135"/>
      <c r="AC8" s="135"/>
      <c r="AD8" s="135"/>
      <c r="AE8" s="135"/>
      <c r="AF8" s="135"/>
      <c r="AG8" s="135"/>
    </row>
    <row r="9" spans="1:33" s="5" customFormat="1" ht="15.75" customHeight="1">
      <c r="A9" s="130"/>
      <c r="B9" s="130"/>
      <c r="C9" s="130"/>
      <c r="D9" s="130"/>
      <c r="E9" s="130"/>
      <c r="F9" s="130"/>
      <c r="G9" s="130"/>
      <c r="AB9" s="135"/>
      <c r="AC9" s="135"/>
      <c r="AD9" s="135"/>
      <c r="AE9" s="135"/>
      <c r="AF9" s="135"/>
      <c r="AG9" s="135"/>
    </row>
    <row r="10" spans="1:33" s="3" customFormat="1" ht="12.75">
      <c r="A10" s="4"/>
      <c r="B10" s="4"/>
      <c r="C10" s="4"/>
      <c r="D10" s="4"/>
      <c r="E10" s="4"/>
      <c r="F10" s="4"/>
      <c r="G10" s="4"/>
      <c r="H10" s="2"/>
      <c r="I10" s="2"/>
      <c r="J10" s="2"/>
      <c r="K10" s="2"/>
      <c r="L10" s="2"/>
      <c r="M10" s="2"/>
      <c r="N10" s="2"/>
      <c r="O10" s="2"/>
      <c r="P10" s="2"/>
      <c r="Q10" s="2"/>
      <c r="R10" s="2"/>
      <c r="S10" s="2"/>
      <c r="T10" s="2"/>
      <c r="V10" s="2"/>
      <c r="W10" s="2"/>
      <c r="Y10" s="2"/>
      <c r="Z10" s="2"/>
      <c r="AB10" s="133"/>
      <c r="AC10" s="133"/>
      <c r="AD10" s="133"/>
      <c r="AE10" s="134"/>
      <c r="AF10" s="134"/>
      <c r="AG10" s="134"/>
    </row>
    <row r="11" spans="1:30" ht="15">
      <c r="A11" s="38" t="s">
        <v>1</v>
      </c>
      <c r="B11" s="168" t="s">
        <v>16</v>
      </c>
      <c r="C11" s="168"/>
      <c r="D11" s="168"/>
      <c r="E11" s="168"/>
      <c r="F11" s="168"/>
      <c r="G11" s="128"/>
      <c r="H11" s="8"/>
      <c r="I11" s="7"/>
      <c r="J11" s="7"/>
      <c r="K11" s="7"/>
      <c r="L11" s="7"/>
      <c r="M11" s="8"/>
      <c r="N11" s="7"/>
      <c r="O11" s="7"/>
      <c r="P11" s="7"/>
      <c r="Q11" s="7"/>
      <c r="R11" s="8"/>
      <c r="S11" s="7"/>
      <c r="T11" s="7"/>
      <c r="V11" s="7"/>
      <c r="W11" s="7"/>
      <c r="Y11" s="7"/>
      <c r="Z11" s="7"/>
      <c r="AB11" s="136"/>
      <c r="AC11" s="136"/>
      <c r="AD11" s="136"/>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136"/>
      <c r="AC12" s="136"/>
      <c r="AD12" s="136"/>
    </row>
    <row r="13" spans="6:30" ht="14.25" customHeight="1">
      <c r="F13" s="7"/>
      <c r="G13" s="7"/>
      <c r="H13" s="8"/>
      <c r="I13" s="7"/>
      <c r="J13" s="7"/>
      <c r="K13" s="7"/>
      <c r="L13" s="7"/>
      <c r="M13" s="8"/>
      <c r="N13" s="7"/>
      <c r="O13" s="7"/>
      <c r="P13" s="7"/>
      <c r="Q13" s="122">
        <v>1000000</v>
      </c>
      <c r="R13" s="119"/>
      <c r="S13" s="122"/>
      <c r="T13" s="122">
        <v>1000000</v>
      </c>
      <c r="V13" s="7"/>
      <c r="W13" s="7"/>
      <c r="Y13" s="7"/>
      <c r="Z13" s="7"/>
      <c r="AB13" s="136"/>
      <c r="AC13" s="136"/>
      <c r="AD13" s="136"/>
    </row>
    <row r="14" spans="1:33" s="12" customFormat="1" ht="27" customHeight="1">
      <c r="A14" s="163" t="s">
        <v>2</v>
      </c>
      <c r="B14" s="157" t="s">
        <v>3</v>
      </c>
      <c r="C14" s="195" t="s">
        <v>101</v>
      </c>
      <c r="D14" s="157" t="s">
        <v>68</v>
      </c>
      <c r="E14" s="195" t="s">
        <v>92</v>
      </c>
      <c r="F14" s="160" t="s">
        <v>19</v>
      </c>
      <c r="G14" s="194" t="s">
        <v>106</v>
      </c>
      <c r="H14" s="10"/>
      <c r="I14" s="153">
        <v>2016</v>
      </c>
      <c r="J14" s="153"/>
      <c r="K14" s="153"/>
      <c r="L14" s="153"/>
      <c r="M14" s="10"/>
      <c r="N14" s="153">
        <v>2017</v>
      </c>
      <c r="O14" s="153"/>
      <c r="P14" s="153"/>
      <c r="Q14" s="153"/>
      <c r="R14" s="11"/>
      <c r="S14" s="153">
        <v>2018</v>
      </c>
      <c r="T14" s="153"/>
      <c r="V14" s="153">
        <v>2019</v>
      </c>
      <c r="W14" s="153"/>
      <c r="Y14" s="153">
        <v>2020</v>
      </c>
      <c r="Z14" s="153"/>
      <c r="AB14" s="203" t="s">
        <v>20</v>
      </c>
      <c r="AC14" s="203"/>
      <c r="AD14" s="203"/>
      <c r="AE14" s="203"/>
      <c r="AF14" s="141"/>
      <c r="AG14" s="141"/>
    </row>
    <row r="15" spans="1:33" s="12" customFormat="1" ht="16.5" customHeight="1">
      <c r="A15" s="164"/>
      <c r="B15" s="158"/>
      <c r="C15" s="161"/>
      <c r="D15" s="158"/>
      <c r="E15" s="161"/>
      <c r="F15" s="161"/>
      <c r="G15" s="194"/>
      <c r="H15" s="10"/>
      <c r="I15" s="150" t="s">
        <v>4</v>
      </c>
      <c r="J15" s="150"/>
      <c r="K15" s="150" t="s">
        <v>62</v>
      </c>
      <c r="L15" s="150"/>
      <c r="M15" s="10"/>
      <c r="N15" s="150" t="s">
        <v>6</v>
      </c>
      <c r="O15" s="150"/>
      <c r="P15" s="150" t="s">
        <v>8</v>
      </c>
      <c r="Q15" s="150"/>
      <c r="R15" s="10"/>
      <c r="S15" s="150" t="s">
        <v>7</v>
      </c>
      <c r="T15" s="150" t="s">
        <v>8</v>
      </c>
      <c r="U15" s="10"/>
      <c r="V15" s="151" t="s">
        <v>7</v>
      </c>
      <c r="W15" s="151" t="s">
        <v>8</v>
      </c>
      <c r="Y15" s="151" t="s">
        <v>7</v>
      </c>
      <c r="Z15" s="151" t="s">
        <v>8</v>
      </c>
      <c r="AB15" s="151" t="s">
        <v>4</v>
      </c>
      <c r="AC15" s="151" t="s">
        <v>67</v>
      </c>
      <c r="AD15" s="151" t="s">
        <v>8</v>
      </c>
      <c r="AE15" s="151" t="s">
        <v>5</v>
      </c>
      <c r="AF15" s="141"/>
      <c r="AG15" s="141"/>
    </row>
    <row r="16" spans="1:33" s="12" customFormat="1" ht="16.5">
      <c r="A16" s="165"/>
      <c r="B16" s="159"/>
      <c r="C16" s="196"/>
      <c r="D16" s="159"/>
      <c r="E16" s="196"/>
      <c r="F16" s="162"/>
      <c r="G16" s="194"/>
      <c r="H16" s="13"/>
      <c r="I16" s="72" t="s">
        <v>60</v>
      </c>
      <c r="J16" s="126" t="s">
        <v>61</v>
      </c>
      <c r="K16" s="72" t="s">
        <v>63</v>
      </c>
      <c r="L16" s="126" t="s">
        <v>64</v>
      </c>
      <c r="M16" s="13"/>
      <c r="N16" s="72" t="s">
        <v>60</v>
      </c>
      <c r="O16" s="126" t="s">
        <v>61</v>
      </c>
      <c r="P16" s="72" t="s">
        <v>63</v>
      </c>
      <c r="Q16" s="126" t="s">
        <v>64</v>
      </c>
      <c r="R16" s="13"/>
      <c r="S16" s="150"/>
      <c r="T16" s="150"/>
      <c r="U16" s="10"/>
      <c r="V16" s="152"/>
      <c r="W16" s="152"/>
      <c r="Y16" s="152"/>
      <c r="Z16" s="152"/>
      <c r="AB16" s="152"/>
      <c r="AC16" s="152"/>
      <c r="AD16" s="152"/>
      <c r="AE16" s="152"/>
      <c r="AF16" s="141"/>
      <c r="AG16" s="141"/>
    </row>
    <row r="17" spans="1:35" ht="75.75" customHeight="1">
      <c r="A17" s="204" t="s">
        <v>11</v>
      </c>
      <c r="B17" s="169" t="s">
        <v>12</v>
      </c>
      <c r="C17" s="169" t="s">
        <v>100</v>
      </c>
      <c r="D17" s="197" t="s">
        <v>69</v>
      </c>
      <c r="E17" s="197" t="s">
        <v>99</v>
      </c>
      <c r="F17" s="14" t="s">
        <v>21</v>
      </c>
      <c r="G17" s="14" t="s">
        <v>108</v>
      </c>
      <c r="H17" s="15"/>
      <c r="I17" s="70">
        <v>1436</v>
      </c>
      <c r="J17" s="70">
        <v>565</v>
      </c>
      <c r="K17" s="70">
        <v>5193.982746</v>
      </c>
      <c r="L17" s="34">
        <v>4172.376672</v>
      </c>
      <c r="M17" s="17"/>
      <c r="N17" s="16">
        <v>1771</v>
      </c>
      <c r="O17" s="16">
        <v>1045</v>
      </c>
      <c r="P17" s="34">
        <v>9288.527898</v>
      </c>
      <c r="Q17" s="34">
        <v>9269.49003</v>
      </c>
      <c r="R17" s="17"/>
      <c r="S17" s="16">
        <v>832</v>
      </c>
      <c r="T17" s="34">
        <v>9806.9701</v>
      </c>
      <c r="V17" s="16">
        <v>945</v>
      </c>
      <c r="W17" s="34">
        <v>15361.51455</v>
      </c>
      <c r="Y17" s="16">
        <v>613</v>
      </c>
      <c r="Z17" s="34">
        <v>10978.567816</v>
      </c>
      <c r="AB17" s="111">
        <f>+J17+O17+S17+V17+Y17</f>
        <v>4000</v>
      </c>
      <c r="AC17" s="111">
        <f>+J17+O17</f>
        <v>1610</v>
      </c>
      <c r="AD17" s="74">
        <f>+K17+P17+T17+W17+Z17</f>
        <v>50629.56311</v>
      </c>
      <c r="AE17" s="74">
        <f>+L17+Q17</f>
        <v>13441.866702000001</v>
      </c>
      <c r="AF17" s="146"/>
      <c r="AH17" s="145"/>
      <c r="AI17" s="145"/>
    </row>
    <row r="18" spans="1:35" ht="43.5" customHeight="1">
      <c r="A18" s="204"/>
      <c r="B18" s="170"/>
      <c r="C18" s="170"/>
      <c r="D18" s="202"/>
      <c r="E18" s="202"/>
      <c r="F18" s="14" t="s">
        <v>89</v>
      </c>
      <c r="G18" s="14" t="s">
        <v>109</v>
      </c>
      <c r="H18" s="15"/>
      <c r="I18" s="16">
        <v>333</v>
      </c>
      <c r="J18" s="111">
        <v>439</v>
      </c>
      <c r="K18" s="16">
        <v>20057.56658</v>
      </c>
      <c r="L18" s="34">
        <v>18516.562233</v>
      </c>
      <c r="M18" s="17"/>
      <c r="N18" s="16">
        <v>220</v>
      </c>
      <c r="O18" s="16">
        <v>221</v>
      </c>
      <c r="P18" s="34">
        <v>11882.555253</v>
      </c>
      <c r="Q18" s="34">
        <v>11851.986835</v>
      </c>
      <c r="R18" s="17"/>
      <c r="S18" s="16">
        <v>330</v>
      </c>
      <c r="T18" s="34">
        <v>19430.001</v>
      </c>
      <c r="V18" s="16">
        <v>300</v>
      </c>
      <c r="W18" s="34">
        <v>15169.1829</v>
      </c>
      <c r="Y18" s="16">
        <v>138</v>
      </c>
      <c r="Z18" s="34">
        <v>6280.958575</v>
      </c>
      <c r="AB18" s="111">
        <f>+J18+O18+S18+V18+Y18</f>
        <v>1428</v>
      </c>
      <c r="AC18" s="111">
        <f>+J18+O18</f>
        <v>660</v>
      </c>
      <c r="AD18" s="74">
        <f>+K18+P18+T18+W18+Z18</f>
        <v>72820.264308</v>
      </c>
      <c r="AE18" s="74">
        <f>+L18+Q18</f>
        <v>30368.549068</v>
      </c>
      <c r="AF18" s="146"/>
      <c r="AH18" s="145"/>
      <c r="AI18" s="145"/>
    </row>
    <row r="19" spans="1:35" ht="43.5" customHeight="1">
      <c r="A19" s="204"/>
      <c r="B19" s="170"/>
      <c r="C19" s="170"/>
      <c r="D19" s="202"/>
      <c r="E19" s="202"/>
      <c r="F19" s="14" t="s">
        <v>91</v>
      </c>
      <c r="G19" s="14" t="s">
        <v>110</v>
      </c>
      <c r="H19" s="15"/>
      <c r="I19" s="16">
        <v>201</v>
      </c>
      <c r="J19" s="16">
        <v>277</v>
      </c>
      <c r="K19" s="16">
        <v>54.545</v>
      </c>
      <c r="L19" s="34">
        <v>54.545</v>
      </c>
      <c r="M19" s="17"/>
      <c r="N19" s="16">
        <v>668</v>
      </c>
      <c r="O19" s="16">
        <v>683</v>
      </c>
      <c r="P19" s="34">
        <v>102.76</v>
      </c>
      <c r="Q19" s="34">
        <v>100.805</v>
      </c>
      <c r="R19" s="17"/>
      <c r="S19" s="111">
        <v>351</v>
      </c>
      <c r="T19" s="34">
        <v>185.0189</v>
      </c>
      <c r="V19" s="16">
        <v>484</v>
      </c>
      <c r="W19" s="34">
        <v>243.259628</v>
      </c>
      <c r="Y19" s="16">
        <v>307</v>
      </c>
      <c r="Z19" s="34">
        <v>252.990012</v>
      </c>
      <c r="AB19" s="111">
        <f>+J19+O19+S19+V19+Y19</f>
        <v>2102</v>
      </c>
      <c r="AC19" s="111">
        <f>+J19+O19</f>
        <v>960</v>
      </c>
      <c r="AD19" s="74">
        <f>+K19+P19+T19+W19+Z19</f>
        <v>838.57354</v>
      </c>
      <c r="AE19" s="74">
        <f>+L19+Q19</f>
        <v>155.35000000000002</v>
      </c>
      <c r="AF19" s="146"/>
      <c r="AH19" s="145"/>
      <c r="AI19" s="145"/>
    </row>
    <row r="20" spans="1:35" ht="62.25" customHeight="1">
      <c r="A20" s="204"/>
      <c r="B20" s="170"/>
      <c r="C20" s="170"/>
      <c r="D20" s="202"/>
      <c r="E20" s="202"/>
      <c r="F20" s="14" t="s">
        <v>84</v>
      </c>
      <c r="G20" s="14" t="s">
        <v>107</v>
      </c>
      <c r="H20" s="15"/>
      <c r="I20" s="30">
        <v>1</v>
      </c>
      <c r="J20" s="30">
        <v>0.72</v>
      </c>
      <c r="K20" s="16">
        <v>4832.233114</v>
      </c>
      <c r="L20" s="34">
        <v>4699.118883</v>
      </c>
      <c r="M20" s="17"/>
      <c r="N20" s="30">
        <v>1</v>
      </c>
      <c r="O20" s="105">
        <v>0.94</v>
      </c>
      <c r="P20" s="34">
        <v>7110.651</v>
      </c>
      <c r="Q20" s="34">
        <v>7012.282745</v>
      </c>
      <c r="R20" s="17"/>
      <c r="S20" s="30">
        <v>1</v>
      </c>
      <c r="T20" s="34">
        <v>6876.768</v>
      </c>
      <c r="V20" s="30">
        <v>1</v>
      </c>
      <c r="W20" s="34">
        <v>11530.026</v>
      </c>
      <c r="Y20" s="30">
        <v>1</v>
      </c>
      <c r="Z20" s="34">
        <v>11375.92678</v>
      </c>
      <c r="AB20" s="143">
        <v>1</v>
      </c>
      <c r="AC20" s="143">
        <f>+(J20+O20)/5</f>
        <v>0.33199999999999996</v>
      </c>
      <c r="AD20" s="74">
        <f>+K20+P20+T20+W20+Z20</f>
        <v>41725.604894000004</v>
      </c>
      <c r="AE20" s="74">
        <f>+L20+Q20</f>
        <v>11711.401628</v>
      </c>
      <c r="AH20" s="145"/>
      <c r="AI20" s="145"/>
    </row>
    <row r="21" spans="1:35" ht="39.75" customHeight="1">
      <c r="A21" s="204"/>
      <c r="B21" s="170"/>
      <c r="C21" s="170"/>
      <c r="D21" s="202"/>
      <c r="E21" s="202"/>
      <c r="F21" s="14" t="s">
        <v>90</v>
      </c>
      <c r="G21" s="14" t="s">
        <v>111</v>
      </c>
      <c r="H21" s="15"/>
      <c r="I21" s="16">
        <v>60</v>
      </c>
      <c r="J21" s="16">
        <v>52</v>
      </c>
      <c r="K21" s="16">
        <v>4892.971085</v>
      </c>
      <c r="L21" s="34">
        <v>3555.560739</v>
      </c>
      <c r="M21" s="17"/>
      <c r="N21" s="16">
        <v>34</v>
      </c>
      <c r="O21" s="16">
        <v>38</v>
      </c>
      <c r="P21" s="34">
        <v>2055.683677</v>
      </c>
      <c r="Q21" s="34">
        <v>2055.683677</v>
      </c>
      <c r="R21" s="17"/>
      <c r="S21" s="111">
        <v>26</v>
      </c>
      <c r="T21" s="34">
        <v>2537.59</v>
      </c>
      <c r="V21" s="16">
        <v>30</v>
      </c>
      <c r="W21" s="34">
        <v>2639.396668</v>
      </c>
      <c r="Y21" s="16">
        <v>224</v>
      </c>
      <c r="Z21" s="34">
        <v>2213.728762</v>
      </c>
      <c r="AB21" s="111">
        <f>+J21+O21+S21+V21+Y21</f>
        <v>370</v>
      </c>
      <c r="AC21" s="111">
        <f>+J21+O21</f>
        <v>90</v>
      </c>
      <c r="AD21" s="74">
        <f>+K21+P21+T21+W21+Z21</f>
        <v>14339.370192</v>
      </c>
      <c r="AE21" s="74">
        <f>+L21+Q21</f>
        <v>5611.244416</v>
      </c>
      <c r="AH21" s="145"/>
      <c r="AI21" s="145"/>
    </row>
    <row r="22" spans="1:35" ht="87.75" customHeight="1">
      <c r="A22" s="204"/>
      <c r="B22" s="171"/>
      <c r="C22" s="171"/>
      <c r="D22" s="198"/>
      <c r="E22" s="198"/>
      <c r="F22" s="14" t="s">
        <v>127</v>
      </c>
      <c r="G22" s="14" t="s">
        <v>128</v>
      </c>
      <c r="H22" s="15"/>
      <c r="I22" s="16" t="s">
        <v>129</v>
      </c>
      <c r="J22" s="16" t="s">
        <v>129</v>
      </c>
      <c r="K22" s="16" t="s">
        <v>129</v>
      </c>
      <c r="L22" s="16" t="s">
        <v>129</v>
      </c>
      <c r="M22" s="17"/>
      <c r="N22" s="30">
        <v>1</v>
      </c>
      <c r="O22" s="113">
        <v>0.625</v>
      </c>
      <c r="P22" s="34">
        <v>2566.55667</v>
      </c>
      <c r="Q22" s="34">
        <v>1983.9288</v>
      </c>
      <c r="R22" s="17"/>
      <c r="S22" s="30">
        <v>1</v>
      </c>
      <c r="T22" s="34">
        <v>9050</v>
      </c>
      <c r="V22" s="16" t="s">
        <v>129</v>
      </c>
      <c r="W22" s="16" t="s">
        <v>129</v>
      </c>
      <c r="Y22" s="16" t="s">
        <v>129</v>
      </c>
      <c r="Z22" s="16" t="s">
        <v>129</v>
      </c>
      <c r="AB22" s="143">
        <v>1</v>
      </c>
      <c r="AC22" s="144">
        <f>+(O22/2)</f>
        <v>0.3125</v>
      </c>
      <c r="AD22" s="74">
        <f>+P22+T22</f>
        <v>11616.55667</v>
      </c>
      <c r="AE22" s="74">
        <f>+Q22</f>
        <v>1983.9288</v>
      </c>
      <c r="AH22" s="145"/>
      <c r="AI22" s="145"/>
    </row>
    <row r="23" spans="1:33" s="6" customFormat="1" ht="15.75">
      <c r="A23" s="18"/>
      <c r="B23" s="129" t="s">
        <v>53</v>
      </c>
      <c r="C23" s="129"/>
      <c r="D23" s="129"/>
      <c r="E23" s="129"/>
      <c r="F23" s="44"/>
      <c r="G23" s="44"/>
      <c r="H23" s="45"/>
      <c r="I23" s="46"/>
      <c r="J23" s="46"/>
      <c r="K23" s="47">
        <f>SUM(K17:K21)</f>
        <v>35031.298525</v>
      </c>
      <c r="L23" s="47">
        <f>SUM(L17:L21)</f>
        <v>30998.163527</v>
      </c>
      <c r="M23" s="48"/>
      <c r="N23" s="46"/>
      <c r="O23" s="46"/>
      <c r="P23" s="47">
        <f>SUM(P17:P22)</f>
        <v>33006.734498</v>
      </c>
      <c r="Q23" s="47">
        <f>SUM(Q17:Q22)</f>
        <v>32274.177087000004</v>
      </c>
      <c r="R23" s="48"/>
      <c r="S23" s="46"/>
      <c r="T23" s="47">
        <f>SUM(T17:T22)</f>
        <v>47886.348</v>
      </c>
      <c r="V23" s="46"/>
      <c r="W23" s="47">
        <f>SUM(W17:W21)</f>
        <v>44943.379746</v>
      </c>
      <c r="Y23" s="46"/>
      <c r="Z23" s="47">
        <f>SUM(Z17:Z21)</f>
        <v>31102.171944999995</v>
      </c>
      <c r="AB23" s="137"/>
      <c r="AC23" s="137"/>
      <c r="AD23" s="75">
        <f>SUM(AD17:AD22)</f>
        <v>191969.932714</v>
      </c>
      <c r="AE23" s="75">
        <f>SUM(AE17:AE22)</f>
        <v>63272.340614</v>
      </c>
      <c r="AF23" s="141"/>
      <c r="AG23" s="141"/>
    </row>
    <row r="24" spans="1:30" ht="15">
      <c r="A24" s="120"/>
      <c r="F24" s="7"/>
      <c r="G24" s="7"/>
      <c r="H24" s="8"/>
      <c r="I24" s="7"/>
      <c r="J24" s="7"/>
      <c r="K24" s="7"/>
      <c r="L24" s="7"/>
      <c r="M24" s="8"/>
      <c r="N24" s="7"/>
      <c r="O24" s="7"/>
      <c r="P24" s="7"/>
      <c r="Q24" s="7"/>
      <c r="R24" s="8"/>
      <c r="S24" s="7"/>
      <c r="T24" s="83"/>
      <c r="V24" s="7"/>
      <c r="W24" s="7"/>
      <c r="Y24" s="7"/>
      <c r="Z24" s="7"/>
      <c r="AB24" s="136"/>
      <c r="AC24" s="136"/>
      <c r="AD24" s="138"/>
    </row>
    <row r="25" spans="1:31" ht="15">
      <c r="A25" s="6" t="s">
        <v>22</v>
      </c>
      <c r="B25" s="6" t="s">
        <v>23</v>
      </c>
      <c r="C25" s="6"/>
      <c r="D25" s="6"/>
      <c r="E25" s="6"/>
      <c r="F25" s="7"/>
      <c r="G25" s="7"/>
      <c r="H25" s="8"/>
      <c r="I25" s="7"/>
      <c r="J25" s="7"/>
      <c r="K25" s="7"/>
      <c r="L25" s="7"/>
      <c r="M25" s="8"/>
      <c r="N25" s="7"/>
      <c r="O25" s="7"/>
      <c r="P25" s="7"/>
      <c r="Q25" s="7"/>
      <c r="R25" s="8"/>
      <c r="S25" s="7"/>
      <c r="T25" s="7"/>
      <c r="U25" s="7"/>
      <c r="V25" s="7"/>
      <c r="W25" s="7"/>
      <c r="X25" s="7"/>
      <c r="Y25" s="7"/>
      <c r="Z25" s="7"/>
      <c r="AA25" s="7"/>
      <c r="AB25" s="136"/>
      <c r="AC25" s="136"/>
      <c r="AD25" s="136"/>
      <c r="AE25" s="139"/>
    </row>
    <row r="26" spans="1:30" ht="15">
      <c r="A26" s="9">
        <v>14</v>
      </c>
      <c r="B26" s="6" t="s">
        <v>24</v>
      </c>
      <c r="C26" s="6"/>
      <c r="D26" s="6"/>
      <c r="E26" s="6"/>
      <c r="F26" s="7"/>
      <c r="G26" s="7"/>
      <c r="H26" s="8"/>
      <c r="I26" s="7"/>
      <c r="J26" s="7"/>
      <c r="K26" s="7"/>
      <c r="L26" s="7"/>
      <c r="M26" s="8"/>
      <c r="N26" s="7"/>
      <c r="O26" s="7"/>
      <c r="P26" s="7"/>
      <c r="Q26" s="7"/>
      <c r="R26" s="8"/>
      <c r="S26" s="7"/>
      <c r="T26" s="84"/>
      <c r="V26" s="7"/>
      <c r="W26" s="7"/>
      <c r="Y26" s="7"/>
      <c r="Z26" s="7"/>
      <c r="AB26" s="136"/>
      <c r="AC26" s="136"/>
      <c r="AD26" s="136"/>
    </row>
    <row r="27" spans="6:30" ht="15">
      <c r="F27" s="7"/>
      <c r="G27" s="7"/>
      <c r="H27" s="8"/>
      <c r="I27" s="7"/>
      <c r="J27" s="7"/>
      <c r="K27" s="7"/>
      <c r="L27" s="7"/>
      <c r="M27" s="8"/>
      <c r="N27" s="7"/>
      <c r="O27" s="7"/>
      <c r="P27" s="7"/>
      <c r="Q27" s="7"/>
      <c r="R27" s="8"/>
      <c r="S27" s="7"/>
      <c r="T27" s="7"/>
      <c r="V27" s="7"/>
      <c r="W27" s="7"/>
      <c r="Y27" s="7"/>
      <c r="Z27" s="7"/>
      <c r="AB27" s="136"/>
      <c r="AC27" s="136"/>
      <c r="AD27" s="136"/>
    </row>
    <row r="28" spans="1:33" s="12" customFormat="1" ht="28.5" customHeight="1">
      <c r="A28" s="153" t="s">
        <v>2</v>
      </c>
      <c r="B28" s="153" t="s">
        <v>3</v>
      </c>
      <c r="C28" s="195" t="s">
        <v>101</v>
      </c>
      <c r="D28" s="157" t="s">
        <v>68</v>
      </c>
      <c r="E28" s="195" t="s">
        <v>92</v>
      </c>
      <c r="F28" s="153" t="s">
        <v>19</v>
      </c>
      <c r="G28" s="194" t="s">
        <v>106</v>
      </c>
      <c r="H28" s="10"/>
      <c r="I28" s="153">
        <v>2016</v>
      </c>
      <c r="J28" s="153"/>
      <c r="K28" s="153"/>
      <c r="L28" s="153"/>
      <c r="M28" s="10"/>
      <c r="N28" s="153">
        <v>2017</v>
      </c>
      <c r="O28" s="153"/>
      <c r="P28" s="153"/>
      <c r="Q28" s="153"/>
      <c r="R28" s="10"/>
      <c r="S28" s="153">
        <v>2018</v>
      </c>
      <c r="T28" s="153"/>
      <c r="V28" s="153">
        <v>2019</v>
      </c>
      <c r="W28" s="153"/>
      <c r="Y28" s="153">
        <v>2020</v>
      </c>
      <c r="Z28" s="153"/>
      <c r="AB28" s="203" t="s">
        <v>20</v>
      </c>
      <c r="AC28" s="203"/>
      <c r="AD28" s="203"/>
      <c r="AE28" s="203"/>
      <c r="AF28" s="141"/>
      <c r="AG28" s="141"/>
    </row>
    <row r="29" spans="1:33" s="12" customFormat="1" ht="16.5" customHeight="1">
      <c r="A29" s="153"/>
      <c r="B29" s="153"/>
      <c r="C29" s="161"/>
      <c r="D29" s="158"/>
      <c r="E29" s="161"/>
      <c r="F29" s="153"/>
      <c r="G29" s="194"/>
      <c r="H29" s="10"/>
      <c r="I29" s="150" t="s">
        <v>4</v>
      </c>
      <c r="J29" s="150"/>
      <c r="K29" s="150" t="s">
        <v>62</v>
      </c>
      <c r="L29" s="150"/>
      <c r="M29" s="10"/>
      <c r="N29" s="150" t="s">
        <v>6</v>
      </c>
      <c r="O29" s="150"/>
      <c r="P29" s="150" t="s">
        <v>8</v>
      </c>
      <c r="Q29" s="150"/>
      <c r="R29" s="10"/>
      <c r="S29" s="150" t="s">
        <v>7</v>
      </c>
      <c r="T29" s="150" t="s">
        <v>8</v>
      </c>
      <c r="V29" s="151" t="s">
        <v>7</v>
      </c>
      <c r="W29" s="151" t="s">
        <v>8</v>
      </c>
      <c r="Y29" s="151" t="s">
        <v>7</v>
      </c>
      <c r="Z29" s="151" t="s">
        <v>8</v>
      </c>
      <c r="AB29" s="151" t="s">
        <v>4</v>
      </c>
      <c r="AC29" s="151" t="s">
        <v>67</v>
      </c>
      <c r="AD29" s="151" t="s">
        <v>8</v>
      </c>
      <c r="AE29" s="151" t="s">
        <v>5</v>
      </c>
      <c r="AF29" s="141"/>
      <c r="AG29" s="141"/>
    </row>
    <row r="30" spans="1:33" s="12" customFormat="1" ht="33">
      <c r="A30" s="153"/>
      <c r="B30" s="153"/>
      <c r="C30" s="196"/>
      <c r="D30" s="159"/>
      <c r="E30" s="196"/>
      <c r="F30" s="153"/>
      <c r="G30" s="194"/>
      <c r="H30" s="13"/>
      <c r="I30" s="72" t="s">
        <v>60</v>
      </c>
      <c r="J30" s="126" t="s">
        <v>61</v>
      </c>
      <c r="K30" s="72" t="s">
        <v>65</v>
      </c>
      <c r="L30" s="126" t="s">
        <v>64</v>
      </c>
      <c r="M30" s="13"/>
      <c r="N30" s="126" t="s">
        <v>60</v>
      </c>
      <c r="O30" s="126" t="s">
        <v>61</v>
      </c>
      <c r="P30" s="126" t="s">
        <v>65</v>
      </c>
      <c r="Q30" s="126" t="s">
        <v>64</v>
      </c>
      <c r="R30" s="13"/>
      <c r="S30" s="150"/>
      <c r="T30" s="150"/>
      <c r="V30" s="152"/>
      <c r="W30" s="152"/>
      <c r="Y30" s="152"/>
      <c r="Z30" s="152"/>
      <c r="AB30" s="152"/>
      <c r="AC30" s="152"/>
      <c r="AD30" s="152"/>
      <c r="AE30" s="152"/>
      <c r="AF30" s="141"/>
      <c r="AG30" s="141"/>
    </row>
    <row r="31" spans="1:35" ht="115.5" customHeight="1">
      <c r="A31" s="175" t="s">
        <v>25</v>
      </c>
      <c r="B31" s="174" t="s">
        <v>26</v>
      </c>
      <c r="C31" s="169" t="s">
        <v>102</v>
      </c>
      <c r="D31" s="197" t="s">
        <v>70</v>
      </c>
      <c r="E31" s="197" t="s">
        <v>93</v>
      </c>
      <c r="F31" s="14" t="s">
        <v>112</v>
      </c>
      <c r="G31" s="14" t="s">
        <v>113</v>
      </c>
      <c r="H31" s="15"/>
      <c r="I31" s="30">
        <v>1</v>
      </c>
      <c r="J31" s="30">
        <v>0.4</v>
      </c>
      <c r="K31" s="39">
        <v>1223.1183265</v>
      </c>
      <c r="L31" s="39">
        <v>1161.68791625</v>
      </c>
      <c r="M31" s="17"/>
      <c r="N31" s="30">
        <v>1</v>
      </c>
      <c r="O31" s="114">
        <v>0.952</v>
      </c>
      <c r="P31" s="34">
        <v>1564.992146</v>
      </c>
      <c r="Q31" s="34">
        <v>1542.052012</v>
      </c>
      <c r="R31" s="17"/>
      <c r="S31" s="30">
        <v>1</v>
      </c>
      <c r="T31" s="34">
        <v>2576.7102</v>
      </c>
      <c r="V31" s="30">
        <v>1</v>
      </c>
      <c r="W31" s="34">
        <v>2239.4956666666667</v>
      </c>
      <c r="Y31" s="30">
        <v>1</v>
      </c>
      <c r="Z31" s="28">
        <v>80.495667</v>
      </c>
      <c r="AB31" s="143">
        <v>1</v>
      </c>
      <c r="AC31" s="143">
        <f>+(J31+O31)/5</f>
        <v>0.2704</v>
      </c>
      <c r="AD31" s="73">
        <f>+K31+P31+T31+W31+Z31</f>
        <v>7684.812006166667</v>
      </c>
      <c r="AE31" s="73">
        <f>+L31+Q31</f>
        <v>2703.73992825</v>
      </c>
      <c r="AF31" s="12"/>
      <c r="AG31" s="12"/>
      <c r="AH31" s="12"/>
      <c r="AI31" s="12"/>
    </row>
    <row r="32" spans="1:35" ht="126.75" customHeight="1">
      <c r="A32" s="175"/>
      <c r="B32" s="174"/>
      <c r="C32" s="171"/>
      <c r="D32" s="198"/>
      <c r="E32" s="198"/>
      <c r="F32" s="19" t="s">
        <v>49</v>
      </c>
      <c r="G32" s="19" t="s">
        <v>114</v>
      </c>
      <c r="H32" s="15"/>
      <c r="I32" s="30">
        <v>1</v>
      </c>
      <c r="J32" s="30">
        <v>0.4</v>
      </c>
      <c r="K32" s="39">
        <v>8319.1462095</v>
      </c>
      <c r="L32" s="39">
        <v>8174.68073575</v>
      </c>
      <c r="M32" s="17"/>
      <c r="N32" s="30">
        <v>1</v>
      </c>
      <c r="O32" s="114">
        <v>0.4</v>
      </c>
      <c r="P32" s="34">
        <v>10968.717255</v>
      </c>
      <c r="Q32" s="34">
        <v>10793.990706</v>
      </c>
      <c r="R32" s="17"/>
      <c r="S32" s="30">
        <v>1</v>
      </c>
      <c r="T32" s="34">
        <v>7212.324799999999</v>
      </c>
      <c r="V32" s="30">
        <v>1</v>
      </c>
      <c r="W32" s="28">
        <v>6718.487</v>
      </c>
      <c r="Y32" s="30">
        <v>1</v>
      </c>
      <c r="Z32" s="28">
        <v>10304.487</v>
      </c>
      <c r="AB32" s="143">
        <v>1</v>
      </c>
      <c r="AC32" s="143">
        <f>+(J32+O32)/5</f>
        <v>0.16</v>
      </c>
      <c r="AD32" s="73">
        <f>+K32+P32+T32+W32+Z32</f>
        <v>43523.162264499995</v>
      </c>
      <c r="AE32" s="73">
        <f>+L32+Q32</f>
        <v>18968.67144175</v>
      </c>
      <c r="AF32" s="12"/>
      <c r="AG32" s="12"/>
      <c r="AH32" s="12"/>
      <c r="AI32" s="12"/>
    </row>
    <row r="33" spans="1:35" s="6" customFormat="1" ht="15.75">
      <c r="A33" s="49"/>
      <c r="B33" s="123" t="s">
        <v>54</v>
      </c>
      <c r="C33" s="124"/>
      <c r="D33" s="76"/>
      <c r="E33" s="76"/>
      <c r="F33" s="50"/>
      <c r="G33" s="50"/>
      <c r="H33" s="45"/>
      <c r="I33" s="51"/>
      <c r="J33" s="101"/>
      <c r="K33" s="52">
        <f>SUM(K31:K32)</f>
        <v>9542.264536</v>
      </c>
      <c r="L33" s="52">
        <f>SUM(L31:L32)</f>
        <v>9336.368652000001</v>
      </c>
      <c r="M33" s="48"/>
      <c r="N33" s="115"/>
      <c r="O33" s="115"/>
      <c r="P33" s="116">
        <f>SUM(P31:P32)</f>
        <v>12533.709401</v>
      </c>
      <c r="Q33" s="116">
        <f>SUM(Q31:Q32)</f>
        <v>12336.042718</v>
      </c>
      <c r="R33" s="48"/>
      <c r="S33" s="51"/>
      <c r="T33" s="52">
        <f>SUM(T31:T32)</f>
        <v>9789.035</v>
      </c>
      <c r="V33" s="51"/>
      <c r="W33" s="52">
        <f>SUM(W31:W32)</f>
        <v>8957.982666666667</v>
      </c>
      <c r="Y33" s="51"/>
      <c r="Z33" s="52">
        <f>SUM(Z31:Z32)</f>
        <v>10384.982666999998</v>
      </c>
      <c r="AB33" s="137"/>
      <c r="AC33" s="137"/>
      <c r="AD33" s="148">
        <f>SUM(AD31:AD32)</f>
        <v>51207.97427066666</v>
      </c>
      <c r="AE33" s="148">
        <f>SUM(AE31:AE32)</f>
        <v>21672.41137</v>
      </c>
      <c r="AF33" s="12"/>
      <c r="AG33" s="12"/>
      <c r="AH33" s="12"/>
      <c r="AI33" s="12"/>
    </row>
    <row r="34" spans="1:35" s="25" customFormat="1" ht="96.75" customHeight="1">
      <c r="A34" s="179" t="s">
        <v>10</v>
      </c>
      <c r="B34" s="182" t="s">
        <v>27</v>
      </c>
      <c r="C34" s="182" t="s">
        <v>103</v>
      </c>
      <c r="D34" s="199" t="s">
        <v>71</v>
      </c>
      <c r="E34" s="199" t="s">
        <v>94</v>
      </c>
      <c r="F34" s="19" t="s">
        <v>130</v>
      </c>
      <c r="G34" s="19" t="s">
        <v>115</v>
      </c>
      <c r="H34" s="22"/>
      <c r="I34" s="16">
        <v>500</v>
      </c>
      <c r="J34" s="16">
        <v>509</v>
      </c>
      <c r="K34" s="16">
        <v>641.708477</v>
      </c>
      <c r="L34" s="34">
        <v>622.551813</v>
      </c>
      <c r="M34" s="24"/>
      <c r="N34" s="23">
        <v>11600</v>
      </c>
      <c r="O34" s="23">
        <v>11651</v>
      </c>
      <c r="P34" s="34">
        <v>2165.688888</v>
      </c>
      <c r="Q34" s="34">
        <v>2163.799887</v>
      </c>
      <c r="R34" s="24"/>
      <c r="S34" s="16">
        <v>8100</v>
      </c>
      <c r="T34" s="34">
        <v>849.3909</v>
      </c>
      <c r="V34" s="23">
        <v>100</v>
      </c>
      <c r="W34" s="28">
        <v>1370.0985673333332</v>
      </c>
      <c r="Y34" s="23">
        <v>40</v>
      </c>
      <c r="Z34" s="31">
        <v>1576.7217823333335</v>
      </c>
      <c r="AB34" s="111">
        <f>+J34+O34+S34+V34+Y34</f>
        <v>20400</v>
      </c>
      <c r="AC34" s="111">
        <f>+J34+O34</f>
        <v>12160</v>
      </c>
      <c r="AD34" s="73">
        <f>+K34+P34+T34+W34+Z34</f>
        <v>6603.608614666668</v>
      </c>
      <c r="AE34" s="73">
        <f>+L34+Q34</f>
        <v>2786.3517</v>
      </c>
      <c r="AF34" s="12"/>
      <c r="AG34" s="12"/>
      <c r="AH34" s="12"/>
      <c r="AI34" s="12"/>
    </row>
    <row r="35" spans="1:35" s="25" customFormat="1" ht="81.75" customHeight="1">
      <c r="A35" s="180"/>
      <c r="B35" s="183"/>
      <c r="C35" s="183"/>
      <c r="D35" s="200"/>
      <c r="E35" s="200"/>
      <c r="F35" s="19" t="s">
        <v>126</v>
      </c>
      <c r="G35" s="19" t="s">
        <v>116</v>
      </c>
      <c r="H35" s="22"/>
      <c r="I35" s="16">
        <v>3492</v>
      </c>
      <c r="J35" s="16">
        <v>3517</v>
      </c>
      <c r="K35" s="16">
        <v>641.708477</v>
      </c>
      <c r="L35" s="34">
        <v>622.551813</v>
      </c>
      <c r="M35" s="24"/>
      <c r="N35" s="23">
        <v>4610</v>
      </c>
      <c r="O35" s="23">
        <v>4613</v>
      </c>
      <c r="P35" s="34">
        <v>1489.036088</v>
      </c>
      <c r="Q35" s="34">
        <v>1489.036088</v>
      </c>
      <c r="R35" s="24"/>
      <c r="S35" s="16">
        <v>170</v>
      </c>
      <c r="T35" s="34">
        <v>478.5193</v>
      </c>
      <c r="V35" s="23">
        <v>165</v>
      </c>
      <c r="W35" s="28">
        <v>986.5292223333333</v>
      </c>
      <c r="Y35" s="23">
        <v>145</v>
      </c>
      <c r="Z35" s="31">
        <v>1135.3067333333333</v>
      </c>
      <c r="AB35" s="111">
        <f>+J35+O35+S35+V35+Y35</f>
        <v>8610</v>
      </c>
      <c r="AC35" s="111">
        <f>+J35+O35</f>
        <v>8130</v>
      </c>
      <c r="AD35" s="73">
        <f aca="true" t="shared" si="0" ref="AD35:AD40">+K35+P35+T35+W35+Z35</f>
        <v>4731.099820666666</v>
      </c>
      <c r="AE35" s="73">
        <f>+L35+Q35</f>
        <v>2111.587901</v>
      </c>
      <c r="AF35" s="12"/>
      <c r="AG35" s="12"/>
      <c r="AH35" s="12"/>
      <c r="AI35" s="12"/>
    </row>
    <row r="36" spans="1:35" s="25" customFormat="1" ht="148.5" customHeight="1">
      <c r="A36" s="181"/>
      <c r="B36" s="184"/>
      <c r="C36" s="184"/>
      <c r="D36" s="201"/>
      <c r="E36" s="201"/>
      <c r="F36" s="19" t="s">
        <v>52</v>
      </c>
      <c r="G36" s="19" t="s">
        <v>117</v>
      </c>
      <c r="H36" s="22"/>
      <c r="I36" s="16">
        <v>28</v>
      </c>
      <c r="J36" s="16">
        <v>44</v>
      </c>
      <c r="K36" s="16">
        <v>981.583046</v>
      </c>
      <c r="L36" s="34">
        <v>870.980479</v>
      </c>
      <c r="M36" s="24"/>
      <c r="N36" s="23">
        <v>68</v>
      </c>
      <c r="O36" s="23">
        <v>68</v>
      </c>
      <c r="P36" s="34">
        <v>900.721024</v>
      </c>
      <c r="Q36" s="34">
        <v>900.721024</v>
      </c>
      <c r="R36" s="24"/>
      <c r="S36" s="16">
        <v>68</v>
      </c>
      <c r="T36" s="34">
        <v>2122.4329</v>
      </c>
      <c r="V36" s="23">
        <v>68</v>
      </c>
      <c r="W36" s="28">
        <v>1323.5235433333335</v>
      </c>
      <c r="Y36" s="23">
        <v>52</v>
      </c>
      <c r="Z36" s="31">
        <v>1523.1228183333333</v>
      </c>
      <c r="AB36" s="111">
        <f>+J36+O36+S36+V36+Y36</f>
        <v>300</v>
      </c>
      <c r="AC36" s="111">
        <f>+J36+O36</f>
        <v>112</v>
      </c>
      <c r="AD36" s="73">
        <f t="shared" si="0"/>
        <v>6851.383331666667</v>
      </c>
      <c r="AE36" s="73">
        <f>+L36+Q36</f>
        <v>1771.701503</v>
      </c>
      <c r="AF36" s="12"/>
      <c r="AG36" s="12"/>
      <c r="AH36" s="12"/>
      <c r="AI36" s="12"/>
    </row>
    <row r="37" spans="1:35" s="57" customFormat="1" ht="15.75">
      <c r="A37" s="127"/>
      <c r="B37" s="125" t="s">
        <v>55</v>
      </c>
      <c r="C37" s="125"/>
      <c r="D37" s="125"/>
      <c r="E37" s="125"/>
      <c r="F37" s="50"/>
      <c r="G37" s="50"/>
      <c r="H37" s="53"/>
      <c r="I37" s="54"/>
      <c r="J37" s="54"/>
      <c r="K37" s="55">
        <f>SUM(K34:K36)</f>
        <v>2265</v>
      </c>
      <c r="L37" s="55">
        <f>SUM(L34:L36)</f>
        <v>2116.084105</v>
      </c>
      <c r="M37" s="56"/>
      <c r="N37" s="54"/>
      <c r="O37" s="54"/>
      <c r="P37" s="55">
        <f>SUM(P34:P36)</f>
        <v>4555.446000000001</v>
      </c>
      <c r="Q37" s="55">
        <f>SUM(Q34:Q36)</f>
        <v>4553.556999</v>
      </c>
      <c r="R37" s="56"/>
      <c r="S37" s="54"/>
      <c r="T37" s="55">
        <f>SUM(T34:T36)</f>
        <v>3450.3431</v>
      </c>
      <c r="V37" s="54"/>
      <c r="W37" s="55">
        <f>SUM(W34:W36)</f>
        <v>3680.151333</v>
      </c>
      <c r="Y37" s="54"/>
      <c r="Z37" s="55">
        <f>SUM(Z34:Z36)</f>
        <v>4235.151334</v>
      </c>
      <c r="AB37" s="137"/>
      <c r="AC37" s="137"/>
      <c r="AD37" s="147">
        <f>SUM(AD34:AD36)</f>
        <v>18186.091767</v>
      </c>
      <c r="AE37" s="147">
        <f>SUM(AE34:AE36)</f>
        <v>6669.641104</v>
      </c>
      <c r="AF37" s="12"/>
      <c r="AG37" s="12"/>
      <c r="AH37" s="12"/>
      <c r="AI37" s="12"/>
    </row>
    <row r="38" spans="1:35" s="25" customFormat="1" ht="85.5" customHeight="1">
      <c r="A38" s="176" t="s">
        <v>28</v>
      </c>
      <c r="B38" s="169" t="s">
        <v>29</v>
      </c>
      <c r="C38" s="169" t="s">
        <v>104</v>
      </c>
      <c r="D38" s="197" t="s">
        <v>72</v>
      </c>
      <c r="E38" s="197" t="s">
        <v>95</v>
      </c>
      <c r="F38" s="19" t="s">
        <v>30</v>
      </c>
      <c r="G38" s="19" t="s">
        <v>118</v>
      </c>
      <c r="H38" s="22"/>
      <c r="I38" s="16">
        <v>1001</v>
      </c>
      <c r="J38" s="16">
        <v>1001</v>
      </c>
      <c r="K38" s="106">
        <v>1768.545458</v>
      </c>
      <c r="L38" s="107">
        <v>1356.48356</v>
      </c>
      <c r="M38" s="24"/>
      <c r="N38" s="23">
        <v>1000</v>
      </c>
      <c r="O38" s="23">
        <v>690</v>
      </c>
      <c r="P38" s="74">
        <v>3740.220998</v>
      </c>
      <c r="Q38" s="74">
        <v>3634.959935</v>
      </c>
      <c r="R38" s="24"/>
      <c r="S38" s="16">
        <v>2500</v>
      </c>
      <c r="T38" s="28">
        <v>4659.123724</v>
      </c>
      <c r="V38" s="23">
        <v>3000</v>
      </c>
      <c r="W38" s="28">
        <v>8668</v>
      </c>
      <c r="Y38" s="23">
        <v>2809</v>
      </c>
      <c r="Z38" s="31">
        <v>2442</v>
      </c>
      <c r="AB38" s="111">
        <f>+J38+O38+S38+V38+Y38</f>
        <v>10000</v>
      </c>
      <c r="AC38" s="111">
        <f>+J38+O38</f>
        <v>1691</v>
      </c>
      <c r="AD38" s="73">
        <f>+K38+P38+T38+W38+Z38</f>
        <v>21277.89018</v>
      </c>
      <c r="AE38" s="73">
        <f>+L38+Q38</f>
        <v>4991.4434949999995</v>
      </c>
      <c r="AF38" s="12"/>
      <c r="AG38" s="12"/>
      <c r="AH38" s="12"/>
      <c r="AI38" s="12"/>
    </row>
    <row r="39" spans="1:35" s="25" customFormat="1" ht="81.75" customHeight="1">
      <c r="A39" s="177"/>
      <c r="B39" s="170"/>
      <c r="C39" s="170"/>
      <c r="D39" s="202"/>
      <c r="E39" s="202"/>
      <c r="F39" s="19" t="s">
        <v>31</v>
      </c>
      <c r="G39" s="19" t="s">
        <v>119</v>
      </c>
      <c r="H39" s="22"/>
      <c r="I39" s="16">
        <v>1</v>
      </c>
      <c r="J39" s="16">
        <v>1</v>
      </c>
      <c r="K39" s="106">
        <v>297.15549</v>
      </c>
      <c r="L39" s="107">
        <v>266.119155</v>
      </c>
      <c r="M39" s="24"/>
      <c r="N39" s="23">
        <v>3</v>
      </c>
      <c r="O39" s="23">
        <v>3</v>
      </c>
      <c r="P39" s="74">
        <v>174.029868</v>
      </c>
      <c r="Q39" s="74">
        <v>54.207878</v>
      </c>
      <c r="R39" s="34"/>
      <c r="S39" s="16">
        <v>1</v>
      </c>
      <c r="T39" s="28">
        <v>195.9925</v>
      </c>
      <c r="V39" s="23">
        <v>2</v>
      </c>
      <c r="W39" s="28">
        <v>340.82866666666666</v>
      </c>
      <c r="Y39" s="23">
        <v>1</v>
      </c>
      <c r="Z39" s="31">
        <v>155.82866666666666</v>
      </c>
      <c r="AB39" s="111">
        <f>+J39+O39+S39+V39+Y39</f>
        <v>8</v>
      </c>
      <c r="AC39" s="111">
        <f>+J39+O39</f>
        <v>4</v>
      </c>
      <c r="AD39" s="73">
        <f t="shared" si="0"/>
        <v>1163.8351913333333</v>
      </c>
      <c r="AE39" s="73">
        <f>+L39+Q39</f>
        <v>320.327033</v>
      </c>
      <c r="AF39" s="12"/>
      <c r="AG39" s="12"/>
      <c r="AH39" s="12"/>
      <c r="AI39" s="12"/>
    </row>
    <row r="40" spans="1:35" ht="69" customHeight="1">
      <c r="A40" s="178"/>
      <c r="B40" s="171"/>
      <c r="C40" s="171"/>
      <c r="D40" s="198"/>
      <c r="E40" s="198"/>
      <c r="F40" s="19" t="s">
        <v>32</v>
      </c>
      <c r="G40" s="19" t="s">
        <v>120</v>
      </c>
      <c r="H40" s="15"/>
      <c r="I40" s="16">
        <v>3</v>
      </c>
      <c r="J40" s="16">
        <v>3</v>
      </c>
      <c r="K40" s="106">
        <v>1687.834049</v>
      </c>
      <c r="L40" s="107">
        <v>1517.085128</v>
      </c>
      <c r="M40" s="17"/>
      <c r="N40" s="16">
        <v>1</v>
      </c>
      <c r="O40" s="16">
        <v>0</v>
      </c>
      <c r="P40" s="74">
        <v>2339.197948</v>
      </c>
      <c r="Q40" s="74">
        <v>2288.737401</v>
      </c>
      <c r="R40" s="26"/>
      <c r="S40" s="16">
        <v>4</v>
      </c>
      <c r="T40" s="28">
        <v>2222.0197758850004</v>
      </c>
      <c r="V40" s="16"/>
      <c r="W40" s="28">
        <v>0</v>
      </c>
      <c r="Y40" s="16">
        <v>0</v>
      </c>
      <c r="Z40" s="34">
        <v>0</v>
      </c>
      <c r="AB40" s="111">
        <f>+J40+O40+S40+V40+Y40</f>
        <v>7</v>
      </c>
      <c r="AC40" s="111">
        <f>+J40+O40</f>
        <v>3</v>
      </c>
      <c r="AD40" s="73">
        <f t="shared" si="0"/>
        <v>6249.051772885001</v>
      </c>
      <c r="AE40" s="73">
        <f>+L40+Q40</f>
        <v>3805.822529</v>
      </c>
      <c r="AF40" s="12"/>
      <c r="AG40" s="12"/>
      <c r="AH40" s="12"/>
      <c r="AI40" s="12"/>
    </row>
    <row r="41" spans="1:35" s="6" customFormat="1" ht="15.75">
      <c r="A41" s="61"/>
      <c r="B41" s="62" t="s">
        <v>56</v>
      </c>
      <c r="C41" s="62"/>
      <c r="D41" s="62"/>
      <c r="E41" s="62"/>
      <c r="F41" s="50"/>
      <c r="G41" s="50"/>
      <c r="H41" s="45"/>
      <c r="I41" s="46"/>
      <c r="J41" s="46"/>
      <c r="K41" s="47">
        <f>SUM(K38:K40)</f>
        <v>3753.534997</v>
      </c>
      <c r="L41" s="47">
        <f>SUM(L38:L40)</f>
        <v>3139.6878429999997</v>
      </c>
      <c r="M41" s="48"/>
      <c r="N41" s="46"/>
      <c r="O41" s="46"/>
      <c r="P41" s="47">
        <f>SUM(P38:P40)</f>
        <v>6253.448813999999</v>
      </c>
      <c r="Q41" s="47">
        <f>SUM(Q38:Q40)</f>
        <v>5977.905214</v>
      </c>
      <c r="R41" s="59"/>
      <c r="S41" s="46"/>
      <c r="T41" s="47">
        <f>SUM(T38:T40)</f>
        <v>7077.135999885</v>
      </c>
      <c r="V41" s="46"/>
      <c r="W41" s="60">
        <f>SUM(W38:W40)</f>
        <v>9008.828666666666</v>
      </c>
      <c r="Y41" s="46"/>
      <c r="Z41" s="47">
        <f>SUM(Z38:Z40)</f>
        <v>2597.828666666667</v>
      </c>
      <c r="AB41" s="137"/>
      <c r="AC41" s="137"/>
      <c r="AD41" s="75">
        <f>SUM(AD38:AD40)</f>
        <v>28690.77714421833</v>
      </c>
      <c r="AE41" s="75">
        <f>SUM(AE38:AE40)</f>
        <v>9117.593056999998</v>
      </c>
      <c r="AF41" s="12"/>
      <c r="AG41" s="12"/>
      <c r="AH41" s="12"/>
      <c r="AI41" s="12"/>
    </row>
    <row r="42" spans="1:33" s="6" customFormat="1" ht="15.75">
      <c r="A42" s="63"/>
      <c r="B42" s="64"/>
      <c r="C42" s="64"/>
      <c r="D42" s="64"/>
      <c r="E42" s="64"/>
      <c r="F42" s="65"/>
      <c r="G42" s="65"/>
      <c r="H42" s="45"/>
      <c r="I42" s="66"/>
      <c r="J42" s="66"/>
      <c r="K42" s="67"/>
      <c r="L42" s="67"/>
      <c r="M42" s="48"/>
      <c r="N42" s="66"/>
      <c r="O42" s="66"/>
      <c r="P42" s="67"/>
      <c r="Q42" s="67"/>
      <c r="R42" s="59"/>
      <c r="S42" s="66"/>
      <c r="T42" s="67"/>
      <c r="V42" s="121"/>
      <c r="W42" s="68"/>
      <c r="Y42" s="66"/>
      <c r="Z42" s="67"/>
      <c r="AB42" s="140"/>
      <c r="AC42" s="140"/>
      <c r="AD42" s="69"/>
      <c r="AE42" s="69"/>
      <c r="AF42" s="141"/>
      <c r="AG42" s="141"/>
    </row>
    <row r="43" spans="1:33" s="6" customFormat="1" ht="15.75">
      <c r="A43" s="63"/>
      <c r="B43" s="64"/>
      <c r="C43" s="64"/>
      <c r="D43" s="64"/>
      <c r="E43" s="64"/>
      <c r="F43" s="65"/>
      <c r="G43" s="65"/>
      <c r="H43" s="45"/>
      <c r="I43" s="66"/>
      <c r="J43" s="66"/>
      <c r="K43" s="67"/>
      <c r="L43" s="67"/>
      <c r="M43" s="48"/>
      <c r="N43" s="66"/>
      <c r="O43" s="66"/>
      <c r="P43" s="67"/>
      <c r="Q43" s="67"/>
      <c r="R43" s="59"/>
      <c r="S43" s="66"/>
      <c r="T43" s="67"/>
      <c r="V43" s="121"/>
      <c r="W43" s="68"/>
      <c r="Y43" s="66"/>
      <c r="Z43" s="67"/>
      <c r="AB43" s="140"/>
      <c r="AC43" s="140"/>
      <c r="AD43" s="69"/>
      <c r="AE43" s="69"/>
      <c r="AF43" s="141"/>
      <c r="AG43" s="141"/>
    </row>
    <row r="44" spans="1:33" s="6" customFormat="1" ht="15.75">
      <c r="A44" s="63"/>
      <c r="B44" s="64"/>
      <c r="C44" s="64"/>
      <c r="D44" s="64"/>
      <c r="E44" s="64"/>
      <c r="F44" s="65"/>
      <c r="G44" s="65"/>
      <c r="H44" s="45"/>
      <c r="I44" s="66"/>
      <c r="J44" s="66"/>
      <c r="K44" s="67"/>
      <c r="L44" s="67"/>
      <c r="M44" s="48"/>
      <c r="N44" s="66"/>
      <c r="O44" s="66"/>
      <c r="P44" s="67"/>
      <c r="Q44" s="67"/>
      <c r="R44" s="59"/>
      <c r="S44" s="66"/>
      <c r="T44" s="67"/>
      <c r="V44" s="66"/>
      <c r="W44" s="68"/>
      <c r="Y44" s="66"/>
      <c r="Z44" s="67"/>
      <c r="AB44" s="140"/>
      <c r="AC44" s="140"/>
      <c r="AD44" s="69"/>
      <c r="AE44" s="69"/>
      <c r="AF44" s="141"/>
      <c r="AG44" s="141"/>
    </row>
    <row r="45" spans="1:33" s="6" customFormat="1" ht="15.75">
      <c r="A45" s="63"/>
      <c r="B45" s="64"/>
      <c r="C45" s="64"/>
      <c r="D45" s="64"/>
      <c r="E45" s="64"/>
      <c r="F45" s="65"/>
      <c r="G45" s="65"/>
      <c r="H45" s="45"/>
      <c r="I45" s="66"/>
      <c r="J45" s="66"/>
      <c r="K45" s="67"/>
      <c r="L45" s="67"/>
      <c r="M45" s="48"/>
      <c r="N45" s="66"/>
      <c r="O45" s="66"/>
      <c r="P45" s="67"/>
      <c r="Q45" s="67"/>
      <c r="R45" s="59"/>
      <c r="S45" s="66"/>
      <c r="T45" s="67"/>
      <c r="V45" s="66"/>
      <c r="W45" s="68"/>
      <c r="Y45" s="66"/>
      <c r="Z45" s="67"/>
      <c r="AB45" s="140"/>
      <c r="AC45" s="140"/>
      <c r="AD45" s="69"/>
      <c r="AE45" s="69"/>
      <c r="AF45" s="141"/>
      <c r="AG45" s="141"/>
    </row>
    <row r="46" spans="1:33" s="6" customFormat="1" ht="15.75">
      <c r="A46" s="63"/>
      <c r="B46" s="64"/>
      <c r="C46" s="64"/>
      <c r="D46" s="64"/>
      <c r="E46" s="64"/>
      <c r="F46" s="65"/>
      <c r="G46" s="65"/>
      <c r="H46" s="45"/>
      <c r="I46" s="66"/>
      <c r="J46" s="66"/>
      <c r="K46" s="67"/>
      <c r="L46" s="67"/>
      <c r="M46" s="48"/>
      <c r="N46" s="66"/>
      <c r="O46" s="66"/>
      <c r="P46" s="67"/>
      <c r="Q46" s="67"/>
      <c r="R46" s="59"/>
      <c r="S46" s="66"/>
      <c r="T46" s="67"/>
      <c r="V46" s="66"/>
      <c r="W46" s="68"/>
      <c r="Y46" s="66"/>
      <c r="Z46" s="67"/>
      <c r="AB46" s="140"/>
      <c r="AC46" s="140"/>
      <c r="AD46" s="69"/>
      <c r="AE46" s="69"/>
      <c r="AF46" s="141"/>
      <c r="AG46" s="141"/>
    </row>
    <row r="47" spans="1:33" s="6" customFormat="1" ht="15.75">
      <c r="A47" s="63"/>
      <c r="B47" s="64"/>
      <c r="C47" s="64"/>
      <c r="D47" s="64"/>
      <c r="E47" s="64"/>
      <c r="F47" s="65"/>
      <c r="G47" s="65"/>
      <c r="H47" s="45"/>
      <c r="I47" s="66"/>
      <c r="J47" s="66"/>
      <c r="K47" s="67"/>
      <c r="L47" s="67"/>
      <c r="M47" s="48"/>
      <c r="N47" s="66"/>
      <c r="O47" s="66"/>
      <c r="P47" s="67"/>
      <c r="Q47" s="67"/>
      <c r="R47" s="59"/>
      <c r="S47" s="66"/>
      <c r="T47" s="67"/>
      <c r="V47" s="66"/>
      <c r="W47" s="68"/>
      <c r="Y47" s="66"/>
      <c r="Z47" s="67"/>
      <c r="AB47" s="140"/>
      <c r="AC47" s="140"/>
      <c r="AD47" s="69"/>
      <c r="AE47" s="69"/>
      <c r="AF47" s="141"/>
      <c r="AG47" s="141"/>
    </row>
    <row r="48" spans="2:25" ht="15">
      <c r="B48" s="120"/>
      <c r="C48" s="120"/>
      <c r="D48" s="120"/>
      <c r="E48" s="120"/>
      <c r="Y48" s="32"/>
    </row>
    <row r="49" spans="2:25" ht="15">
      <c r="B49" s="120"/>
      <c r="C49" s="120"/>
      <c r="D49" s="120"/>
      <c r="E49" s="120"/>
      <c r="Y49" s="32"/>
    </row>
    <row r="50" spans="2:25" ht="15">
      <c r="B50" s="120"/>
      <c r="C50" s="120"/>
      <c r="D50" s="120"/>
      <c r="E50" s="120"/>
      <c r="Y50" s="32"/>
    </row>
    <row r="51" spans="2:25" ht="15">
      <c r="B51" s="120"/>
      <c r="C51" s="120"/>
      <c r="D51" s="120"/>
      <c r="E51" s="120"/>
      <c r="Y51" s="32"/>
    </row>
    <row r="52" spans="1:30" ht="15">
      <c r="A52" s="6" t="s">
        <v>33</v>
      </c>
      <c r="B52" s="6" t="s">
        <v>34</v>
      </c>
      <c r="C52" s="6"/>
      <c r="D52" s="6"/>
      <c r="E52" s="6"/>
      <c r="F52" s="7"/>
      <c r="G52" s="7"/>
      <c r="H52" s="8"/>
      <c r="I52" s="7"/>
      <c r="J52" s="7"/>
      <c r="K52" s="7"/>
      <c r="L52" s="7"/>
      <c r="M52" s="8"/>
      <c r="N52" s="7"/>
      <c r="O52" s="7"/>
      <c r="P52" s="7"/>
      <c r="Q52" s="7"/>
      <c r="R52" s="8"/>
      <c r="S52" s="7"/>
      <c r="T52" s="7"/>
      <c r="V52" s="7"/>
      <c r="W52" s="7"/>
      <c r="Y52" s="7"/>
      <c r="Z52" s="7"/>
      <c r="AB52" s="136"/>
      <c r="AC52" s="136"/>
      <c r="AD52" s="136"/>
    </row>
    <row r="53" spans="1:30" ht="15">
      <c r="A53" s="9">
        <v>42</v>
      </c>
      <c r="B53" s="6" t="s">
        <v>35</v>
      </c>
      <c r="C53" s="6"/>
      <c r="D53" s="6"/>
      <c r="E53" s="6"/>
      <c r="F53" s="7"/>
      <c r="G53" s="7"/>
      <c r="H53" s="8"/>
      <c r="I53" s="7"/>
      <c r="J53" s="7"/>
      <c r="K53" s="7"/>
      <c r="L53" s="7"/>
      <c r="M53" s="8"/>
      <c r="N53" s="7"/>
      <c r="O53" s="7"/>
      <c r="P53" s="7"/>
      <c r="Q53" s="7"/>
      <c r="R53" s="8"/>
      <c r="S53" s="7"/>
      <c r="T53" s="7"/>
      <c r="V53" s="7"/>
      <c r="W53" s="7"/>
      <c r="Y53" s="7"/>
      <c r="Z53" s="7"/>
      <c r="AB53" s="136"/>
      <c r="AC53" s="136"/>
      <c r="AD53" s="136"/>
    </row>
    <row r="54" spans="1:30" ht="15">
      <c r="A54" s="9"/>
      <c r="B54" s="6"/>
      <c r="C54" s="6"/>
      <c r="D54" s="6"/>
      <c r="E54" s="6"/>
      <c r="F54" s="7"/>
      <c r="G54" s="7"/>
      <c r="H54" s="8"/>
      <c r="I54" s="7"/>
      <c r="J54" s="7"/>
      <c r="K54" s="7"/>
      <c r="L54" s="7"/>
      <c r="M54" s="8"/>
      <c r="N54" s="7"/>
      <c r="O54" s="7"/>
      <c r="P54" s="7"/>
      <c r="Q54" s="7"/>
      <c r="R54" s="8"/>
      <c r="S54" s="7"/>
      <c r="T54" s="7"/>
      <c r="V54" s="7"/>
      <c r="W54" s="7"/>
      <c r="Y54" s="7"/>
      <c r="Z54" s="7"/>
      <c r="AB54" s="136"/>
      <c r="AC54" s="136"/>
      <c r="AD54" s="136"/>
    </row>
    <row r="55" spans="1:33" s="12" customFormat="1" ht="15" customHeight="1">
      <c r="A55" s="153" t="s">
        <v>2</v>
      </c>
      <c r="B55" s="153" t="s">
        <v>3</v>
      </c>
      <c r="C55" s="195" t="s">
        <v>101</v>
      </c>
      <c r="D55" s="157" t="s">
        <v>68</v>
      </c>
      <c r="E55" s="195" t="s">
        <v>92</v>
      </c>
      <c r="F55" s="153" t="s">
        <v>19</v>
      </c>
      <c r="G55" s="194" t="s">
        <v>106</v>
      </c>
      <c r="H55" s="10"/>
      <c r="I55" s="153">
        <v>2016</v>
      </c>
      <c r="J55" s="153"/>
      <c r="K55" s="153"/>
      <c r="L55" s="153"/>
      <c r="M55" s="10"/>
      <c r="N55" s="153">
        <v>2017</v>
      </c>
      <c r="O55" s="153"/>
      <c r="P55" s="153"/>
      <c r="Q55" s="153"/>
      <c r="R55" s="10"/>
      <c r="S55" s="153">
        <v>2018</v>
      </c>
      <c r="T55" s="153"/>
      <c r="V55" s="153">
        <v>2019</v>
      </c>
      <c r="W55" s="153"/>
      <c r="Y55" s="153">
        <v>2020</v>
      </c>
      <c r="Z55" s="153"/>
      <c r="AB55" s="192" t="s">
        <v>20</v>
      </c>
      <c r="AC55" s="193"/>
      <c r="AD55" s="193"/>
      <c r="AE55" s="193"/>
      <c r="AF55" s="141"/>
      <c r="AG55" s="141"/>
    </row>
    <row r="56" spans="1:33" s="12" customFormat="1" ht="16.5" customHeight="1">
      <c r="A56" s="153"/>
      <c r="B56" s="153"/>
      <c r="C56" s="161"/>
      <c r="D56" s="158"/>
      <c r="E56" s="161"/>
      <c r="F56" s="153"/>
      <c r="G56" s="194"/>
      <c r="H56" s="10"/>
      <c r="I56" s="150" t="s">
        <v>4</v>
      </c>
      <c r="J56" s="150"/>
      <c r="K56" s="150" t="s">
        <v>62</v>
      </c>
      <c r="L56" s="150"/>
      <c r="M56" s="10"/>
      <c r="N56" s="150" t="s">
        <v>6</v>
      </c>
      <c r="O56" s="150"/>
      <c r="P56" s="150" t="s">
        <v>8</v>
      </c>
      <c r="Q56" s="150"/>
      <c r="R56" s="10"/>
      <c r="S56" s="150" t="s">
        <v>7</v>
      </c>
      <c r="T56" s="150" t="s">
        <v>8</v>
      </c>
      <c r="V56" s="151" t="s">
        <v>7</v>
      </c>
      <c r="W56" s="151" t="s">
        <v>8</v>
      </c>
      <c r="Y56" s="151" t="s">
        <v>7</v>
      </c>
      <c r="Z56" s="151" t="s">
        <v>8</v>
      </c>
      <c r="AB56" s="190" t="s">
        <v>6</v>
      </c>
      <c r="AC56" s="190" t="s">
        <v>67</v>
      </c>
      <c r="AD56" s="190" t="s">
        <v>8</v>
      </c>
      <c r="AE56" s="190" t="s">
        <v>5</v>
      </c>
      <c r="AF56" s="141"/>
      <c r="AG56" s="141"/>
    </row>
    <row r="57" spans="1:33" s="12" customFormat="1" ht="16.5">
      <c r="A57" s="153"/>
      <c r="B57" s="153"/>
      <c r="C57" s="196"/>
      <c r="D57" s="159"/>
      <c r="E57" s="196"/>
      <c r="F57" s="153"/>
      <c r="G57" s="194"/>
      <c r="H57" s="13"/>
      <c r="I57" s="72" t="s">
        <v>60</v>
      </c>
      <c r="J57" s="126" t="s">
        <v>61</v>
      </c>
      <c r="K57" s="72" t="s">
        <v>63</v>
      </c>
      <c r="L57" s="126" t="s">
        <v>64</v>
      </c>
      <c r="M57" s="13"/>
      <c r="N57" s="72" t="s">
        <v>60</v>
      </c>
      <c r="O57" s="126" t="s">
        <v>61</v>
      </c>
      <c r="P57" s="72" t="s">
        <v>63</v>
      </c>
      <c r="Q57" s="126" t="s">
        <v>64</v>
      </c>
      <c r="R57" s="13"/>
      <c r="S57" s="150"/>
      <c r="T57" s="150"/>
      <c r="V57" s="152"/>
      <c r="W57" s="152"/>
      <c r="Y57" s="152"/>
      <c r="Z57" s="152"/>
      <c r="AB57" s="191"/>
      <c r="AC57" s="191"/>
      <c r="AD57" s="191"/>
      <c r="AE57" s="191"/>
      <c r="AF57" s="141"/>
      <c r="AG57" s="141"/>
    </row>
    <row r="58" spans="1:33" ht="87.75" customHeight="1">
      <c r="A58" s="185" t="s">
        <v>36</v>
      </c>
      <c r="B58" s="169" t="s">
        <v>37</v>
      </c>
      <c r="C58" s="169" t="s">
        <v>105</v>
      </c>
      <c r="D58" s="197" t="s">
        <v>73</v>
      </c>
      <c r="E58" s="197" t="s">
        <v>132</v>
      </c>
      <c r="F58" s="42" t="s">
        <v>38</v>
      </c>
      <c r="G58" s="42" t="s">
        <v>121</v>
      </c>
      <c r="H58" s="15"/>
      <c r="I58" s="30">
        <v>1</v>
      </c>
      <c r="J58" s="105">
        <v>1</v>
      </c>
      <c r="K58" s="112">
        <v>347.471</v>
      </c>
      <c r="L58" s="112">
        <v>347.201051</v>
      </c>
      <c r="M58" s="17"/>
      <c r="N58" s="30">
        <v>1</v>
      </c>
      <c r="O58" s="105">
        <v>1</v>
      </c>
      <c r="P58" s="112">
        <v>458.189028</v>
      </c>
      <c r="Q58" s="112">
        <v>456.222361</v>
      </c>
      <c r="R58" s="17"/>
      <c r="S58" s="30">
        <v>1</v>
      </c>
      <c r="T58" s="34">
        <v>890.05</v>
      </c>
      <c r="V58" s="30">
        <v>1</v>
      </c>
      <c r="W58" s="34">
        <v>322.95710889194135</v>
      </c>
      <c r="Y58" s="30">
        <v>1</v>
      </c>
      <c r="Z58" s="34">
        <v>381.45981262820516</v>
      </c>
      <c r="AB58" s="149">
        <v>1</v>
      </c>
      <c r="AC58" s="143">
        <f>+(J58+O58)/5</f>
        <v>0.4</v>
      </c>
      <c r="AD58" s="73">
        <f>+K58+P58+T58+W58+Z58</f>
        <v>2400.1269495201464</v>
      </c>
      <c r="AE58" s="73">
        <f>+L58+Q58</f>
        <v>803.423412</v>
      </c>
      <c r="AG58" s="142"/>
    </row>
    <row r="59" spans="1:33" ht="92.25" customHeight="1">
      <c r="A59" s="186"/>
      <c r="B59" s="171"/>
      <c r="C59" s="171"/>
      <c r="D59" s="198"/>
      <c r="E59" s="198"/>
      <c r="F59" s="42" t="s">
        <v>39</v>
      </c>
      <c r="G59" s="42" t="s">
        <v>122</v>
      </c>
      <c r="H59" s="15"/>
      <c r="I59" s="30">
        <v>1</v>
      </c>
      <c r="J59" s="30">
        <v>1</v>
      </c>
      <c r="K59" s="112">
        <v>16.529</v>
      </c>
      <c r="L59" s="112">
        <v>7.36</v>
      </c>
      <c r="M59" s="17"/>
      <c r="N59" s="30">
        <v>1</v>
      </c>
      <c r="O59" s="105">
        <v>1</v>
      </c>
      <c r="P59" s="112">
        <v>51.500972</v>
      </c>
      <c r="Q59" s="112">
        <v>51.345</v>
      </c>
      <c r="R59" s="117"/>
      <c r="S59" s="30">
        <v>1</v>
      </c>
      <c r="T59" s="34">
        <v>97.011</v>
      </c>
      <c r="V59" s="30">
        <v>1</v>
      </c>
      <c r="W59" s="34">
        <v>1.1995577747252746</v>
      </c>
      <c r="Y59" s="30">
        <v>1</v>
      </c>
      <c r="Z59" s="34">
        <v>1.4168540384615385</v>
      </c>
      <c r="AB59" s="149">
        <v>1</v>
      </c>
      <c r="AC59" s="143">
        <f>+(J59+O59)/5</f>
        <v>0.4</v>
      </c>
      <c r="AD59" s="73">
        <f>+K59+P59+T59+W59+Z59</f>
        <v>167.6573838131868</v>
      </c>
      <c r="AE59" s="73">
        <f>+L59+Q59</f>
        <v>58.705</v>
      </c>
      <c r="AG59" s="142"/>
    </row>
    <row r="60" spans="1:33" s="6" customFormat="1" ht="15.75">
      <c r="A60" s="61"/>
      <c r="B60" s="62" t="s">
        <v>57</v>
      </c>
      <c r="C60" s="62"/>
      <c r="D60" s="62"/>
      <c r="E60" s="62"/>
      <c r="F60" s="50"/>
      <c r="G60" s="50"/>
      <c r="H60" s="45"/>
      <c r="I60" s="46"/>
      <c r="J60" s="46"/>
      <c r="K60" s="47">
        <f>SUM(K58:K59)</f>
        <v>364</v>
      </c>
      <c r="L60" s="47">
        <f>SUM(L58:L59)</f>
        <v>354.561051</v>
      </c>
      <c r="M60" s="48"/>
      <c r="N60" s="46"/>
      <c r="O60" s="46"/>
      <c r="P60" s="47">
        <f>SUM(P58:P59)</f>
        <v>509.69</v>
      </c>
      <c r="Q60" s="47">
        <f>SUM(Q58:Q59)</f>
        <v>507.567361</v>
      </c>
      <c r="R60" s="59"/>
      <c r="S60" s="46"/>
      <c r="T60" s="47">
        <f>SUM(T58:T59)</f>
        <v>987.0609999999999</v>
      </c>
      <c r="V60" s="46"/>
      <c r="W60" s="47">
        <f>SUM(W58:W59)</f>
        <v>324.15666666666664</v>
      </c>
      <c r="Y60" s="46"/>
      <c r="Z60" s="47">
        <f>SUM(Z58:Z59)</f>
        <v>382.8766666666667</v>
      </c>
      <c r="AB60" s="137"/>
      <c r="AC60" s="137"/>
      <c r="AD60" s="75">
        <f>SUM(AD58:AD59)</f>
        <v>2567.784333333333</v>
      </c>
      <c r="AE60" s="75">
        <f>SUM(AE58:AE59)</f>
        <v>862.128412</v>
      </c>
      <c r="AF60" s="141"/>
      <c r="AG60" s="141"/>
    </row>
    <row r="61" spans="1:33" s="6" customFormat="1" ht="15.75">
      <c r="A61" s="63"/>
      <c r="B61" s="64"/>
      <c r="C61" s="64"/>
      <c r="D61" s="64"/>
      <c r="E61" s="64"/>
      <c r="F61" s="65"/>
      <c r="G61" s="65"/>
      <c r="H61" s="45"/>
      <c r="I61" s="66"/>
      <c r="J61" s="66"/>
      <c r="K61" s="67"/>
      <c r="L61" s="67"/>
      <c r="M61" s="48"/>
      <c r="N61" s="66"/>
      <c r="O61" s="66"/>
      <c r="P61" s="67"/>
      <c r="Q61" s="67"/>
      <c r="R61" s="59"/>
      <c r="S61" s="66"/>
      <c r="T61" s="66"/>
      <c r="V61" s="66"/>
      <c r="W61" s="68"/>
      <c r="Y61" s="66"/>
      <c r="Z61" s="67"/>
      <c r="AB61" s="140"/>
      <c r="AC61" s="140"/>
      <c r="AD61" s="69"/>
      <c r="AE61" s="141"/>
      <c r="AF61" s="141"/>
      <c r="AG61" s="141"/>
    </row>
    <row r="62" spans="1:30" ht="15">
      <c r="A62" s="6" t="s">
        <v>33</v>
      </c>
      <c r="B62" s="6" t="s">
        <v>34</v>
      </c>
      <c r="C62" s="6"/>
      <c r="D62" s="6"/>
      <c r="E62" s="6"/>
      <c r="F62" s="7"/>
      <c r="G62" s="7"/>
      <c r="H62" s="8"/>
      <c r="I62" s="7"/>
      <c r="J62" s="7"/>
      <c r="K62" s="7"/>
      <c r="L62" s="7"/>
      <c r="M62" s="8"/>
      <c r="N62" s="7"/>
      <c r="O62" s="7"/>
      <c r="P62" s="7"/>
      <c r="Q62" s="7"/>
      <c r="R62" s="8"/>
      <c r="S62" s="7"/>
      <c r="T62" s="131"/>
      <c r="V62" s="7"/>
      <c r="Y62" s="7"/>
      <c r="Z62" s="7"/>
      <c r="AB62" s="136"/>
      <c r="AC62" s="136"/>
      <c r="AD62" s="136"/>
    </row>
    <row r="63" spans="1:30" ht="15">
      <c r="A63" s="9">
        <v>43</v>
      </c>
      <c r="B63" s="6" t="s">
        <v>41</v>
      </c>
      <c r="C63" s="6"/>
      <c r="D63" s="6"/>
      <c r="E63" s="6"/>
      <c r="F63" s="7"/>
      <c r="G63" s="7"/>
      <c r="H63" s="8"/>
      <c r="I63" s="7"/>
      <c r="J63" s="7"/>
      <c r="K63" s="7"/>
      <c r="L63" s="7"/>
      <c r="M63" s="8"/>
      <c r="N63" s="7"/>
      <c r="O63" s="7"/>
      <c r="P63" s="7"/>
      <c r="Q63" s="7"/>
      <c r="R63" s="8"/>
      <c r="S63" s="7"/>
      <c r="T63" s="7"/>
      <c r="V63" s="7"/>
      <c r="W63" s="7"/>
      <c r="Y63" s="7"/>
      <c r="Z63" s="7"/>
      <c r="AB63" s="136"/>
      <c r="AC63" s="136"/>
      <c r="AD63" s="136"/>
    </row>
    <row r="64" spans="1:33" s="12" customFormat="1" ht="15" customHeight="1">
      <c r="A64" s="153" t="s">
        <v>2</v>
      </c>
      <c r="B64" s="153" t="s">
        <v>3</v>
      </c>
      <c r="C64" s="195" t="s">
        <v>101</v>
      </c>
      <c r="D64" s="157" t="s">
        <v>68</v>
      </c>
      <c r="E64" s="195" t="s">
        <v>92</v>
      </c>
      <c r="F64" s="153" t="s">
        <v>19</v>
      </c>
      <c r="G64" s="194" t="s">
        <v>106</v>
      </c>
      <c r="H64" s="10"/>
      <c r="I64" s="153">
        <v>2016</v>
      </c>
      <c r="J64" s="153"/>
      <c r="K64" s="153"/>
      <c r="L64" s="153"/>
      <c r="M64" s="10"/>
      <c r="N64" s="153">
        <v>2017</v>
      </c>
      <c r="O64" s="153"/>
      <c r="P64" s="153"/>
      <c r="Q64" s="153"/>
      <c r="R64" s="10"/>
      <c r="S64" s="153">
        <v>2018</v>
      </c>
      <c r="T64" s="153"/>
      <c r="V64" s="153">
        <v>2019</v>
      </c>
      <c r="W64" s="153"/>
      <c r="Y64" s="153">
        <v>2020</v>
      </c>
      <c r="Z64" s="153"/>
      <c r="AB64" s="192" t="s">
        <v>20</v>
      </c>
      <c r="AC64" s="193"/>
      <c r="AD64" s="193"/>
      <c r="AE64" s="193"/>
      <c r="AF64" s="141"/>
      <c r="AG64" s="141"/>
    </row>
    <row r="65" spans="1:33" s="12" customFormat="1" ht="16.5" customHeight="1">
      <c r="A65" s="153"/>
      <c r="B65" s="153"/>
      <c r="C65" s="161"/>
      <c r="D65" s="158"/>
      <c r="E65" s="161"/>
      <c r="F65" s="153"/>
      <c r="G65" s="194"/>
      <c r="H65" s="10"/>
      <c r="I65" s="150" t="s">
        <v>4</v>
      </c>
      <c r="J65" s="150"/>
      <c r="K65" s="150" t="s">
        <v>62</v>
      </c>
      <c r="L65" s="150"/>
      <c r="M65" s="10"/>
      <c r="N65" s="150" t="s">
        <v>6</v>
      </c>
      <c r="O65" s="150"/>
      <c r="P65" s="150" t="s">
        <v>8</v>
      </c>
      <c r="Q65" s="150"/>
      <c r="R65" s="10"/>
      <c r="S65" s="150" t="s">
        <v>7</v>
      </c>
      <c r="T65" s="150" t="s">
        <v>8</v>
      </c>
      <c r="V65" s="151" t="s">
        <v>7</v>
      </c>
      <c r="W65" s="151" t="s">
        <v>8</v>
      </c>
      <c r="Y65" s="151" t="s">
        <v>7</v>
      </c>
      <c r="Z65" s="151" t="s">
        <v>8</v>
      </c>
      <c r="AB65" s="190" t="s">
        <v>6</v>
      </c>
      <c r="AC65" s="190" t="s">
        <v>67</v>
      </c>
      <c r="AD65" s="190" t="s">
        <v>8</v>
      </c>
      <c r="AE65" s="190" t="s">
        <v>5</v>
      </c>
      <c r="AF65" s="141"/>
      <c r="AG65" s="141"/>
    </row>
    <row r="66" spans="1:33" s="12" customFormat="1" ht="16.5">
      <c r="A66" s="153"/>
      <c r="B66" s="153"/>
      <c r="C66" s="196"/>
      <c r="D66" s="159"/>
      <c r="E66" s="196"/>
      <c r="F66" s="153"/>
      <c r="G66" s="194"/>
      <c r="H66" s="13"/>
      <c r="I66" s="72" t="s">
        <v>60</v>
      </c>
      <c r="J66" s="126" t="s">
        <v>61</v>
      </c>
      <c r="K66" s="72" t="s">
        <v>63</v>
      </c>
      <c r="L66" s="126" t="s">
        <v>64</v>
      </c>
      <c r="M66" s="13"/>
      <c r="N66" s="72" t="s">
        <v>60</v>
      </c>
      <c r="O66" s="126" t="s">
        <v>61</v>
      </c>
      <c r="P66" s="72" t="s">
        <v>63</v>
      </c>
      <c r="Q66" s="126" t="s">
        <v>64</v>
      </c>
      <c r="R66" s="13"/>
      <c r="S66" s="150"/>
      <c r="T66" s="150"/>
      <c r="V66" s="152"/>
      <c r="W66" s="152"/>
      <c r="Y66" s="152"/>
      <c r="Z66" s="152"/>
      <c r="AB66" s="191"/>
      <c r="AC66" s="191"/>
      <c r="AD66" s="191"/>
      <c r="AE66" s="191"/>
      <c r="AF66" s="141"/>
      <c r="AG66" s="141"/>
    </row>
    <row r="67" spans="1:33" ht="103.5" customHeight="1">
      <c r="A67" s="185" t="s">
        <v>40</v>
      </c>
      <c r="B67" s="169" t="s">
        <v>13</v>
      </c>
      <c r="C67" s="169" t="s">
        <v>105</v>
      </c>
      <c r="D67" s="169" t="s">
        <v>74</v>
      </c>
      <c r="E67" s="104" t="s">
        <v>96</v>
      </c>
      <c r="F67" s="42" t="s">
        <v>42</v>
      </c>
      <c r="G67" s="42" t="s">
        <v>123</v>
      </c>
      <c r="H67" s="15"/>
      <c r="I67" s="30">
        <v>1</v>
      </c>
      <c r="J67" s="102">
        <v>1</v>
      </c>
      <c r="K67" s="109">
        <v>79.86808</v>
      </c>
      <c r="L67" s="108">
        <v>2397.736674</v>
      </c>
      <c r="M67" s="17"/>
      <c r="N67" s="30">
        <v>1</v>
      </c>
      <c r="O67" s="105">
        <v>1</v>
      </c>
      <c r="P67" s="109">
        <v>1390.590417</v>
      </c>
      <c r="Q67" s="109">
        <v>1381.359384</v>
      </c>
      <c r="R67" s="17"/>
      <c r="S67" s="30">
        <v>1</v>
      </c>
      <c r="T67" s="34">
        <v>2330.67815</v>
      </c>
      <c r="V67" s="30">
        <v>1</v>
      </c>
      <c r="W67" s="34">
        <v>51.605560938173184</v>
      </c>
      <c r="Y67" s="30">
        <v>1</v>
      </c>
      <c r="Z67" s="34">
        <v>68.60807173378772</v>
      </c>
      <c r="AB67" s="143">
        <v>1</v>
      </c>
      <c r="AC67" s="143">
        <f>+(J67+O67)/5</f>
        <v>0.4</v>
      </c>
      <c r="AD67" s="73">
        <f>+K67+P67+T67+W67+Z67</f>
        <v>3921.3502796719613</v>
      </c>
      <c r="AE67" s="73">
        <f>+L67+Q67</f>
        <v>3779.096058</v>
      </c>
      <c r="AG67" s="142"/>
    </row>
    <row r="68" spans="1:33" ht="187.5" customHeight="1">
      <c r="A68" s="186"/>
      <c r="B68" s="171"/>
      <c r="C68" s="171"/>
      <c r="D68" s="171"/>
      <c r="E68" s="104" t="s">
        <v>97</v>
      </c>
      <c r="F68" s="42" t="s">
        <v>43</v>
      </c>
      <c r="G68" s="42" t="s">
        <v>124</v>
      </c>
      <c r="H68" s="15"/>
      <c r="I68" s="30">
        <v>1</v>
      </c>
      <c r="J68" s="103">
        <v>1</v>
      </c>
      <c r="K68" s="118">
        <v>2471.268301</v>
      </c>
      <c r="L68" s="108">
        <v>79.86808</v>
      </c>
      <c r="M68" s="17"/>
      <c r="N68" s="30">
        <v>1</v>
      </c>
      <c r="O68" s="114">
        <v>0.9939</v>
      </c>
      <c r="P68" s="109">
        <v>5900.546913</v>
      </c>
      <c r="Q68" s="109">
        <v>5574.751834</v>
      </c>
      <c r="R68" s="117"/>
      <c r="S68" s="30">
        <v>1</v>
      </c>
      <c r="T68" s="34">
        <v>3982.29285</v>
      </c>
      <c r="V68" s="30">
        <v>1</v>
      </c>
      <c r="W68" s="34">
        <v>1262.8064390618267</v>
      </c>
      <c r="Y68" s="30">
        <v>1</v>
      </c>
      <c r="Z68" s="34">
        <v>1678.8639282662125</v>
      </c>
      <c r="AB68" s="143">
        <v>1</v>
      </c>
      <c r="AC68" s="143">
        <f>+(J68+O68)/5</f>
        <v>0.39878</v>
      </c>
      <c r="AD68" s="73">
        <f>+K68+P68+T68+W68+Z68</f>
        <v>15295.778431328039</v>
      </c>
      <c r="AE68" s="73">
        <f>+L68+Q68</f>
        <v>5654.619914</v>
      </c>
      <c r="AG68" s="142"/>
    </row>
    <row r="69" spans="1:33" s="6" customFormat="1" ht="15.75">
      <c r="A69" s="61"/>
      <c r="B69" s="62" t="s">
        <v>58</v>
      </c>
      <c r="C69" s="62"/>
      <c r="D69" s="62"/>
      <c r="E69" s="62"/>
      <c r="F69" s="50"/>
      <c r="G69" s="50"/>
      <c r="H69" s="45"/>
      <c r="I69" s="46"/>
      <c r="J69" s="46"/>
      <c r="K69" s="47">
        <f>SUM(K67:K68)</f>
        <v>2551.1363810000003</v>
      </c>
      <c r="L69" s="47">
        <f>SUM(L67:L68)</f>
        <v>2477.6047540000004</v>
      </c>
      <c r="M69" s="48"/>
      <c r="N69" s="46"/>
      <c r="O69" s="46"/>
      <c r="P69" s="47">
        <f>SUM(P67:P68)</f>
        <v>7291.13733</v>
      </c>
      <c r="Q69" s="47">
        <f>SUM(Q67:Q68)</f>
        <v>6956.111218</v>
      </c>
      <c r="R69" s="59"/>
      <c r="S69" s="46"/>
      <c r="T69" s="47">
        <f>SUM(T67:T68)</f>
        <v>6312.971</v>
      </c>
      <c r="V69" s="46"/>
      <c r="W69" s="47">
        <f>SUM(W67:W68)</f>
        <v>1314.4119999999998</v>
      </c>
      <c r="Y69" s="46"/>
      <c r="Z69" s="47">
        <f>SUM(Z67:Z68)</f>
        <v>1747.4720000000002</v>
      </c>
      <c r="AB69" s="137"/>
      <c r="AC69" s="137"/>
      <c r="AD69" s="75">
        <f>SUM(AD67:AD68)</f>
        <v>19217.128711</v>
      </c>
      <c r="AE69" s="75">
        <f>SUM(AE67:AE68)</f>
        <v>9433.715972</v>
      </c>
      <c r="AF69" s="141"/>
      <c r="AG69" s="141"/>
    </row>
    <row r="70" spans="1:33" s="6" customFormat="1" ht="15.75">
      <c r="A70" s="63"/>
      <c r="B70" s="64"/>
      <c r="C70" s="64"/>
      <c r="D70" s="64"/>
      <c r="E70" s="64"/>
      <c r="F70" s="65"/>
      <c r="G70" s="65"/>
      <c r="H70" s="45"/>
      <c r="I70" s="66"/>
      <c r="J70" s="66"/>
      <c r="K70" s="67">
        <v>2551.1363810000003</v>
      </c>
      <c r="L70" s="67"/>
      <c r="M70" s="48"/>
      <c r="N70" s="66"/>
      <c r="O70" s="66"/>
      <c r="P70" s="67"/>
      <c r="Q70" s="67"/>
      <c r="R70" s="59"/>
      <c r="S70" s="67"/>
      <c r="T70" s="67"/>
      <c r="V70" s="66"/>
      <c r="W70" s="67"/>
      <c r="Y70" s="66"/>
      <c r="Z70" s="67"/>
      <c r="AB70" s="140"/>
      <c r="AC70" s="140"/>
      <c r="AD70" s="69"/>
      <c r="AE70" s="141"/>
      <c r="AF70" s="141"/>
      <c r="AG70" s="141"/>
    </row>
    <row r="71" spans="1:30" ht="15">
      <c r="A71" s="6" t="s">
        <v>33</v>
      </c>
      <c r="B71" s="6" t="s">
        <v>34</v>
      </c>
      <c r="C71" s="6"/>
      <c r="D71" s="6"/>
      <c r="E71" s="6"/>
      <c r="F71" s="7"/>
      <c r="G71" s="7"/>
      <c r="H71" s="8"/>
      <c r="I71" s="7"/>
      <c r="J71" s="7"/>
      <c r="K71" s="7"/>
      <c r="L71" s="7"/>
      <c r="M71" s="8"/>
      <c r="N71" s="7"/>
      <c r="O71" s="7"/>
      <c r="P71" s="7"/>
      <c r="Q71" s="7"/>
      <c r="R71" s="8"/>
      <c r="S71" s="7"/>
      <c r="T71" s="7"/>
      <c r="V71" s="7"/>
      <c r="W71" s="7"/>
      <c r="Y71" s="7"/>
      <c r="Z71" s="7"/>
      <c r="AB71" s="136"/>
      <c r="AC71" s="136"/>
      <c r="AD71" s="136"/>
    </row>
    <row r="72" spans="1:30" ht="15">
      <c r="A72" s="9">
        <v>44</v>
      </c>
      <c r="B72" s="6" t="s">
        <v>44</v>
      </c>
      <c r="C72" s="6"/>
      <c r="D72" s="6"/>
      <c r="E72" s="6"/>
      <c r="F72" s="7"/>
      <c r="G72" s="7"/>
      <c r="H72" s="8"/>
      <c r="I72" s="7"/>
      <c r="J72" s="7"/>
      <c r="K72" s="7"/>
      <c r="L72" s="7"/>
      <c r="M72" s="8"/>
      <c r="N72" s="7"/>
      <c r="O72" s="7"/>
      <c r="P72" s="7"/>
      <c r="Q72" s="7"/>
      <c r="R72" s="8"/>
      <c r="S72" s="7"/>
      <c r="T72" s="7"/>
      <c r="V72" s="7"/>
      <c r="W72" s="7"/>
      <c r="Y72" s="7"/>
      <c r="Z72" s="7"/>
      <c r="AB72" s="136"/>
      <c r="AC72" s="136"/>
      <c r="AD72" s="136"/>
    </row>
    <row r="73" spans="1:33" s="12" customFormat="1" ht="15" customHeight="1">
      <c r="A73" s="153" t="s">
        <v>2</v>
      </c>
      <c r="B73" s="153" t="s">
        <v>3</v>
      </c>
      <c r="C73" s="195" t="s">
        <v>101</v>
      </c>
      <c r="D73" s="157" t="s">
        <v>68</v>
      </c>
      <c r="E73" s="195" t="s">
        <v>92</v>
      </c>
      <c r="F73" s="153" t="s">
        <v>19</v>
      </c>
      <c r="G73" s="194" t="s">
        <v>106</v>
      </c>
      <c r="H73" s="10"/>
      <c r="I73" s="153">
        <v>2016</v>
      </c>
      <c r="J73" s="153"/>
      <c r="K73" s="153"/>
      <c r="L73" s="153"/>
      <c r="M73" s="10"/>
      <c r="N73" s="153">
        <v>2017</v>
      </c>
      <c r="O73" s="153"/>
      <c r="P73" s="153"/>
      <c r="Q73" s="153"/>
      <c r="R73" s="10"/>
      <c r="S73" s="153">
        <v>2018</v>
      </c>
      <c r="T73" s="153"/>
      <c r="V73" s="153">
        <v>2019</v>
      </c>
      <c r="W73" s="153"/>
      <c r="Y73" s="153">
        <v>2020</v>
      </c>
      <c r="Z73" s="153"/>
      <c r="AB73" s="192" t="s">
        <v>20</v>
      </c>
      <c r="AC73" s="193"/>
      <c r="AD73" s="193"/>
      <c r="AE73" s="193"/>
      <c r="AF73" s="141"/>
      <c r="AG73" s="141"/>
    </row>
    <row r="74" spans="1:33" s="12" customFormat="1" ht="16.5" customHeight="1">
      <c r="A74" s="153"/>
      <c r="B74" s="153"/>
      <c r="C74" s="161"/>
      <c r="D74" s="158"/>
      <c r="E74" s="161"/>
      <c r="F74" s="153"/>
      <c r="G74" s="194"/>
      <c r="H74" s="10"/>
      <c r="I74" s="150" t="s">
        <v>4</v>
      </c>
      <c r="J74" s="150"/>
      <c r="K74" s="150" t="s">
        <v>62</v>
      </c>
      <c r="L74" s="150"/>
      <c r="M74" s="10"/>
      <c r="N74" s="150" t="s">
        <v>6</v>
      </c>
      <c r="O74" s="150"/>
      <c r="P74" s="150" t="s">
        <v>8</v>
      </c>
      <c r="Q74" s="150"/>
      <c r="R74" s="10"/>
      <c r="S74" s="150" t="s">
        <v>7</v>
      </c>
      <c r="T74" s="150" t="s">
        <v>8</v>
      </c>
      <c r="V74" s="151" t="s">
        <v>7</v>
      </c>
      <c r="W74" s="151" t="s">
        <v>8</v>
      </c>
      <c r="Y74" s="151" t="s">
        <v>7</v>
      </c>
      <c r="Z74" s="151" t="s">
        <v>8</v>
      </c>
      <c r="AB74" s="190" t="s">
        <v>6</v>
      </c>
      <c r="AC74" s="190" t="s">
        <v>67</v>
      </c>
      <c r="AD74" s="190" t="s">
        <v>8</v>
      </c>
      <c r="AE74" s="190" t="s">
        <v>5</v>
      </c>
      <c r="AF74" s="141"/>
      <c r="AG74" s="141"/>
    </row>
    <row r="75" spans="1:33" s="12" customFormat="1" ht="16.5">
      <c r="A75" s="153"/>
      <c r="B75" s="153"/>
      <c r="C75" s="196"/>
      <c r="D75" s="159"/>
      <c r="E75" s="196"/>
      <c r="F75" s="153"/>
      <c r="G75" s="194"/>
      <c r="H75" s="13"/>
      <c r="I75" s="72" t="s">
        <v>60</v>
      </c>
      <c r="J75" s="126" t="s">
        <v>61</v>
      </c>
      <c r="K75" s="72" t="s">
        <v>63</v>
      </c>
      <c r="L75" s="126" t="s">
        <v>64</v>
      </c>
      <c r="M75" s="13"/>
      <c r="N75" s="72" t="s">
        <v>60</v>
      </c>
      <c r="O75" s="126" t="s">
        <v>61</v>
      </c>
      <c r="P75" s="72" t="s">
        <v>63</v>
      </c>
      <c r="Q75" s="126" t="s">
        <v>64</v>
      </c>
      <c r="R75" s="13"/>
      <c r="S75" s="150"/>
      <c r="T75" s="150"/>
      <c r="V75" s="152"/>
      <c r="W75" s="152"/>
      <c r="Y75" s="152"/>
      <c r="Z75" s="152"/>
      <c r="AB75" s="191"/>
      <c r="AC75" s="191"/>
      <c r="AD75" s="191"/>
      <c r="AE75" s="191"/>
      <c r="AF75" s="141"/>
      <c r="AG75" s="141"/>
    </row>
    <row r="76" spans="1:31" ht="347.25" customHeight="1">
      <c r="A76" s="43" t="s">
        <v>45</v>
      </c>
      <c r="B76" s="27" t="s">
        <v>46</v>
      </c>
      <c r="C76" s="27" t="s">
        <v>105</v>
      </c>
      <c r="D76" s="27" t="s">
        <v>75</v>
      </c>
      <c r="E76" s="27" t="s">
        <v>98</v>
      </c>
      <c r="F76" s="42" t="s">
        <v>47</v>
      </c>
      <c r="G76" s="42" t="s">
        <v>125</v>
      </c>
      <c r="H76" s="15"/>
      <c r="I76" s="30">
        <v>1</v>
      </c>
      <c r="J76" s="30">
        <v>0.84</v>
      </c>
      <c r="K76" s="33">
        <v>1074.223721</v>
      </c>
      <c r="L76" s="33">
        <v>1072.83832</v>
      </c>
      <c r="M76" s="17"/>
      <c r="N76" s="30">
        <v>1</v>
      </c>
      <c r="O76" s="30">
        <v>0.955</v>
      </c>
      <c r="P76" s="33">
        <v>2972.932</v>
      </c>
      <c r="Q76" s="33">
        <v>2969.66848</v>
      </c>
      <c r="R76" s="17"/>
      <c r="S76" s="30">
        <v>1</v>
      </c>
      <c r="T76" s="34">
        <v>5169.319</v>
      </c>
      <c r="V76" s="30">
        <v>1</v>
      </c>
      <c r="W76" s="34">
        <v>1074</v>
      </c>
      <c r="Y76" s="30">
        <v>1</v>
      </c>
      <c r="Z76" s="34">
        <v>1316</v>
      </c>
      <c r="AB76" s="143">
        <v>1</v>
      </c>
      <c r="AC76" s="143">
        <f>+(J76+O76)/5</f>
        <v>0.359</v>
      </c>
      <c r="AD76" s="73">
        <f>+K76+P76+T76+W76+Z76</f>
        <v>11606.474721</v>
      </c>
      <c r="AE76" s="73">
        <f>+L76+Q76</f>
        <v>4042.5068</v>
      </c>
    </row>
    <row r="77" spans="1:33" s="6" customFormat="1" ht="15.75">
      <c r="A77" s="61"/>
      <c r="B77" s="62" t="s">
        <v>59</v>
      </c>
      <c r="C77" s="62"/>
      <c r="D77" s="62"/>
      <c r="E77" s="62"/>
      <c r="F77" s="50"/>
      <c r="G77" s="50"/>
      <c r="H77" s="45"/>
      <c r="I77" s="46"/>
      <c r="J77" s="46"/>
      <c r="K77" s="47">
        <f>SUM(K76)</f>
        <v>1074.223721</v>
      </c>
      <c r="L77" s="47">
        <f>SUM(L76)</f>
        <v>1072.83832</v>
      </c>
      <c r="M77" s="48"/>
      <c r="N77" s="46"/>
      <c r="O77" s="46"/>
      <c r="P77" s="47">
        <f>SUM(P76)</f>
        <v>2972.932</v>
      </c>
      <c r="Q77" s="47">
        <f>SUM(Q76)</f>
        <v>2969.66848</v>
      </c>
      <c r="R77" s="59"/>
      <c r="S77" s="46"/>
      <c r="T77" s="47">
        <f>SUM(T76)</f>
        <v>5169.319</v>
      </c>
      <c r="V77" s="46"/>
      <c r="W77" s="47">
        <f>SUM(W76)</f>
        <v>1074</v>
      </c>
      <c r="Y77" s="46"/>
      <c r="Z77" s="47">
        <f>SUM(Z76)</f>
        <v>1316</v>
      </c>
      <c r="AB77" s="137"/>
      <c r="AC77" s="137"/>
      <c r="AD77" s="75">
        <f>SUM(AD76)</f>
        <v>11606.474721</v>
      </c>
      <c r="AE77" s="75">
        <f>SUM(AE76)</f>
        <v>4042.5068</v>
      </c>
      <c r="AF77" s="141"/>
      <c r="AG77" s="141"/>
    </row>
    <row r="78" ht="15">
      <c r="V78" s="110"/>
    </row>
  </sheetData>
  <sheetProtection/>
  <mergeCells count="170">
    <mergeCell ref="T15:T16"/>
    <mergeCell ref="AC15:AC16"/>
    <mergeCell ref="A3:F3"/>
    <mergeCell ref="A4:F4"/>
    <mergeCell ref="A5:F5"/>
    <mergeCell ref="A6:F6"/>
    <mergeCell ref="A8:F8"/>
    <mergeCell ref="B11:F11"/>
    <mergeCell ref="S15:S16"/>
    <mergeCell ref="C14:C16"/>
    <mergeCell ref="D14:D16"/>
    <mergeCell ref="AB14:AE14"/>
    <mergeCell ref="G14:G16"/>
    <mergeCell ref="I14:L14"/>
    <mergeCell ref="I15:J15"/>
    <mergeCell ref="K15:L15"/>
    <mergeCell ref="N15:O15"/>
    <mergeCell ref="S14:T14"/>
    <mergeCell ref="AD15:AD16"/>
    <mergeCell ref="AE15:AE16"/>
    <mergeCell ref="D17:D22"/>
    <mergeCell ref="E17:E22"/>
    <mergeCell ref="A14:A16"/>
    <mergeCell ref="B14:B16"/>
    <mergeCell ref="V14:W14"/>
    <mergeCell ref="Y14:Z14"/>
    <mergeCell ref="Z15:Z16"/>
    <mergeCell ref="AB15:AB16"/>
    <mergeCell ref="A17:A22"/>
    <mergeCell ref="B17:B22"/>
    <mergeCell ref="C17:C22"/>
    <mergeCell ref="V15:V16"/>
    <mergeCell ref="W15:W16"/>
    <mergeCell ref="Y15:Y16"/>
    <mergeCell ref="E14:E16"/>
    <mergeCell ref="F14:F16"/>
    <mergeCell ref="N14:Q14"/>
    <mergeCell ref="P15:Q15"/>
    <mergeCell ref="A28:A30"/>
    <mergeCell ref="B28:B30"/>
    <mergeCell ref="V28:W28"/>
    <mergeCell ref="Y28:Z28"/>
    <mergeCell ref="AB28:AE28"/>
    <mergeCell ref="G28:G30"/>
    <mergeCell ref="I28:L28"/>
    <mergeCell ref="I29:J29"/>
    <mergeCell ref="K29:L29"/>
    <mergeCell ref="N29:O29"/>
    <mergeCell ref="C28:C30"/>
    <mergeCell ref="D28:D30"/>
    <mergeCell ref="E28:E30"/>
    <mergeCell ref="F28:F30"/>
    <mergeCell ref="N28:Q28"/>
    <mergeCell ref="S28:T28"/>
    <mergeCell ref="T29:T30"/>
    <mergeCell ref="AE29:AE30"/>
    <mergeCell ref="A31:A32"/>
    <mergeCell ref="B31:B32"/>
    <mergeCell ref="C31:C32"/>
    <mergeCell ref="D31:D32"/>
    <mergeCell ref="E31:E32"/>
    <mergeCell ref="V29:V30"/>
    <mergeCell ref="W29:W30"/>
    <mergeCell ref="Y29:Y30"/>
    <mergeCell ref="Z29:Z30"/>
    <mergeCell ref="A38:A40"/>
    <mergeCell ref="B38:B40"/>
    <mergeCell ref="C38:C40"/>
    <mergeCell ref="D38:D40"/>
    <mergeCell ref="E38:E40"/>
    <mergeCell ref="AD29:AD30"/>
    <mergeCell ref="AB29:AB30"/>
    <mergeCell ref="AC29:AC30"/>
    <mergeCell ref="P29:Q29"/>
    <mergeCell ref="S29:S30"/>
    <mergeCell ref="Y55:Z55"/>
    <mergeCell ref="C55:C57"/>
    <mergeCell ref="D55:D57"/>
    <mergeCell ref="E55:E57"/>
    <mergeCell ref="F55:F57"/>
    <mergeCell ref="A34:A36"/>
    <mergeCell ref="B34:B36"/>
    <mergeCell ref="C34:C36"/>
    <mergeCell ref="D34:D36"/>
    <mergeCell ref="E34:E36"/>
    <mergeCell ref="N55:Q55"/>
    <mergeCell ref="T56:T57"/>
    <mergeCell ref="V56:V57"/>
    <mergeCell ref="I55:L55"/>
    <mergeCell ref="A55:A57"/>
    <mergeCell ref="B55:B57"/>
    <mergeCell ref="S55:T55"/>
    <mergeCell ref="V55:W55"/>
    <mergeCell ref="AB56:AB57"/>
    <mergeCell ref="AC56:AC57"/>
    <mergeCell ref="AD56:AD57"/>
    <mergeCell ref="AB55:AE55"/>
    <mergeCell ref="G55:G57"/>
    <mergeCell ref="I56:J56"/>
    <mergeCell ref="K56:L56"/>
    <mergeCell ref="N56:O56"/>
    <mergeCell ref="P56:Q56"/>
    <mergeCell ref="S56:S57"/>
    <mergeCell ref="N65:O65"/>
    <mergeCell ref="AE56:AE57"/>
    <mergeCell ref="D58:D59"/>
    <mergeCell ref="E58:E59"/>
    <mergeCell ref="A58:A59"/>
    <mergeCell ref="B58:B59"/>
    <mergeCell ref="C58:C59"/>
    <mergeCell ref="W56:W57"/>
    <mergeCell ref="Y56:Y57"/>
    <mergeCell ref="Z56:Z57"/>
    <mergeCell ref="T65:T66"/>
    <mergeCell ref="A64:A66"/>
    <mergeCell ref="B64:B66"/>
    <mergeCell ref="V64:W64"/>
    <mergeCell ref="Y64:Z64"/>
    <mergeCell ref="AB64:AE64"/>
    <mergeCell ref="G64:G66"/>
    <mergeCell ref="I64:L64"/>
    <mergeCell ref="I65:J65"/>
    <mergeCell ref="K65:L65"/>
    <mergeCell ref="AB65:AB66"/>
    <mergeCell ref="AC65:AC66"/>
    <mergeCell ref="P65:Q65"/>
    <mergeCell ref="S65:S66"/>
    <mergeCell ref="C64:C66"/>
    <mergeCell ref="D64:D66"/>
    <mergeCell ref="E64:E66"/>
    <mergeCell ref="F64:F66"/>
    <mergeCell ref="N64:Q64"/>
    <mergeCell ref="S64:T64"/>
    <mergeCell ref="AD65:AD66"/>
    <mergeCell ref="AE65:AE66"/>
    <mergeCell ref="A67:A68"/>
    <mergeCell ref="B67:B68"/>
    <mergeCell ref="C67:C68"/>
    <mergeCell ref="D67:D68"/>
    <mergeCell ref="V65:V66"/>
    <mergeCell ref="W65:W66"/>
    <mergeCell ref="Y65:Y66"/>
    <mergeCell ref="Z65:Z66"/>
    <mergeCell ref="Z74:Z75"/>
    <mergeCell ref="A73:A75"/>
    <mergeCell ref="B73:B75"/>
    <mergeCell ref="C73:C75"/>
    <mergeCell ref="D73:D75"/>
    <mergeCell ref="E73:E75"/>
    <mergeCell ref="F73:F75"/>
    <mergeCell ref="AE74:AE75"/>
    <mergeCell ref="V74:V75"/>
    <mergeCell ref="G73:G75"/>
    <mergeCell ref="I73:L73"/>
    <mergeCell ref="N73:Q73"/>
    <mergeCell ref="S73:T73"/>
    <mergeCell ref="V73:W73"/>
    <mergeCell ref="Y73:Z73"/>
    <mergeCell ref="W74:W75"/>
    <mergeCell ref="Y74:Y75"/>
    <mergeCell ref="AB74:AB75"/>
    <mergeCell ref="AC74:AC75"/>
    <mergeCell ref="AB73:AE73"/>
    <mergeCell ref="I74:J74"/>
    <mergeCell ref="K74:L74"/>
    <mergeCell ref="N74:O74"/>
    <mergeCell ref="P74:Q74"/>
    <mergeCell ref="S74:S75"/>
    <mergeCell ref="T74:T75"/>
    <mergeCell ref="AD74:AD75"/>
  </mergeCells>
  <printOptions/>
  <pageMargins left="0.7" right="0.7" top="0.75" bottom="0.75" header="0.3" footer="0.3"/>
  <pageSetup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Master</cp:lastModifiedBy>
  <cp:lastPrinted>2018-01-31T20:13:21Z</cp:lastPrinted>
  <dcterms:created xsi:type="dcterms:W3CDTF">2009-07-24T20:19:08Z</dcterms:created>
  <dcterms:modified xsi:type="dcterms:W3CDTF">2018-01-31T20:14:16Z</dcterms:modified>
  <cp:category/>
  <cp:version/>
  <cp:contentType/>
  <cp:contentStatus/>
</cp:coreProperties>
</file>