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14.xml" ContentType="application/vnd.openxmlformats-officedocument.spreadsheetml.pivotTable+xml"/>
  <Override PartName="/xl/drawings/drawing2.xml" ContentType="application/vnd.openxmlformats-officedocument.drawing+xml"/>
  <Override PartName="/xl/comments1.xml" ContentType="application/vnd.openxmlformats-officedocument.spreadsheetml.comments+xml"/>
  <Override PartName="/xl/pivotTables/pivotTable15.xml" ContentType="application/vnd.openxmlformats-officedocument.spreadsheetml.pivotTable+xml"/>
  <Override PartName="/xl/pivotTables/pivotTable1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10.216.160.201\control interno\2020\28.05 PM\INTERNO\24. III_Seg_2020\"/>
    </mc:Choice>
  </mc:AlternateContent>
  <bookViews>
    <workbookView xWindow="0" yWindow="0" windowWidth="20490" windowHeight="7350" tabRatio="660" firstSheet="3" activeTab="3"/>
  </bookViews>
  <sheets>
    <sheet name="DATOS" sheetId="3" state="hidden" r:id="rId1"/>
    <sheet name="Dinámicas" sheetId="11" state="hidden" r:id="rId2"/>
    <sheet name="temas nuevos" sheetId="13" state="hidden" r:id="rId3"/>
    <sheet name=" PM consolidado corte 31Oct2020" sheetId="1" r:id="rId4"/>
    <sheet name="Tablas" sheetId="4" r:id="rId5"/>
    <sheet name="Acc para seguimiento 23jun2020" sheetId="14" state="hidden" r:id="rId6"/>
  </sheets>
  <externalReferences>
    <externalReference r:id="rId7"/>
  </externalReferences>
  <definedNames>
    <definedName name="_xlnm._FilterDatabase" localSheetId="3" hidden="1">' PM consolidado corte 31Oct2020'!$A$6:$AT$158</definedName>
    <definedName name="_xlnm._FilterDatabase" localSheetId="1" hidden="1">Dinámicas!$H$145:$M$145</definedName>
    <definedName name="acción">#REF!</definedName>
    <definedName name="_xlnm.Print_Area" localSheetId="3">' PM consolidado corte 31Oct2020'!$A$1:$Y$15</definedName>
    <definedName name="ORIGEN">#REF!</definedName>
    <definedName name="PROCESOS">#REF!</definedName>
    <definedName name="SUBISTEMA">#REF!</definedName>
    <definedName name="_xlnm.Print_Titles" localSheetId="3">' PM consolidado corte 31Oct2020'!$1:$6</definedName>
  </definedNames>
  <calcPr calcId="162913"/>
  <pivotCaches>
    <pivotCache cacheId="0" r:id="rId8"/>
    <pivotCache cacheId="1" r:id="rId9"/>
    <pivotCache cacheId="2" r:id="rId10"/>
    <pivotCache cacheId="3" r:id="rId11"/>
    <pivotCache cacheId="4" r:id="rId12"/>
    <pivotCache cacheId="5" r:id="rId13"/>
    <pivotCache cacheId="6" r:id="rId14"/>
  </pivotCaches>
</workbook>
</file>

<file path=xl/calcChain.xml><?xml version="1.0" encoding="utf-8"?>
<calcChain xmlns="http://schemas.openxmlformats.org/spreadsheetml/2006/main">
  <c r="J110" i="11" l="1"/>
  <c r="I104" i="11" s="1"/>
  <c r="I105" i="11" s="1"/>
  <c r="G101" i="11"/>
  <c r="J107" i="11"/>
  <c r="C116" i="11"/>
  <c r="D116" i="11"/>
  <c r="E116" i="11"/>
  <c r="B116" i="11"/>
  <c r="G250" i="11"/>
  <c r="G251" i="11"/>
  <c r="G252" i="11"/>
  <c r="G253" i="11"/>
  <c r="G254" i="11"/>
  <c r="G255" i="11"/>
  <c r="G256" i="11"/>
  <c r="G257" i="11"/>
  <c r="G258" i="11"/>
  <c r="G259" i="11"/>
  <c r="G260" i="11"/>
  <c r="G261" i="11"/>
  <c r="G262" i="11"/>
  <c r="G263" i="11"/>
  <c r="G264" i="11"/>
  <c r="G265" i="11"/>
  <c r="I103" i="11" l="1"/>
  <c r="G413" i="11"/>
  <c r="D385" i="11"/>
  <c r="C385" i="11"/>
  <c r="G293" i="11"/>
  <c r="G294" i="11"/>
  <c r="G295" i="11"/>
  <c r="G296" i="11"/>
  <c r="G297" i="11"/>
  <c r="G298" i="11"/>
  <c r="G299" i="11"/>
  <c r="G300" i="11"/>
  <c r="G301" i="11"/>
  <c r="G302" i="11"/>
  <c r="G303" i="11"/>
  <c r="G304" i="11"/>
  <c r="G305" i="11"/>
  <c r="G306" i="11"/>
  <c r="G307" i="11"/>
  <c r="G292" i="11"/>
  <c r="G285" i="11"/>
  <c r="H285" i="11" s="1"/>
  <c r="G284" i="11"/>
  <c r="G283" i="11"/>
  <c r="G282" i="11"/>
  <c r="G281" i="11"/>
  <c r="H281" i="11" s="1"/>
  <c r="G280" i="11"/>
  <c r="G279" i="11"/>
  <c r="G278" i="11"/>
  <c r="G277" i="11"/>
  <c r="H277" i="11" s="1"/>
  <c r="G276" i="11"/>
  <c r="G275" i="11"/>
  <c r="G274" i="11"/>
  <c r="G273" i="11"/>
  <c r="H273" i="11" s="1"/>
  <c r="G266" i="11"/>
  <c r="N208" i="11"/>
  <c r="N209" i="11"/>
  <c r="N210" i="11"/>
  <c r="N211" i="11"/>
  <c r="N212" i="11"/>
  <c r="N213" i="11"/>
  <c r="N214" i="11"/>
  <c r="N215" i="11"/>
  <c r="N216" i="11"/>
  <c r="N217" i="11"/>
  <c r="N218" i="11"/>
  <c r="N219" i="11"/>
  <c r="N220" i="11"/>
  <c r="N221" i="11"/>
  <c r="N222" i="11"/>
  <c r="J223" i="11"/>
  <c r="K223" i="11"/>
  <c r="L223" i="11"/>
  <c r="M223" i="11"/>
  <c r="I223" i="11"/>
  <c r="H186" i="11"/>
  <c r="H187" i="11"/>
  <c r="H188" i="11"/>
  <c r="H189" i="11"/>
  <c r="H190" i="11"/>
  <c r="H191" i="11"/>
  <c r="H192" i="11"/>
  <c r="H193" i="11"/>
  <c r="H194" i="11"/>
  <c r="H195" i="11"/>
  <c r="H196" i="11"/>
  <c r="H197" i="11"/>
  <c r="H198" i="11"/>
  <c r="H199" i="11"/>
  <c r="H200" i="11"/>
  <c r="H185" i="1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185" i="11"/>
  <c r="J162" i="11"/>
  <c r="K162" i="11"/>
  <c r="L162" i="11"/>
  <c r="M162" i="11"/>
  <c r="I162" i="11"/>
  <c r="G308" i="11" l="1"/>
  <c r="H303" i="11" s="1"/>
  <c r="H275" i="11"/>
  <c r="H279" i="11"/>
  <c r="H283" i="11"/>
  <c r="H274" i="11"/>
  <c r="H278" i="11"/>
  <c r="H282" i="11"/>
  <c r="H276" i="11"/>
  <c r="H280" i="11"/>
  <c r="H284" i="11"/>
  <c r="N223" i="11"/>
  <c r="H201" i="11"/>
  <c r="H299" i="11" l="1"/>
  <c r="H294" i="11"/>
  <c r="H298" i="11"/>
  <c r="H295" i="11"/>
  <c r="H302" i="11"/>
  <c r="H293" i="11"/>
  <c r="H297" i="11"/>
  <c r="H301" i="11"/>
  <c r="H305" i="11"/>
  <c r="H308" i="11"/>
  <c r="H296" i="11"/>
  <c r="H304" i="11"/>
  <c r="H292" i="11"/>
  <c r="H300" i="11"/>
  <c r="H306" i="11"/>
  <c r="H307" i="11"/>
  <c r="I7" i="4" l="1"/>
  <c r="H18" i="4"/>
  <c r="G18" i="4"/>
  <c r="I17" i="4"/>
  <c r="I9" i="4"/>
  <c r="AA158" i="1" l="1"/>
  <c r="Z158" i="1"/>
  <c r="G414" i="11" l="1"/>
  <c r="G415" i="11"/>
  <c r="G416" i="11"/>
  <c r="G417" i="11"/>
  <c r="G418" i="11"/>
  <c r="G419" i="11"/>
  <c r="G420" i="11"/>
  <c r="G421" i="11"/>
  <c r="G422" i="11"/>
  <c r="G423" i="11"/>
  <c r="G424" i="11"/>
  <c r="G425" i="11"/>
  <c r="G426" i="11"/>
  <c r="G427" i="11"/>
  <c r="G428" i="11"/>
  <c r="AA157" i="1"/>
  <c r="Z157" i="1"/>
  <c r="AA156" i="1"/>
  <c r="Z156" i="1"/>
  <c r="AA155" i="1"/>
  <c r="Z155" i="1"/>
  <c r="AA154" i="1"/>
  <c r="Z154" i="1"/>
  <c r="AA153" i="1"/>
  <c r="Z153" i="1"/>
  <c r="AA152" i="1"/>
  <c r="Z152" i="1"/>
  <c r="G432" i="11" l="1"/>
  <c r="G431" i="11"/>
  <c r="G429" i="11"/>
  <c r="AA151" i="1"/>
  <c r="Z151" i="1"/>
  <c r="AA150" i="1"/>
  <c r="Z150" i="1"/>
  <c r="AA149" i="1"/>
  <c r="Z149" i="1"/>
  <c r="AA148" i="1"/>
  <c r="Z148" i="1"/>
  <c r="AA147" i="1"/>
  <c r="Z147" i="1"/>
  <c r="AA146" i="1"/>
  <c r="Z146" i="1"/>
  <c r="AA145" i="1" l="1"/>
  <c r="Z145" i="1"/>
  <c r="AA144" i="1"/>
  <c r="Z144" i="1"/>
  <c r="AA143" i="1"/>
  <c r="Z143" i="1"/>
  <c r="AA142" i="1" l="1"/>
  <c r="Z142" i="1"/>
  <c r="AA141" i="1"/>
  <c r="Z141" i="1"/>
  <c r="AA140" i="1"/>
  <c r="Z140" i="1"/>
  <c r="AA139" i="1"/>
  <c r="Z139" i="1"/>
  <c r="AA138" i="1"/>
  <c r="Z138" i="1"/>
  <c r="AA137" i="1"/>
  <c r="Z137" i="1"/>
  <c r="AA136" i="1"/>
  <c r="Z136" i="1"/>
  <c r="AA135" i="1"/>
  <c r="Z135" i="1"/>
  <c r="AA134" i="1"/>
  <c r="Z134" i="1"/>
  <c r="AA133" i="1" l="1"/>
  <c r="Z133" i="1"/>
  <c r="AA132" i="1"/>
  <c r="Z132" i="1"/>
  <c r="AA131" i="1"/>
  <c r="Z131" i="1"/>
  <c r="AA130" i="1"/>
  <c r="Z130" i="1"/>
  <c r="AA129" i="1"/>
  <c r="Z129" i="1"/>
  <c r="AA128" i="1"/>
  <c r="Z128" i="1"/>
  <c r="AA127" i="1" l="1"/>
  <c r="Z127" i="1"/>
  <c r="AA126" i="1"/>
  <c r="Z126" i="1"/>
  <c r="AA125" i="1"/>
  <c r="Z125" i="1"/>
  <c r="AA124" i="1"/>
  <c r="Z124" i="1"/>
  <c r="AA123" i="1"/>
  <c r="Z123" i="1"/>
  <c r="AA122" i="1" l="1"/>
  <c r="Z122" i="1"/>
  <c r="AA121" i="1"/>
  <c r="Z121" i="1"/>
  <c r="AA120" i="1"/>
  <c r="Z120" i="1"/>
  <c r="AA119" i="1"/>
  <c r="Z119" i="1"/>
  <c r="AA118" i="1"/>
  <c r="Z118" i="1"/>
  <c r="AA117" i="1" l="1"/>
  <c r="Z117" i="1"/>
  <c r="AA116" i="1"/>
  <c r="Z116" i="1"/>
  <c r="AA115" i="1"/>
  <c r="Z115" i="1"/>
  <c r="AA114" i="1"/>
  <c r="Z114" i="1"/>
  <c r="AA113" i="1"/>
  <c r="Z113" i="1"/>
  <c r="AA112" i="1"/>
  <c r="Z112" i="1"/>
  <c r="N207" i="11" l="1"/>
  <c r="E80" i="11" l="1"/>
  <c r="D80" i="11"/>
  <c r="C80" i="11"/>
  <c r="B80" i="11"/>
  <c r="AA111" i="1" l="1"/>
  <c r="Z111" i="1"/>
  <c r="AA110" i="1"/>
  <c r="Z110" i="1"/>
  <c r="AA109" i="1" l="1"/>
  <c r="Z109" i="1"/>
  <c r="AA108" i="1" l="1"/>
  <c r="Z108" i="1"/>
  <c r="B12" i="11" l="1"/>
  <c r="C12" i="11" s="1"/>
  <c r="Z106" i="1" l="1"/>
  <c r="AA106" i="1"/>
  <c r="Z107" i="1"/>
  <c r="AA107" i="1"/>
  <c r="Z98" i="1"/>
  <c r="AA98" i="1"/>
  <c r="Z99" i="1"/>
  <c r="AA99" i="1"/>
  <c r="Z100" i="1"/>
  <c r="AA100" i="1"/>
  <c r="Z101" i="1"/>
  <c r="AA101" i="1"/>
  <c r="Z102" i="1"/>
  <c r="AA102" i="1"/>
  <c r="Z103" i="1"/>
  <c r="AA103" i="1"/>
  <c r="Z104" i="1"/>
  <c r="AA104" i="1"/>
  <c r="Z105" i="1"/>
  <c r="AA105" i="1"/>
  <c r="I185" i="11" l="1"/>
  <c r="I201" i="11" s="1"/>
  <c r="D7" i="11"/>
  <c r="E7" i="11"/>
  <c r="F7" i="11"/>
  <c r="G7" i="11"/>
  <c r="C7" i="11"/>
  <c r="J199" i="11" l="1"/>
  <c r="C46" i="11" l="1"/>
  <c r="D46" i="11"/>
  <c r="E46" i="11"/>
  <c r="B46" i="11"/>
  <c r="I16" i="4" l="1"/>
  <c r="I15" i="4"/>
  <c r="I14" i="4"/>
  <c r="I13" i="4"/>
  <c r="I12" i="4"/>
  <c r="I11" i="4"/>
  <c r="I10" i="4"/>
  <c r="I8" i="4"/>
  <c r="I6" i="4"/>
  <c r="I5" i="4"/>
  <c r="I4" i="4"/>
  <c r="Z78" i="1" l="1"/>
  <c r="AA78" i="1"/>
  <c r="Z79" i="1"/>
  <c r="AA79" i="1"/>
  <c r="Z80" i="1"/>
  <c r="AA80" i="1"/>
  <c r="Z81" i="1"/>
  <c r="AA81" i="1"/>
  <c r="Z82" i="1"/>
  <c r="AA82" i="1"/>
  <c r="Z83" i="1"/>
  <c r="AA83" i="1"/>
  <c r="Z84" i="1"/>
  <c r="AA84" i="1"/>
  <c r="Z85" i="1"/>
  <c r="AA85" i="1"/>
  <c r="Z86" i="1"/>
  <c r="AA86" i="1"/>
  <c r="Z87" i="1"/>
  <c r="AA87" i="1"/>
  <c r="Z88" i="1"/>
  <c r="AA88" i="1"/>
  <c r="Z89" i="1"/>
  <c r="AA89" i="1"/>
  <c r="Z90" i="1"/>
  <c r="AA90" i="1"/>
  <c r="Z91" i="1"/>
  <c r="AA91" i="1"/>
  <c r="Z92" i="1"/>
  <c r="AA92" i="1"/>
  <c r="Z93" i="1"/>
  <c r="AA93" i="1"/>
  <c r="Z94" i="1"/>
  <c r="AA94" i="1"/>
  <c r="Z95" i="1"/>
  <c r="AA95" i="1"/>
  <c r="Z96" i="1"/>
  <c r="AA96" i="1"/>
  <c r="Z53" i="1"/>
  <c r="AA53" i="1"/>
  <c r="Z54" i="1"/>
  <c r="AA54" i="1"/>
  <c r="Z55" i="1"/>
  <c r="AA55" i="1"/>
  <c r="Z56" i="1"/>
  <c r="AA56" i="1"/>
  <c r="Z57" i="1"/>
  <c r="AA57" i="1"/>
  <c r="Z58" i="1"/>
  <c r="AA58" i="1"/>
  <c r="Z59" i="1"/>
  <c r="AA59" i="1"/>
  <c r="Z60" i="1"/>
  <c r="AA60" i="1"/>
  <c r="Z61" i="1"/>
  <c r="AA61" i="1"/>
  <c r="Z62" i="1"/>
  <c r="AA62" i="1"/>
  <c r="Z63" i="1"/>
  <c r="AA63" i="1"/>
  <c r="Z64" i="1"/>
  <c r="AA64" i="1"/>
  <c r="Z65" i="1"/>
  <c r="AA65" i="1"/>
  <c r="Z66" i="1"/>
  <c r="AA66" i="1"/>
  <c r="Z67" i="1"/>
  <c r="AA67" i="1"/>
  <c r="Z68" i="1"/>
  <c r="AA68" i="1"/>
  <c r="Z69" i="1"/>
  <c r="AA69" i="1"/>
  <c r="Z70" i="1"/>
  <c r="AA70" i="1"/>
  <c r="Z71" i="1"/>
  <c r="AA71" i="1"/>
  <c r="Z72" i="1"/>
  <c r="AA72" i="1"/>
  <c r="Z73" i="1"/>
  <c r="AA73" i="1"/>
  <c r="Z74" i="1"/>
  <c r="AA74" i="1"/>
  <c r="Z75" i="1"/>
  <c r="AA75" i="1"/>
  <c r="Z76" i="1"/>
  <c r="AA76" i="1"/>
  <c r="Z77" i="1"/>
  <c r="AA77" i="1"/>
  <c r="AA52" i="1" l="1"/>
  <c r="Z52" i="1"/>
  <c r="AA51" i="1"/>
  <c r="Z51" i="1"/>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97" i="1"/>
  <c r="Z7" i="1"/>
  <c r="AA41"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2" i="1"/>
  <c r="AA43" i="1"/>
  <c r="AA44" i="1"/>
  <c r="AA45" i="1"/>
  <c r="AA46" i="1"/>
  <c r="AA47" i="1"/>
  <c r="AA48" i="1"/>
  <c r="AA49" i="1"/>
  <c r="AA50" i="1"/>
  <c r="AA97" i="1"/>
  <c r="AA7" i="1"/>
  <c r="I18" i="4" l="1"/>
</calcChain>
</file>

<file path=xl/comments1.xml><?xml version="1.0" encoding="utf-8"?>
<comments xmlns="http://schemas.openxmlformats.org/spreadsheetml/2006/main">
  <authors>
    <author>Ivonne Andrea Torres Cruz</author>
    <author>CLAUDIA YANET D'ANTONIO ADAME</author>
    <author>Alejandro Marín Cañón</author>
    <author>Manuel Andres Farias Pinzon</author>
    <author>Juan Lucas Garzon Segura</author>
    <author>andreska1010@hotmail.com</author>
  </authors>
  <commentList>
    <comment ref="A6" authorId="0" shapeId="0">
      <text>
        <r>
          <rPr>
            <b/>
            <sz val="9"/>
            <color indexed="81"/>
            <rFont val="Tahoma"/>
            <family val="2"/>
          </rPr>
          <t>Control Interno:</t>
        </r>
        <r>
          <rPr>
            <sz val="9"/>
            <color indexed="81"/>
            <rFont val="Tahoma"/>
            <family val="2"/>
          </rPr>
          <t xml:space="preserve">
Número que identifica la acción dentro del Plan de Mejoramiento. Es asignado por Control Interno, una vez se valide el Plan de Mejromaiento formulado por el responsable</t>
        </r>
      </text>
    </comment>
    <comment ref="B6" authorId="0" shapeId="0">
      <text>
        <r>
          <rPr>
            <b/>
            <sz val="9"/>
            <color indexed="81"/>
            <rFont val="Tahoma"/>
            <family val="2"/>
          </rPr>
          <t>Control Interno:</t>
        </r>
        <r>
          <rPr>
            <sz val="9"/>
            <color indexed="81"/>
            <rFont val="Tahoma"/>
            <family val="2"/>
          </rPr>
          <t xml:space="preserve">
Seleccione de la lista desplegableel proceso donde fue encontrado el Hallazgo / No conformidad - recomendación / Oportunidad de Mejora</t>
        </r>
      </text>
    </comment>
    <comment ref="C6" authorId="1" shapeId="0">
      <text>
        <r>
          <rPr>
            <b/>
            <sz val="9"/>
            <color indexed="81"/>
            <rFont val="Tahoma"/>
            <family val="2"/>
          </rPr>
          <t>Control Interno:</t>
        </r>
        <r>
          <rPr>
            <sz val="9"/>
            <color indexed="81"/>
            <rFont val="Tahoma"/>
            <family val="2"/>
          </rPr>
          <t xml:space="preserve">
Código del Hallazgo / No conformidad - recomendación / Oportunidad de Mejora. Asignado por Control Interno de acuerdo con el ranking dentro del Plan de Mejoramiento</t>
        </r>
      </text>
    </comment>
    <comment ref="D6" authorId="1" shapeId="0">
      <text>
        <r>
          <rPr>
            <b/>
            <sz val="9"/>
            <color indexed="81"/>
            <rFont val="Tahoma"/>
            <family val="2"/>
          </rPr>
          <t>Control Interno:</t>
        </r>
        <r>
          <rPr>
            <sz val="9"/>
            <color indexed="81"/>
            <rFont val="Tahoma"/>
            <family val="2"/>
          </rPr>
          <t xml:space="preserve">
Seleccione de la lista desplegable si el Hallazgo / No conformidad - recomendación / Oportunidad de Mejora es de origen interno o externo</t>
        </r>
      </text>
    </comment>
    <comment ref="E6" authorId="1" shapeId="0">
      <text>
        <r>
          <rPr>
            <b/>
            <sz val="9"/>
            <color indexed="81"/>
            <rFont val="Tahoma"/>
            <family val="2"/>
          </rPr>
          <t>Control Interno:</t>
        </r>
        <r>
          <rPr>
            <sz val="9"/>
            <color indexed="81"/>
            <rFont val="Tahoma"/>
            <family val="2"/>
          </rPr>
          <t xml:space="preserve">
Seleccione de la lista desplegable la fuente del hallazgo, si no corresponde a ninguna fuente, entonces seleccione "OTROS"</t>
        </r>
      </text>
    </comment>
    <comment ref="F6" authorId="0" shapeId="0">
      <text>
        <r>
          <rPr>
            <b/>
            <sz val="9"/>
            <color indexed="81"/>
            <rFont val="Tahoma"/>
            <family val="2"/>
          </rPr>
          <t>Control Interno:</t>
        </r>
        <r>
          <rPr>
            <sz val="9"/>
            <color indexed="81"/>
            <rFont val="Tahoma"/>
            <family val="2"/>
          </rPr>
          <t xml:space="preserve">
Escriba el título completo de la auditoría o informe realizado</t>
        </r>
      </text>
    </comment>
    <comment ref="G6" authorId="0" shapeId="0">
      <text>
        <r>
          <rPr>
            <b/>
            <sz val="9"/>
            <color indexed="81"/>
            <rFont val="Tahoma"/>
            <family val="2"/>
          </rPr>
          <t>Control Interno:</t>
        </r>
        <r>
          <rPr>
            <sz val="9"/>
            <color indexed="81"/>
            <rFont val="Tahoma"/>
            <family val="2"/>
          </rPr>
          <t xml:space="preserve">
Seleccione de la lista desplegable el nombre del auditor que desarrolló la auditoría</t>
        </r>
      </text>
    </comment>
    <comment ref="H6" authorId="0" shapeId="0">
      <text>
        <r>
          <rPr>
            <b/>
            <sz val="9"/>
            <color indexed="81"/>
            <rFont val="Tahoma"/>
            <family val="2"/>
          </rPr>
          <t>Control Interno:</t>
        </r>
        <r>
          <rPr>
            <sz val="9"/>
            <color indexed="81"/>
            <rFont val="Tahoma"/>
            <family val="2"/>
          </rPr>
          <t xml:space="preserve">
Escribir en formato dd-mmm-aaaa la fecha de entrega del informe final de auditoría, ésta debe corresponder a la fecha de la comunicación oficial a los responsables</t>
        </r>
      </text>
    </comment>
    <comment ref="I6" authorId="0" shapeId="0">
      <text>
        <r>
          <rPr>
            <b/>
            <sz val="9"/>
            <color indexed="81"/>
            <rFont val="Tahoma"/>
            <family val="2"/>
          </rPr>
          <t>Control Interno:</t>
        </r>
        <r>
          <rPr>
            <sz val="9"/>
            <color indexed="81"/>
            <rFont val="Tahoma"/>
            <family val="2"/>
          </rPr>
          <t xml:space="preserve">
Seleccionar de la lista desplegable si es un Hallazgo ó No conformidad ó recomendación u Oportunidad de Mejora</t>
        </r>
      </text>
    </comment>
    <comment ref="J6" authorId="0" shapeId="0">
      <text>
        <r>
          <rPr>
            <b/>
            <sz val="9"/>
            <color indexed="81"/>
            <rFont val="Tahoma"/>
            <family val="2"/>
          </rPr>
          <t>Control Interno:</t>
        </r>
        <r>
          <rPr>
            <sz val="9"/>
            <color indexed="81"/>
            <rFont val="Tahoma"/>
            <family val="2"/>
          </rPr>
          <t xml:space="preserve">
Escribir aquí el Hallazgo / No conformidad - recomendación / Oportunidad de Mejora, tal y como se encuentra en el informe o fuente de información</t>
        </r>
      </text>
    </comment>
    <comment ref="K6" authorId="0" shapeId="0">
      <text>
        <r>
          <rPr>
            <b/>
            <sz val="9"/>
            <color indexed="81"/>
            <rFont val="Tahoma"/>
            <family val="2"/>
          </rPr>
          <t>Control Interno:</t>
        </r>
        <r>
          <rPr>
            <sz val="9"/>
            <color indexed="81"/>
            <rFont val="Tahoma"/>
            <family val="2"/>
          </rPr>
          <t xml:space="preserve">
Escriba en formato dd-mmm-aaaa, la fecha en la cual presenta el Plan de Mejormaiento a control Interno. Esta fecha será modificada posteriormente una vez el Plan haya sido validado por Control Interno</t>
        </r>
      </text>
    </comment>
    <comment ref="L6" authorId="2" shapeId="0">
      <text>
        <r>
          <rPr>
            <b/>
            <sz val="9"/>
            <color indexed="81"/>
            <rFont val="Tahoma"/>
            <family val="2"/>
          </rPr>
          <t>Alejandro Marín Cañón:</t>
        </r>
        <r>
          <rPr>
            <sz val="9"/>
            <color indexed="81"/>
            <rFont val="Tahoma"/>
            <family val="2"/>
          </rPr>
          <t xml:space="preserve">
Revisar si existen NC o Hallazgos similares en el Plan de mejoramiento institucional</t>
        </r>
      </text>
    </comment>
    <comment ref="M6" authorId="2" shapeId="0">
      <text>
        <r>
          <rPr>
            <b/>
            <sz val="9"/>
            <color indexed="81"/>
            <rFont val="Tahoma"/>
            <family val="2"/>
          </rPr>
          <t>Alejandro Marín Cañón:</t>
        </r>
        <r>
          <rPr>
            <sz val="9"/>
            <color indexed="81"/>
            <rFont val="Tahoma"/>
            <family val="2"/>
          </rPr>
          <t xml:space="preserve">
Relacionar los codigos de loas NC o hallazgos relacionados</t>
        </r>
      </text>
    </comment>
    <comment ref="N6" authorId="2" shapeId="0">
      <text>
        <r>
          <rPr>
            <b/>
            <sz val="9"/>
            <color indexed="81"/>
            <rFont val="Tahoma"/>
            <family val="2"/>
          </rPr>
          <t>Alejandro Marín Cañón:</t>
        </r>
        <r>
          <rPr>
            <sz val="9"/>
            <color indexed="81"/>
            <rFont val="Tahoma"/>
            <family val="2"/>
          </rPr>
          <t xml:space="preserve">
Revisar si exuste algun riesgo del proceso que prevenga la ocurrencia de la NC o hallazgo</t>
        </r>
      </text>
    </comment>
    <comment ref="O6" authorId="2" shapeId="0">
      <text>
        <r>
          <rPr>
            <b/>
            <sz val="9"/>
            <color indexed="81"/>
            <rFont val="Tahoma"/>
            <family val="2"/>
          </rPr>
          <t>Alejandro Marín Cañón:</t>
        </r>
        <r>
          <rPr>
            <sz val="9"/>
            <color indexed="81"/>
            <rFont val="Tahoma"/>
            <family val="2"/>
          </rPr>
          <t xml:space="preserve">
describir el nombre del riesgo o riesgos que previenen la NC o Hallazgo</t>
        </r>
      </text>
    </comment>
    <comment ref="P6" authorId="2" shapeId="0">
      <text>
        <r>
          <rPr>
            <b/>
            <sz val="9"/>
            <color indexed="81"/>
            <rFont val="Tahoma"/>
            <family val="2"/>
          </rPr>
          <t>Alejandro Marín Cañón:</t>
        </r>
        <r>
          <rPr>
            <sz val="9"/>
            <color indexed="81"/>
            <rFont val="Tahoma"/>
            <family val="2"/>
          </rPr>
          <t xml:space="preserve">
seleccione de la lista desplegable la metodología de analisis causal que uso
</t>
        </r>
      </text>
    </comment>
    <comment ref="Q6" authorId="1" shapeId="0">
      <text>
        <r>
          <rPr>
            <b/>
            <sz val="9"/>
            <color indexed="81"/>
            <rFont val="Tahoma"/>
            <family val="2"/>
          </rPr>
          <t>Control Interno:</t>
        </r>
        <r>
          <rPr>
            <sz val="9"/>
            <color indexed="81"/>
            <rFont val="Tahoma"/>
            <family val="2"/>
          </rPr>
          <t xml:space="preserve">
Realice el análisis de causas, empleando para ello alguna de las siguientes metodologías: 5 ¿por qué?, espina de pescado, lluvia de ideas.</t>
        </r>
      </text>
    </comment>
    <comment ref="R6" authorId="0" shapeId="0">
      <text>
        <r>
          <rPr>
            <b/>
            <sz val="9"/>
            <color indexed="81"/>
            <rFont val="Tahoma"/>
            <family val="2"/>
          </rPr>
          <t>Control Interno:</t>
        </r>
        <r>
          <rPr>
            <sz val="9"/>
            <color indexed="81"/>
            <rFont val="Tahoma"/>
            <family val="2"/>
          </rPr>
          <t xml:space="preserve">
Seleccione de la lista desplegable el tipo de acción a formular. Corrección, Correctiva, Preventiva o de Mejora</t>
        </r>
      </text>
    </comment>
    <comment ref="S6" authorId="0" shapeId="0">
      <text>
        <r>
          <rPr>
            <b/>
            <sz val="9"/>
            <color indexed="81"/>
            <rFont val="Tahoma"/>
            <family val="2"/>
          </rPr>
          <t>Control Interno:</t>
        </r>
        <r>
          <rPr>
            <sz val="9"/>
            <color indexed="81"/>
            <rFont val="Tahoma"/>
            <family val="2"/>
          </rPr>
          <t xml:space="preserve">
Escriba la acción a realizar iniciando con un verbo duro en infinitivo: hacer, realizar, ejecutar, elaborar, socializar, divulgar, etc., verbos que impliquen acción tangible, que se pueda cuantificar</t>
        </r>
      </text>
    </comment>
    <comment ref="T6" authorId="0" shapeId="0">
      <text>
        <r>
          <rPr>
            <b/>
            <sz val="9"/>
            <color indexed="81"/>
            <rFont val="Tahoma"/>
            <family val="2"/>
          </rPr>
          <t>Control Interno:</t>
        </r>
        <r>
          <rPr>
            <sz val="9"/>
            <color indexed="81"/>
            <rFont val="Tahoma"/>
            <family val="2"/>
          </rPr>
          <t xml:space="preserve">
Escriba el nombre o título del indicador que medirá el avance de la acción formulada. Debe ser simple, claro, corto e incluir la característica más relevante de lo que se pretende medir</t>
        </r>
      </text>
    </comment>
    <comment ref="U6" authorId="0" shapeId="0">
      <text>
        <r>
          <rPr>
            <b/>
            <sz val="9"/>
            <color indexed="81"/>
            <rFont val="Tahoma"/>
            <family val="2"/>
          </rPr>
          <t>Control Interno:</t>
        </r>
        <r>
          <rPr>
            <sz val="9"/>
            <color indexed="81"/>
            <rFont val="Tahoma"/>
            <family val="2"/>
          </rPr>
          <t xml:space="preserve">
Escriba aquí la fórmula matemática que utilizará para medir las variables</t>
        </r>
      </text>
    </comment>
    <comment ref="V7"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7"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8"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8"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9"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9"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10"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30/09/2020
Fecha de Finalización:31/10/2020</t>
        </r>
      </text>
    </comment>
    <comment ref="W10"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30/09/2020
Fecha de Finalización:31/10/2020</t>
        </r>
      </text>
    </comment>
    <comment ref="V11"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11/09/2020
Fecha de Finalización:30/09/2020</t>
        </r>
      </text>
    </comment>
    <comment ref="W11"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11/09/2020
Fecha de Finalización:30/09/2020</t>
        </r>
      </text>
    </comment>
    <comment ref="AD17" authorId="4" shapeId="0">
      <text>
        <r>
          <rPr>
            <b/>
            <sz val="9"/>
            <color indexed="81"/>
            <rFont val="Tahoma"/>
            <family val="2"/>
          </rPr>
          <t>Juan Lucas Garzon Segura:</t>
        </r>
        <r>
          <rPr>
            <sz val="9"/>
            <color indexed="81"/>
            <rFont val="Tahoma"/>
            <family val="2"/>
          </rPr>
          <t xml:space="preserve">
</t>
        </r>
      </text>
    </comment>
    <comment ref="W51" authorId="5" shapeId="0">
      <text>
        <r>
          <rPr>
            <b/>
            <sz val="9"/>
            <color indexed="81"/>
            <rFont val="Tahoma"/>
            <family val="2"/>
          </rPr>
          <t>Fecha finalización en formulación 31/03/2020 - se solicita ampliación para el 30/06/2020</t>
        </r>
      </text>
    </comment>
    <comment ref="X98" authorId="5" shapeId="0">
      <text>
        <r>
          <rPr>
            <b/>
            <sz val="9"/>
            <color indexed="81"/>
            <rFont val="Tahoma"/>
            <family val="2"/>
          </rPr>
          <t>La DGC es el presidente del comité de Bienes Inmuebles y es el responsable de las funciones del comité</t>
        </r>
      </text>
    </comment>
    <comment ref="W99" authorId="3" shapeId="0">
      <text>
        <r>
          <rPr>
            <b/>
            <sz val="9"/>
            <color indexed="81"/>
            <rFont val="Tahoma"/>
            <family val="2"/>
          </rPr>
          <t>Se amplia nuevamente la fecha de finalización para el 15Dic2020, de acuerdo con memorando 2020IE8938 del dia 29Oct2020
Se amplia la fecha de finalización para el 30Oct2020, de acuerdo con memorando 2020IE7852 del día 16Sep2020
Fecha final anterior 30Sep2020</t>
        </r>
      </text>
    </comment>
    <comment ref="X99" authorId="5" shapeId="0">
      <text>
        <r>
          <rPr>
            <b/>
            <sz val="9"/>
            <color indexed="81"/>
            <rFont val="Tahoma"/>
            <family val="2"/>
          </rPr>
          <t>La DGC es el presidente del comité de Bienes Inmuebles y es el responsable de las funciones del comité</t>
        </r>
      </text>
    </comment>
    <comment ref="X100" authorId="5" shapeId="0">
      <text>
        <r>
          <rPr>
            <b/>
            <sz val="9"/>
            <color indexed="81"/>
            <rFont val="Tahoma"/>
            <family val="2"/>
          </rPr>
          <t>La Subdireccion Administrativa es la Secretaría técnica del comité de Bienes Inmuebles y tambien es responsable de ejecutar funciones del comité</t>
        </r>
      </text>
    </comment>
    <comment ref="X101" authorId="5" shapeId="0">
      <text>
        <r>
          <rPr>
            <b/>
            <sz val="9"/>
            <color indexed="81"/>
            <rFont val="Tahoma"/>
            <family val="2"/>
          </rPr>
          <t>La DGC es el presidente del comité de Bienes Inmuebles y es el responsable de las funciones del comité</t>
        </r>
      </text>
    </comment>
    <comment ref="X102" authorId="5" shapeId="0">
      <text>
        <r>
          <rPr>
            <b/>
            <sz val="9"/>
            <color indexed="81"/>
            <rFont val="Tahoma"/>
            <family val="2"/>
          </rPr>
          <t>La DGC es el presidente del comité de Bienes Inmuebles y es el responsable de las funciones del comité</t>
        </r>
      </text>
    </comment>
    <comment ref="W103" authorId="3" shapeId="0">
      <text>
        <r>
          <rPr>
            <b/>
            <sz val="9"/>
            <color indexed="81"/>
            <rFont val="Tahoma"/>
            <charset val="1"/>
          </rPr>
          <t>Se amplia la fecha de finalización para el 15Dic2020, de acuerdo con memorando 2020IE8938 del dia 29Oct2020
Fecha final anterior 30Sep2020</t>
        </r>
      </text>
    </comment>
    <comment ref="X103" authorId="5" shapeId="0">
      <text>
        <r>
          <rPr>
            <b/>
            <sz val="9"/>
            <color indexed="81"/>
            <rFont val="Tahoma"/>
            <family val="2"/>
          </rPr>
          <t>La DGC es el presidente del comité de Bienes Inmuebles y es el responsable de las funciones del comité</t>
        </r>
      </text>
    </comment>
    <comment ref="W104" authorId="3" shapeId="0">
      <text>
        <r>
          <rPr>
            <b/>
            <sz val="9"/>
            <color indexed="81"/>
            <rFont val="Tahoma"/>
            <charset val="1"/>
          </rPr>
          <t>Se amplia la fecha de finalización para el 15Dic2020, de acuerdo con memorando 2020IE8938 del dia 29Oct2020
Fecha final anterior 30Sep2020</t>
        </r>
      </text>
    </comment>
    <comment ref="X104" authorId="5" shapeId="0">
      <text>
        <r>
          <rPr>
            <b/>
            <sz val="9"/>
            <color indexed="81"/>
            <rFont val="Tahoma"/>
            <family val="2"/>
          </rPr>
          <t>La DGC es el presidente del comité de Bienes Inmuebles y es el responsable de las funciones del comité</t>
        </r>
      </text>
    </comment>
    <comment ref="X105" authorId="5" shapeId="0">
      <text>
        <r>
          <rPr>
            <b/>
            <sz val="9"/>
            <color indexed="81"/>
            <rFont val="Tahoma"/>
            <family val="2"/>
          </rPr>
          <t>La Subdireccion Administrativa es la Secretaría técnica del comité de Bienes Inmuebles y tambien es responsable de ejecutar funciones del comité</t>
        </r>
      </text>
    </comment>
  </commentList>
</comments>
</file>

<file path=xl/sharedStrings.xml><?xml version="1.0" encoding="utf-8"?>
<sst xmlns="http://schemas.openxmlformats.org/spreadsheetml/2006/main" count="5444" uniqueCount="1614">
  <si>
    <t>Gestión Estratégica</t>
  </si>
  <si>
    <t>Mejoramiento de Barrios</t>
  </si>
  <si>
    <t>Mejoramiento de Vivienda</t>
  </si>
  <si>
    <t>Otro</t>
  </si>
  <si>
    <t>Si</t>
  </si>
  <si>
    <t>No</t>
  </si>
  <si>
    <t>Código:</t>
  </si>
  <si>
    <t>Vigente desde:</t>
  </si>
  <si>
    <t>Prevención del Daño Antijurídico y Representación Judicial</t>
  </si>
  <si>
    <t>Reasentamientos Humanos</t>
  </si>
  <si>
    <t>Urbanizaciones y Titulación</t>
  </si>
  <si>
    <t>Adquisición de Bienes y Servicios</t>
  </si>
  <si>
    <t>Evaluación de la Gestión</t>
  </si>
  <si>
    <t>Pág.  _________de</t>
  </si>
  <si>
    <t>Acción</t>
  </si>
  <si>
    <t xml:space="preserve">Corrección </t>
  </si>
  <si>
    <t xml:space="preserve">Acción Correctiva </t>
  </si>
  <si>
    <t xml:space="preserve">Acción de Mejora </t>
  </si>
  <si>
    <t>Hallazgo - No conformidad</t>
  </si>
  <si>
    <t>Tipo de Acción</t>
  </si>
  <si>
    <t xml:space="preserve">Origen Interno </t>
  </si>
  <si>
    <t xml:space="preserve">Origen Externo </t>
  </si>
  <si>
    <t xml:space="preserve">No. </t>
  </si>
  <si>
    <t>Proceso Auditado</t>
  </si>
  <si>
    <t>1. Gestión Estratégica</t>
  </si>
  <si>
    <t>2. Gestión de Comunicaciones</t>
  </si>
  <si>
    <t>4. Reasentamientos Humanos</t>
  </si>
  <si>
    <t>5. Mejoramiento de Vivienda</t>
  </si>
  <si>
    <t>6. Mejoramiento de Barrios</t>
  </si>
  <si>
    <t>7. Urbanizaciones y Titulación</t>
  </si>
  <si>
    <t>8. Servicio al Ciudadano</t>
  </si>
  <si>
    <t xml:space="preserve">9. Gestión Administrativa </t>
  </si>
  <si>
    <t xml:space="preserve">10. Gestión Financiera </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</si>
  <si>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</si>
  <si>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</si>
  <si>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</si>
  <si>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</si>
  <si>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</si>
  <si>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</si>
  <si>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SI</t>
  </si>
  <si>
    <t>NO</t>
  </si>
  <si>
    <t xml:space="preserve">Estado de la acción </t>
  </si>
  <si>
    <t xml:space="preserve">Cerrada </t>
  </si>
  <si>
    <t>Graciela Zabala Rico</t>
  </si>
  <si>
    <t>Auditor Interno</t>
  </si>
  <si>
    <t xml:space="preserve">Ivonne Andrea Torrez Cruz </t>
  </si>
  <si>
    <t xml:space="preserve">Auditor Externo </t>
  </si>
  <si>
    <t>Auditor</t>
  </si>
  <si>
    <t>Proceso responsable de ejecutar la acción o corrección</t>
  </si>
  <si>
    <t xml:space="preserve">Recomendación - Oportunidad de Mejora </t>
  </si>
  <si>
    <t xml:space="preserve">Nombre indicador </t>
  </si>
  <si>
    <t>Fórmula indicador</t>
  </si>
  <si>
    <t>17. Todos los Procesos</t>
  </si>
  <si>
    <t>Causas</t>
  </si>
  <si>
    <t>JEFES</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</si>
  <si>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</si>
  <si>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</si>
  <si>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</si>
  <si>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</si>
  <si>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</si>
  <si>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</si>
  <si>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</si>
  <si>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</si>
  <si>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Subdirector Financiero</t>
  </si>
  <si>
    <t xml:space="preserve">Subdirector Administrativo </t>
  </si>
  <si>
    <t xml:space="preserve">Asesor de Control Interno </t>
  </si>
  <si>
    <t>Proceso</t>
  </si>
  <si>
    <t>En Ejecución Vencida</t>
  </si>
  <si>
    <t>En Ejecución Oportuna</t>
  </si>
  <si>
    <t xml:space="preserve">Acción preventiva </t>
  </si>
  <si>
    <t>3. Prevención del Daño Antijurídico y Representación Judicial</t>
  </si>
  <si>
    <t xml:space="preserve">FORMULACIÓN DE ACCIONES </t>
  </si>
  <si>
    <t>IDENTIFICACIÓN DEL HALLAZGO / NO CONFORMIDAD - RECOMENDACIÓN / OPORTUNIDAD DE MEJORA</t>
  </si>
  <si>
    <t>Tema</t>
  </si>
  <si>
    <t>Código</t>
  </si>
  <si>
    <t>Origen</t>
  </si>
  <si>
    <t>Fuente</t>
  </si>
  <si>
    <t>Fecha de detección
(dd-mmm-aaaa)</t>
  </si>
  <si>
    <t>Tipo</t>
  </si>
  <si>
    <t>Descripción: Hallazgo ó No conformidad ó recomendación u Oportunidad de Mejora)</t>
  </si>
  <si>
    <t>Fecha formulación PM
(dd-mmm-aaaa)</t>
  </si>
  <si>
    <t>Presentación Plan de Mejoramiento</t>
  </si>
  <si>
    <t>Fecha de Inicio
(dd-mmm-aaaa)</t>
  </si>
  <si>
    <t>Fecha de Finalización
(dd-mmm-aaaa)</t>
  </si>
  <si>
    <t>Cargo líder del proceso responsable de ejecutar la acción o corrección</t>
  </si>
  <si>
    <t>Jefe Oficina de Tecnologías de la Información y las Comunicaciones</t>
  </si>
  <si>
    <t>1. Procesos</t>
  </si>
  <si>
    <t>Dependencia responsable</t>
  </si>
  <si>
    <t>Líder responsable</t>
  </si>
  <si>
    <t>Tipo de Proceso</t>
  </si>
  <si>
    <t>Oficina Asesora de Planeación</t>
  </si>
  <si>
    <t>Estratégico</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</si>
  <si>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</si>
  <si>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</si>
  <si>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</si>
  <si>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</si>
  <si>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</si>
  <si>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</si>
  <si>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</si>
  <si>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</si>
  <si>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Dirección de Reasentamientos Humanos</t>
  </si>
  <si>
    <t>Director de Reasentamientos Humanos</t>
  </si>
  <si>
    <t>Misional</t>
  </si>
  <si>
    <t>Dirección de Urbanizaciones y Titulación</t>
  </si>
  <si>
    <t>Dirección de Mejoramiento de Barrios</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</si>
  <si>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</si>
  <si>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</si>
  <si>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</si>
  <si>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</si>
  <si>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</si>
  <si>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</si>
  <si>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</si>
  <si>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</si>
  <si>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Asesoría de Control Interno</t>
  </si>
  <si>
    <t>Asesor de Control Interno</t>
  </si>
  <si>
    <t>Seguimiento y Evaluación</t>
  </si>
  <si>
    <t>Gestión del Control Interno Disciplinario</t>
  </si>
  <si>
    <t>Todos los Procesos</t>
  </si>
  <si>
    <t>Todas las dependencias</t>
  </si>
  <si>
    <t>Lideres de Cada Proceso</t>
  </si>
  <si>
    <r>
      <t>1.</t>
    </r>
    <r>
      <rPr>
        <sz val="9"/>
        <rFont val="Times New Roman"/>
        <family val="1"/>
      </rPr>
      <t xml:space="preserve">    </t>
    </r>
    <r>
      <rPr>
        <sz val="9"/>
        <rFont val="Arial"/>
        <family val="2"/>
      </rPr>
      <t xml:space="preserve">Auditorías Internas. </t>
    </r>
  </si>
  <si>
    <r>
      <t>2.</t>
    </r>
    <r>
      <rPr>
        <sz val="9"/>
        <rFont val="Times New Roman"/>
        <family val="1"/>
      </rPr>
      <t xml:space="preserve">    </t>
    </r>
    <r>
      <rPr>
        <sz val="9"/>
        <rFont val="Arial"/>
        <family val="2"/>
      </rPr>
      <t xml:space="preserve">Auditorías Externas. </t>
    </r>
  </si>
  <si>
    <r>
      <t>3.</t>
    </r>
    <r>
      <rPr>
        <sz val="9"/>
        <rFont val="Times New Roman"/>
        <family val="1"/>
      </rPr>
      <t xml:space="preserve">    </t>
    </r>
    <r>
      <rPr>
        <sz val="9"/>
        <rFont val="Arial"/>
        <family val="2"/>
      </rPr>
      <t>Seguimientos de la Asesoría de Control Interno.</t>
    </r>
  </si>
  <si>
    <r>
      <t>4.</t>
    </r>
    <r>
      <rPr>
        <sz val="9"/>
        <rFont val="Times New Roman"/>
        <family val="1"/>
      </rPr>
      <t xml:space="preserve">    </t>
    </r>
    <r>
      <rPr>
        <sz val="9"/>
        <rFont val="Arial"/>
        <family val="2"/>
      </rPr>
      <t>Control de Servicio No Conformes.</t>
    </r>
  </si>
  <si>
    <r>
      <t>5.</t>
    </r>
    <r>
      <rPr>
        <sz val="9"/>
        <rFont val="Times New Roman"/>
        <family val="1"/>
      </rPr>
      <t xml:space="preserve">    </t>
    </r>
    <r>
      <rPr>
        <sz val="9"/>
        <rFont val="Arial"/>
        <family val="2"/>
      </rPr>
      <t xml:space="preserve">Revisión por la Dirección. </t>
    </r>
  </si>
  <si>
    <r>
      <t>6.</t>
    </r>
    <r>
      <rPr>
        <sz val="9"/>
        <rFont val="Times New Roman"/>
        <family val="1"/>
      </rPr>
      <t xml:space="preserve">    </t>
    </r>
    <r>
      <rPr>
        <sz val="9"/>
        <rFont val="Arial"/>
        <family val="2"/>
      </rPr>
      <t>Quejas, Reclamos o Sugerencias de los Usuarios o Partes Interesadas.</t>
    </r>
  </si>
  <si>
    <r>
      <t>7.</t>
    </r>
    <r>
      <rPr>
        <sz val="9"/>
        <rFont val="Times New Roman"/>
        <family val="1"/>
      </rPr>
      <t xml:space="preserve">    </t>
    </r>
    <r>
      <rPr>
        <sz val="9"/>
        <rFont val="Arial"/>
        <family val="2"/>
      </rPr>
      <t xml:space="preserve">Hallazgos de Entes de Control. </t>
    </r>
  </si>
  <si>
    <r>
      <t>8.</t>
    </r>
    <r>
      <rPr>
        <sz val="9"/>
        <rFont val="Times New Roman"/>
        <family val="1"/>
      </rPr>
      <t xml:space="preserve">    </t>
    </r>
    <r>
      <rPr>
        <sz val="9"/>
        <rFont val="Arial"/>
        <family val="2"/>
      </rPr>
      <t>Evaluación de la Satisfacción de los Usuarios o Partes Interesadas.</t>
    </r>
  </si>
  <si>
    <r>
      <t>9.</t>
    </r>
    <r>
      <rPr>
        <sz val="9"/>
        <rFont val="Times New Roman"/>
        <family val="1"/>
      </rPr>
      <t xml:space="preserve">    </t>
    </r>
    <r>
      <rPr>
        <sz val="9"/>
        <rFont val="Arial"/>
        <family val="2"/>
      </rPr>
      <t xml:space="preserve">Autocontrol del Líder de Proceso. </t>
    </r>
  </si>
  <si>
    <r>
      <t>10.</t>
    </r>
    <r>
      <rPr>
        <sz val="9"/>
        <rFont val="Times New Roman"/>
        <family val="1"/>
      </rPr>
      <t xml:space="preserve">  </t>
    </r>
    <r>
      <rPr>
        <sz val="9"/>
        <rFont val="Arial"/>
        <family val="2"/>
      </rPr>
      <t xml:space="preserve">Análisis de Indicadores con Resultados No Satisfactorios. </t>
    </r>
  </si>
  <si>
    <r>
      <t>11.</t>
    </r>
    <r>
      <rPr>
        <sz val="9"/>
        <rFont val="Times New Roman"/>
        <family val="1"/>
      </rPr>
      <t xml:space="preserve">  </t>
    </r>
    <r>
      <rPr>
        <sz val="9"/>
        <rFont val="Arial"/>
        <family val="2"/>
      </rPr>
      <t>Desempeño de los Proveedores (suministros, información, entre otros).</t>
    </r>
  </si>
  <si>
    <r>
      <t>12.</t>
    </r>
    <r>
      <rPr>
        <sz val="9"/>
        <rFont val="Times New Roman"/>
        <family val="1"/>
      </rPr>
      <t xml:space="preserve">  </t>
    </r>
    <r>
      <rPr>
        <sz val="9"/>
        <rFont val="Arial"/>
        <family val="2"/>
      </rPr>
      <t xml:space="preserve">Seguimiento a las Acciones de los Planes de Mejora (Cierres no Eficaces). </t>
    </r>
  </si>
  <si>
    <r>
      <t>13.</t>
    </r>
    <r>
      <rPr>
        <sz val="9"/>
        <rFont val="Times New Roman"/>
        <family val="1"/>
      </rPr>
      <t xml:space="preserve">  </t>
    </r>
    <r>
      <rPr>
        <sz val="9"/>
        <rFont val="Arial"/>
        <family val="2"/>
      </rPr>
      <t>Otros.</t>
    </r>
  </si>
  <si>
    <t>Marcela Urrea Jaramillo</t>
  </si>
  <si>
    <t>Andrea Sierra Ochoa</t>
  </si>
  <si>
    <t>Alexandra Johenn Alvarez Mantilla</t>
  </si>
  <si>
    <t>Metodología de analisis causal</t>
  </si>
  <si>
    <t>5 porqués</t>
  </si>
  <si>
    <t>N/A</t>
  </si>
  <si>
    <t>¿Existen NC o Hallazgos similares?</t>
  </si>
  <si>
    <t>Metodología de analisis causal usada</t>
  </si>
  <si>
    <t>¿Exiten algun riesgo que prevenga la ocurrencia de  la NC o Hallazgo?</t>
  </si>
  <si>
    <t>Estado de la acción</t>
  </si>
  <si>
    <t>Autocontrol (Diligenciado por líder del proceso o delegado)</t>
  </si>
  <si>
    <t>Control de Cumplimiento (Diligenciado por control interno)</t>
  </si>
  <si>
    <t>Fecha de reporte
(dd/mm/aaaa)</t>
  </si>
  <si>
    <t>Estado autocontrol</t>
  </si>
  <si>
    <t>Descripción de cumplimiento de la acción</t>
  </si>
  <si>
    <t>Evidencia del cumplimiento de la acción</t>
  </si>
  <si>
    <t>Nombre y cargo de persona que realiza seguimiento</t>
  </si>
  <si>
    <t>Fecha de verificación
(dd/mm/aaaa)</t>
  </si>
  <si>
    <t>¿Cumplio?</t>
  </si>
  <si>
    <t>Nombre y cargo de persona que realiza control de cumplimiento</t>
  </si>
  <si>
    <t>Observaciones y recomendaciones</t>
  </si>
  <si>
    <t>estado autocontrol</t>
  </si>
  <si>
    <t>CUMPLIDA</t>
  </si>
  <si>
    <t xml:space="preserve">EN DESARROLLO </t>
  </si>
  <si>
    <t>NO INICIADA</t>
  </si>
  <si>
    <t>Inicio de la Acción</t>
  </si>
  <si>
    <t>Vencimiento de la Acción</t>
  </si>
  <si>
    <t>LLuvia de ideas</t>
  </si>
  <si>
    <t>Causa - efecto (Espina de pescado)</t>
  </si>
  <si>
    <t>¿Cuál o Cuáles?</t>
  </si>
  <si>
    <t>SEGUIMIENTO PLAN DE MEJORAMIENTO</t>
  </si>
  <si>
    <t>Versión:  6</t>
  </si>
  <si>
    <t>208-CI-Ft-05</t>
  </si>
  <si>
    <t>Manuel Andrés Farias Pinzón</t>
  </si>
  <si>
    <t>Ángelo Maurizio Díaz Rodríguez</t>
  </si>
  <si>
    <t>9.2</t>
  </si>
  <si>
    <t>9.3</t>
  </si>
  <si>
    <t>10.4</t>
  </si>
  <si>
    <t>10.7</t>
  </si>
  <si>
    <t>7.3</t>
  </si>
  <si>
    <t>16.1</t>
  </si>
  <si>
    <t>1.18</t>
  </si>
  <si>
    <t>6.3</t>
  </si>
  <si>
    <t>10.28</t>
  </si>
  <si>
    <t>1.23</t>
  </si>
  <si>
    <t>4.6</t>
  </si>
  <si>
    <t>14.14</t>
  </si>
  <si>
    <t>16.3</t>
  </si>
  <si>
    <t>14.24</t>
  </si>
  <si>
    <t>9.19</t>
  </si>
  <si>
    <t>9.23</t>
  </si>
  <si>
    <t>6.4</t>
  </si>
  <si>
    <t>16.4</t>
  </si>
  <si>
    <t>9.31</t>
  </si>
  <si>
    <t>14.27</t>
  </si>
  <si>
    <t>4.7</t>
  </si>
  <si>
    <t>7.8</t>
  </si>
  <si>
    <t>6.5</t>
  </si>
  <si>
    <t>5.6</t>
  </si>
  <si>
    <t>14.28</t>
  </si>
  <si>
    <t>9.43</t>
  </si>
  <si>
    <t>1.27</t>
  </si>
  <si>
    <t>4- Auditoría Especial</t>
  </si>
  <si>
    <t>Auditoría combinada Gestión Financiera 2016</t>
  </si>
  <si>
    <t>Auditoría combinada Urbanización y Titulación</t>
  </si>
  <si>
    <t>Auditoría Interna de Calidad ISO 9001:2015 SGS</t>
  </si>
  <si>
    <t>Auditoría Interna de Calidad ISO 9001:2015 APPLUS</t>
  </si>
  <si>
    <t>Visita Archivo Distrital - Cumplimiento de la normativa archivística</t>
  </si>
  <si>
    <t>Auditoría Especial de Inventarios (hardware y software)</t>
  </si>
  <si>
    <t>Auditoría Interna de Calidad ISO 9001:2015 ICONTEC</t>
  </si>
  <si>
    <t>Constitución Caja Menor vigencia 2019 y Primer Arqueo de Caja Menor</t>
  </si>
  <si>
    <t>Claudia Yanet D'antonio Adame</t>
  </si>
  <si>
    <t>Alejandro Marín Cañón</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</si>
  <si>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</si>
  <si>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</si>
  <si>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</si>
  <si>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</si>
  <si>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 xml:space="preserve">De la muestra que se tomó se evidenció que la mayoría de las carpetas no cumplen con los requisitos descritos en el procedimiento, no se encuentran los formatos que se describen como resultado de la actividad ejecutada </t>
  </si>
  <si>
    <t>En el proceso de Evaluación de la gestión se encuentra que no se han implementado acciones correctivas producto del tratamiento a no conformidades de auditorías internas
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
la acción correctiva. No se encuentra identificación de causas ni plan de acción Se incumple procedimiento interno de auditoría interna. 
No se cumple la cláusula 9.2 AUDITORÍA INTERNA de la norma ISO 9001:2015</t>
  </si>
  <si>
    <t>Se evidenció que no se están ejecutando las actividades definidas en el procedimiento “208-
PLA-Pr-08 Procedimiento de administración del riesgo V5”, vigente desde el 25 de abril de 2018 y en el
formato registro de gestión de riesgo 208-Pla-Ft-73 vigente desde 3 de mayo de 2018.</t>
  </si>
  <si>
    <t>Se evidenció que no se informaron los cambios realizados al Plan Anticorrupción y de Atención
al Ciudadano 2019 a la Asesoría de Control Interno y los ciudadanos, incumpliendo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dejaran por escrito y
se publicarán en la página web de la entidad”.</t>
  </si>
  <si>
    <t>No se evidencia que la organización conserve en todos los casos la información documentada como evidencia de que los recursos de seguimiento y medición utilizados en los proyectos son idóneos para su propósito, incumpliendo el numeral 7.1.5.1 de ISO 9001:2015</t>
  </si>
  <si>
    <t>No se evidencia que la organización en todos los casos controle la información documentada en cuanto a la versión de cambios, incumpliendo el numeral 7.5.3.2. literal ( c ) de ISO 9001:2015.</t>
  </si>
  <si>
    <t xml:space="preserve">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t>
  </si>
  <si>
    <t>No se evidencia que la organización actualice los riesgos identificados en el análisis de las no conformidades, incumpliendo en el numeral 10.2.1 literal (e) de ISO 9001:2015.</t>
  </si>
  <si>
    <t>En la Revisión del proceso de tecnología de la información, se identifica que se tienen definidos los indicadores para la medición y seguimiento del proceso, sin embargo, estos no se encuentran aun medidos y analizados para el periodo correspondiente.</t>
  </si>
  <si>
    <t>NC. No se evidencia que la organización evaluado y tomado acciones frente a la eficacia de la implementación de lo planificado en cuanto al seguimiento de las acciones de no conformidad, incumpliendo el numeral 9.1.3 de ISO 9001:2015.
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t>
  </si>
  <si>
    <t>OM Subdirección Administrativa y Oficina TIC - Se recomienda ajustar la parametrización del sistema SI CAPITAL en el campo de descripción con el fin de registrar información clara y comprensible.</t>
  </si>
  <si>
    <t xml:space="preserve">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
La presencia de agua en el piso y la humedad puede ocasionar deterioro de los bienes que se tienen en custodia, los bienes arrumados pueden sufrir caídas y dañarse y el ubicar bienes por fuera de la bodega puede ocasionar perdida de estos.
NC 17 Subdirección Administrativa
Los elementos resguardados en la bodega de la entidad no cuentan con las condiciones físicas y ambientales para la correcta salvaguarda de los mismos; adicionalmente los bienes que se ubican por fuera de la bodega están expuestos a pérdida.
</t>
  </si>
  <si>
    <t>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t>
  </si>
  <si>
    <t>No se encontró evidencia de que se hayan considerado los cambios necesarios para lograr abordar las acciones correctivas que surgen producto de las auditorías internas.</t>
  </si>
  <si>
    <t>Por desconocimiento y falta de cuidado al citar normas derogadas, en la construcción de actos administrativos, por los profesionales contratistas y/o funcionarios.</t>
  </si>
  <si>
    <t>No se evidencia seguimiento al plan estratégico de tecnologías y sistemas de información (PETI). Para los años 2016, 2017, 2018, 2019 tal como lo establece el numeral 1 del artículo 2.2.35.3 del decreto 1083 de 2015, que fue adicionado por el decreto 415 del 07 de marzo 2016.
EVIDENCIA OBJETIVA 3: Existen dos documentos del PETI de los años 2016 y 2017,
que no fueron normalizados en el Sistema de Gestión de Calidad de la CVP. La primera versión del PETI fue suscrita en julio de 2018 y aprobada por el Comité GEL en septiembre de 2018, así mismo no se encontró evidencia del seguimiento al plan de la presente vigencia.</t>
  </si>
  <si>
    <t>Falta de oportunidad en la entrega de la información para la construcción del Plan Anticorrupción y Atención al Ciudadano Vigencia PAAC 2019
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</si>
  <si>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</si>
  <si>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Se evidenció incumplimiento por parte de algunos procesos del lineamiento interno  definido por la Oficina Asesora de Planeación mediante el memorando 2018IE18837 del 20 de dic-2018 , en el que se estableció como fecha de entrega de la formulación del PAAC 2019 el 07 de ene-2019</t>
  </si>
  <si>
    <t>Se evidenció incumplimiento por parte de algunos procesos del lineamiento interno definido por la Oficina Asesora de Planeación mediante el memorando 2018IE18837 del 20-dic-2018, en el que se estableció como fecha de entrega de la formulación del PAAC 2019 el 07-ene-2019.</t>
  </si>
  <si>
    <t>Se evidenció incumplimiento por parte de algunos proceso del lineamiento interno definido por la Oficina Asesora de Planeación mediante el memorando 2018I318837 del 20-dic-2018, en el que se estableció como fecha de entrega de la formulación del PAAC 2019 el 07-ene-2019.</t>
  </si>
  <si>
    <t>Se evidenció incumplimiento en la divulgación a los servidores públicos y los ciudadanos de las modificaciones realizadas al PAAC 2019, tal y como se establece en el documento “Estrategias para la Construcción del Plan Anticorrupción y de Atención al Ciudadano versión 2”.</t>
  </si>
  <si>
    <t>Actualizar los procedimientos incorporando en ellos los formatos que utiliza actualmente el proceso.</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</si>
  <si>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</si>
  <si>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Revisión de manuales con relación al manejo del Talento Humano</t>
  </si>
  <si>
    <t>Realizar la revisión, actualización, gestión de aprobación e implementación de los manuales que se encuentran dispuestos en el Sistema SÍ-CAPITAL.</t>
  </si>
  <si>
    <t xml:space="preserve">En el primer trimestre de 2018  se revisaron y se subsanaron las inconsistencias, encontradas de acuerdo a las observaciones producto de la auditoría </t>
  </si>
  <si>
    <t>Mantener el debido registro de las Modificaciones en el Control de Cambios de la Matriz de Riesgos, Plan Anticorrupción y de Atención al Ciudadano, acorde a las solicitudes de los Responsables de Procesos</t>
  </si>
  <si>
    <t>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t>
  </si>
  <si>
    <t>Sensibilizar a los contratistas de interventoría, obra y/o consultoría, sobre la implementación de las actividades 12 y 25 del procedimiento de 208-MB-Pr-05 SUPERVISIÓN DE CONTRATOS (Seguimiento y Control a los productos y
servicios suministrados externamente)</t>
  </si>
  <si>
    <t>Realizar un (1) seguimiento trimestral a cada una de las areas de la Sudirección Financiera en la utilización y manejo de los formatos según la version vigente segun el listado maestro de documentos</t>
  </si>
  <si>
    <t xml:space="preserve">Generar la Matriz de Oportunidades de Mejora, para lo cual se realizará un cronograma de trabajo, de forma tal que se estructure la herramienta y se consolide la información para cada proceso de la Entidad (16) </t>
  </si>
  <si>
    <t xml:space="preserve">Realizar 2 capacitaciones a funcionarios y contratistas sobre la matriz de riesgos para enfatizar sobre su creación e implementación. </t>
  </si>
  <si>
    <t xml:space="preserve">Realizar el correspondiente seguimiento y control al envió de las Herramientas de Gestión, de manera interna en periodos mensuales, con el fin de ser reportadas en los documentos PAG oportunamente. </t>
  </si>
  <si>
    <t>Realizar socialización de "208-CI-Pr-05  Procedimiento
Acciones Correctivas, Preventivas y Proyectos de Mejora Continua" y sus formatos asociados.</t>
  </si>
  <si>
    <t>Realizar taller sobre herramientas de análisis causal</t>
  </si>
  <si>
    <t xml:space="preserve">Elaborar instructivo para consultar la información de inventarios de acuerdo al modulo correspondiente SAE/SAI </t>
  </si>
  <si>
    <t>Actualización del Manual de funciones del Auxiliar Administrativo</t>
  </si>
  <si>
    <t>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t>
  </si>
  <si>
    <t>Realizar socialización de "208-CI-Pr-05  Procedimiento Acciones Correctivas, Preventivas y Proyectos de Mejora Continua" y sus formatos asociados a los enlaces de cada proceso designados por cada líder.</t>
  </si>
  <si>
    <t>Realizar taller sobre herramientas de análisis de causas a los enlaces de cada proceso designados por cada líder.</t>
  </si>
  <si>
    <t>Informar la actualización del Normograma al personal de la Subdirección Administrativa cada vez que se realicen cambios en el mismo.</t>
  </si>
  <si>
    <t xml:space="preserve">Realizar oportunamente la formulación y reporte del PAAC vigencia 2020, según los lineaminetos dados por la Oficina Asesora de Planeación </t>
  </si>
  <si>
    <t>Realizar entrega oportuna de la formulación del PAAC 2020  de acuerdo a los tiempos establecidos por la Oficina Asesora de Planeación.</t>
  </si>
  <si>
    <t>Realizar el envío formal de la formulación del  PAAC 2020 por el proceso de mejoramiento de barrios,  en los tiempos definidos por la Oficina Asesora de Planeación</t>
  </si>
  <si>
    <t>Realizar la formulacion y entrega oportuna del PAAC 2020 de la DMV, en los tiempos establecidos por la Oficina Asesora de Planeación.</t>
  </si>
  <si>
    <t>Realizar la entrega de la formulación del PAAC de acuerdo a los lineamientos impartidos por la Oficina Asesora de Planeación para la vigencia 2020.</t>
  </si>
  <si>
    <t>Socializar las modificaciones al PAAC, inmediatamente se realicen los ajustes a la Matriz de Riesgos - PAAC, a todas las partes interesadas, a fin de cumplir con lo establecido en  "Estrategias para la Construcción del Plan Anticorrupción y de Atención al Ciudadano versión 2”.</t>
  </si>
  <si>
    <t>Formato de asistencia, fotografias y presentación de la capacitación</t>
  </si>
  <si>
    <t>Correo electronico</t>
  </si>
  <si>
    <t>HERNAN DARIO PARRA</t>
  </si>
  <si>
    <t>María Antonia Santos Vásquez / Profesional Universitario 219-04</t>
  </si>
  <si>
    <t>La Entidad NO ha intervenido el Fondo Documental Acumulado, de acuerdo a las Tablas de Valoración Documental convalidadas por el Consejo
Distrital de Archivos</t>
  </si>
  <si>
    <t>16.5</t>
  </si>
  <si>
    <t>Se evidenció incumplimiento al lineamiento interno definido por la Oficina Asesora de Planeación mediante el memorando 2018IE18837 del 20-dic-2018, en el que se estableció como fecha de entrega de la formulación del PAAC 2019 el 07-ene-2019.</t>
  </si>
  <si>
    <t>3.4</t>
  </si>
  <si>
    <t>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t>
  </si>
  <si>
    <t>1.24</t>
  </si>
  <si>
    <t>2.4</t>
  </si>
  <si>
    <t>Se evidencio incumplimiento al lineamiento interno definido por la Oficina Asesora de Planeación mediante memorando 2018IE18837 del 20 de dic de 2018, en el que se establecio la fecha de entrega del PAAC 2019 el 07 de enero de 20129</t>
  </si>
  <si>
    <t>10.29</t>
  </si>
  <si>
    <t xml:space="preserve">No existe una cultura del reporte en los diferentes procesos de la Entidad.
Los Instrumentos actuales (Formatos y procedimientos) para la formuación del plan de mejoramiento se encuentran desactualizados.
Hay desconocimiento general de las actividades contenidas en el marco documental relacionado con la acciones correctivas y de mejora en los procesos de la Caja de la Vivienda Popular.
No existe un mecanismo que motive a los procesos a tomar acciones que promuevan la mejora a partir de los hallazgos identificados.
</t>
  </si>
  <si>
    <t xml:space="preserve">Actualización de la estructura documental del Procedimiento  de plan de mejoramiento. </t>
  </si>
  <si>
    <t>(Procedimientos con sus respectivos formatos  actualizados aprobados y divulgados en una sesión con los enlaces ) / (Un procedimiento de plan de mejoramiento proyectado para actualizar.)</t>
  </si>
  <si>
    <t xml:space="preserve">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t>
  </si>
  <si>
    <t xml:space="preserve">
Matriz de Riesgos, Plan Anticorrupción y de Atención
al Ciudadano, con el debido registro de las modificaciones en el Control de Cambios, publicada en la carpeta de Calidad y en la página web de la entidad.</t>
  </si>
  <si>
    <t xml:space="preserve">
Matriz de Riesgos, Plan Anticorrupción y de Atención
al Ciudadano, actualizada acorde a las solicitudes de los Responsables de Procesos</t>
  </si>
  <si>
    <t>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t>
  </si>
  <si>
    <t>Recursos de  seguimiento y medición</t>
  </si>
  <si>
    <t>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t>
  </si>
  <si>
    <t>Sensibilización a los proveedores contratistas de interventoría, obra y/o consultoría</t>
  </si>
  <si>
    <t>2 Sensibilizaciones realizadas a los  contratistas  de interventoría, obra y/o consultoría</t>
  </si>
  <si>
    <t xml:space="preserve">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t>
  </si>
  <si>
    <t>Seguimiento en la utilización de formatos</t>
  </si>
  <si>
    <t>No. De seguimientos efectuados /  No. De seguimientos programados * 100</t>
  </si>
  <si>
    <t xml:space="preserve">No se tiene definido un plan para abordar y gestionar las Oportunidades de Mejora identificadas para cada Proceso de la entidad. </t>
  </si>
  <si>
    <t>Matriz de Oportunidades de Mejora</t>
  </si>
  <si>
    <t>(Matrices de oportunidades de mejora  realizada/16)
*100%</t>
  </si>
  <si>
    <t>No se realiza socialización de los planes de mejoramiento. 
Rotación de personal.
No actualización de los riesgos de acuerdo a los planes de mejoramiento.</t>
  </si>
  <si>
    <t>Capacitaciones a realizar</t>
  </si>
  <si>
    <t>Capacitaciones realizadas/ Capacitaciones programadas</t>
  </si>
  <si>
    <t>En la carpeta de calidad correspondiente al PAG no se evidencio el archivo correspondiente a la oficina TIC de corte primer periodo, la oficina TIC no realizo el seguimiento adecuado para verificar que en la carpeta correspondiente queden los reportes realizados.</t>
  </si>
  <si>
    <t>Documentos revisados</t>
  </si>
  <si>
    <t>Cantidad de documentos enviados / Cantidad de documentos revisados y publicados</t>
  </si>
  <si>
    <t>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t>
  </si>
  <si>
    <t>Listado de asistencia</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</si>
  <si>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</si>
  <si>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</si>
  <si>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</si>
  <si>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</si>
  <si>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 xml:space="preserve">Se identifico que el sistema SI CAPITAL en sus módulos no  cuenta con la parametrización necesaria para visualizar la información dado que existen otros módulos que la reflejan </t>
  </si>
  <si>
    <t>instructivo</t>
  </si>
  <si>
    <t>Instructivo "1" técnico para consulta de información</t>
  </si>
  <si>
    <t>Cumplimiento</t>
  </si>
  <si>
    <t>Falta de coexion entre los requerimientos administrativos y funciones del Auxiliar Administrativo</t>
  </si>
  <si>
    <t>Actualización</t>
  </si>
  <si>
    <t>Manual de funciones</t>
  </si>
  <si>
    <t>Deficiencia en la intervención fisica de la bodega, falta de seguimiento de las condiciones  ambientales.</t>
  </si>
  <si>
    <t>Intervención</t>
  </si>
  <si>
    <t>Alistamiento de Bodega</t>
  </si>
  <si>
    <t xml:space="preserve">Falencias en la documentación del control de la calidad en la construcción de las obras de infraestructura en espacio público a escala barrial, desarrolladas en el proceso de mejoramiento de barrios.
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
La falta de definición de un método de control de cambios que permita registrar las modificaciones a los diseños que surgen durante la ejecución de las obras de infraestructura en espacio público a escala barrial.
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
</t>
  </si>
  <si>
    <t xml:space="preserve">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
</t>
  </si>
  <si>
    <t>Visita TRD</t>
  </si>
  <si>
    <t>Una "1" visita TRD</t>
  </si>
  <si>
    <t>Por desconocimiento y falta de verificación de las normas derogadas.</t>
  </si>
  <si>
    <t>Actialización</t>
  </si>
  <si>
    <t>Actualización Normograma</t>
  </si>
  <si>
    <t xml:space="preserve">Socialización procedimiento </t>
  </si>
  <si>
    <t xml:space="preserve">Falta de formalización de plan de seguimiento con indicadores que permita seguimiento e indicadores de medición </t>
  </si>
  <si>
    <t>Seguimiento Documento PETI</t>
  </si>
  <si>
    <t>Seguimientos en el Año</t>
  </si>
  <si>
    <t>Rotación del personal</t>
  </si>
  <si>
    <t>PAAC Reasentamientos</t>
  </si>
  <si>
    <t>PAAC formulado y reportado</t>
  </si>
  <si>
    <t>No se entregó oportunamente la formulación del PAAC 2019, debido a que no había ningún funcionario a cargo de esta actividad.</t>
  </si>
  <si>
    <t>oportunidad</t>
  </si>
  <si>
    <t>fecha límite de entrega-15 días</t>
  </si>
  <si>
    <t>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t>
  </si>
  <si>
    <t>Entrega oportuna de  la formulación del PAAC.</t>
  </si>
  <si>
    <t xml:space="preserve">Entrega oportuna de la formulación del PAAC en los tiempos establecidos por la OAP </t>
  </si>
  <si>
    <t>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t>
  </si>
  <si>
    <t>Entrega formulación PAAC</t>
  </si>
  <si>
    <t>Entrega oportuna de la formulacion del PAAC vigencia 2020</t>
  </si>
  <si>
    <t>Inoportunidad en la entrega sobre la formulación  del Plan Anticorrupción y de Atención al Ciudadano-PAAC vigencia 2019.</t>
  </si>
  <si>
    <t>Entregar la formulación del PAAC</t>
  </si>
  <si>
    <t>Entregar de manera oportuna la formulación del PAAC</t>
  </si>
  <si>
    <t>Inoportunidad en la entrega de la formulación al PAAC 2019, por falta de personal ya que solo se contaba con disponibildad de la Asesora de Control Interno, Auxiliar Administrativa  407- 05 y Profesional Universitario 219-01</t>
  </si>
  <si>
    <t>Realizar formulación y entrega oportuna del PAAC 2020 según los lineamientos y plazos dados por la Oficina Asesora de Planeación</t>
  </si>
  <si>
    <t>Formulación del PAAC 2020</t>
  </si>
  <si>
    <t>entrega del la formulación PAAC 2020 en los tiempos estipulados por la OAP</t>
  </si>
  <si>
    <t>Entrega inoportuna de la información, falta de seguimiento a los requisitos de las diferentes dependencias. La información solicitada requiere un mayor tiempo para recopilar la evidencias de los avances solicitados.</t>
  </si>
  <si>
    <t>Realizar formulación del PAAC 2020 de los procesos ( Gestión Documental Talento Humano y Administrativa),  en los tiempos establecidos  por la Oficina Asesora de planeación.</t>
  </si>
  <si>
    <t>Formulación PAAC 2020</t>
  </si>
  <si>
    <t>Matriz PAAC 2020</t>
  </si>
  <si>
    <t>Teniendo en cuenta la finalización del contrato de la persona encargada de realizar esta actividad y por demoras en la nueva contratación, no dio cumplimiento en la oportunidad del envio de la información.
Se presto mayor atención a informes de cierre de año y por descuido no se tuvo presente esta solicitud.</t>
  </si>
  <si>
    <t>Realizar la formulación del PAAC 2020 y entregarlo según los tiempos estipulados por la Oficina Asesora de Planeación.</t>
  </si>
  <si>
    <t>Entrega de información Oportuna</t>
  </si>
  <si>
    <t>No. Información solicitada/No. De Información reportada.</t>
  </si>
  <si>
    <t xml:space="preserve">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
Por otro lado, las herramientas son formuladas por el equipo de calidad de la Oficina Asesora de Planeación y fue construída dentro del tiempo establecido, más el correo remitido al Jefe de la Oficina se realizó el día descrito en el reporte. </t>
  </si>
  <si>
    <t xml:space="preserve">Acatar los tiempos establecidos por memorando, para la entrega oportuna de la Formulación de la Herramienta de Plan Anticorrupción y Atención al Ciudadano. </t>
  </si>
  <si>
    <t xml:space="preserve">Formulación oportuna del Plan Anticorrupción y Atención al Ciudadano. </t>
  </si>
  <si>
    <t xml:space="preserve">(Solicitud realizada/
Solicitud requerida) * 100 </t>
  </si>
  <si>
    <t xml:space="preserve">Divulgación </t>
  </si>
  <si>
    <t>No se consideró hacer la divulgación de la Herramienta con la inclusión de las dos estategias,  dado que el corte del 2 seguimiento, estaba próximo a realizarse (13 de septiembre - 2019) . 
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t>
  </si>
  <si>
    <t>No se contaba con el personal capacitado para realizar la formulación</t>
  </si>
  <si>
    <t>Entregar oportunamente  la formulación del Plan de anticorrupción y atención ciudadano vigencia 2020 de acuerdo a las fechas establecidas por la Oficina Asesora de Planeación</t>
  </si>
  <si>
    <t>Entrega oportuna formulación PAAC 2020</t>
  </si>
  <si>
    <t>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t>
  </si>
  <si>
    <t>Entregar la formulación del PAAC vgencia 2020 en la fechas establecidas por parte de la Oficina Asesora de Planeación.</t>
  </si>
  <si>
    <t>Entrega oportuna de la formulación PAAC 2020</t>
  </si>
  <si>
    <t>Correo electronico con envio oportuno de la formulación PAAC 2020</t>
  </si>
  <si>
    <t xml:space="preserve">Memorando </t>
  </si>
  <si>
    <t>SIN VENCER</t>
  </si>
  <si>
    <t>Luis Gabriel Rodríguez Parra
Profesional Universitario
Código 219 - Grado 04</t>
  </si>
  <si>
    <t>Total general</t>
  </si>
  <si>
    <t>Dependencia</t>
  </si>
  <si>
    <t>Cumplió</t>
  </si>
  <si>
    <t>%</t>
  </si>
  <si>
    <t>Programada</t>
  </si>
  <si>
    <t>Fecha de entrega de plan de mejoramiento</t>
  </si>
  <si>
    <t>Seguimiento actividades</t>
  </si>
  <si>
    <t>Programadas</t>
  </si>
  <si>
    <t>Correo electronico Solicitud de Inclusión Normatividad Normogra</t>
  </si>
  <si>
    <t>CERRADA</t>
  </si>
  <si>
    <t xml:space="preserve">El PAAC fue entregado a la Oficina Asesora de Plaenación el 9 de enero de 2020.                                                                                                                                                                                                                                                                                                                                                                                                                                                                                                                                            </t>
  </si>
  <si>
    <t>Correo electrónico enviado el 9 de enero de 2020 a la Oficina Asesora de Planeación.</t>
  </si>
  <si>
    <t>Angela María Vélez C.</t>
  </si>
  <si>
    <t xml:space="preserve">Se realizaron dos seguimientos trimestrales en la aplicación de los formatos vigentes según el listado maestro de documentos a cada una de los grupos (Presupuesto, Contabilidad, Cartera y Tesorería) </t>
  </si>
  <si>
    <t xml:space="preserve">1. Listado de la trazabilidad en las mediciones y los debidos soportes, del contrato 627 de 2017,con fecha de registro 21 de julio de 2019.
2. Listado de la trazabilidad en las mediciones y los debidos soportes, del contrato 691 de 2018,,con fecha de registro 09 de agosto de 2019.
3. Listado de la trazabilidad en las mediciones y los debidos soportes, del contrato 583 de 2018, con fecha de registro 09 de octubre de 2019.
4.Listado de la trazabilidad en las mediciones y los debidos soportes, del contrato 584 de 2018, con fecha de registro 09 de octubre de 2019.
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NOTA: Las evidencias relacionadas anteriormente se encuentran fisicacamente en el expediente de cada uno de los contratos. </t>
  </si>
  <si>
    <t xml:space="preserve">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                                            </t>
  </si>
  <si>
    <t>Registro de Reunión de fecha  12 de noviembre de 2019 con contratista de obra CAMACON SAS e interventoria TECNICONSULTA SAS correspondiente al contrato 691 de 2018.    
Registro de Reunión de fecha  19 de diciembre de 2019.con contratista de obra Contrato 623 de 2019 CONSORCIO ESPACIO PUBLICO CVP  e interventoria CONSORCIO M&amp;A 001 correspondiente al contrato 625 de 2019.      
Registros que se encuentran en la carpeta de gestión administrativa y planeación - Archivo de la Dirección de Mejoramiento de Barrios.</t>
  </si>
  <si>
    <t>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t>
  </si>
  <si>
    <t>1. Registro de reunión sensibilización a los contratistas de obra 627 de 2017 e interventoria 638 de 2017.
2. Planificación y  Validación del  diseño de ingenieria.
3. Metodologia de un plan de inspección para el registro del control en las modificaciones en los diseños.</t>
  </si>
  <si>
    <t>Correo con la remisión del tercer seguimiento y publicación de PAAC</t>
  </si>
  <si>
    <t>Cesar Augusto Henao Trujillo - Director Técnico de mejoramiento de Barrios
María Fernanda Narváez Patío
Profesional Universitaria de la Planta Temporal - Enlace de planeación y control interno delegado por la DMB        
                                                                                                                                                                                                                                                                                                                                                                                                                                                Juan Lucas Garzon Segura                                              contratista Prestación de Servicios CVP</t>
  </si>
  <si>
    <t>memorando con radicado 2019IE23353 de fecha 24-12-2019</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</si>
  <si>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</si>
  <si>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Cuenta de Estado de la acción</t>
  </si>
  <si>
    <t>Alexandra Johenn Álvarez Mantilla /Profesional Universitario-219-01</t>
  </si>
  <si>
    <t>Entrega</t>
  </si>
  <si>
    <t>Vigencia</t>
  </si>
  <si>
    <t>Proceso:</t>
  </si>
  <si>
    <t>Fecha de corte de seguimiento:</t>
  </si>
  <si>
    <t>11.7</t>
  </si>
  <si>
    <t xml:space="preserve">1.    Auditorías Internas. </t>
  </si>
  <si>
    <t>Arqueo de Caja Fuerte</t>
  </si>
  <si>
    <t>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t>
  </si>
  <si>
    <t>Numeral 9 "Puntos de Control" 2.4.14  del procedimiento SFIN-Pr-11 - Operaciones de Tesoreria</t>
  </si>
  <si>
    <t>Falta de retroalimentacion de los documentos vigentes en el Sistema de Gestión de Calidad.
Falta de revisiones periodicas en la aplicación a los procedimientos.
Aplicación de nuevas actividades sin actualizar los procedimientos.</t>
  </si>
  <si>
    <t>Actualizar, socializar y aplicar el procedimiento SFIN-Pr-11 - Operaciones de Tesorería, asociando el instructivo 208-SFIN-In-03 PROT. SEGURIDAD TESORERIA DE LA CVP</t>
  </si>
  <si>
    <t>Actualización  procedimiento</t>
  </si>
  <si>
    <t>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t>
  </si>
  <si>
    <t xml:space="preserve">Aplicación incorrecta del instructivo 208-SFIN-In-03 PROT. SEGURIDAD TESORERIA DE LA CVP
Aplicación insuficiente a los numerales 4 y 11 Manual específico de Funciones y Competencias Laborales
Falta de revisiones periodicas en la aplicación a los procedimientos </t>
  </si>
  <si>
    <t>Actualizar, socializar y aplicar el instructivo 208-SFlN-In-03 Protocolo  de  Seguridad  del  Area de Tesoreria  de la  C.V.P asociandolo al procedimiento SFIN-Pr-11 - Operaciones de Tesoreria y al Manual de Funciones por el responsable del manejo y custodia de la Caja Fuerte.</t>
  </si>
  <si>
    <t>Actualización  instructivo</t>
  </si>
  <si>
    <t>10.31</t>
  </si>
  <si>
    <t>10.32</t>
  </si>
  <si>
    <t>1= cumplido
0= no cumplido</t>
  </si>
  <si>
    <t>Informe de Seguimiento al Comité de Conciliación y Defensa Judicial</t>
  </si>
  <si>
    <t>Incumplimiento artículo 13 Reglamento Interno Comité Conciliacion obligatoriedad constancia inasistencia miembros permanentes a sesiones</t>
  </si>
  <si>
    <t>Memorando cumplimiento articulo 13 Reglamento Interno Comité Conciliación</t>
  </si>
  <si>
    <t>Un memorando</t>
  </si>
  <si>
    <t>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t>
  </si>
  <si>
    <t xml:space="preserve">Se cargo por error involuntario el fallo del 22 de Noviembre de 2017 proferido por el Juzgado 23 Administrativo del Circuito en lugar del acta N° 207 de 2018 con todos sus anexos. </t>
  </si>
  <si>
    <t xml:space="preserve">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t>
  </si>
  <si>
    <t xml:space="preserve">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t>
  </si>
  <si>
    <t>Un memorando del Director Juridico al secretario del Comité solicitando informe.</t>
  </si>
  <si>
    <t>3.5</t>
  </si>
  <si>
    <t>3.6</t>
  </si>
  <si>
    <t>3.7</t>
  </si>
  <si>
    <t>“No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t>
  </si>
  <si>
    <t>La aplicación a dicho proceso contractual, exclusivamente de las normas de derecho privado con fundamento en la Ley 1537 de 2012, y no la aplicación de ley 80 de 1993 ni sus decretos reglamentarios, o las normas que la adicionan o modifican.</t>
  </si>
  <si>
    <t>Solicitar a la Dirección Jurídica de la entidad en los próximos procesos contractuales para la celebración de contratos de fiducia mercantil, que se indique cuál es la norma aplicable a los mismos.</t>
  </si>
  <si>
    <t>Realización de audiencias del proceso contractual de acuerdo con la ley aplicable</t>
  </si>
  <si>
    <t>Realizar las etapas, audiencias, diligencias del proceso/Las que exige ley aplicable según lo conceptuado por  la Dirección Jurídica de la CVP</t>
  </si>
  <si>
    <t xml:space="preserve">“El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
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
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
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
En razón de lo anterior se vinculará a esta No Conformidad a la Dirección de Gestión Corporativa y CID, atendiendo su responsabilidad en la custodia y cuidado de los expedientes contractuales generados por las dependencias de la Caja de la Vivienda Popular”.
</t>
  </si>
  <si>
    <t>1. No ubicación en orden de los documentos precontractuales  dentro del expediente contractual; 2. No efectuar el archivo de todos los documentos generados en la etapa precontractual en el expediente</t>
  </si>
  <si>
    <t xml:space="preserve">Realizar el archivo de todos los documentos generados dentro de la etapa precontractual en proximos procesos de contratación de fiducia mercantil </t>
  </si>
  <si>
    <t>Archivo de documentos de la etapa precontractual</t>
  </si>
  <si>
    <t xml:space="preserve">No. de documentos archivados de la etapa precontractual/No. de documentos generados en la etpa precontractual </t>
  </si>
  <si>
    <t xml:space="preserve">Remitir al archivo  todos los documentos  de la etapa precontractual de la invitación a cotizar No. 001 de 2012 que no se encuentre archivados en el expediente  </t>
  </si>
  <si>
    <t>Archivo de documentos de la etapa precontractual de la invitación No. 001 de 2012 que no se encuentren en el expediente</t>
  </si>
  <si>
    <t>No. de documentos de la etapa precontractual remitidos para archivo de la invitación a cotizar No. 1 de 2012l/No. de documentos de la etapa precontractual de la invitación No. 001 de 2012 encontrados y no archivados.</t>
  </si>
  <si>
    <t xml:space="preserve">“Verificado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
Lo anterior denota inobservancia artículo 3° de la ley 1150 de 2007: (…)”
</t>
  </si>
  <si>
    <t>La aplicación a dicho proceso contractual de las normas de derecho privado con fundamento en la Ley 1537 de 2012, y no la aplicación de ley 80 de 1993 ni sus decretos reglamentarios, o las normas que la adicionan o modifican.</t>
  </si>
  <si>
    <t>Efectuar en el secop ll todos los procesos contractuales relacionados con la celebración de negocios fiduciarios</t>
  </si>
  <si>
    <t>Publicación secop ll - procesos contractuales de negocios fiduciarios</t>
  </si>
  <si>
    <t>Publicación en secop ll de los documentos del proceso contractual/ procesos contractuales de negocios fiduciarios</t>
  </si>
  <si>
    <t>“La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t>
  </si>
  <si>
    <t>No efectuar el archivo de las actas de los comités directivos fiduciarios en el expediente contractual</t>
  </si>
  <si>
    <t>Efectuar el archivo periódico de las actas que se expidan por parte del comité directivo fiduciario</t>
  </si>
  <si>
    <t>Archivo actas comié directivo fiduciario</t>
  </si>
  <si>
    <t>No. de Actas Archivadas en el bimestre/No. Actas expedidas en el bimestre</t>
  </si>
  <si>
    <t>Remitir al archvio del expediente contractual de las 10 actas de comité directivo fiduciario celebrados.</t>
  </si>
  <si>
    <t>Archivo de 10 actas de comiés directivos fiduciarios celebrados</t>
  </si>
  <si>
    <t>No. de Actas  Archivadas  (de las 10)/10 actas de comité directivo fiduciario</t>
  </si>
  <si>
    <t>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t>
  </si>
  <si>
    <t>Realizar el levantamiento oportuno y seguimiento en la suscripción de las actas por los miembros de los comités fiduciarios</t>
  </si>
  <si>
    <t>Seguimiento al proceso de suscripción de las actas</t>
  </si>
  <si>
    <t xml:space="preserve">No de actas firmadas por todos los miembros del comité/ No. de Comités Directivos Fiduciarios celebrados. </t>
  </si>
  <si>
    <t>Determinar si de las 21 actas, existen actas no archivadas firmadas por todos los miembros</t>
  </si>
  <si>
    <t>Verificación 21 actas sin firma</t>
  </si>
  <si>
    <t>No. de actas firmadas por todos los miembros (de las 21) / 21 actas del comité directivo fiduciario sin firma</t>
  </si>
  <si>
    <t>Solicitar mínimo una vez por mes a la Fiduciaria Bogotá S.A. la obtención de las firmas faltantes</t>
  </si>
  <si>
    <t>Solicitud de obtención de firmas faltantes de actas de comité directivo</t>
  </si>
  <si>
    <t>No. de solicitudes a la Fiduciaria Bogotá S.A.  / No. de actas sin la totalidad de las firmas</t>
  </si>
  <si>
    <t>7.9</t>
  </si>
  <si>
    <t>7.10</t>
  </si>
  <si>
    <t>7.11</t>
  </si>
  <si>
    <t>7.12</t>
  </si>
  <si>
    <t>7.13</t>
  </si>
  <si>
    <t>Segundo Arqueo de Caja Menor</t>
  </si>
  <si>
    <t>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t>
  </si>
  <si>
    <t>Informe visita arqueo caja menor 2019</t>
  </si>
  <si>
    <t>Falta de socialización del procedimiento de caja menor 208-SADM-Pr-29 a los enlaces designados por las dependencias</t>
  </si>
  <si>
    <t>Socializar el procedimento 208-SADM-Pr-29 Caja Menor, a los referentes de la caja menor, con relación a la socitud de los recuros y su legalización.</t>
  </si>
  <si>
    <t>Reiteración por no mantener el expediente de conformidad con las tablas de retención documental (TRD), correspondiente a la subserie (1720-23-01), constitución y administración de caja menor.</t>
  </si>
  <si>
    <t>Falta de actualización de las tablas de retención (TRD) correspondiente a   la subserie (1720-23-01), constitución y administración de caja menor en el expediente actual.</t>
  </si>
  <si>
    <t>Realizar visita de seguimiento por el Subdirector Administrativos verificando las TRD que este actualizada a la fecha de la visita.</t>
  </si>
  <si>
    <t>3.    Seguimientos de la Asesoría de Control Interno.</t>
  </si>
  <si>
    <t>Evidencia desactualizacion respecto de la información reportada en lo que atiende al pago de sentencias judiciales, esta situación demuestra inobservacia a los previsto en el Artículo 29 de la Resolución 104 de 2018 de la Secretaría Jurídica Disrtital, de la "Responsabilidad de los Organismos y Entidades".</t>
  </si>
  <si>
    <t>Se desarrollan actividades sin estar debidamente documentados en un procedimiento 
Desactualizacion de procedimientos que intervienen en el desarrollo de la generacion de informacion respecto a los pagos de sentencias judiciales</t>
  </si>
  <si>
    <t xml:space="preserve">Incluir una politica de operación o una condicion general en los procedimientos 208-SFIN-Pr-11 "Operaciones de Tesorería" y 208-SFIN-Pr-07 "Gestion de Pagos" respecto a la actualizacion de pagos de sentencias judiciales en el Sistema de Información SIPROJ- WEB D.C.  </t>
  </si>
  <si>
    <t>Actualización  procedimientos</t>
  </si>
  <si>
    <t>9.46</t>
  </si>
  <si>
    <t>9.47</t>
  </si>
  <si>
    <t xml:space="preserve">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t>
  </si>
  <si>
    <t>208-DJ-Pr-08 Seguimiento a Procesos Judiciales.
Actividades: 1, 2, 6 y 7.</t>
  </si>
  <si>
    <t>1. Falta de seguimiento del supervisor a la actividad de actualización del SIPROJ - WEB  por parte del Abogado Apoderado.
2. Cambios de Directriz en la documentación que se debe subir a SIPROJ - WEB.
3. Oportunidad en capacitación en SiProj para abogados nuevos.
4. Rotación de Abogados Apoderados.</t>
  </si>
  <si>
    <t>Revisar los procesos en SIPROJ que se manifiestan en Informe de Seguimiento efectuado al Sistema de Información de Procesos Judiciales de Bogotá SIPROJ - WEB D.C Periodo 01ene2018 al 30 junio2019.Observación No.1  y subsanar las evidencias encontradas.</t>
  </si>
  <si>
    <t>Corrección de Hallazgos en Procesos</t>
  </si>
  <si>
    <t>#de Procesos evidenciados/# de Procesos corregidos</t>
  </si>
  <si>
    <t>Actualización Siproj.</t>
  </si>
  <si>
    <t>#procesos con actuazión durante el mes/#de procesos con actualización en Siproj</t>
  </si>
  <si>
    <t xml:space="preserve">La evidencia de abogados inactivos que cuentan con procesos asignados que actualmente está adelantando la entidad, evidencia debilidad en los controles adelantados por el área líder del proceso a través del procedimiento de Seguimiento a Procesos Judiciales código: 208-DJ-Pr-08.
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
</t>
  </si>
  <si>
    <t>208-DJ-Pr-07 Registro y apoderamiento casos.
Actividades: 9 y 18.</t>
  </si>
  <si>
    <t>1. Desconocimiento en funcionamiento de SIPROJ-WEB.
2. No se realiza la actualización de los abogados apoderados en el SIPROJ.</t>
  </si>
  <si>
    <t>Revisar los procesos en SIPROJ que se manifiestan en Informe de Seguimiento efectuado al Sistema de Información de Procesos Judiciales de Bogotá SIPROJ - WEB D.C Periodo 01ene2018 al 30 junio2019. Observación No. 2 y subsanar las evidencias encontradas.</t>
  </si>
  <si>
    <t>Incluir dentro del Procedimiento 208-DJ-Pr-07 Registro y apoderamiento casos, la actualización de datos de abogados apoderados en Siproj y divulgar al usuario administrador.</t>
  </si>
  <si>
    <t>Actualización y divulgación de Procedimiento.</t>
  </si>
  <si>
    <t>1 procedimiento actualizado y divulgado (Ejecutado)/1 procedimiento actualizado y divulgado(Programado).</t>
  </si>
  <si>
    <t>3.8</t>
  </si>
  <si>
    <t>3.9</t>
  </si>
  <si>
    <t xml:space="preserve">Documentación desactualizada en el Sistema Integrado de Gestión </t>
  </si>
  <si>
    <t>N.A.</t>
  </si>
  <si>
    <t xml:space="preserve">Desconocimiento de los documentos que norman el manejo de los contenidos del Sistema Integrado de Gestión </t>
  </si>
  <si>
    <t>Ajustar la Norma Fundamental, estableciendo un punto de control relacionado con la revisión periódica anual de la Vigencia de los instrumentos de Cada Proceso, por parte de los Responsables.</t>
  </si>
  <si>
    <t xml:space="preserve">Norma Fundamental </t>
  </si>
  <si>
    <t xml:space="preserve">Informar mediante memorando a los Responsables de Proceso - Enlace, sobre los lineamientos establecidos para la documentación del Sistema Integrado de Gestión y su ruta de consulta. </t>
  </si>
  <si>
    <t>En el formato "Mapa de Riesgos - Código 208-PLA-Ft-78 Versión 4" no se identifican los controles que los procesos están ejecutando.</t>
  </si>
  <si>
    <t>La Herramienta no había sido actualizada acorde los lineamientos de la Guía de Administración del Riesgo - versión 4</t>
  </si>
  <si>
    <t>Ajustar el formato 208-PLA-Ft-78 , para la identfiicación de los riesgos de los 16 procesos de la entidad, para la Vigencia 2020</t>
  </si>
  <si>
    <t xml:space="preserve">Formato </t>
  </si>
  <si>
    <t xml:space="preserve">No se tiene un parametro cuantificable de baja interacción. </t>
  </si>
  <si>
    <t>NA</t>
  </si>
  <si>
    <t>La oportunidad es posible medirla y aporta más al objetivo del proceso, que medir las bajas interacciones, pues estas son consecuencia de aspectos que no controlamos desde la CVP.</t>
  </si>
  <si>
    <t xml:space="preserve">Actualización y fusión del riesgo 1 y 2 del proceso de Comunicaciones con el fin de identifcar el riesgo a aspectos medibles de gestión del proceso - OPORTUNIDAD DE RESPUESTA A REQUERIMIENTOS A COMUNICACIONES" </t>
  </si>
  <si>
    <t>Se actualizó riesgo?
SI: 100%
NO:0</t>
  </si>
  <si>
    <t xml:space="preserve">El esquema de publicación se hace posterior a la publicación por tanto no busca atacar las causas.
El proceso de comunicaciones responde a soicitudes de publicación y debería enfocar el riesgo hacia este aspecto. </t>
  </si>
  <si>
    <t>No hace análisis de causas.</t>
  </si>
  <si>
    <t xml:space="preserve">El riesgos 1 se fusiona con el riesgo 2 porque se va a medir la oportunidad y no los bajos niveles de interacción en página web ni los incumplimientos de la publicación en página web de acuerdo a las normas, ya que esto son aspectos que no se controlan en el proceso. </t>
  </si>
  <si>
    <t>Se recomienda redactar el control en verbos como verificar, validar, conciliar, comparar, corregir, revisar…</t>
  </si>
  <si>
    <t xml:space="preserve">Una socialización no es un control , es una actividad que mejora el conocimiento y ayuda a prevenir pero no establece un parametro cuantificable en el riesgo. 
Se recomienda que se analice el control y se incluya una verificación de los contenidos publicados con respecto a las publicaciones que recomienda la ley 1712. </t>
  </si>
  <si>
    <t>La claridad que se debe tener sobre los temas y los medios por los cuales se socializa la infromación al público objetivo de acuerdo los contenidos de la ley 1712 de 2014.</t>
  </si>
  <si>
    <t xml:space="preserve">Se modifica el riesgo con el fin de permitir la utilización de los diferentes medios de comunicación para llegar tanto al público interno como externo de manera eficaz. </t>
  </si>
  <si>
    <t>Varios riesgos identificados parametrizan variables que no se miden.</t>
  </si>
  <si>
    <t>En la redacción del riesgo no contempla la medición de las variables.</t>
  </si>
  <si>
    <t>Incluir en la redacción de los riesgos para el 2020 las variables que ya se miden o que se vayan a empezar a medir.</t>
  </si>
  <si>
    <t>Indicador de cumplimiento</t>
  </si>
  <si>
    <t>1 = Cumplimiento de la acción.
0 = No cumplimiento de la acción.</t>
  </si>
  <si>
    <t>Incumplimiento en dos actividades del componente rendición de cuentas</t>
  </si>
  <si>
    <t>Nos encontramos a la espera de la expedicción del acto administrativo para poder proceder con el procedimiento de expropiación administrativa de Paraiso II y Bella Flor, para programar entrega de titulos</t>
  </si>
  <si>
    <t>Socialización en la Dirección de Urbanizaciones y Titulación en las acciones frente a las decisiones que impacten las acciones del PAAC</t>
  </si>
  <si>
    <t>Cumplimiento actividades del PAAC</t>
  </si>
  <si>
    <t>total actividades cumplidas/total actividades planeadas</t>
  </si>
  <si>
    <t>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t>
  </si>
  <si>
    <t>Incluir  en el nuevo PAAC el cumplimiento del nuevo escenario de participación</t>
  </si>
  <si>
    <t>Riesgos identificados parametrizan varialbles que no se miden</t>
  </si>
  <si>
    <t>No se tenían controles para esta actividad, No se utilizo un punto de medición para el análisis del riesgo, No se analizo las modificaciones en  el seguimiento al PAA</t>
  </si>
  <si>
    <t>cumplimiento</t>
  </si>
  <si>
    <t>1: actividad cumplida
0: actividad no cumplida</t>
  </si>
  <si>
    <t>No se utilizo un punto de medición para el análisis del riesgo, Deficiencia en el análisis del riesgo</t>
  </si>
  <si>
    <t>Actualizar el riego para la vigencia 2020, parametrizando variables que se midan actualmente o inicien con su medicion para esta vigencia, en el proceso de gestión de Talento Humano</t>
  </si>
  <si>
    <t xml:space="preserve">Las actividades de capacitación no son controles, es una consecuencia de una verificación de grados de conocimiento o evidencia de fallos frecuentes. </t>
  </si>
  <si>
    <t>Los controles no están bien identificados o se plantearon como acciones.</t>
  </si>
  <si>
    <t>Reformular los controles correspondientes al riesgo de indisponibilidad en las herramientas y/o equipos de cómputo en la matriz de riesgos para la vigencia del 2020.</t>
  </si>
  <si>
    <t xml:space="preserve">Entregar la formulación de los controles en la matriz de riesgos 2020  </t>
  </si>
  <si>
    <t>Entregar de manera oportuna la formulación de los controles en la matriz de riesgos 2020</t>
  </si>
  <si>
    <t>Es una actividad de tratamiento, no es una actividad de control. Se recomienda que como control se analice la información asociada a estos indicadores</t>
  </si>
  <si>
    <t xml:space="preserve">No es un control </t>
  </si>
  <si>
    <t>Reformular los controles correspondientes al riesgo de procedimientos desactualizados y/o no documentados en la matriz de riesgos para la vigencia 2020.</t>
  </si>
  <si>
    <t>las actividades de capacitación no son controles, es una verificación de grados de conocimiento o evidencia de fallos frecuentes.</t>
  </si>
  <si>
    <t>Reformular los controles correspondientes al riesgo de sustracción parcial o total de información para beneficio propio y/o de terceros, por personal interno o intrusión de un externo a la entidad y/o a la red de la CVP.</t>
  </si>
  <si>
    <t>1.29</t>
  </si>
  <si>
    <t>1.30</t>
  </si>
  <si>
    <t>2.6</t>
  </si>
  <si>
    <t>2.7</t>
  </si>
  <si>
    <t>2.8</t>
  </si>
  <si>
    <t>2.9</t>
  </si>
  <si>
    <t>7.14</t>
  </si>
  <si>
    <t>9.48</t>
  </si>
  <si>
    <t>12.4</t>
  </si>
  <si>
    <t>14.31</t>
  </si>
  <si>
    <t>14.32</t>
  </si>
  <si>
    <t>14.33</t>
  </si>
  <si>
    <t>14.34</t>
  </si>
  <si>
    <t>13.  Otros.</t>
  </si>
  <si>
    <t>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
de diciembre de 2015 del MITIC, que indica que “se debe individualizar el costo unitario de los diferentes tipos de formato a través de los cuales se puede reproducir la información”, lo cual no se está cumpliendo.</t>
  </si>
  <si>
    <t>No se encuentra actualizada la Resolución 4720 del 29 de octubre de 2018, de aceurdo a los contenido en el numeral 10.8 “Costos de reproducción” de la Resolución 3564 del 31
de diciembre de 2015 del MITIC.</t>
  </si>
  <si>
    <t>Solicitar a la Subdirección adminsitrativa de la CVP, la incorporación de lo estblecido en el numeral 10.8 “Costos de reproducción" de la Resolución 3564 del 31 de diciembre de 2015 del MITIC, en la Resolución 4720 del 29 de octubre de 2018.</t>
  </si>
  <si>
    <t>Indicadore de eficacia</t>
  </si>
  <si>
    <t>(# de solicitudes realizada / # de solicitudes programada)*100</t>
  </si>
  <si>
    <t>8.14</t>
  </si>
  <si>
    <t>Emitir y presentar en sesion de Comité de Conciliación memorando dirigido a los miembros del mismo Comité  recordando lo previsto en el articulo 13 del Reglamento Interno del Comité de Conciliación</t>
  </si>
  <si>
    <t>Solicitar al soporte tecnico de SIPROJ de la alcaldia la modificacion del estado del acta el acta N°207 de la sesion realizada el 1 de febrero de 2018 y proceder a subirla de manera correcta en el aplicativo Siproj Web</t>
  </si>
  <si>
    <t>Cargue el acta N°207 de la sesion realizada el 1 de febrero de 2018  el aplicativo Siproj Web</t>
  </si>
  <si>
    <t>Soporte de la evidencia de cargue del el acta N°207 de la sesion realizada el 1 de febrero de 2018  el aplicativo Siproj Web</t>
  </si>
  <si>
    <t>Realizar un memorando dirigido al Secretario Tecnico del Comité de Conciliacion y Defensa Judicial, indicando que al final de su gestion debera hacer entrega integral de la informacion que estuvo a su cargo durante su periodo de gestion.</t>
  </si>
  <si>
    <t>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t>
  </si>
  <si>
    <t>Auditoría de Gestión proceso de reasentamientos Humanos</t>
  </si>
  <si>
    <t>Cumplimiento de los procedimientos de la Oficina Asesora de Planeación
1- Inobservancia en la entrega a la Dirección de Gestión Corporativa y CID de la actualización del Plan Anual de Adquisiciones, por parte de la Oficina Asesora de Planeación.
Lo anterior, frente al Procedimiento 208-PLA-Pr-20 Versión 3: Elaboración, ejecución, control y seguimiento del plan anual de gastos e inversiones y plan anual de adquisiciones, Actividad 22.</t>
  </si>
  <si>
    <t xml:space="preserve">Desconocimiento del procedimiento 208-PLA-Pr-20 Versión 3: Elaboración, ejecución, control y seguimiento del plan anual de gastos e inversiones y plan anual de adquisiciones, por parte del equipo de profesionales de proyectos de la Oficina Asesora de Planeación. </t>
  </si>
  <si>
    <t>Socialización del procedimiento 208-PLA-Pr-20.</t>
  </si>
  <si>
    <t>No. de socializaciones realizadas / No. de socializaciones programadas</t>
  </si>
  <si>
    <t>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t>
  </si>
  <si>
    <t>Actualizaciones enviadas</t>
  </si>
  <si>
    <t>No. De actualizaciones del Plan Anual de Adquisiciones remitidas/No. De actualizaciones del Plan Anual de Adquisiciones realizadas</t>
  </si>
  <si>
    <t>4.9</t>
  </si>
  <si>
    <t>4.10</t>
  </si>
  <si>
    <t>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t>
  </si>
  <si>
    <t>Al inciar la auditoría del proceso de la Dirección de Reasentamientos, las partes no establecieron un cronograma para la entrega  de la información requerida por el ente auditor.</t>
  </si>
  <si>
    <t>Establecer de manera conjunta un cronograma para la entrega de la información solicitada en el marco de las auditorías al proceso.</t>
  </si>
  <si>
    <t>Cronograma requerido</t>
  </si>
  <si>
    <t># de cronogramas requeridos</t>
  </si>
  <si>
    <t>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t>
  </si>
  <si>
    <t>Plan de mejoramiento con contraloría
Hallazgo 3.1.1 Cod 62</t>
  </si>
  <si>
    <t>Inconsistencia en la información presentada en el Sistema de Información Geográfica</t>
  </si>
  <si>
    <t>La cantidad de procesos derivados del Programa de Reasentamientos no ha facilitado la actualización del 100% de la información.</t>
  </si>
  <si>
    <t>Realizar intervención documental del 35% de los expedientes de las familias activas en el Programa de Reasentamientos.</t>
  </si>
  <si>
    <t>Intervención del 35% los expedientes de las familias activas en el programa de reasentamientos</t>
  </si>
  <si>
    <t>(# de expedientes intervenidos / 35% del total de expedientes de las familias activas en el programa de reasentamientos (total de 7.533 expedientes)) *100</t>
  </si>
  <si>
    <t>1- Incumplimiento en la meta programada para el indicador 525 de Reasentamientos definitivos con corte a 30 de septiembre de 2019.
2- Incumplimiento de la meta proyecto de inversión 19: valor único de reconocimiento a hogares localizados en zonas de alto riesgo no mitigable, con corte a 30 de septiembre de 2019.</t>
  </si>
  <si>
    <t>Retraso en la aplicación efectiva de los programas de la Dirección de Reasentamientos</t>
  </si>
  <si>
    <t>Es un reasentamiento voluntario y preventivo.</t>
  </si>
  <si>
    <t>Actualmente en el mapa de riesgos se tiene identificado un control para esta causa:
- Aplicación efectiva del Procedimiento de Reubicación Definitiva en sus puntos de control.
Como actividad de tratamiento acción correctiva para esta causa:
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</si>
  <si>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Verificación de expedientes</t>
  </si>
  <si>
    <t>( # procesos verificados / 55 procesos programados ) *100</t>
  </si>
  <si>
    <t>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
2- Falta de oportunidad en la entrega de información en los plazos de reporte de planes de acción, teniendo en cuenta que son 15 días calendario del mes siguiente al cierre.</t>
  </si>
  <si>
    <t>La ejecución del recurso puede derivar en un pago efectivo o un rechazo que se evidenciará dos (2) días hábiles posteriores a la generación de la orden de pago.</t>
  </si>
  <si>
    <t>Solicitar la información por medio de correo electrónico para el reporte del FUSS al equipo de Relocalización Transitoria a más tardar el tercer día hábil de cada mes, con el fin de poder llevar a cabo el resto de los trámites.</t>
  </si>
  <si>
    <t>Oportunidad en la entrega de la información del grupo de Relocalización</t>
  </si>
  <si>
    <t># de reportes entregados oportunamente</t>
  </si>
  <si>
    <t>Se realizó la verificación del expediente 2011-19-12599 del 09 de diciembre de 2010 a nombre de Diana Marcela Parra Ramírez. Se observó que el expediente no cuenta con la comunicación del acueducto en la cual conste que se realizó el taponamiento del servicio de acueducto.</t>
  </si>
  <si>
    <t>La entidad generadora de la misma puede considerar la necesidad de atenderlo de manera taxativa o interpretativa.</t>
  </si>
  <si>
    <t>Remitir copia de la comunicación que consta a folio 148 del expediente 2011-19-12599, e indicar el aparte donde se refiere al taponamiento del servicio de acueducto.</t>
  </si>
  <si>
    <t>Comunicación remitida a la OCI</t>
  </si>
  <si>
    <t>1= Enviado
0= No envido</t>
  </si>
  <si>
    <t>Generar un equipo interdisciplinario para la atención de las futuras auditorías</t>
  </si>
  <si>
    <t>Equipo interdisciplinario</t>
  </si>
  <si>
    <t>Atender el 100% de las auditorias con el quipo interdisciplinario</t>
  </si>
  <si>
    <t>Se realizó la verificación del expediente 2008-18-10717 del 21 de enero de 2008 a nombre de Edilma Leonor Montañez Alaguna evidenciando lo siguiente: Indebida notificación del acto administrativo: Resolución 4082 del 28 de diciembre de 2015 "Por medio de la cual se resuelve un recurso de Reposición interpuesto contra la Resolución No 3028 del 24 de diciembre de 2013 modificada parcialmente por la Resolución 3871 de 30 de diciembre de 2014".</t>
  </si>
  <si>
    <t>El seguimiento debe permitir la generación de alertas para dar cumplimiento oportuno.</t>
  </si>
  <si>
    <t>Crear e implementar la herramienta que permita el seguimiento oportuno a la expedición y notificación de actos administrativos.</t>
  </si>
  <si>
    <t>Herramienta de seguimiento creada e implementada</t>
  </si>
  <si>
    <t>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
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
Sin embargo, no se encontró en el expediente del proceso que se le diera cumplimiento a las reglas previstas en el artículo 79 de la Ley 1437 de 2011 del trámite que debe surtirse para resolver los Recursos de Reposición.</t>
  </si>
  <si>
    <t>1- El expediente 2008-18-10717 a nombre de Edilma Leonor Montañez presenta deficiencias documentales.
2- El expediente 2009-5-11048 a nombre de Graciela Ruiz presenta deficiencias documentales.</t>
  </si>
  <si>
    <t xml:space="preserve">Plan de mejoramiento con contraloría
Hallazgo 3.1.1 Cod 62
</t>
  </si>
  <si>
    <t>Inapropiado manejo de los archivos fisicos de la Dirección de Reasentamientos</t>
  </si>
  <si>
    <t>La documentación generada no se remite oportunamente para su correspondiente archivo.</t>
  </si>
  <si>
    <t xml:space="preserve">Actualmente en el mapa de riesgos se tienen identificados dos controles para esta causa:
1, Verificar la foliación de los expedientes diariamente.
2, Cumplir con la transferencia de los documentos mensualmente.
Como actividad de tratamiento acción correctiva para esta causa:
Actualizar cinco procedimientos del proceso de Reasentamientos Humanos estableciendo claramente los responsables y puntos de control para el correcto uso de los expedientes. </t>
  </si>
  <si>
    <t>Procedimientos actualizados</t>
  </si>
  <si>
    <t>(# de procedimientos actualizados / 5 )*100</t>
  </si>
  <si>
    <t>4.11</t>
  </si>
  <si>
    <t>4.12</t>
  </si>
  <si>
    <t>4.13</t>
  </si>
  <si>
    <t>4.14</t>
  </si>
  <si>
    <t>4.15</t>
  </si>
  <si>
    <t>4.17</t>
  </si>
  <si>
    <t>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t>
  </si>
  <si>
    <t xml:space="preserve">INFORME AUSTERIDAD DEL GASTO PÚBLICO </t>
  </si>
  <si>
    <t>Acciones Administrativas y juridicas</t>
  </si>
  <si>
    <t>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t>
  </si>
  <si>
    <t>No se canaliza la información en un solo responsable</t>
  </si>
  <si>
    <t>Socialización de información</t>
  </si>
  <si>
    <t># de solicitudes de información/# de informes de Austeridad del gasto</t>
  </si>
  <si>
    <t>9.49</t>
  </si>
  <si>
    <t>9.50</t>
  </si>
  <si>
    <t>2020</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</si>
  <si>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</si>
  <si>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No se cuenta con personal suficiente y las responsabilidades especificas para dar respuesta a las PQRSD</t>
  </si>
  <si>
    <t>Designar un profesional en cada equipo de trabajo como responsable para dar respuesta a las PQRSD</t>
  </si>
  <si>
    <t>Porcentaje de profesionales responsabilizados para darrespuestas a PQRSD en la Dirección de Reasentamientos</t>
  </si>
  <si>
    <t>(# de profesionales responsabilizados para darrespuestas a PQRSD / 5 profesionales responsabilizados para darrespuestas a PQRSD)*100</t>
  </si>
  <si>
    <t>8.15</t>
  </si>
  <si>
    <t>3.10</t>
  </si>
  <si>
    <t xml:space="preserve">“No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t>
  </si>
  <si>
    <t>“No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t>
  </si>
  <si>
    <t>Auditoría interna DUT Proyecto de inversión No. 471</t>
  </si>
  <si>
    <t>Informe de Austeridad del gasto público</t>
  </si>
  <si>
    <t>Informe Primer Seguimiento PAAC 2019</t>
  </si>
  <si>
    <t>Informe Segundo Seguimiento al PAAC 2019</t>
  </si>
  <si>
    <t>Informe Tercer Seguimiento PAAC 2019</t>
  </si>
  <si>
    <t>20/01/2020 
10/01/2020</t>
  </si>
  <si>
    <t>NC 12 Subdirección Administrativa
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t>
  </si>
  <si>
    <t>1.31</t>
  </si>
  <si>
    <t>7/10/2019
27/01/2020
19/3/2020</t>
  </si>
  <si>
    <t>Ángelo Maurizio Diaz Rodríguez
Manuel Andres Farias Pinzón</t>
  </si>
  <si>
    <t>Al 31 de diciembre 2019, la Dirección de Mejoramiento de Barrios, en el seguimiento realizado, relaciona a continuación los registros obtenidos por cada contrato:
El registro del listado de la trazabilidad en las mediciones y los debidos soportes, del contrato 627 de 2017, se obtuvieron el día 21 de julio 2019 y la entrega fue realizada en comité de seguimiento.
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
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
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Interventoria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interventoria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t>
  </si>
  <si>
    <t>10/01/2020
24/02/2020</t>
  </si>
  <si>
    <t>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t>
  </si>
  <si>
    <t>10/01/2019
24/02/2020</t>
  </si>
  <si>
    <t xml:space="preserve">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
La sensibilización se realizará de manera conjunta con el contratista de obra e interventoría del contrato No. 691 de 2019. Fecha proyectada: 10 noviembre 2019.
Aclaración: la sensibilización no se puede realizar sobre el contrato que fue objeto de auditoría (629-17) debido a que se encontraba terminado en el momento de la referencia como muestra.
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El dia 12 de noviembre de 2019 con contratista de obra CAMACON SAS e interventoria TECNICONSULTA SAS correspondiente al contrato 691 de 2018 .
El dia 19 de diciembre de 2019 se realizo sensibilización al contratista de Obra 623-2019 “CONSORCIO ESPACIO PUBLICO CVP”, y contratista de Interventoría 625-2019, “CONSORCIO M&amp;A 001”.
Aclaración: la sensibilización no se puede realizar sobre el contrato que fue objeto de auditoría (629-17) debido a que se encontraba terminado en el momento de la referencia como muestra.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
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Interventoria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interventoria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</si>
  <si>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 xml:space="preserve">Al 31 de diciembre 2019, desde la Dirección de Mejoramiento de Barrios,el dia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-El procedimiento de 208-Mb-Pr-05 Supervisión De Contratos en la versión 7, se determinó la actividad 26 para el desarrollo del método como una acción, precisando responsables y productos.
-Y por último, el formato Plan De Inspección Para El Registro Del Control En Las Modificaciones De Los Diseños con Codigo 208-MB-ft-64 que permite establecer el esquema en que se registra la ejecución del método. 
Documentos publicados en la carpeta de calidad, en el proceso 6 - Mejoramiento de Barrios.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
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Interventoria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interventoria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</si>
  <si>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7/10/2019
29/01/2020
19/3/2020</t>
  </si>
  <si>
    <t xml:space="preserve">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Por consiguiente, después de reunión sostenida el 24 de diciembre con el enlace de la OAP,  se logró la remisión formal del tercer seguimiento realizado.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
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Interventoria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interventoria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</si>
  <si>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5/02/2020
19/3/2020</t>
  </si>
  <si>
    <t>9/01/2020
20/02/2020</t>
  </si>
  <si>
    <t>Se realizó capacitación el día 03 de octubre del 2019 a los funcionarios y contratistas de la Dirección.
Se realizó capacitación el día 09 de enero del 2020 a los funcionarios y contratistas de la Dirección.
19/3/2020:
El área de Reasentamientos Humanos mediante memorando 2020IE2823 con fecha de 20Feb2020 remite el las evidencias del seguimiento realizado a las acciones del plan de mejoramiento interno del proceso, donde expone lo siguiente: 
De manera atenta y dando respuesta a la comunicación del asunto, me permito informarle las actividades desarrolladas para dar cumplimiento a las acciones del Plan de Mejoramiento del proceso de Reasentamientos Humanos:
1. Hallazgo: No se evidencia que /a organización actualice los riesgos identificados en el análisis de las no conformidades, incumpliendo en el numeral 10.2.1 literal (e) de ¡SO 9001:2015'.
Acción: Realizar 2 capacitaciones a funcionarios y contratistas sobre la matriz de riesgos para enfatizar sobre su creación e impiementación.
Se realizaron 2 capacitaciones a ios funcionarios y contratistas de la Dirección de Reasentamientos los días 03 de octubre del 2019 y el 09 de enero del 2020.
2. Hallazgo: No se evidencia que la organización actualice los riesgos identificados en el análisis de las no conformidades, incumpliendo en el numeral 10.2.1 literal (e) de ISO 9001:2015'.
Acción; Actualizar los riesgos y evaluarlos aplicando el formato 208-PLA-R-73 REGISTRO DE LA GESTIÓN DEL RIESGO.
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
A través del memorando con radicado 2019IE23336, se dio alcance al radicado 2019IE23194 eliminando el riesgo "Apropiación indebida de recursos por parfe de un tercero vinculado a los programas de la Dirección de Reasentamientos", quedando así 4 riesgos de la Dirección.
3. Hallazgo: ' Falta de oportunidad en la entrega de la información para la construcción del Plan Anticorrupción y Atención al Ciudadano Vigencia PAAC 2019".
Acción; Realizar oportunamente la formulación y reporte del PAAC vigencia 2020, según los lineamientos dados por la Oficina Asesora de Planeación.
Se realizó la formulación y reporte del PAAC de la Dirección de acuerdo a los lineamientos de la Oficina Asesora de Planeación, mediante correo electrónico enviado el día 22 de enero del 2020.
Las evidencias correspondientes se encuentran contenidas en CD anexo a la presente comunicación interna.
Memorando firmado por NATALIA ANDREA HINNCAPIE CARDONA Directora Técnica de Reasentamientos (E)
Fin del memorando</t>
  </si>
  <si>
    <t>9/10/2019
27/01/2020
19/3/2020</t>
  </si>
  <si>
    <t>Se van a realizar los días 14, 15, 20, 21 y 24 de enero mesas de trabajo con la Oficina Asesora de Planeación para la construcción del PAAC. 
19/3/2020:
El área de Reasentamientos Humanos mediante memorando 2020IE2823 con fecha de 20Feb2020 remite el las evidencias del seguimiento realizado a las acciones del plan de mejoramiento interno del proceso, donde expone lo siguiente: 
De manera atenta y dando respuesta a la comunicación del asunto, me permito informarle las actividades desarrolladas para dar cumplimiento a las acciones del Plan de Mejoramiento del proceso de Reasentamientos Humanos:
1. Hallazgo: No se evidencia que /a organización actualice los riesgos identificados en el análisis de las no conformidades, incumpliendo en el numeral 10.2.1 literal (e) de ¡SO 9001:2015'.
Acción: Realizar 2 capacitaciones a funcionarios y contratistas sobre la matriz de riesgos para enfatizar sobre su creación e impiementación.
Se realizaron 2 capacitaciones a ios funcionarios y contratistas de la Dirección de Reasentamientos los días 03 de octubre del 2019 y el 09 de enero del 2020.
2. Hallazgo: No se evidencia que la organización actualice los riesgos identificados en el análisis de las no conformidades, incumpliendo en el numeral 10.2.1 literal (e) de ISO 9001:2015'.
Acción; Actualizar los riesgos y evaluarlos aplicando el formato 208-PLA-R-73 REGISTRO DE LA GESTIÓN DEL RIESGO.
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
A través del memorando con radicado 2019IE23336, se dio alcance al radicado 2019IE23194 eliminando el riesgo "Apropiación indebida de recursos por parfe de un tercero vinculado a los programas de la Dirección de Reasentamientos", quedando así 4 riesgos de la Dirección.
3. Hallazgo: ' Falta de oportunidad en la entrega de la información para la construcción del Plan Anticorrupción y Atención al Ciudadano Vigencia PAAC 2019".
Acción; Realizar oportunamente la formulación y reporte del PAAC vigencia 2020, según los lineamientos dados por la Oficina Asesora de Planeación.
Se realizó la formulación y reporte del PAAC de la Dirección de acuerdo a los lineamientos de la Oficina Asesora de Planeación, mediante correo electrónico enviado el día 22 de enero del 2020.
Las evidencias correspondientes se encuentran contenidas en CD anexo a la presente comunicación interna.
Memorando firmado por NATALIA ANDREA HINNCAPIE CARDONA Directora Técnica de Reasentamientos (E)
Fin del memorando</t>
  </si>
  <si>
    <t>9/01/2020
22/1/2020</t>
  </si>
  <si>
    <t>5/02/2020
19/03/2020</t>
  </si>
  <si>
    <r>
      <rPr>
        <b/>
        <sz val="9"/>
        <rFont val="Arial"/>
        <family val="2"/>
      </rPr>
      <t xml:space="preserve">20/01/2020: </t>
    </r>
    <r>
      <rPr>
        <sz val="9"/>
        <rFont val="Arial"/>
        <family val="2"/>
      </rPr>
      <t xml:space="preserve">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
El día 15 de enero, se realizó con las personas responsables del apoyo a la supervisión de la DMV, la revisión de los resultados del mapa de riesgos y plan anticorrupción de la vigencia 2019 y la formulación del mismo para la vigencia 2020.
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
</t>
    </r>
    <r>
      <rPr>
        <b/>
        <sz val="9"/>
        <rFont val="Arial"/>
        <family val="2"/>
      </rPr>
      <t>10/01/2020</t>
    </r>
    <r>
      <rPr>
        <sz val="9"/>
        <rFont val="Arial"/>
        <family val="2"/>
      </rPr>
      <t>: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El día 28/08/2019 se realizo la primera mesa técnica / reestructuración mapa de riesgos con la OAP para revisar los formatos que se debían actualizar para seguir los lineamientos de la nueva Guía Administración del Riesgo (Versión 4).
El día 19/12/2019 se realizo la segunda mesa técnica / reestructuración mapa de riesgos con al OAP donde se migro la información de la matriz anterior para finiquitar la herramienta que debía ser entregada el día 24/12/2019.
El día 20/12/2019 se realizo reunión con la  OAP - Claudia Marcela García para revisar cada riesgo del proceso de la DMV
Según el memorando 2019IE23353 se realizaran mesas de trabajo para desarrollar el Mapa de Riesgos y el Plan Anti Corrupción y Atención al Ciudadano en las siguientes fechas:
Plan Anti Corrupción y Atención al Ciudadano
Enero 14 – 2020
Enero 21 – 2020
Mapa de Riesgos
Enero 15 – 2020
Enero 20 – 2020
Enero 24 – 2020
El área de Mejoramiento de Vivienda remite la formulación del PAAC a la OAP el dia 20Ene2020 mediante memorando 2020IE415.</t>
    </r>
  </si>
  <si>
    <r>
      <rPr>
        <b/>
        <sz val="9"/>
        <rFont val="Arial"/>
        <family val="2"/>
      </rPr>
      <t>20/01/2020</t>
    </r>
    <r>
      <rPr>
        <sz val="9"/>
        <rFont val="Arial"/>
        <family val="2"/>
      </rPr>
      <t xml:space="preserve">
Mesa trabajo PAAC (14-01-2020)
Acta reunión revisión mapa de riesgos-PAAC (15-01-2020)
Acta reunión formulación riesgos DMV 2020 (17-01-2020)
Memorando envío PAAC (2020IE415)
</t>
    </r>
    <r>
      <rPr>
        <b/>
        <sz val="9"/>
        <rFont val="Arial"/>
        <family val="2"/>
      </rPr>
      <t>10/10/2020</t>
    </r>
    <r>
      <rPr>
        <sz val="9"/>
        <rFont val="Arial"/>
        <family val="2"/>
      </rPr>
      <t xml:space="preserve">
Listado de asistencia matriz de riesgo 28-08-2019
Mesa tecnica-reestructuracion mapa de riesgos 19-12-2019
Acta de revisión mapa de riesgos - DMV 20-12-2019</t>
    </r>
  </si>
  <si>
    <t>Cuenta de Vencimiento de la Acción</t>
  </si>
  <si>
    <t>cerrada por vencimiento de terminos</t>
  </si>
  <si>
    <t>no se requiere acción de mejoramiento</t>
  </si>
  <si>
    <t>Sin Seguimiento</t>
  </si>
  <si>
    <t>PRÓXIMA A VENCER</t>
  </si>
  <si>
    <t>VENCIDA EN LA VIGENCIA 2018</t>
  </si>
  <si>
    <t>VENCIDA EN LA VIGENCIA 2019</t>
  </si>
  <si>
    <t>VENCIDA EN LA VIGENCIA 2020</t>
  </si>
  <si>
    <t>total en ejecución</t>
  </si>
  <si>
    <t>Realizar 1 Socialización en el primer Trimestre - 2020, con el equipo de profesionales de la Oficina Asesora de Planeación, con el fim de explicar el manejo del procedimiento 208-PLA-Pr-20 Versión 3: Elaboración, ejecución,
control y seguimiento del plan anual de gastos e inversiones y plan anual de adquisiciones.</t>
  </si>
  <si>
    <t>Formulacion PAAC carpeta calidad, correo electronico</t>
  </si>
  <si>
    <t>Manuel Andres Farias Pinzón</t>
  </si>
  <si>
    <t>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t>
  </si>
  <si>
    <t>23/05/2017
13/12/2017
15/01/2020
21/04/2020</t>
  </si>
  <si>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13/12/2017: No se evidencia revisión o avance de la acción planteada, a la fecha del seguimiento se contesta que se encuentra en ejecución hasta el 31/12/2017.
15/01/2020:</t>
    </r>
    <r>
      <rPr>
        <sz val="9"/>
        <rFont val="Arial"/>
        <family val="2"/>
      </rPr>
      <t xml:space="preserve">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t>
    </r>
    <r>
      <rPr>
        <b/>
        <sz val="9"/>
        <rFont val="Arial"/>
        <family val="2"/>
      </rPr>
      <t xml:space="preserve">21/04/2020: </t>
    </r>
    <r>
      <rPr>
        <sz val="9"/>
        <rFont val="Arial"/>
        <family val="2"/>
      </rPr>
      <t>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t>
    </r>
  </si>
  <si>
    <t>memorando 2017IE6611 de fecha 03 de mayo de 2017
Sistema de calidad// procedimientos y politicas</t>
  </si>
  <si>
    <t xml:space="preserve">HERNAN DARIO PARRA
</t>
  </si>
  <si>
    <t>23/05/2017
13/12/2017
21/10/2019
24/01/2020
22/04/2020</t>
  </si>
  <si>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 xml:space="preserve">13/12/2017: No se evidencia revisión o avance de la acción planteada, a la fecha del seguimiento se contesta que se encuentra en ejecución hasta el 31/12/2017.
21/10/2019: No se remitió información por tanto esta actividad sigue en el mismo estado.
24/01/2020: No se remitió información por tanto esta actividad sigue en el mismo estado.
</t>
    </r>
    <r>
      <rPr>
        <sz val="9"/>
        <rFont val="Arial"/>
        <family val="2"/>
      </rPr>
      <t>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
Se requiere precisar en la actualidad y de acuerdo con el marco normativo contable cómo opera.
22/04/2020:
Se cuenta con el procedimiento "RECONOCIMIENTO,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t>
    </r>
  </si>
  <si>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 xml:space="preserve">13/12/2017: No se evidencia revisión o avance de la acción planteada, a la fecha del seguimiento se contesta que se encuentra en ejecución hasta el 31/12/2017.
</t>
    </r>
    <r>
      <rPr>
        <sz val="9"/>
        <rFont val="Arial"/>
        <family val="2"/>
      </rPr>
      <t xml:space="preserve">
</t>
    </r>
    <r>
      <rPr>
        <b/>
        <sz val="9"/>
        <rFont val="Arial"/>
        <family val="2"/>
      </rPr>
      <t>15/01/2020</t>
    </r>
    <r>
      <rPr>
        <sz val="9"/>
        <rFont val="Arial"/>
        <family val="2"/>
      </rPr>
      <t>: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t>
    </r>
  </si>
  <si>
    <t>memorando 2017IE6611 de fecha 03 de mayo de 2017
Sistema de calidad// procedimientos y politicas</t>
  </si>
  <si>
    <t>23/05/2017
13/12/2017
11/12/2018
21/10/2019
24/01/2020
22/04/2020</t>
  </si>
  <si>
    <r>
      <t xml:space="preserve">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t>
    </r>
    <r>
      <rPr>
        <b/>
        <sz val="9"/>
        <rFont val="Arial"/>
        <family val="2"/>
      </rPr>
      <t xml:space="preserve">13/12/2017: No se evidencia revisión o avance de la acción planteada, a la fecha del seguimiento se contesta que se encuentra en ejecución hasta el 31/12/2017.
11/12/2018: No se evidencia seguimiento , ni adelantos de la acción programada.
21/10/2019: No se remitió información por tanto esta actividad sigue en el mismo estado.
24/01/2020: No se remitió información por tanto esta actividad sigue en el mismo estado.
</t>
    </r>
    <r>
      <rPr>
        <sz val="9"/>
        <rFont val="Arial"/>
        <family val="2"/>
      </rPr>
      <t>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
Se requiere precisar en la actualidad y de acuerdo con el marco normativo contable cómo opera.
Asociado a lo anterior se evidencia que desde el área se planteó una actividad para subsanar y controlar este hallazgo.
21/04/2020: 
Se cuenta con el procedimiento "RECONOCIMIENTO,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t>
    </r>
  </si>
  <si>
    <t>9/10/2019
15/01/2020
21/04/2020</t>
  </si>
  <si>
    <t>29/10/2019
29/01/2020
22/04/2020</t>
  </si>
  <si>
    <t>Se genera correo electronico con el fin de identifcar cambios en el Normograma al persona del proceso Administrativo
15/01/2020: Se realiza solicitud de actualización del Normograma al personal de la Subdirección administrativa.
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t>
  </si>
  <si>
    <t>Se evidenció correos electrónicos de solicitud de cambios en el Normograma, sin embargo no se evidenció la socialización del Normograma al personal de la Subdirección Administrativa cada vez que se realicen cambios en el mismo.
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
29/01/2020: Se verifica que las actualizaciones mensuales del normograma se hace con solicitud de verificación de normas derogadas y vigentes a los expertos en los temas.
no se evidencia que se informe sobre la actualización del normograma al personal de la subdirección administrativa.
22/04/2020:
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t>
  </si>
  <si>
    <t>21/04/2020: se realizó actualización en la formulación PAAC, en relación a los procesos de la Subdirección Administrativa (Talento Humano, Documental y Administrativa), según el proceso de la Oficina de Planeación.</t>
  </si>
  <si>
    <t>05/02/2020
22/04/2020</t>
  </si>
  <si>
    <t>05/02/2020: Se verifica que la Oficina asesora de planeación envió memorando con radicado 2019IE23353 de fecha 24-12-2019 en el cual se proyectaron la fechas de elaboración del PAAC 2020,
22/04/2020:
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t>
  </si>
  <si>
    <t>Hoja control  Carpeta de Constitución de Caja menor -Año 2020</t>
  </si>
  <si>
    <t>Actualizar el riegos para la vigencia 2020, parametrizando variables que se midan actualmente o inicien con su medicion para esta vigencia, en el proceso de gestión administrativa</t>
  </si>
  <si>
    <t>21/04/2020: se realizo actualización en la formulación PAAC, en relación a los procesos de la Subdirección Administrativa (Talento Humano, Documental y Administrativa), según el proceso de la Oficina de Planeación.</t>
  </si>
  <si>
    <t>21/04/2020: se realizo actualización en la formulación PAAC, en relación a los procesos de la Subdirección Administrativa (Talento Humano. Documental y Administrativa), según el proceso de la Oficina de Planeación</t>
  </si>
  <si>
    <t>22/04/2020:
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t>
  </si>
  <si>
    <t xml:space="preserve">Por desconocimiento del operadar al no validar el estado de cuenta
</t>
  </si>
  <si>
    <t>Realizar socialización a los diferentes funcionarios de la información solicitada para el informe de Austeridad del gasto público por parte de la Subdirección Administrativa, con el fin de canalizar la informacion en un solo responsable.</t>
  </si>
  <si>
    <t>05/02/2020
24/04/2020</t>
  </si>
  <si>
    <t>En el PAAC vigencia 2020 fue incluìdo este escenario de participaciòn ciudadana</t>
  </si>
  <si>
    <t>PAAC 2020</t>
  </si>
  <si>
    <t>24/04/2020:
Se realiza verificacion del PAAC 2020, el cual se encuentra publicado en la pagina web de la entidad, donde se establecen dos (2) actividades en el componente de Rendición de Cuentas para el cumplimiento de dicha acción: 
1. Promover un escenario o evento de participación ciudadana entre los(as) ciudadanos(as) y la entidad 
2. Monitoreo al escenario o evento de participación ciudadana.
Ruta: https://www.cajaviviendapopular.gov.co/?q=matriz-de-riesgos-plan-anticorrupci%C3%B3n-y-atenci%C3%B3n-al-ciudadano</t>
  </si>
  <si>
    <t>MARIA ANTONIA SANTOS VASQUEZ
Profesional Universitario 04</t>
  </si>
  <si>
    <t>Mapa de riesgos de la Dirección.</t>
  </si>
  <si>
    <t>Se incluyó en la redacción de los riesgos para el 2020 las variables.</t>
  </si>
  <si>
    <t>24/04/2020:
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t>
  </si>
  <si>
    <t>Ángelo Maurizio Diaz Rodríguez
Manuel Andres Farias Pinzón</t>
  </si>
  <si>
    <t>Catalina Nagy Patiño - Jefe Oficina Asesora de Planeación</t>
  </si>
  <si>
    <t>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t>
  </si>
  <si>
    <t>Se envía adjunto PDF del correo enviado con el PAAC a la OAP.</t>
  </si>
  <si>
    <t>05/02/2020
28/04/2020</t>
  </si>
  <si>
    <t>05/02/2020: Se verifica que la Oficina asesora de planeación envió memorando con radicado 2019IE23353 de fecha 24-12-2019 en el cual se proyectaron la fechas de elaboración del PAAC 2020.
28/04/2020:
Se cuenta con correo electronico del dia 27Ene2020, donde la oficina de Juridica realiza la entrega oportuna de la formulación del PAAC 2020 al area de Planeación.</t>
  </si>
  <si>
    <t>Julie Pauline Casallas Pinzon - Contratista 23/02/2019.</t>
  </si>
  <si>
    <t>Christian Camilo Orjuela Galeano-Profesional Universitario</t>
  </si>
  <si>
    <t>15/04/2020                        14/11/2019</t>
  </si>
  <si>
    <t>Se envía adjunto PDF de Correo electrónico remitido a SIPROJ y pantallazo del Sistema en donde se evidencia el acta cargada de manera correcta.</t>
  </si>
  <si>
    <t>14/11/2019
15/04/2020</t>
  </si>
  <si>
    <t>Se solicitó al soporte tecnico de SIPROJ de la alcaldia la modificacion del estado del acta el acta N°207 de la sesion realizada el 1 de febrero de 2018 y se procedio a subirla de manera correcta en el aplicativo Siproj Web</t>
  </si>
  <si>
    <t>28/04/2020:
Se cuenta con solicitud de soporte técnico de SIPROJ de la alcaldia, sobre la modificación del estado del acta N°207 de la sesión realizada el 1 de febrero de 2018, igualmente se adjunta pantallazo del aplicativo con la corrección realizada en el aplicativo Siproj Web.</t>
  </si>
  <si>
    <t>Director Jurídico remitió memorando al Secretario Tecnico del Comité de Conciliacion y Defensa Judicial, indicando que al final de su gestion debera hacer entrega integral de la informacion que estuvo a su cargo durante su periodo de gestion.</t>
  </si>
  <si>
    <t>Se envía adjunto Memorando 2020IE1054 del 11 de febrero de 2020</t>
  </si>
  <si>
    <t>28/04/2020:
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t>
  </si>
  <si>
    <t>15/01/2020
15/04/2020</t>
  </si>
  <si>
    <r>
      <rPr>
        <b/>
        <sz val="9"/>
        <rFont val="Arial"/>
        <family val="2"/>
      </rPr>
      <t>Ruta:</t>
    </r>
    <r>
      <rPr>
        <sz val="9"/>
        <rFont val="Arial"/>
        <family val="2"/>
      </rPr>
      <t>\\10.216.160.201\control interno\2019\19.04 INF.  DE GESTIÓN\HERRAMIENTAS\PAAC
\\10.216.160.201\control interno\2020\19.04 INF.  DE GESTIÓN\HERRAMIENTAS\PAAC
Correo electronico del dia 24Ene2020, donde se realiza el envio oportuno de la formulación del PAAC 2020 al area de Planeación</t>
    </r>
  </si>
  <si>
    <t>Rafael Pinilla Cueva / profesional SIG
Audrey Alvarez Bustos / Subdirectora Financiera</t>
  </si>
  <si>
    <t>09/01/2020
21/04/2020</t>
  </si>
  <si>
    <t>Convocatorias de cada uno de los grupos de la Subdirección Financiera para el primer y segundo seguimiento trimestral.
Listados de asistencia de cada uno de los grupos de la Subdirección Financiera del 06 y 09 de septiembre y 18 de diciembre de 2019
Informe del primer y segundo seguimiento trimestral a cada uno de los grupos de la Subdirección Financiera. 
Correos electrónicos del 09 de septiembre y del 18 de diciembre de 2019 donde se retroalimenta los resultados del primer y segundo seguimiento trimestral.</t>
  </si>
  <si>
    <t>3/10/2019
27/01/2020
29/04/2020</t>
  </si>
  <si>
    <t>De acuerdo con el memorando 2019IE23353 por parte la Oficina Asesora de Planeación, se asistió a las mesas de trabajo establecidas, y se remitió el 24 de enero de 2020 por correo electronico la formulación  del plan anticorrupción cumpliendo con los plazos establecidos.</t>
  </si>
  <si>
    <t>Memorando 2019IE23353 con asunto: Construccion Mapa de Riesgos - Plan Anticorrupcion 2020
Correo institucional del 24 de enero de 2020 con asunto: Construcción Mapa de Riesgos - Plan Anticorrupción 2020</t>
  </si>
  <si>
    <t>05/02/2020
29/04/2020</t>
  </si>
  <si>
    <t>05/02/2020: Se verifica que la Oficina asesora de planeación envió memorando con radicado 2019IE23353 de fecha 24-12-2019 en el cual se proyectaron la fechas de elaboración del PAAC 2020.
29/04/2020:
Se cuenta con correo electronico del dia 24Ene2020, donde la Subdirección Financiera realiza la entrega oportuna de la formulación del PAAC 2020 al area de Planeación.</t>
  </si>
  <si>
    <t>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t>
  </si>
  <si>
    <t>Procedimiento SFIN-Pr-11 - Operaciones de Tesorería en su versión 3
Correo institucional de convocatoria a los equipos de trabajo de la Subdirección Financiera del 10 de marzo de 2020
Listas de asistencia del 11 de marzo de 2020.</t>
  </si>
  <si>
    <t>Audrey Alvarez Bustos / Subdirectora Financiera</t>
  </si>
  <si>
    <r>
      <t>Manuel Andres</t>
    </r>
    <r>
      <rPr>
        <sz val="9"/>
        <rFont val="Arial"/>
        <family val="2"/>
      </rPr>
      <t xml:space="preserve"> </t>
    </r>
    <r>
      <rPr>
        <b/>
        <sz val="9"/>
        <rFont val="Arial"/>
        <family val="2"/>
      </rPr>
      <t>Farias Pinzón</t>
    </r>
  </si>
  <si>
    <t xml:space="preserve">29/04/2020:
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
Asi mismo se cuenta con Listados de asistencia del 11Mar2020 correspondientes al desarrollo de la revision de los documentos del proceso de Financiera.
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
</t>
  </si>
  <si>
    <t>Esta acción se le dio cumplimiento el día 30 de enero de 2020, el cual se envío a la OAP a través de correo electronico por parte del Jefe de la Oficina Asesora de Comunicaciones.</t>
  </si>
  <si>
    <t>Se hizo envío por correo electónico a la OAP el día 30 de enero de 2020 con el documento de acuerdo a la fecha establecida por la OAP</t>
  </si>
  <si>
    <t>05/02/2020: Se verifica que la Oficina asesora de planeación envió memorando con radicado 2019IE23353 de fecha 24-12-2019 en el cual se proyectaron la fechas de elaboración del PAAC 2020.
28/04/2020:
Se cuenta con correo electronico del dia 30Ene2020, donde el proceso de Comunicaciones realiza la entrega oportuna de la formulación del PAAC 2020 al area de Planeación.</t>
  </si>
  <si>
    <t>Se hizo envío por correo electónico a la OAP el día 23 de enero de 2020, Se adjunta acta de reunión con la OAP y Memorando con radicado 2020IE558 de fecha 23-01-2020</t>
  </si>
  <si>
    <t xml:space="preserve">Estas acciones se les dio cumplimiento con la formulación y ajustes de los dos riesgos establecidos por la Ocicina Asesora de Comunicaciones, el cual se envió por correo electrónico a la Oficina Asesora de Planeación para su aprobación. </t>
  </si>
  <si>
    <t>28/04/2020:
Se cuenta con correo electónico enviado a la OAP el día 23Ene2020 donde se envia matriz de riesgos diligenciada, en la cual se realiza la actualización y fusión del riesgo 1 y 2 del proceso de Comunicaciones.
Información actualizada y publicada en la pagina web en la ruta: https://www.cajaviviendapopular.gov.co/?q=matriz-de-riesgos-plan-anticorrupci%C3%B3n-y-atenci%C3%B3n-al-ciudadano.
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t>
  </si>
  <si>
    <t>Se realiza solicitud a la subdireccion administrativa mediante memorando 2020IE5000 fecha 16 de marzo 2020, donde solicitamos modificacion de resolucion 4720 del 29 de octubre de 2018, y asi mismo se solicito la publicacion en la pagina web de la entidad.</t>
  </si>
  <si>
    <t>Memorando 2020IE5000</t>
  </si>
  <si>
    <t>MIGUEL DAVID PERDOMO</t>
  </si>
  <si>
    <t>28/04/2020:
Se cuenta con memorando 2020IE5000 del dia 16Mar2020, donde la Dirección de Gestión Corporativa solicita a la Subdirección Administrativa la modificación de la resolución 4720 del 29 de octubre de 2018.</t>
  </si>
  <si>
    <t>Acciones formuladas</t>
  </si>
  <si>
    <t>Cerradas</t>
  </si>
  <si>
    <t>Ejecución Oportuna</t>
  </si>
  <si>
    <t>Ejecución Vencida</t>
  </si>
  <si>
    <t>Cerrada por vencimiento de términos</t>
  </si>
  <si>
    <t>Sin seguimiento</t>
  </si>
  <si>
    <t>Total</t>
  </si>
  <si>
    <t>(Todas)</t>
  </si>
  <si>
    <t>Acciones Formuladas</t>
  </si>
  <si>
    <t>2/10/2019
02/03/2020
17/04/2020</t>
  </si>
  <si>
    <t>Se valido dentro de las herramientas de gestion las desactualizadas y se actualizaron en la carpeta de calidad
El seguimiento al Plan de Acción lo solicita la OAP de manera trimestral entre los 10 primeros días del mes, por lo anterior se relaciona evidencia de los últimos dos (2) seguimientos enviados a la OAP con los correos electrónicos y archivos adjuntos del seguimiento mencionado.
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t>
  </si>
  <si>
    <r>
      <t>\\10.216.160.201\calidad\14. PROCESO GESTIÓN TECNOLOGÍA DE LA INFORMACIÓN Y COMUNICACIONES\PROCEDIMIENTOS
\\10.216.160.201\Oficina TIC\Evidencias plan de mejoramiento\evidencias\Corte al 29.02.2020\78.Correo de Bogotá es TIC - Re_ Avance tercer trimestre plan de acción de gestion TIC\78.Correo de Bogotá es TIC - Re_ Herramientas de Gestión - Corte diciembre 31 - 2019
\\10.216.160.201\Oficina TIC\Evidencias plan de mejoramiento\evidencias\Corte al 15.04.2020\evidencias con el numero 16</t>
    </r>
    <r>
      <rPr>
        <sz val="9"/>
        <color rgb="FFFF0000"/>
        <rFont val="Arial"/>
        <family val="2"/>
      </rPr>
      <t>.</t>
    </r>
  </si>
  <si>
    <t>LILIANA MORALES / JEFE TIC</t>
  </si>
  <si>
    <t>9/10/2019
28/01/2020
28/04/2020</t>
  </si>
  <si>
    <t>2/10/2019
19/07/2019
28/02/2020
17/04/2020</t>
  </si>
  <si>
    <t xml:space="preserve">Se brindó una inducción al personal encargado de las consultas en el manejo de SAE/SAI por parte de la oficina TIC, y se realizó el instructivo de la administración del modulo mencionado.
Se actualiza en la carpeta de las evidencias el acta de reunión con el instructivo realizado en el 2019.
La capacitación con el instructivo fue realizada en el año 2019 estas evidencias fueron adjuntadas en la carpeta compartida que la Oficina TIC tiene con el Profesional Ángelo, y no corresponden al año 2018 como lo indica la observación. 
Se adjuntan las evidencias nuevamente.
</t>
  </si>
  <si>
    <t>Acta de induccion sobre correcto uso de las aplicaciones SAE/SAI con el instructivo. \\10.216.160.201\Oficina TIC\Evidencias plan de mejoramiento\102-ACTA julio 19 2018 - Capacitacion de SAE-SAI - Con Firmas
 Evidencia 2019
\\10.216.160.201\Oficina TIC\Evidencias plan de mejoramiento\evidencias\Corte al 29.02.2020\102.Acta de reunión Capacitación de SAE-SAI  Con Firma 03102019 (2)\102.Acta de reunión Capacitación de SAE-SAI e Instructivo 24052019
\\10.216.160.201\Oficina TIC\Evidencias plan de mejoramiento\evidencias\Corte al 15.04.2020\20.Acta de reunión Capacitación de SAE-SAI  Con Firma 03102019 (2)\Evidencias con el numero 20.</t>
  </si>
  <si>
    <t>10/10/2019
30/01/2020
28/04/2020</t>
  </si>
  <si>
    <t>2/10/2019
28/11/2019
28/02/2020
17/04/2020</t>
  </si>
  <si>
    <t>En la hoja de ruta “ANEXO - Hoja de Ruta 20196-2020”, se realizó el seguimiento a los proyectos de la oficina TIC de acuerdo a los dominios establecidos por el MinTIC.
Se realiza la separación de los aspectos de planeación y ejecución de las actividades definidas en la hoja de ruta.
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"Cuestionario empalme TIC 27112019 y Formato 1. Informe MIPG Entidades_TIC" a la Oficina Asesora de Planeación donde se documenta el seguimiento a la implementación del PETI.</t>
  </si>
  <si>
    <t>\\10.216.160.201\calidad\14. PROCESO GESTIÓN TECNOLOGÍA DE LA INFORMACIÓN Y COMUNICACIONES\MANUALES\208-TIC-Mn-06 PETI  2016-2020\ANEXO - Hoja de Ruta 2016-2020
\\10.216.160.201\Oficina TIC\Evidencias plan de mejoramiento\evidencias\Corte al 29.02.2020\152.Hoja de Ruta final V2
\\10.216.160.201\Oficina TIC\Evidencias plan de mejoramiento\evidencias\Corte al 15.04.2020\27\evidencias con el numero 27.</t>
  </si>
  <si>
    <t>10/10/2019
29/01/2020
28/04/2020</t>
  </si>
  <si>
    <t>Realizar un seguimiento el plan de acción para el fortalecimiento, innovación e integración de los sistemas de información con acciones que pertenezcan a cada dominio y que contenga los indicadores</t>
  </si>
  <si>
    <t>2/03/2020
17/04/2020</t>
  </si>
  <si>
    <t>\\10.216.160.201\Oficina TIC\Evidencias plan de mejoramiento\evidencias\Corte al 29.02.2020\152.Correo de Bogotá es TIC - Remisión de documentos de herramientas de planeación y gestión a cargo de Oficina Asesora TIC\152.PAAC - 2020 TIC
\\10.216.160.201\Oficina TIC\Evidencias plan de mejoramiento\evidencias\Corte al 15.04.2020\27\evidencias con el numero 32.</t>
  </si>
  <si>
    <t>Se realizó la formulación y entrega de la formulacion del PAAC para la vigencia 2020.
El día 26/02/2020 el Jefe Andrés Orlando Briceño realizo al socialización de la matriz del PAAC a través del correo electrónico al equipo de la oficina TIC.</t>
  </si>
  <si>
    <t>El control del riesgo "Indisponibilidad en las herramientas y/o equipos de cómputo" fue revisado, ajustado y enviado en el PAAC de TIC el día 23/01/2020 a la Oficina Asesora de Planeación.</t>
  </si>
  <si>
    <t>\\10.216.160.201\Oficina TIC\Evidencias plan de mejoramiento\evidencias\Corte al 15.04.2020\27\evidencias con el numero 84.</t>
  </si>
  <si>
    <t>El control del riesgo "Reprocesos y/o desconocimiento del alcance y operatividad del proceso Gestión TIC" fue revisado, ajustado y enviado en el PAAC de TIC el día 23/01/2020 a la Oficina Asesora de Planeación.</t>
  </si>
  <si>
    <t>El control del riesgo "Fuga de información y/o mal manejo de la misma" fue revisado, ajustado y enviado en el PAAC de TIC el día 23/01/2020 a la Oficina Asesora de Planeación.</t>
  </si>
  <si>
    <t>28/04/2020:
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
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t>
  </si>
  <si>
    <t>No Iniciada</t>
  </si>
  <si>
    <t>Con seguimiento entregado</t>
  </si>
  <si>
    <t>programadas</t>
  </si>
  <si>
    <t>con seguimiento entregado</t>
  </si>
  <si>
    <t>No se debia hacer seguimiento</t>
  </si>
  <si>
    <t>Total de acciones a las que se les debia hacer seguimiento</t>
  </si>
  <si>
    <t>Proceso responsable</t>
  </si>
  <si>
    <t>G. Est</t>
  </si>
  <si>
    <t>G. Fin</t>
  </si>
  <si>
    <t>G. Doc</t>
  </si>
  <si>
    <t>G. TH</t>
  </si>
  <si>
    <t>G. TIC</t>
  </si>
  <si>
    <t>Eva. Gest.</t>
  </si>
  <si>
    <t>G. Com</t>
  </si>
  <si>
    <t>Prev Daño A.</t>
  </si>
  <si>
    <t>Reas</t>
  </si>
  <si>
    <t>M. Vivienda</t>
  </si>
  <si>
    <t>M. Barrios</t>
  </si>
  <si>
    <t>DUT</t>
  </si>
  <si>
    <t>S. Ciu.</t>
  </si>
  <si>
    <t>G. Adm</t>
  </si>
  <si>
    <t>Acciones que deberian estar cumplidas</t>
  </si>
  <si>
    <t>Eficacia</t>
  </si>
  <si>
    <t>Cerrada</t>
  </si>
  <si>
    <t>Documentación desactualizada en el Sistema Integrado de Gestión</t>
  </si>
  <si>
    <t>acciones en algún estado diferente a “cerrada”</t>
  </si>
  <si>
    <t>Acciones a las que se les debe hacer seguimiento diferentes a cerradas</t>
  </si>
  <si>
    <t>RESULTADOS TERCER SEGUIMIENTO PLAN DE MEJORAMIENTO corte al 31-Dic-2019 - Angelo Diaz</t>
  </si>
  <si>
    <t>RESULTADOS PRIMER SEGUIMIENTO PLAN DE MEJORAMIENTO corte al 15-ABR-2020 - Andres Farias</t>
  </si>
  <si>
    <t>9.51</t>
  </si>
  <si>
    <t>9.52</t>
  </si>
  <si>
    <t>9.53</t>
  </si>
  <si>
    <t>9.54</t>
  </si>
  <si>
    <t>9.55</t>
  </si>
  <si>
    <t>9.56</t>
  </si>
  <si>
    <t>9.57</t>
  </si>
  <si>
    <t>9.58</t>
  </si>
  <si>
    <t xml:space="preserve">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t>
  </si>
  <si>
    <t>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t>
  </si>
  <si>
    <t>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t>
  </si>
  <si>
    <t>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t>
  </si>
  <si>
    <t>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t>
  </si>
  <si>
    <t>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t>
  </si>
  <si>
    <t>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t>
  </si>
  <si>
    <t>Porque no se ha incluido dentro de las acciones adelantadas por el Comité Técnico de Inventario de Bienes Inmuebles orientadas a la revisión para la modificación o derogatoria (según sea el caso) de las Resoluciones 2904 de 2017 y 1491 de 2014</t>
  </si>
  <si>
    <t>Porque no se han modificado o derogado las Resoluciones 2904 de 2014 y 1491 de 2014</t>
  </si>
  <si>
    <t>Falta de seguimiento a las fechas en que debe sesionar el Comité</t>
  </si>
  <si>
    <t>Porque no se estructuró y aprobó un plan de trabajo independientemente del plan de desarrollo aplicable y de los contenidos que deben ser objeto de revisión de la Resolución 1491 de 2014</t>
  </si>
  <si>
    <t>No se implementó un procedimiento para que los miembros del Comité Técnico de Inventario de Bienes Inmuebles aprobaran un plan de enajenación onerosa de los bienes inmuebles de la CVP</t>
  </si>
  <si>
    <t>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t>
  </si>
  <si>
    <t>No se han modificado los contenidos de la Resolución 2904 de 2017 en el sentido de aclarar que las solicitudes para la celebración de contratos, convenios y otros actos al igual que sus modificaciones se harán en caso de existir y ser necesarias</t>
  </si>
  <si>
    <t>No se realizó seguimiento a los compromisos adquiridos por los integrantes del Comité en cada sesión</t>
  </si>
  <si>
    <t>Realizar por parte del Comité Técnico de Inventario de Bienes Inmuebles la revisión de las Resoluciones 2904 de 2017 y 1491 de 2014</t>
  </si>
  <si>
    <t>Revisión de las Resoluciones 2904 de 2017 y 1491 de 2014</t>
  </si>
  <si>
    <t>1 = cumplió
0 = no cumplió</t>
  </si>
  <si>
    <t>Realizar la modificación o derogatoria (según sea el caso) de las Resoluciones 2904 de 2017 y 1491 de 2014</t>
  </si>
  <si>
    <t>Modificación o derogatoria realizada</t>
  </si>
  <si>
    <t xml:space="preserve">Advertir faltando diez (10) días hábiles al cumplimiento de los tres (3) meses posteriores al último comité, sobre la realización de la convocatoria al presidente del Comité Técnico de Inventario de Bienes Inmuebles </t>
  </si>
  <si>
    <t>Punto de control</t>
  </si>
  <si>
    <t>Elaborar y aprobar un plan de acción para abordar los elementos definidos por la Resolución 1491 de 2014 o la norma que modifique o sustituya</t>
  </si>
  <si>
    <t>Solicitud realizada</t>
  </si>
  <si>
    <t>Implementar el procedimiento de enajenación de bienes inmuebles 208-SADM-Ft-39</t>
  </si>
  <si>
    <t>Proceso implementado</t>
  </si>
  <si>
    <t xml:space="preserve">Evaluar la pertinencia o no de modificar el contenido de la función del Comité definida al numeral 4, Parágrafo 2° del Artículo 3° de la Resolución 2904 de 2017
</t>
  </si>
  <si>
    <t>Evaluar la pertinencia</t>
  </si>
  <si>
    <t xml:space="preserve">Evaluar la pertinencia o no de modificar el contenido de la función del Comité definida al numeral 5, Parágrafo 2° del Artículo 3° de la Resolución 2904 de 2017
</t>
  </si>
  <si>
    <t>Realizar en cada sesión del  Comité Técnico de Inventario de Bienes Inmuebles  el seguimiento los compromisos adquiridos por los integrantes del Comité</t>
  </si>
  <si>
    <t>Seguimiento de compromisos</t>
  </si>
  <si>
    <t>Dirección de Gestión Corporativa y CID</t>
  </si>
  <si>
    <t>10.33</t>
  </si>
  <si>
    <t>10.34</t>
  </si>
  <si>
    <t>Frente al incumplimiento de manuales de funciones y de procedimientos de la Directiva 003 de 2013, por cuanto se evidenció incumplimiento a las siguientes disposiciones de la Resolución 973 de 2010
- Artículo 6° “Las sesiones del comité serán ordinarias o extraordinarias. Las ordinarias se llevarán a cabo una vez al mes…”.
- Artículo 4°, Ítem cinco: “Hacer seguimiento a las actividades, tareas o compromisos asignados y adoptadas por el comité”
- Artículo 5°, ítem 5 que indica que se debe “Someter para aprobación de los miembros del comité, el acta de reunión anterior”.</t>
  </si>
  <si>
    <t>Causa - Efecto (Espina de Pescado)</t>
  </si>
  <si>
    <t>Inadecuada planeación y coordinación de las convocatorias y realización a las sesiones de los Comités de Seguimiento y Control Financiero.</t>
  </si>
  <si>
    <t>Interpretación inapropiada de los mencanismos operativos de la Resolución 973 de 2010.</t>
  </si>
  <si>
    <t>Establecer y aplicar un cronograma de sesiones ordinarias del Comité de Seguimiento y Control Financiero y sus respectivas agendas.</t>
  </si>
  <si>
    <t>Cronograma</t>
  </si>
  <si>
    <t>1 (un) cronograma establecido y aplicado.</t>
  </si>
  <si>
    <t>Establecer en las agendas del Comité un primer punto la lectura y aprobación del acta anterior y el seguimiento a los compromisos a los diferentes actores.</t>
  </si>
  <si>
    <t xml:space="preserve">Seguimiento al los compromisos adquiridos </t>
  </si>
  <si>
    <t>No. De seguimientos realizados / No. De seguimientos programados * 100</t>
  </si>
  <si>
    <t>Cuenta de Acción</t>
  </si>
  <si>
    <t>Cuenta de Descripción: Hallazgo ó No conformidad ó recomendación u Oportunidad de Mejora)</t>
  </si>
  <si>
    <t>incluir</t>
  </si>
  <si>
    <t>No Hallazgos</t>
  </si>
  <si>
    <t>No Acciones</t>
  </si>
  <si>
    <t>Suma de No Hallazgos</t>
  </si>
  <si>
    <t>Suma de No Acciones</t>
  </si>
  <si>
    <t>Cuenta de Tema</t>
  </si>
  <si>
    <t>que pasan al 2020</t>
  </si>
  <si>
    <t>nuevas incluidas en 2020</t>
  </si>
  <si>
    <t>total para el primer seg 2020</t>
  </si>
  <si>
    <t>9.59</t>
  </si>
  <si>
    <t>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t>
  </si>
  <si>
    <t>No se tiene identificado la fechas y cortes, para la entrega del seguimiento a los componentes del PAAC.</t>
  </si>
  <si>
    <t>Informar a los funcionarios de la Subdirección Administrativa, la fecha y periocidad de corte, en el suministro de información para los componentes del PAAC.</t>
  </si>
  <si>
    <t>Memorando</t>
  </si>
  <si>
    <t xml:space="preserve">Un (1) Memorando </t>
  </si>
  <si>
    <t>Informe Primer Seguimiento PAAC 2020</t>
  </si>
  <si>
    <t>Seguimiento al Comité Técnico de Inventarios de bienes inmuebles para la vigencia 2019</t>
  </si>
  <si>
    <t>Seguimiento al Marco Normativo Contable corte a 30mar2020</t>
  </si>
  <si>
    <t>Seguimiento al PETI 2016 - 2019</t>
  </si>
  <si>
    <t>Seguimiento Sistema SIPROJ del 01ene2018 al 30jun2019</t>
  </si>
  <si>
    <t>Seguimiento PQRSDF por presuntos actos de Corrupción 2do semestre 2019</t>
  </si>
  <si>
    <t>14.35</t>
  </si>
  <si>
    <t>Se evidenció incumplimiento por parte de (5) procesos del lineamiento interno definido por la Oficina Asesora de Planeación mediante memorando 2020IE5454 de 22Abr2020, en el que se estableció como fecha de entrega del 1er seguimiento al PAAC 2020 al día 04May2020</t>
  </si>
  <si>
    <t xml:space="preserve">Debido a los cambios realizados en la Oficina TIC y al proceso de contratación del personal encargado del tema. </t>
  </si>
  <si>
    <t>Realización de alarmas en el calendario donde se identifiquen las fechas máximas para el envío de información a las dependencias responsables</t>
  </si>
  <si>
    <t>Alarmas</t>
  </si>
  <si>
    <t>Alarmas creadas</t>
  </si>
  <si>
    <t>2.10</t>
  </si>
  <si>
    <t>Se evidenció incumplimiento por parte de un proceso, sobre el lineamiento interno definido por la Oficina Asesora de Planeación mediante el memorando 2019IE23353 del 24Dic2019, en el que se estableció como fecha de entrega de la formulación del PAAC 2020 el 24Ene2020.</t>
  </si>
  <si>
    <t xml:space="preserve">La OAC se retrazó en la fecha de entrega del plan  </t>
  </si>
  <si>
    <t xml:space="preserve">Generar alertas oportunas hacia el funcionario y/o contratista encargado por parte de la OAC cuando se generen las solicitudesdesde la Oficina Asesora de Planeación. </t>
  </si>
  <si>
    <t xml:space="preserve">Alertas generadas por la OAC a través del correo electrónico </t>
  </si>
  <si>
    <t xml:space="preserve">(Número de Alertas generadas sobre número de publicaciones de la vigencia) x 100%  </t>
  </si>
  <si>
    <t>1.32</t>
  </si>
  <si>
    <t>Desconocimiento del manejo y
diligenciamiento de la herramienta, por parte
del personal responsable del reporte de las actividades.</t>
  </si>
  <si>
    <t>Efectuar reunión de forma tal que se tengan claras las actividades de competencia del Proceso de Gestión Estratégica y las fechas de entrega de la Información, para
su posterior revisión, consolidación y remisión de forma oportuna de la Herramienta para cumplir los tiempos establecidos</t>
  </si>
  <si>
    <t>Acta de
Reunión</t>
  </si>
  <si>
    <t>1 Acta</t>
  </si>
  <si>
    <t>seg corte 23/06/2020</t>
  </si>
  <si>
    <t>Requiere seguimiento</t>
  </si>
  <si>
    <t>No requiere seguimiento para este corte</t>
  </si>
  <si>
    <t>Cuenta de seg corte 23/06/2020</t>
  </si>
  <si>
    <t>4 dias</t>
  </si>
  <si>
    <t>2 dias</t>
  </si>
  <si>
    <t>(Varios elementos)</t>
  </si>
  <si>
    <t xml:space="preserve">Cuenta de No. </t>
  </si>
  <si>
    <t>20/04/2020
23/06/2020</t>
  </si>
  <si>
    <t>MARIA ANTONIA SANTOS VASQUEZ
Profesional Universitario 04
LUZ MERY PONGUTÁ MONTAÑEZ
Contratista 359 - 2020</t>
  </si>
  <si>
    <t>24/04/2020
25/06/2020</t>
  </si>
  <si>
    <t xml:space="preserve">El 35% de los expedientes activos corresponde a 2637, de los cuales se han intervenido 3088.
Se anexa el Informe Final de Gestión Documental, donde se evidencia que se realizó la intervención del  117% de los expedientes activos de la Dirección. </t>
  </si>
  <si>
    <t>Informe con el reporte de los expedientes intervenidos realizado por el referente de Gestión Documental.
Informe de Gestión Documental y archivo de Excel con la relación de los ID intervenidos.</t>
  </si>
  <si>
    <t>24/04/2020:
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
25/06/2020
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t>
  </si>
  <si>
    <t>No se ha remitido copia del taponamiento.
Se evidencia documento del taponamiento del servicio público del ID 2011-19-12599</t>
  </si>
  <si>
    <t>Escaner de los documentos del expediente 2011-19-12599.</t>
  </si>
  <si>
    <t>24/04/2020:
A la fecha no se evidencia soporte del desarrollo de esta actividad.
25/06/2020:
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t>
  </si>
  <si>
    <t>No se ha realizado la herramienta para el seguimiento.
Se cuenta con un DRIVE en donde se registra el seguimiento a los actos administrativos.</t>
  </si>
  <si>
    <t>Archivo de Excel con el seguimiento.</t>
  </si>
  <si>
    <t>24/04/2020:
A la fecha no se evidencia soporte del desarrollo de esta actividad.
25/06/2020:
Se cuenta con un archivo Excel  donde se registra el seguimiento a los actos administrativos, actualmente con 38 registros</t>
  </si>
  <si>
    <t>No se ha realizado la herramienta para el seguimiento.
Se cuenta con un DRIVE en donde se registra el seguimiento a los actos administrativos.</t>
  </si>
  <si>
    <t>Las áreas que participan del Comité Técnico de Inventarios de Bienes Inmuebles realizaron observaciones frente a los contenidos de la Resoluciones 1491 de 2014 y  2904 de 2017</t>
  </si>
  <si>
    <t>Formatos diligenciados y enviados a la Dirección Jurídica</t>
  </si>
  <si>
    <t>Leonardo Téllez - Profesional Dirección de Gestión Corporativa y CID
Yesid Bazurto - Profesional Dirección Jurídica</t>
  </si>
  <si>
    <t>25/06/2020:
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t>
  </si>
  <si>
    <t>El plan de acción 2020 del Comité Técnico de Inventarios de Bienes Inmuebles fue aprobado el 24 de abril de 2020</t>
  </si>
  <si>
    <t>Acta del Comité del 24 de abril de 2020 y plan de acción aprobado</t>
  </si>
  <si>
    <t>Leonardo Téllez - Profesional Dirección de Gestión Corporativa y CID</t>
  </si>
  <si>
    <t>25/06/2020:
Se cuenta con Acta de comité de Inventarios Bienes Inmuebles del dia 24Abr2020, donde se aprueba el plan de acción para la vigencia 2020.
Se adjunta Plan de Acción en Excel aprobado para la vigencia 2020.</t>
  </si>
  <si>
    <t>21/04/2020
25/06/2020</t>
  </si>
  <si>
    <t>Audrey Alvarez Bustos / Subdirectora Financiera
Rafael Pinilla Cueva / profesional SIG</t>
  </si>
  <si>
    <t>29/04/2020
25/06/2020</t>
  </si>
  <si>
    <r>
      <t xml:space="preserve">21/04/2020:
A la fecha de corte, esta acción se encuentra en curso ya que se realizará en conjunto con la Dirección Juridica la inclusión una politica de operación en los mencionados procedimientos.
25/06/2020:
Se incluyo en el procedimiento 208-SFIN-Pr-11 "Operaciones de Tesorería" una politica de operación que reza lo siguiente: </t>
    </r>
    <r>
      <rPr>
        <b/>
        <i/>
        <sz val="9"/>
        <rFont val="Arial"/>
        <family val="2"/>
      </rPr>
      <t>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t>
    </r>
    <r>
      <rPr>
        <sz val="9"/>
        <rFont val="Arial"/>
        <family val="2"/>
      </rPr>
      <t xml:space="preserve">. En concordancia con lo anterior se incluyo una condicion general en el procedimiento 208-SFIN-Pr-07 "Gestión de Pagos" que dice: </t>
    </r>
    <r>
      <rPr>
        <b/>
        <i/>
        <sz val="9"/>
        <rFont val="Arial"/>
        <family val="2"/>
      </rPr>
      <t>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t>
    </r>
    <r>
      <rPr>
        <sz val="9"/>
        <rFont val="Arial"/>
        <family val="2"/>
      </rPr>
      <t>. Adicionalmente se modificó la actividad 2.9 del mismo procedmiento  incluyendo la aprobación de las ordenes de pago de sentencias judiciales en el aplicativo OPGET SHD.</t>
    </r>
  </si>
  <si>
    <t>Procedimiento 208-SFIN-Pr-11 - Operaciones de Tesorería en su versión 4
\\10.216.160.201\calidad\10. PROCESO GESTIÓN FINANCIERA\PROCEDIMIENTOS\208-SFIN-Pr-11 OPERACIONES DE TESORERÍA 
Procedimiento 208-SFIN-Pr-07 Gestión de Pagos en su versión 4 
\\10.216.160.201\calidad\10. PROCESO GESTIÓN FINANCIERA\PROCEDIMIENTOS\208-SFIN-Pr-07 GESTIÓN DE PAGOS</t>
  </si>
  <si>
    <r>
      <t>29/04/2020:
Memo 2020IE569 donde se realiza el traslado por competencias al area de Financiera.
Actividad que se encuentra en desarrollo.
25/06/2020:
Se cuenta con el "Procedimiento de Operaciones de Tesoreria" Código: 208-SFIN-Pr-11 Versión: 4 Vigente desde: 12-06-2020, donde se incluye en el Numeral 5 Politicas de Operacion - Egresos - Numeral 8:</t>
    </r>
    <r>
      <rPr>
        <b/>
        <i/>
        <sz val="9"/>
        <rFont val="Arial"/>
        <family val="2"/>
      </rPr>
      <t xml:space="preserv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t>
    </r>
    <r>
      <rPr>
        <sz val="9"/>
        <rFont val="Arial"/>
        <family val="2"/>
      </rPr>
      <t xml:space="preserve">Igualmente se cuenta con el "Procedimiento de Gestión de Pagos" Código: 208-SFIN-Pr-07 Versión: 4 Vigente desde: 12/06/2020, donde se incluye en el Numeral 7 Condiciones Generales, la siguiente condición: </t>
    </r>
    <r>
      <rPr>
        <b/>
        <i/>
        <sz val="9"/>
        <rFont val="Arial"/>
        <family val="2"/>
      </rPr>
      <t xml:space="preserve">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t>
    </r>
    <r>
      <rPr>
        <sz val="9"/>
        <rFont val="Arial"/>
        <family val="2"/>
      </rPr>
      <t>Los dos (2) procedimientos se encuentran publicados en la carpeta de calidad en la ruta: \\10.216.160.201\calidad\10. PROCESO GESTIÓN FINANCIERA\PROCEDIMIENTOS</t>
    </r>
  </si>
  <si>
    <t xml:space="preserve">14/11/2019
15/04/2020
23/06/2020                   </t>
  </si>
  <si>
    <t>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t>
  </si>
  <si>
    <t>Se envía adjunto Memorando N°. 2019IE20376 del 15 de noviembre de 2019 suscrito por el Director Jurídico de la entidad, previamente remitido a la Asesora de Control Interno, asi como el Acta No. 249 de 29 de noviembre de 2019 del Comité de Conciliación.</t>
  </si>
  <si>
    <t>28/04/2020
25/06/2020</t>
  </si>
  <si>
    <r>
      <t xml:space="preserve">28/04/2020:
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
</t>
    </r>
    <r>
      <rPr>
        <b/>
        <sz val="9"/>
        <rFont val="Arial"/>
        <family val="2"/>
      </rPr>
      <t xml:space="preserve">Hallazgo que continua abierto
</t>
    </r>
    <r>
      <rPr>
        <sz val="9"/>
        <rFont val="Arial"/>
        <family val="2"/>
      </rPr>
      <t>25/06/2020:
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t>
    </r>
  </si>
  <si>
    <t>Impartir directriz a los abogados apoderados, para que mensualmente notifiquen al Apoyo de la supervisión los procesos que tuvieron alguna actuación y evidencien actualización en Siproj.</t>
  </si>
  <si>
    <t>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
25/06/2020: Se realizó socialización a los enlaces de las dependencias para la solicitud de caja menor, en la solicitud de recurso y legalización.</t>
  </si>
  <si>
    <t>Memorando No. 2020IE4972
Correo Electrónico Socialización Procedimiento 208-SADM-Pr-29 Caja Menor -Enlaces, presentación socialización procedimiento caja menor.</t>
  </si>
  <si>
    <t>22/04/2020
01/07/2020</t>
  </si>
  <si>
    <r>
      <t xml:space="preserve">22/04/2020:
Se cuenta con memorando 2020IE4972 del 13Mar2020, solicitando la actualización de los enlaces de Caja Menor para la solicitud y legalización de recursos. Aún no se cuenta evidencia de socialización del procedimiento.
</t>
    </r>
    <r>
      <rPr>
        <b/>
        <sz val="9"/>
        <rFont val="Arial"/>
        <family val="2"/>
      </rPr>
      <t xml:space="preserve">El hallazgo continua abierto
</t>
    </r>
    <r>
      <rPr>
        <sz val="9"/>
        <rFont val="Arial"/>
        <family val="2"/>
      </rPr>
      <t>01/07/2020:
Se cuenta con correo electronico del día 26Jun2020, donde se realiza entrega de presentación en PowerPoint a los enlaces de cada área, donde se realiza la socialización del Procedimiento 208-SADM-Pr-29 Caja Menor.</t>
    </r>
  </si>
  <si>
    <t>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
25/06/2020: Se realizó visita de seguimiento por el Subdirector Administrativos verificando las TRD del proceso de caja menor, se concluye que el expediente está actualizado a la fecha de la visita.</t>
  </si>
  <si>
    <r>
      <t xml:space="preserve">22/04/2020:
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
</t>
    </r>
    <r>
      <rPr>
        <b/>
        <sz val="9"/>
        <rFont val="Arial"/>
        <family val="2"/>
      </rPr>
      <t xml:space="preserve">Hallazgo que continua abierto
</t>
    </r>
    <r>
      <rPr>
        <sz val="9"/>
        <rFont val="Arial"/>
        <family val="2"/>
      </rPr>
      <t>01/07/2020:
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t>
    </r>
  </si>
  <si>
    <t>Realizar las acciones administrativas y  juridicas necesarias para la verificación y restitución de los costos generados por otros conceptos</t>
  </si>
  <si>
    <t>25/06/2020: Se realizó memorando 2020IE6334 con el fin de informar la periocidad fechas de entrega del seguimiento a la Matriz de riesgos - PAAC Plan anticorrupción y atención al ciudadano 2020.</t>
  </si>
  <si>
    <t>Memorando 2020IE6334</t>
  </si>
  <si>
    <t>01/07/2020:
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t>
  </si>
  <si>
    <t>Luz Andrea Cáceres-Andres Castillo-Angela Maria Vèlez</t>
  </si>
  <si>
    <t>Angela María Vélez C.
Luz Andrea Cáceres-Andres Castillo</t>
  </si>
  <si>
    <t>Angela María Vélez C.
Amalin Ariza</t>
  </si>
  <si>
    <t>4/10/2019
14/01/2020
30/06/2020</t>
  </si>
  <si>
    <t>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https://www.cajaviviendapopular.gov.co/?q=matriz-de-riesgos-plan-anticorrupci%C3%B3n-y-atenci%C3%B3n-al-ciudadano</t>
  </si>
  <si>
    <t>14/01/2020:\\10.216.160.201\calidad\19. CONSOLIDADO MAPAS DE RIESGO\MATRIZ DE RIESGOS - PAAC\2019\MATRIZ DE RIESGOS - PAAC - 3er. CORTE
30/06/2020: \\10.216.160.201\calidad\19. CONSOLIDADO MAPAS DE RIESGO\MATRIZ DE RIESGOS - PAAC\2020\MAPA DE RIESGOS - PAAC - 1er. CORTE - 2020</t>
  </si>
  <si>
    <t>15/10/2019
27/01/2020
27/04/2020
03/07/2020</t>
  </si>
  <si>
    <t>14/01/2020: Durante el mes de Mayo - 2019, se actualizarón las Matrices de Oportunidades de Mejora, consolidando la información para cada proceso de la Entidad (16) y efectuando su publicación en la carpeta de calidad.
30/06/2020:Durante el mes de Enero - 2020, se actualizarón las Matrices DOFA, dentro de las cuales se tienen las Oportunidades , consolidando la información para cada proceso de la Entidad (16) y efectuando su publicación en la carpeta de calidad.</t>
  </si>
  <si>
    <t>14/01/2020: \\10.216.160.201\calidad\1. PROCESO DE GESTIÓN ESTRATÉGICA\DOCUMENTOS REFERENCIA\CONTEXTO ORGANIZACIONAL\2019
30/06/2020:\\10.216.160.201\calidad\19. CONSOLIDADO MAPAS DE RIESGO\MATRIZ DE RIESGOS - PAAC\2020\FICHAS DE RIESGO - 2020</t>
  </si>
  <si>
    <t>13/11/2019
27/01/2020
27/04/2020
03/07/2020</t>
  </si>
  <si>
    <t>14/01/2020
30/06/2020</t>
  </si>
  <si>
    <t>14/01/2020: A la fecha, los responsables de procesos han entregado las herramientas de gestión de forma oportuna, acorde al memorando de solicitud.
30/06/2020: Para la formualción del Mapa deRiesgos - PAAC, se evidenció la entrega oportuna por parte de los responsables de procesos, exceptuando el proceso de Gestión de Comunicaciones, que entregó posterior a la fecha requerida.</t>
  </si>
  <si>
    <t>14/01/2020: \\10.216.160.201\calidad\19. CONSOLIDADO MAPAS DE RIESGO\MATRIZ DE RIESGOS - PAAC\2019\MATRIZ DE RIESGOS - PAAC - 3er. CORTE
30/06/2020: \\10.216.160.201\calidad\19. CONSOLIDADO MAPAS DE RIESGO\MATRIZ DE RIESGOS - PAAC\2020\MATRIZ DE RIESGOS - PAAC FINAL</t>
  </si>
  <si>
    <t>05/02/2020
27/04/2020
03/07/2020</t>
  </si>
  <si>
    <r>
      <t xml:space="preserve">05/02/2020: Se verifica que la Oficina asesora de planeación envió memorando con radicado 2019IE23353 de fecha 24-12-2019 en el cual se proyectaron la fechas de elaboración del PAAC 2020.
27/04/2020:
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
</t>
    </r>
    <r>
      <rPr>
        <b/>
        <sz val="9"/>
        <rFont val="Arial"/>
        <family val="2"/>
      </rPr>
      <t xml:space="preserve">Hallazgo que continua abierto
</t>
    </r>
    <r>
      <rPr>
        <sz val="9"/>
        <rFont val="Arial"/>
        <family val="2"/>
      </rPr>
      <t>03/07/2020:
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t>
    </r>
  </si>
  <si>
    <t>14/01/2020: La Oficina Asesora de Planeación solicitó la publicación del Mapa de Riesgos - Plan Anticorrupción y tención al Ciudadano, cumpliendo así con la Normatividad que nos rige  (10/01/2020) 
Publicación: 
1. Pagina web de la Caja de la Vivienda Popular y en el Botón de Transparencia 
https://www.cajaviviendapopular.gov.co/?q=matriz-de-riesgos-plan-anticorrupci%C3%B3n-y-atenci%C3%B3n-al-ciudadano#matriz-de-riesgos---plan-anticorrupci-n-y-atenci-n-al-ciudadano-2019
Calidad: 
\\10.216.160.201\calidad\19. CONSOLIDADO MAPAS DE RIESGO\MATRIZ DE RIESGOS - PAAC\2019\MATRIZ DE RIESGOS - PAAC - 3er. CORTE
30/06/2020: 
La Oficina Asesora de Planeación, una vez consolidada la información para los 16 procesos de la Entidad, llevó para revisión y/o aprobación la formulación del Mapa de riesgos - PAAC - 2020, en el Comité Institucional de Gestión y Desempeño, el día 27 de enero - 2020. 
El 28 de enero - 2020 solicitó la publicación de la versión preliminar para observaciones de los grupos de interés internos y externos. 
El 28 de enero - 2020, envía el Mapa de Riesgos - Plan Anticorrupción y Atención al ciudadado a los Responsables de Procesos y sus enlaces, para socializar la Versión Preliminar Mapa de Riesgos Procesos – Plan Anticorrupción y Atención al Ciudadano.
El 31 de enero - 2020, una vez aprobada y no habiendo recibido observaciones, se publica la formulación de la Herramienta en la página web y en la carpeta de calidad, cumpliendo así con la Normatividad que nos rige  (3101/2020). 
Publicación: 
1. Pagina web de la Caja de la Vivienda Popular y en el Botón de Transparencia 
https://www.cajaviviendapopular.gov.co/?q=matriz-de-riesgos-plan-anticorrupci%C3%B3n-y-atenci%C3%B3n-al-ciudadano
Calidad: 
\\10.216.160.201\calidad\19. CONSOLIDADO MAPAS DE RIESGO\MATRIZ DE RIESGOS - PAAC\2020
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t>
  </si>
  <si>
    <t>14/01/2020: https://www.cajaviviendapopular.gov.co/?q=matriz-de-riesgos-plan-anticorrupci%C3%B3n-y-atenci%C3%B3n-al-ciudadano
30/06/2020: https://www.cajaviviendapopular.gov.co/?q=matriz-de-riesgos-plan-anticorrupci%C3%B3n-y-atenci%C3%B3n-al-ciudadano</t>
  </si>
  <si>
    <t>14/01/2020: Javier de Jesús Cruz - Jefe Oficina Asesora de Planeación
30/06/2020: Catalina Nagy Patiño - Jefe Oficina Asesora de Planeación</t>
  </si>
  <si>
    <t>14/01/2020: Javier de Jesús Cruz - Jefe Oficina Asesora de Planeación
Todos los Resposables de procesos
30/06/2020: Catalina Nagy Patiño - Jefe Oficina Asesora de Planeación
Todos los Resposables de procesos</t>
  </si>
  <si>
    <t>16/10/2019
27/01/2020
27/04/2020
03/07/2020</t>
  </si>
  <si>
    <r>
      <t xml:space="preserve">Se evidenció publicación de las modificaciones al PAAC, sin embargo no se evidencia socialización a las partes interesadas de los cambios realizados.
27/01/2020: Se evidencia que aunque se contempla el control de cambios en el documento del Plan Anticorrupción y de Atención al Ciudadano, no se está controlando los cambios correctamente, pues se formalizaron 2 de las 8 versiones del plan.
\\10.216.160.201\calidad\19. CONSOLIDADO MAPAS DE RIESGO\MATRIZ DE RIESGOS - PAAC\2019\MATRIZ DE RIESGOS - PAAC - 3er. CORTE
27/04/2020:
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
</t>
    </r>
    <r>
      <rPr>
        <b/>
        <sz val="9"/>
        <rFont val="Arial"/>
        <family val="2"/>
      </rPr>
      <t xml:space="preserve">Hallazgo que continua abierto
</t>
    </r>
    <r>
      <rPr>
        <sz val="9"/>
        <rFont val="Arial"/>
        <family val="2"/>
      </rPr>
      <t>03/07/2020
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
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"Control de Cambios de Registros Vigencia 2020",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
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
Una vez aprobada y no habiendo recibido observaciones, se publica la formulación de la Herramienta en la página web y en la carpeta de calidad, mediante correo electrónico del día 31Ene2020.</t>
    </r>
  </si>
  <si>
    <t>21/04/2020
30/06/2020</t>
  </si>
  <si>
    <t xml:space="preserve">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
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t>
  </si>
  <si>
    <t>30/06/2020: \\10.216.160.201\Oficial\PLAN DE MEJORAMIENTO CI\2020\SEGUIMIENTO JUNIO - 30 2020\PROYECTOS</t>
  </si>
  <si>
    <t>27/04/2020
03/07/2020</t>
  </si>
  <si>
    <t>24/04/2020:
La oficina asesora de Planeación realiza solicitud para el aplazamiento de la fecha de finalización (31Mar2020), la cual se aplaza para el dia 30Jun2020.
03/07/2020:
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t>
  </si>
  <si>
    <t>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
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t>
  </si>
  <si>
    <t>21/04/2020: Acta de reunión:
\\10.216.160.201\Oficial\PLAN DE MEJORAMIENTO CI\2020\Actividad 74
30/06/2020: \\10.216.160.201\calidad\19. CONSOLIDADO MAPAS DE RIESGO\MATRIZ DE RIESGOS - PAAC\2020</t>
  </si>
  <si>
    <r>
      <t>27/04/2020:
Se cuenta con acta de reunion del dia 17Mar2020, donde se reunieron las personas encargadas de atender la acción formulada, para lo cual, emiten la siguiente respuesta: "</t>
    </r>
    <r>
      <rPr>
        <i/>
        <sz val="9"/>
        <rFont val="Arial"/>
        <family val="2"/>
      </rPr>
      <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t>
    </r>
    <r>
      <rPr>
        <sz val="9"/>
        <rFont val="Arial"/>
        <family val="2"/>
      </rPr>
      <t>".
Teniendo en cuenta lo anterior, se realiza revision de la Guia para la administración del riesgo y el diseño
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"Mapa de Riesgos - Código 208-PLA-Ft-78 Versión 4" cumple en ese aspecto con lo solicitado en la guia antes mencionada.
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t>
    </r>
  </si>
  <si>
    <t>RESULTADOS SEGUNDO SEGUIMIENTO PLAN DE MEJORAMIENTO corte al 23-JUN-2020 - Andres Farias</t>
  </si>
  <si>
    <t>TEMAS NUEVOS PARA SEGUNDO SEGUIMIENTO 2020</t>
  </si>
  <si>
    <t>Nueva</t>
  </si>
  <si>
    <t>Cerrada en cual seguimiento</t>
  </si>
  <si>
    <t>Cerrada en el Primer seguimiento</t>
  </si>
  <si>
    <t>Cerrada en el Segundo seguimiento</t>
  </si>
  <si>
    <t>Acciones en estado DIFERENTE a Cerrada, despues de hacer el segundo seguimiento con corte al 23Jun2020</t>
  </si>
  <si>
    <t>DGC</t>
  </si>
  <si>
    <t>1.33</t>
  </si>
  <si>
    <t>Incumplimiento del numeral 7.5.3 de la ISO 9001:2015: Control de la información documentada, literal c) Control de cambios y d) Conservación y disposición.</t>
  </si>
  <si>
    <t>No se observó el correcto desarrollo de las actividades de recuperación, preservación, conservación y disposición en relación con el procedimiento “Para la administración de bienes devolutivos 208-SADM-Pr-15 – Versión 1 – Vigente desde el 17 de octubre de 2014”.</t>
  </si>
  <si>
    <t>Inexistencia de Back-up para los años anteriores a 2014.</t>
  </si>
  <si>
    <t>Deficiencia en el diligenciamento y control de registos del listado maestro de documentos</t>
  </si>
  <si>
    <t>Solicitar a la Oficina de Tecnología de la Información y las Comunicaciones, los back-up de los profesionales encargados del Sistema Integrado de Gestión de la Oficina Asesora de Planeación, para los años anteriores a 2014, con el fin de mantener salvaguardados los archivos, y responder a los requerimientos de los diferentes procesos de la Entidad .</t>
  </si>
  <si>
    <t>Mantener el Listado Maestro de Documentos debidamente actualizado, acorde a los requerimientos de las áreas para crear, modificar o eliminar documentos del Sistema Integrado de Gestión.</t>
  </si>
  <si>
    <t>Listado Maestro actualizado</t>
  </si>
  <si>
    <t xml:space="preserve">Efectuar la revisión de los documentos de cada proceso, para validar la exactitud de la denominación de los mismos, tanto dentro como fuera del archivo - Vs el nombre descrito en el Listado Maestro de Documentos. </t>
  </si>
  <si>
    <t>Documentación Revisada al 100%</t>
  </si>
  <si>
    <t>16 procesos revisados/16 procesos existentes*100</t>
  </si>
  <si>
    <t xml:space="preserve">No se tiene certeza de la fecha de creación del documento 208-SADM-Pr-13, ya que no está relacionada en el control de cambios del mismo  </t>
  </si>
  <si>
    <t>Informar mediante memorando a los Responsables de Proceso - Enlace, sobre los lineamientos establecidos para la documentación del Sistema Integrado de Gestión y su ruta de consulta, al igual que su responsabilidad como primera línea de Defensa, para revisar las aprobaciones efectuadas por la Oficina Asesora de Planeación, en los lugares dispuestos para tal fin (carpeta del proceso - Listado Maestro de Documentos).</t>
  </si>
  <si>
    <t>Ajustar la Norma Fundamental, estableciendo un punto de control relacionado con la revisión periódica de los instrumentos de Cada Proceso, por parte de los Responsables de los mismos</t>
  </si>
  <si>
    <t>Norma Fundamental</t>
  </si>
  <si>
    <t>1.34</t>
  </si>
  <si>
    <t>1.35</t>
  </si>
  <si>
    <t>1.36</t>
  </si>
  <si>
    <t>1.37</t>
  </si>
  <si>
    <t>Informe Seguimiento Plan Anual de Vacantes 2019 - 2020</t>
  </si>
  <si>
    <t>12.5</t>
  </si>
  <si>
    <t>No se aportó la evidencia de la publicación en la página oficial de la CVP, del Plan Estratégico de Talento Humano de la vigencia 2019, soporte necesario para validar el cumplimiento del Artículo 2.2.22.3.14 del Decreto 1083 de 2015 en cuanto al Plan Anual de Vacantes.</t>
  </si>
  <si>
    <t>Falta de evidencia de la publicación del PETH en la pagina web de la cvp</t>
  </si>
  <si>
    <t>Realizar memorando interno para el proceso de Talento Humano en el cual se identifique la evidencia de la publicación del PETH para el periodo 2020 en la pagina web de la CVP, este debe ser incluido en la carpeta de calidad del proceso.</t>
  </si>
  <si>
    <t>Memorando interno</t>
  </si>
  <si>
    <t>un (1) memorando</t>
  </si>
  <si>
    <t>3.11</t>
  </si>
  <si>
    <t>No se cuenta con registro de asistencia física en las sesiones virtuales del Comité adelantadas desde finales del mes de marzo vía Google meet en virtud de la declaratoria de emergencia sanitaria.</t>
  </si>
  <si>
    <t>En virtud de la declaratoria de Emergencia Económica, Social y Ecológica se han venido adelantando desde finales del mes de marzo, sesiones virtuales del Comité de Conciliación utilizando la herramienta meet.google.com</t>
  </si>
  <si>
    <t>Utilizar el chat de la herramienta meet.google.com para dejar constancia de las asistencia de los miembros e invitados al Comité, asi las cosas, el Secretario Tecnico una vez inice la sesión, solicitara a los miembros hacer uso del chat para manifiestar su precencia en la sesion, una vez finalice el Comite se procedera a guardar copia del chat el cual hara la veces de lista de asistenica y se adjuntará al acta respectiva.</t>
  </si>
  <si>
    <t>Registro de asistenica vía chat</t>
  </si>
  <si>
    <t>Copia del Chat anexo al acta</t>
  </si>
  <si>
    <t>3.12</t>
  </si>
  <si>
    <t>3.13</t>
  </si>
  <si>
    <t>3.14</t>
  </si>
  <si>
    <t>3.15</t>
  </si>
  <si>
    <t>Informe seguimiento SIPROJ 01Jul2019 - 31Dic2019</t>
  </si>
  <si>
    <t>El seguimiento adelantado por Control Interno evidenció que existen procesos en los cuales,
aunque la Caja Vivienda Popular fue vinculada no se encontró evidencia de la delegación de un apoderado para que ejerciera la representación de los intereses de la entidad. (ítems 35 y 41 y la información contenida en la tabla N° 6 del presente informe).</t>
  </si>
  <si>
    <t>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t>
  </si>
  <si>
    <t>Hallazgos del Informe de Seguimiento efectuado al Sistema de Información de Procesos Judiciales de Bogotá SIPROJ - WEB D.C Periodo 01ene2018 al 30 junio2019.</t>
  </si>
  <si>
    <t xml:space="preserve">1. Falta de diligencia por parte del Abogado Apoderado en la actualización del SIPROJ - WEB.
2. No se realizaba seguimiento a las actuaciones que realizaba el abogado apoderado.
3. No se tenía un mecanismo de seguimiento de la actualización realizada al Siproj por parte de los Abogados Apoderados.
</t>
  </si>
  <si>
    <t xml:space="preserve">1. La persona encargada del cargue de la información, no era la indicada para ello.
2. Errores involuntarios en el cargue de la información. 
3. Falla en la designación de la responsabilidad del cargue de pagos en el módulo.
</t>
  </si>
  <si>
    <t>Revisar los procesos en SIPROJ que se manifiestan en Informe de Seguimiento efectuado al Sistema de Información de Procesos Judiciales de Bogotá SIPROJ - WEB D.C Periodo 01jul2019 al 31 dic2019. Hallazgo No.1 y subsanar las evidencias encontradas</t>
  </si>
  <si>
    <t>Impartir directriz a los abogados apoderados, para que mensualmente notifiquen a la supervisión del contrato, los procesos que tuvieron alguna actuación y evidencien actualización en Siproj, reflejado en la aprobacion de la cuenta de cobro.</t>
  </si>
  <si>
    <t>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t>
  </si>
  <si>
    <t>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t>
  </si>
  <si>
    <t>Seguimiento cargue de informacion a Siproj.</t>
  </si>
  <si>
    <t>#de pago de sentencias/# de verificacion pago de sentencias registrados en siproj.</t>
  </si>
  <si>
    <t>11.8</t>
  </si>
  <si>
    <t>11.9</t>
  </si>
  <si>
    <t>11.10</t>
  </si>
  <si>
    <t>11.11</t>
  </si>
  <si>
    <t>11.12</t>
  </si>
  <si>
    <t>Informe de seguimiento al Plan Institucional de Archivos - PINAR vigencia 2019</t>
  </si>
  <si>
    <t>No se evidenció la formulación de la Política de Gestión Documental en la vigencia 2019.</t>
  </si>
  <si>
    <t>Base legal desactualizada del artículo 1° Adopción y artículo 2° Aplicación, de la Resolución 3964 del 24 de diciembre de 2015</t>
  </si>
  <si>
    <t>El Plan Institucional de Archivos – PINAR Publicado en dos lugares diferentes de la página oficial de la Entidad, ambos con versión 2, presenta dos fechas de vigencia diferentes, siendo una el 31 de octubre de 2018 y la otra el 07 de octubre de 2019, difiriendo ambas en su control de cambios. Se evidenció que la versión disponible en la carpeta de calidad es la del 07Oct2019, donde en su control de cambios cuenta con tres versiones, repitiéndose la segunda versión. Siendo que no corresponde el versionamiento en el documento normalizado en el sistema de gestión de calidad de la CVP.</t>
  </si>
  <si>
    <t>No se formuló el Programa Específico de Identificación y protección de documentos vitales, establecido en el PINAR como tarea a desarrollar en la vigencia 2019 en el PINAR. La Entidad debe garantizar la disponibilidad y acceso de los documentos a largo plazo.</t>
  </si>
  <si>
    <t>No se realizó la “Revisión de funciones y presentación de propuesta a Consejo Directivo”. La ventanilla única de correspondencia actualmente depende de la Dirección de Gestión Corporativa.</t>
  </si>
  <si>
    <t xml:space="preserve">No se tomó en cuenta la planeación de sesiones del comité institucional en el proceso de formulación para asegurar no solo la aprobación dentro de la vigencia sino también la publicación dentro de ella </t>
  </si>
  <si>
    <t xml:space="preserve">porque al momento de la actualización del PGD no se estimó necesario expedir un nuevo acto administrativo para su adopción toda vez que el mismo ya existía </t>
  </si>
  <si>
    <t xml:space="preserve">Porque no se ejerció un control sobre las versiones que genera planeación  para dejar la ultima versión en el archivo de gestión solicitando la entrega del documento en formato modificable y se generó así un error. </t>
  </si>
  <si>
    <t xml:space="preserve">Porque en la planificación del cronograma de actividades de  la vigencia 2019 se buscó atender todos los requerimientos relacionados con instrumentos y programas definidos por el ente rector de la política archivística, pero no se tomaron en cuenta factores de disponibilidad de personal y capacidad de respuesta ante actividades varias </t>
  </si>
  <si>
    <t xml:space="preserve">Porque no se insistió ante la falta de respuesta de la secretaría técnica para que el proyecto fuese presentado. </t>
  </si>
  <si>
    <t>Elaborar un listado de instrumentos que requieren aprobación del Comité MIPG y solicitar mediante memorando la programación de sesiones del Comité MIPG.</t>
  </si>
  <si>
    <t>Listado de Instrumentos</t>
  </si>
  <si>
    <t>Un (1) listado de instrumentos</t>
  </si>
  <si>
    <t>Gestionar la expedición de un nuevo acto administrativo para adopción de la versión actualizada del Programa de Gestión documental que modifique.</t>
  </si>
  <si>
    <t xml:space="preserve">Acto Administrativo </t>
  </si>
  <si>
    <t>Un (1) acto administrativo</t>
  </si>
  <si>
    <t>Solicitar a la Oficina Asesora de Planeación la subsanación del error en versión del documento, cambiar la versión publicada en la pagina web, por la versión  en la carpeta de calidad.</t>
  </si>
  <si>
    <t>Memorando solicitud</t>
  </si>
  <si>
    <t>Un (1) memorando</t>
  </si>
  <si>
    <t>Revisar y ajustar el cronograma de actividades 2020 teniendo presentes las novedades e inconvenientes generados por 1. la intermitencia en la contratación del personal y 2.  emergencia sanitaria (cuarentenas han impedido la ejecución de algunas actividades que requieren obligatoriamente la presencialidad).</t>
  </si>
  <si>
    <t xml:space="preserve">Cronograma ajustado </t>
  </si>
  <si>
    <t>Un (1) cronograma</t>
  </si>
  <si>
    <t xml:space="preserve">Reiterar ante la Secretaría Técnica del Consejo Directivo la solicitud de ajuste de funciones de las dependencias Dirección de Gestión Corporativa y CID y Subdirección Administrativa y presentar nuevamente el análisis realizado con base en el Acuerdo 060 de 2001. </t>
  </si>
  <si>
    <t xml:space="preserve">Memorando que incluya el análisis de las funciones y propuesta de acuerdo </t>
  </si>
  <si>
    <t>Un (1) Memorando</t>
  </si>
  <si>
    <t>12.6</t>
  </si>
  <si>
    <t xml:space="preserve">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
</t>
  </si>
  <si>
    <t>Incumplimiento del literal h, del numeral 2 del artículo 16 de la Ley 909 de 2004 que establece: “Participar en la elaboración del plan anual de formación y capacitación y en el de estímulos y en su seguimiento”.</t>
  </si>
  <si>
    <t>Incumplimiento del literal c) control de cambios, correspondiente al numeral 7.5.3.2 de la NTC-ISO 9001: 2015.</t>
  </si>
  <si>
    <t>No se dejo evidencia documentada en el  análisis de las  necesidades de previsión de recursos humanos</t>
  </si>
  <si>
    <t>No es claro el desarrollo frente a la actualización de la planta global de empleos</t>
  </si>
  <si>
    <t>Falta de seguimiento a las fechas en que debe sesionar la comisión de personal</t>
  </si>
  <si>
    <t xml:space="preserve">En las convocatorios no se evidencia con claridad el orden del día y no se registran actas con toda la información cumpliendo con los requisitos señalados </t>
  </si>
  <si>
    <t>No se evidenció la participación de la comisión de personal en la elaboración del plan anual de formación, capacitación y en el de estímulos</t>
  </si>
  <si>
    <t>No se identifico el formato aprobado  en el Sistema de Gestión de calidad para el acta de la reunión</t>
  </si>
  <si>
    <t>Realizar un informe de las necesidades de previsión de recursos humanos para el PETH periodo 2021.</t>
  </si>
  <si>
    <t>Concepto de la Función Publica con el fin de identificar la actualización de la planta global de empleos</t>
  </si>
  <si>
    <t xml:space="preserve">Realiza cronograma el en cual se establezcan las fechas para sesionar la comisión de personal , el cual debe ser identificado en el orden del día del acta de reunión, garantizar la asistencia de todos los los representantes de la comisión para cumplir con el quórum para toma de decisiones </t>
  </si>
  <si>
    <t>Realizar convocatoria al Comité de personal identificando el orden del día y realizar revisión del acta de la reunión  cumplimento con los requisitos señalados en el formato por la secretaria técnica.</t>
  </si>
  <si>
    <t>Invitar a la comisión de personal a las diferentes actividades que se realicen en la creación del plan anual de formación, capacitación y en el de estímulos</t>
  </si>
  <si>
    <t xml:space="preserve">Realizar socialización del formato 208-SADM-Ft-06 Acta de reunión,  en la próxima sesión de la comisión de personal </t>
  </si>
  <si>
    <t>Informe de analisis</t>
  </si>
  <si>
    <t>Un (1) informe</t>
  </si>
  <si>
    <t>Concepto</t>
  </si>
  <si>
    <t>Un (1) concepto</t>
  </si>
  <si>
    <t>Socialización</t>
  </si>
  <si>
    <t>Una 1 socializacion</t>
  </si>
  <si>
    <t>12.7</t>
  </si>
  <si>
    <t>12.8</t>
  </si>
  <si>
    <t>12.9</t>
  </si>
  <si>
    <t>12.10</t>
  </si>
  <si>
    <t>12.11</t>
  </si>
  <si>
    <t>Informe Seguimiento Plan de Previsión RH – 2019</t>
  </si>
  <si>
    <t>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
su propia actividad, a fin de detectar desviaciones y efectuar correctivos de manera oportuna para el adecuado cumplimiento de los resultados que se esperan en el ejercicio de su función.</t>
  </si>
  <si>
    <t>Deficiencia en punto de control entre la Matriz de Tutelas y el Sirpoj</t>
  </si>
  <si>
    <t>Actualizar Procedimiento de Acciones de Tutelas, incluyendo punto de control entre la Matriz de Tutelas y Siproj.</t>
  </si>
  <si>
    <t>Actualizacion de Procedimiento</t>
  </si>
  <si>
    <t>1 Procedimiento de tutelas actualizado</t>
  </si>
  <si>
    <t>Falta de unificacion de la Matriz de Tutelas (se presentaba por separado según la vigencia).</t>
  </si>
  <si>
    <t>Unificacion de la Matriz de Tutelas, incluyendo una columna denominada vigencia.</t>
  </si>
  <si>
    <t>Unificacion Matriz de Tutelas</t>
  </si>
  <si>
    <t>1 Matriz de Tutelas unificada.</t>
  </si>
  <si>
    <t>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t>
  </si>
  <si>
    <t>Deficiencia en punto de control entre la Matriz de Tutelas contra procedimiento seguimiento de fallo desfavorable.</t>
  </si>
  <si>
    <t>Incluir en la Matriz de Tutelas el cumplimiento del fallo y dar inicio a este a partir de la fecha.</t>
  </si>
  <si>
    <t>Matriz con cumplimiento de fallo.</t>
  </si>
  <si>
    <t>1 Matriz de Tutelas con columna de cumplimiento de fallo</t>
  </si>
  <si>
    <t>Desconocimiento en los Procedimientos de la Direccion Juridica.</t>
  </si>
  <si>
    <t>Capacitar a funcionarios y contratistas, donde se socialicen los procedimientos de la Direccion Jurìdica, cada dos meses.</t>
  </si>
  <si>
    <t>Capacitacion Procedimientos</t>
  </si>
  <si>
    <t>No. de capacitaciones realizadas / 6 Capacitaciones Programadas</t>
  </si>
  <si>
    <t>Reportar en Siproj el informe del cumplimiento del fallo radicado ante el despacho judicial de las dos acciones de tutela reportadas en la auditoria.</t>
  </si>
  <si>
    <t>Reporte de cumplimiento al despacho</t>
  </si>
  <si>
    <t>No. de informe reportados / 2 reportes programados.</t>
  </si>
  <si>
    <t>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t>
  </si>
  <si>
    <t>Actualizacion de Matriz de Riesgos 2020</t>
  </si>
  <si>
    <t>1 Matriz de Riegos 2020 Actualizada</t>
  </si>
  <si>
    <t>La Dirección Jurídica de Caja de la Vivienda Popular, se encuentra adelantando la actividad de notificación de actos administrativos, sin contar con un procedimiento
de gestión, lineamiento, manual o algún otro documento que avale dicha actividad bajo el Sistema Integrado de Gestión de la CVP, así como la asignación de la responsabilidad de adelantar el dicho procedimiento.</t>
  </si>
  <si>
    <t>No se habia contemplado la necesidad de contrar con un procedimiento para la desarrollar la actividad de Notificaciones de Actos Administrativos</t>
  </si>
  <si>
    <t>Elaboracion, socializacion e implementacion del Procedimiento de Notificaciones.</t>
  </si>
  <si>
    <t>Elaboracion, socializacion e implementacion de procedimiento</t>
  </si>
  <si>
    <t>1 Procedimiento de Notificaciones estandarizado.</t>
  </si>
  <si>
    <t>Al no tener un procedimiento establecido, tampoco se contaba con los lineamientos, mecanismos y/o herramientas necesarias para desarrollar correctamente la actividad de notificaciones de Actos Administrativos.</t>
  </si>
  <si>
    <t>Crear un buzon de correo institucional especifico para la notificacion de actos administrativos.</t>
  </si>
  <si>
    <t>Buzon de correo institucional (notificaciones administrativas)</t>
  </si>
  <si>
    <t xml:space="preserve">1 Buzon correo institucional creado y </t>
  </si>
  <si>
    <t>No se contaba con los lineamientos, mecanismos y/o herramientas necesarias para desarrollar correctamente la actividad de notificaciones de Actos Administrativos.</t>
  </si>
  <si>
    <t>Creacion de una Matriz de Notificacion  personal de actos administrativos.</t>
  </si>
  <si>
    <t>Matriz Notificacion personal Actos Administartivos.</t>
  </si>
  <si>
    <t>1 Matriz de Notificaciones creada</t>
  </si>
  <si>
    <t>3.16</t>
  </si>
  <si>
    <t>3.17</t>
  </si>
  <si>
    <t>3.18</t>
  </si>
  <si>
    <t>3.19</t>
  </si>
  <si>
    <t>3.20</t>
  </si>
  <si>
    <t>3.21</t>
  </si>
  <si>
    <t>3.22</t>
  </si>
  <si>
    <t>3.23</t>
  </si>
  <si>
    <t>3.24</t>
  </si>
  <si>
    <t>Auditoría Procedimiento Acción Tutela y Notificaciones 2019</t>
  </si>
  <si>
    <t xml:space="preserve">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su presentación oportuna. </t>
  </si>
  <si>
    <t>9.60</t>
  </si>
  <si>
    <t>9.61</t>
  </si>
  <si>
    <t>9.62</t>
  </si>
  <si>
    <t>No se observa que se hubieran emitido los conceptos jurídicos, financieros y sociales para la toma de decisiones de la baja de bienes realizada la sesión del Comité Técnico de Inventarios de Bienes Muebles del 04 de diciembre de 2019 registrada con acta No 1-2019.</t>
  </si>
  <si>
    <t>No se observa el seguimiento a los procesos internos de la CVP con el fin de asegurar el cumplimiento a las normas y procedimientos en materia de inventarios</t>
  </si>
  <si>
    <t>De enero a octubre de la vigencia 2019, no se realizaron sesiones del Comité Técnico de Inventarios de Bienes Muebles.</t>
  </si>
  <si>
    <t>Informe Auditoría especial de inventarios (hardware y software)</t>
  </si>
  <si>
    <t>No se presento en debida forma los conceptos establecidos en la Resolución 2904 del 29 de junio de 2017 al comité técnico de inventarios de bienes muebles</t>
  </si>
  <si>
    <t>Se realizan seguimientos físicos a los procesos en materia de inventario, pero no se deja evidencia  documentada</t>
  </si>
  <si>
    <t>Ausencia de un cronograma que permita identificar el control de las fecha programas para el desarrollo del comité</t>
  </si>
  <si>
    <t>Informar mediante memorando a los dependencias que intervienen en los conceptos jurídico, administrativo, financieros y sociales, del comité de bienes muebles, el proceso identificado en la resolución 2904 de 2017, en caso que se requiera la baja de bienes muebles para el periodo 2020.</t>
  </si>
  <si>
    <t>En el desarrollo de los comités que faltan para el periodo 2020, en el orden del día registrar e identificar las evidencias del seguimiento a los distintos procesos en materia de inventarios.</t>
  </si>
  <si>
    <t>Seguimiento procesos inventario</t>
  </si>
  <si>
    <t xml:space="preserve">(No. de Actas de comité sesiones ordinarias programadas / 2) X 100% </t>
  </si>
  <si>
    <t xml:space="preserve">Realizar invitación a las sesiones de comité pendientes para el periodo 2020. </t>
  </si>
  <si>
    <t>Seguimiento sesiones comité</t>
  </si>
  <si>
    <t>Seguimiento Resolución 2904 del 2017 - Bienes muebles - vigencia 2019</t>
  </si>
  <si>
    <t>12/12/2018
19/06/2019
04/10/2019
15/01/2020
15/04/2020
25/06/2020
16/10/2020</t>
  </si>
  <si>
    <t>Alejandro Marín Cañón / Contratista 560-2018 / Contratista 007-2019
15/01/2020: Alexandra Johenn Álvarez Mantilla-Profesional Universitario 219-01/Jhoana Marcela Rodríguez Silva Contratista 606-2020</t>
  </si>
  <si>
    <t>14/10/2019
15/01/2020
15/04/2020
25/06/2020
16/10/2020</t>
  </si>
  <si>
    <t>Alejandro Marín Cañón / Contratista 560-2018 / Contratista 007-2019Alexandra Johenn Álvarez Mantilla /Profesional Universitario-219-01/Jhoana Marcela Rodríguez Silva Contratista 606-2020</t>
  </si>
  <si>
    <t>Alejandro Marín Cañón / Contratista 560-2018 / Contratista 007-2019,Alexandra Johenn Álvarez Mantilla /Profesional Universitario-219-01/Jhoana Marcela Rodríguez Silva Contratista 606-2020</t>
  </si>
  <si>
    <r>
      <t>15/01/2020:</t>
    </r>
    <r>
      <rPr>
        <sz val="9"/>
        <rFont val="Arial"/>
        <family val="2"/>
      </rPr>
      <t xml:space="preserve">Se Realizaron las siguientes actividades: 
*La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
* La OAP el día 24 de dic2019 con memorando 2019IE23353 convoca a mesas de trabajo para desarrollar mapa de riesgos(15,20 y 24 de enero de 2020) y PAAC (14 y 21 de enero 2020),
* El día 14ener2020 la OAP envia memorando 2020IE262, solicitando asignación de profesionales  para asistir a mesa de trabajo del 16ene2020 en mejoramiento de vivienda.
</t>
    </r>
    <r>
      <rPr>
        <b/>
        <sz val="9"/>
        <rFont val="Arial"/>
        <family val="2"/>
      </rPr>
      <t xml:space="preserve">15/04/2020: </t>
    </r>
    <r>
      <rPr>
        <sz val="9"/>
        <rFont val="Arial"/>
        <family val="2"/>
      </rPr>
      <t>Se realiza envio oportuno de la formulación del PAAC 2020 al area de Planeación, mediante correo electronico el dia 24Ene2020.</t>
    </r>
  </si>
  <si>
    <r>
      <rPr>
        <b/>
        <sz val="9"/>
        <rFont val="Arial"/>
        <family val="2"/>
      </rPr>
      <t>12/12/2018:</t>
    </r>
    <r>
      <rPr>
        <sz val="9"/>
        <rFont val="Arial"/>
        <family val="2"/>
      </rPr>
      <t xml:space="preserve"> 208-CI-Ft-05 PLAN DE MEJORAMIENTO V5 con fecha del 27/07/2018
</t>
    </r>
    <r>
      <rPr>
        <b/>
        <sz val="9"/>
        <rFont val="Arial"/>
        <family val="2"/>
      </rPr>
      <t>Ruta:</t>
    </r>
    <r>
      <rPr>
        <sz val="9"/>
        <rFont val="Arial"/>
        <family val="2"/>
      </rPr>
      <t xml:space="preserve">\\10.216.160.201\calidad\16. PROCESO EVALUACIÓN DE LA GESTIÓN\FORMATOS
Presentación y lista de asistencia a taller de análisis de causa raíz.
</t>
    </r>
    <r>
      <rPr>
        <b/>
        <sz val="9"/>
        <rFont val="Arial"/>
        <family val="2"/>
      </rPr>
      <t>Ruta:</t>
    </r>
    <r>
      <rPr>
        <sz val="9"/>
        <rFont val="Arial"/>
        <family val="2"/>
      </rPr>
      <t xml:space="preserve">C:\Users\amarinc\Documents\CVP-Alejandro Marín\Plan de mejora por procesos\seguimientos\I seguimiento\Control Interno
</t>
    </r>
    <r>
      <rPr>
        <b/>
        <sz val="9"/>
        <rFont val="Arial"/>
        <family val="2"/>
      </rPr>
      <t>04/10/2019:</t>
    </r>
    <r>
      <rPr>
        <sz val="9"/>
        <rFont val="Arial"/>
        <family val="2"/>
      </rPr>
      <t xml:space="preserve"> Procedimiento de gestión de la mejora en revisión
</t>
    </r>
    <r>
      <rPr>
        <b/>
        <sz val="9"/>
        <rFont val="Arial"/>
        <family val="2"/>
      </rPr>
      <t>10/01/2020:</t>
    </r>
    <r>
      <rPr>
        <sz val="9"/>
        <rFont val="Arial"/>
        <family val="2"/>
      </rPr>
      <t xml:space="preserve"> Procedimiento actualizado </t>
    </r>
    <r>
      <rPr>
        <b/>
        <sz val="9"/>
        <rFont val="Arial"/>
        <family val="2"/>
      </rPr>
      <t>Ruta:</t>
    </r>
    <r>
      <rPr>
        <sz val="9"/>
        <rFont val="Arial"/>
        <family val="2"/>
      </rPr>
      <t xml:space="preserve"> \\10.216.160.201\calidad\16. PROCESO EVALUACIÓN DE LA GESTIÓN\PROCEDIMIENTOS\208-CI-Pr-05 Gestion de la mejora
</t>
    </r>
    <r>
      <rPr>
        <b/>
        <sz val="9"/>
        <rFont val="Arial"/>
        <family val="2"/>
      </rPr>
      <t>Página web ruta:</t>
    </r>
    <r>
      <rPr>
        <sz val="9"/>
        <rFont val="Arial"/>
        <family val="2"/>
      </rPr>
      <t xml:space="preserve"> https://www.cajaviviendapopular.gov.co/sites/default/files/208-CI-Pr-05%20V5%20Proc.%20de%20gestion%20de%20la%20mejora%20-%20V6.pdf
Capacitación en la </t>
    </r>
    <r>
      <rPr>
        <b/>
        <sz val="9"/>
        <rFont val="Arial"/>
        <family val="2"/>
      </rPr>
      <t>Ruta:</t>
    </r>
    <r>
      <rPr>
        <sz val="9"/>
        <rFont val="Arial"/>
        <family val="2"/>
      </rPr>
      <t xml:space="preserve">\\10.216.160.201\control interno\2020\28.05 PM\INTERNO\CAPACITACIÓN
</t>
    </r>
    <r>
      <rPr>
        <b/>
        <sz val="9"/>
        <rFont val="Arial"/>
        <family val="2"/>
      </rPr>
      <t xml:space="preserve">16/10/2020
Ruta: </t>
    </r>
    <r>
      <rPr>
        <sz val="9"/>
        <rFont val="Arial"/>
        <family val="2"/>
      </rPr>
      <t>\\10.216.160.201\control interno\2020\28.05 PM\INTERNO\13. II_Seg_2020\Evidencias Control Interno PM Icontec\Evidencias</t>
    </r>
  </si>
  <si>
    <r>
      <rPr>
        <b/>
        <sz val="9"/>
        <rFont val="Arial"/>
        <family val="2"/>
      </rPr>
      <t>15 y 17 ene 2020 Ruta</t>
    </r>
    <r>
      <rPr>
        <sz val="9"/>
        <rFont val="Arial"/>
        <family val="2"/>
      </rPr>
      <t xml:space="preserve">:\\10.216.160.201\control interno\2020\28.05 PM\INTERNO\CAPACITACIÓN
</t>
    </r>
    <r>
      <rPr>
        <b/>
        <sz val="9"/>
        <rFont val="Arial"/>
        <family val="2"/>
      </rPr>
      <t>16Oct2020
Ruta:</t>
    </r>
    <r>
      <rPr>
        <sz val="9"/>
        <rFont val="Arial"/>
        <family val="2"/>
      </rPr>
      <t xml:space="preserve"> \\10.216.160.201\control interno\2020\28.05 PM\INTERNO\13. II_Seg_2020\Evidencias Control Interno PM Icontec\Evidencias</t>
    </r>
  </si>
  <si>
    <r>
      <rPr>
        <b/>
        <sz val="9"/>
        <rFont val="Arial"/>
        <family val="2"/>
      </rPr>
      <t>15 y 17 ene 2020 Ruta</t>
    </r>
    <r>
      <rPr>
        <sz val="9"/>
        <rFont val="Arial"/>
        <family val="2"/>
      </rPr>
      <t xml:space="preserve">:\\10.216.160.201\control interno\2020\28.05 PM\INTERNO\CAPACITACIÓN
</t>
    </r>
    <r>
      <rPr>
        <b/>
        <sz val="9"/>
        <rFont val="Arial"/>
        <family val="2"/>
      </rPr>
      <t xml:space="preserve">16/10/2020
Ruta:
</t>
    </r>
    <r>
      <rPr>
        <sz val="9"/>
        <rFont val="Arial"/>
        <family val="2"/>
      </rPr>
      <t>\\10.216.160.201\control interno\2020\28.05 PM\INTERNO\13. II_Seg_2020\Evidencias Control Interno PM Icontec\Evidencias</t>
    </r>
  </si>
  <si>
    <r>
      <rPr>
        <b/>
        <sz val="9"/>
        <rFont val="Arial"/>
        <family val="2"/>
      </rPr>
      <t>15 y 17 ene 2020 Ruta</t>
    </r>
    <r>
      <rPr>
        <sz val="9"/>
        <rFont val="Arial"/>
        <family val="2"/>
      </rPr>
      <t xml:space="preserve">:\\10.216.160.201\control interno\2020\28.05 PM\INTERNO\CAPACITACIÓN
</t>
    </r>
    <r>
      <rPr>
        <b/>
        <sz val="9"/>
        <rFont val="Arial"/>
        <family val="2"/>
      </rPr>
      <t xml:space="preserve">16/10/2020
Ruta: </t>
    </r>
    <r>
      <rPr>
        <sz val="9"/>
        <rFont val="Arial"/>
        <family val="2"/>
      </rPr>
      <t>\\10.216.160.201\control interno\2020\28.05 PM\INTERNO\13. II_Seg_2020\Evidencias Control Interno PM Icontec\Evidencias</t>
    </r>
  </si>
  <si>
    <r>
      <rPr>
        <b/>
        <sz val="9"/>
        <rFont val="Arial"/>
        <family val="2"/>
      </rPr>
      <t>12/12/2018:</t>
    </r>
    <r>
      <rPr>
        <sz val="9"/>
        <rFont val="Arial"/>
        <family val="2"/>
      </rPr>
      <t xml:space="preserve"> Se realizó actualización del formato 208-CI-Ft-05 PLAN DE MEJORAMIENTO V5 con fecha del 27/07/2018, adicionalmente se realizó taller de análisis de causa raíz el día 16 de Mayo de 2018 
</t>
    </r>
    <r>
      <rPr>
        <b/>
        <sz val="9"/>
        <rFont val="Arial"/>
        <family val="2"/>
      </rPr>
      <t>19/06/2019:</t>
    </r>
    <r>
      <rPr>
        <sz val="9"/>
        <rFont val="Arial"/>
        <family val="2"/>
      </rPr>
      <t xml:space="preserve"> Faltó realizar la actualización del procedimiento "208-CI-Pr-05  Acciones Correctivas y Preventivas del 27/06/2016" el cual se tiene programado realizar antes del 30 de agosto de 2019
</t>
    </r>
    <r>
      <rPr>
        <b/>
        <sz val="9"/>
        <rFont val="Arial"/>
        <family val="2"/>
      </rPr>
      <t>04/10/2019:</t>
    </r>
    <r>
      <rPr>
        <sz val="9"/>
        <rFont val="Arial"/>
        <family val="2"/>
      </rPr>
      <t xml:space="preserve">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
</t>
    </r>
    <r>
      <rPr>
        <b/>
        <sz val="9"/>
        <rFont val="Arial"/>
        <family val="2"/>
      </rPr>
      <t>15/01/2020:</t>
    </r>
    <r>
      <rPr>
        <sz val="9"/>
        <rFont val="Arial"/>
        <family val="2"/>
      </rPr>
      <t xml:space="preserve"> </t>
    </r>
    <r>
      <rPr>
        <u/>
        <sz val="9"/>
        <rFont val="Arial"/>
        <family val="2"/>
      </rPr>
      <t>Entre el 20Dic2019 y el 30Dic2019 se realizaron las gestiones de:</t>
    </r>
    <r>
      <rPr>
        <sz val="9"/>
        <rFont val="Arial"/>
        <family val="2"/>
      </rPr>
      <t xml:space="preserve">
* Revisión y aprobación por parte de la Asesora de Control Interno del procedimiento y sus formatos asociados.
* Se radicó memorando 2019IE23346 del 24/12/2019 a la OAP solicitando modificación del procedimiento 208-CI-Pr-05, modificación de formato Plan de mejoramiento 208-CI-FT05 y creación del formato Plan de mejoramiento y análisis causal.
*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
* Se solicitó a la OAC la divulgación del procedimiento modificado y de sus formatos asociados, pieza comunicativa que fue remitida por el correo institucional de comunicaciones el 30/12/2019.
* Se remitió solicitud a la OAC para reiterar la actualización del procedimiento Gestión de la Mejora en la página de la entidad.
</t>
    </r>
    <r>
      <rPr>
        <u/>
        <sz val="9"/>
        <rFont val="Arial"/>
        <family val="2"/>
      </rPr>
      <t>Entre el 07Ene2020 y el 10Ene2020 se realizaron las siguientes gestiones:</t>
    </r>
    <r>
      <rPr>
        <sz val="9"/>
        <rFont val="Arial"/>
        <family val="2"/>
      </rPr>
      <t xml:space="preserve">
* Se solicitó con memorando 2020IE73 del 07Ene2020, un ajuste al procedimiento de gestión de la mejora en cuanto a eliminar el flujograma contenido en el documento, porque el mismo se encontraba en otro documento aparte y la ampliación de una celda de la primera actividad.
* Se solicitó a la OAC una nueva divulgación del procedimiento y sus formatos asociados, incluyendo dentro de la pieza comunicativa los documentos.
* El 10Ene2020, se remitió el procedimiento a la OAP, el cual quedó en firme y fue compartido en la carpeta de calidad de la entidad, fue remitido correo a OAC para la actualización en la página web.
* El 14Ene2020 fue actualizado en la página web de la entidad el procedimiento de Gestión de la mejora.
</t>
    </r>
    <r>
      <rPr>
        <u/>
        <sz val="9"/>
        <rFont val="Arial"/>
        <family val="2"/>
      </rPr>
      <t>A partir del 13ene2020</t>
    </r>
    <r>
      <rPr>
        <sz val="9"/>
        <rFont val="Arial"/>
        <family val="2"/>
      </rPr>
      <t xml:space="preserve">,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
</t>
    </r>
    <r>
      <rPr>
        <b/>
        <sz val="9"/>
        <rFont val="Arial"/>
        <family val="2"/>
      </rPr>
      <t xml:space="preserve">Actividad en avance del 78,13% </t>
    </r>
    <r>
      <rPr>
        <sz val="9"/>
        <rFont val="Arial"/>
        <family val="2"/>
      </rPr>
      <t xml:space="preserve">distribuidos en: (50% actualización del procedimiento y formatos. 25% divulgación por correo. 3,13% socialización a dos de 16 procesos)
</t>
    </r>
    <r>
      <rPr>
        <b/>
        <sz val="9"/>
        <rFont val="Arial"/>
        <family val="2"/>
      </rPr>
      <t xml:space="preserve">15/04/2020: </t>
    </r>
    <r>
      <rPr>
        <sz val="9"/>
        <rFont val="Arial"/>
        <family val="2"/>
      </rPr>
      <t xml:space="preserve">Actividad que continua en desarrollo
</t>
    </r>
    <r>
      <rPr>
        <b/>
        <sz val="9"/>
        <rFont val="Arial"/>
        <family val="2"/>
      </rPr>
      <t>25/06/2020:</t>
    </r>
    <r>
      <rPr>
        <sz val="9"/>
        <rFont val="Arial"/>
        <family val="2"/>
      </rPr>
      <t xml:space="preserve">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t>
    </r>
    <r>
      <rPr>
        <b/>
        <sz val="9"/>
        <rFont val="Arial"/>
        <family val="2"/>
      </rPr>
      <t xml:space="preserve">16/10/2020: </t>
    </r>
    <r>
      <rPr>
        <sz val="9"/>
        <rFont val="Arial"/>
        <family val="2"/>
      </rPr>
      <t>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r>
  </si>
  <si>
    <t>13/12/2018
19/06/2019
04/10/2019
29/01/2020
28/04/2020
01/07/2020
19/10/2020</t>
  </si>
  <si>
    <r>
      <rPr>
        <b/>
        <sz val="9"/>
        <rFont val="Arial"/>
        <family val="2"/>
      </rPr>
      <t xml:space="preserve">14/10/2019: </t>
    </r>
    <r>
      <rPr>
        <sz val="9"/>
        <rFont val="Arial"/>
        <family val="2"/>
      </rPr>
      <t xml:space="preserve">Se esta a la espera de normalizar el procedimiento de gestión d ela mejora                                                         </t>
    </r>
    <r>
      <rPr>
        <b/>
        <sz val="9"/>
        <rFont val="Arial"/>
        <family val="2"/>
      </rPr>
      <t xml:space="preserve">15/01/2020:  </t>
    </r>
    <r>
      <rPr>
        <sz val="9"/>
        <rFont val="Arial"/>
        <family val="2"/>
      </rPr>
      <t xml:space="preserve">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
Actividad en avance del 18.75% taller realizado a a dos de 16 procesos de la entidad.
</t>
    </r>
    <r>
      <rPr>
        <b/>
        <sz val="9"/>
        <rFont val="Arial"/>
        <family val="2"/>
      </rPr>
      <t>15/04/2020:</t>
    </r>
    <r>
      <rPr>
        <sz val="9"/>
        <rFont val="Arial"/>
        <family val="2"/>
      </rPr>
      <t xml:space="preserve"> Actividad que continua en desarrollo
</t>
    </r>
    <r>
      <rPr>
        <b/>
        <sz val="9"/>
        <rFont val="Arial"/>
        <family val="2"/>
      </rPr>
      <t>25/06/2020:</t>
    </r>
    <r>
      <rPr>
        <sz val="9"/>
        <rFont val="Arial"/>
        <family val="2"/>
      </rPr>
      <t xml:space="preserve">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t>
    </r>
    <r>
      <rPr>
        <b/>
        <sz val="9"/>
        <rFont val="Arial"/>
        <family val="2"/>
      </rPr>
      <t xml:space="preserve">16/10/2020: </t>
    </r>
    <r>
      <rPr>
        <sz val="9"/>
        <rFont val="Arial"/>
        <family val="2"/>
      </rPr>
      <t>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t>
    </r>
  </si>
  <si>
    <t>4/10/2019
28/01/2020
28/04/2020
01/07/2020
19/10/2020</t>
  </si>
  <si>
    <r>
      <rPr>
        <b/>
        <sz val="9"/>
        <rFont val="Arial"/>
        <family val="2"/>
      </rPr>
      <t xml:space="preserve">14/10/2019: </t>
    </r>
    <r>
      <rPr>
        <sz val="9"/>
        <rFont val="Arial"/>
        <family val="2"/>
      </rPr>
      <t xml:space="preserve">Se esta a la espera de normalizar el procedimiento de gestión d ela mejora
</t>
    </r>
    <r>
      <rPr>
        <b/>
        <sz val="9"/>
        <rFont val="Arial"/>
        <family val="2"/>
      </rPr>
      <t xml:space="preserve">15/01/2020:  </t>
    </r>
    <r>
      <rPr>
        <sz val="9"/>
        <rFont val="Arial"/>
        <family val="2"/>
      </rPr>
      <t xml:space="preserve">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
Actividad en avance del 12.50% taller realizado a a tres de 16 procesos de la entidad.
</t>
    </r>
    <r>
      <rPr>
        <b/>
        <sz val="9"/>
        <rFont val="Arial"/>
        <family val="2"/>
      </rPr>
      <t>15/04/2020:</t>
    </r>
    <r>
      <rPr>
        <sz val="9"/>
        <rFont val="Arial"/>
        <family val="2"/>
      </rPr>
      <t xml:space="preserve"> Actividad que continua en desarrollo
</t>
    </r>
    <r>
      <rPr>
        <b/>
        <sz val="9"/>
        <rFont val="Arial"/>
        <family val="2"/>
      </rPr>
      <t>25/06/2020:</t>
    </r>
    <r>
      <rPr>
        <sz val="9"/>
        <rFont val="Arial"/>
        <family val="2"/>
      </rPr>
      <t xml:space="preserve">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t>
    </r>
    <r>
      <rPr>
        <b/>
        <sz val="9"/>
        <rFont val="Arial"/>
        <family val="2"/>
      </rPr>
      <t xml:space="preserve">16/10/2020: </t>
    </r>
    <r>
      <rPr>
        <sz val="9"/>
        <rFont val="Arial"/>
        <family val="2"/>
      </rPr>
      <t>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t>
    </r>
  </si>
  <si>
    <r>
      <rPr>
        <b/>
        <sz val="9"/>
        <rFont val="Arial"/>
        <family val="2"/>
      </rPr>
      <t xml:space="preserve">15/01/2020: </t>
    </r>
    <r>
      <rPr>
        <sz val="9"/>
        <rFont val="Arial"/>
        <family val="2"/>
      </rPr>
      <t xml:space="preserve">Se realizó el seguimiento a las siguientes actividades:
</t>
    </r>
    <r>
      <rPr>
        <b/>
        <sz val="9"/>
        <rFont val="Arial"/>
        <family val="2"/>
      </rPr>
      <t xml:space="preserve"> 
* </t>
    </r>
    <r>
      <rPr>
        <sz val="9"/>
        <rFont val="Arial"/>
        <family val="2"/>
      </rPr>
      <t xml:space="preserve">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Actividad en avance del 56.25% distribuidos en: (50% Divulgación del procedimiento por pieza Comunicativa  y  6.25% socialización a dos de 16 procesos)
</t>
    </r>
    <r>
      <rPr>
        <b/>
        <sz val="9"/>
        <rFont val="Arial"/>
        <family val="2"/>
      </rPr>
      <t>15/04/2020:</t>
    </r>
    <r>
      <rPr>
        <sz val="9"/>
        <rFont val="Arial"/>
        <family val="2"/>
      </rPr>
      <t xml:space="preserve"> Actividad que continua en desarrollo
</t>
    </r>
    <r>
      <rPr>
        <b/>
        <sz val="9"/>
        <rFont val="Arial"/>
        <family val="2"/>
      </rPr>
      <t>25/06/2020:</t>
    </r>
    <r>
      <rPr>
        <sz val="9"/>
        <rFont val="Arial"/>
        <family val="2"/>
      </rPr>
      <t xml:space="preserve">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t>
    </r>
    <r>
      <rPr>
        <b/>
        <sz val="9"/>
        <rFont val="Arial"/>
        <family val="2"/>
      </rPr>
      <t>16/10/2020:</t>
    </r>
    <r>
      <rPr>
        <sz val="9"/>
        <rFont val="Arial"/>
        <family val="2"/>
      </rPr>
      <t xml:space="preserve">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r>
  </si>
  <si>
    <r>
      <rPr>
        <b/>
        <sz val="9"/>
        <rFont val="Arial"/>
        <family val="2"/>
      </rPr>
      <t>15/01/2020:</t>
    </r>
    <r>
      <rPr>
        <sz val="9"/>
        <rFont val="Arial"/>
        <family val="2"/>
      </rPr>
      <t xml:space="preserve">se realizó el seguimiento a las siguientes actividades:
</t>
    </r>
    <r>
      <rPr>
        <b/>
        <sz val="9"/>
        <rFont val="Arial"/>
        <family val="2"/>
      </rPr>
      <t xml:space="preserve"> 
* </t>
    </r>
    <r>
      <rPr>
        <sz val="9"/>
        <rFont val="Arial"/>
        <family val="2"/>
      </rPr>
      <t xml:space="preserve">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
Actividad en avance del 59.38% distribuidos en: (50% Divulgación del procedimiento por pieza Comunicativa  y  9.38% socialización a tres de 16 procesos)
</t>
    </r>
    <r>
      <rPr>
        <b/>
        <sz val="9"/>
        <rFont val="Arial"/>
        <family val="2"/>
      </rPr>
      <t xml:space="preserve">15/04/2020: </t>
    </r>
    <r>
      <rPr>
        <sz val="9"/>
        <rFont val="Arial"/>
        <family val="2"/>
      </rPr>
      <t xml:space="preserve">Actividad que continua en desarrollo
</t>
    </r>
    <r>
      <rPr>
        <b/>
        <sz val="9"/>
        <rFont val="Arial"/>
        <family val="2"/>
      </rPr>
      <t>25/06/2020:</t>
    </r>
    <r>
      <rPr>
        <sz val="9"/>
        <rFont val="Arial"/>
        <family val="2"/>
      </rPr>
      <t xml:space="preserve">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t>
    </r>
    <r>
      <rPr>
        <b/>
        <sz val="9"/>
        <rFont val="Arial"/>
        <family val="2"/>
      </rPr>
      <t xml:space="preserve">16/10/2020: </t>
    </r>
    <r>
      <rPr>
        <sz val="9"/>
        <rFont val="Arial"/>
        <family val="2"/>
      </rPr>
      <t>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r>
  </si>
  <si>
    <r>
      <t xml:space="preserve">Se evidenció registro en la pestaña de control de cambios del PAAC, en cada seguimiento realizado, el cual se encuentra publicado en la pagina web en la siguiente ruta: 
https://www.cajaviviendapopular.gov.co/?q=matriz-de-riesgos-plan-anticorrupci%C3%B3n-y-atenci%C3%B3n-al-ciudadano
Se debe continuar realizando la actividad.
27/01/2020: Se evidencia que aunque se contempla el control de cambios en el documento del Plan Anticorrupción y de Atención al Ciudadano, no se está controlando los cambios correctamente, pues se formalizaron 2 veces de las 8 versiones del plan.
\\10.216.160.201\calidad\19. CONSOLIDADO MAPAS DE RIESGO\MATRIZ DE RIESGOS - PAAC\2019\MATRIZ DE RIESGOS - PAAC - 3er. CORTE
24/04/2020:
Se citó a Comité de Gestión y Desempeño del 11 de marzo para 
24/04/2020
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
</t>
    </r>
    <r>
      <rPr>
        <b/>
        <sz val="9"/>
        <rFont val="Arial"/>
        <family val="2"/>
      </rPr>
      <t xml:space="preserve">Hallazgo que continua abierto
</t>
    </r>
    <r>
      <rPr>
        <sz val="9"/>
        <rFont val="Arial"/>
        <family val="2"/>
      </rPr>
      <t>03/07/2020
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
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"Control de Cambios de Registros Vigencia 2020",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t>
    </r>
  </si>
  <si>
    <t>Se evidenció que se realizó 4 de los 5 listados de trazabilidad de mediciones:
1. Listado de la trazabilidad en las mediciones y los debidos soportes, del contrato 627 de 2017
2. Listado de la trazabilidad en las mediciones y los debidos soportes, del contrato 691 de 2018
3. Listado de la trazabilidad en las mediciones y los debidos soportes, del contrato 583 de 2018
4. listado de la trazabilidad en las mediciones y los debidos soportes, del contrato 584 de 2018
5. Comunicado 2019EE17682,  con la devolución del registro  con observaciones por parte de la supervisión que fue  enviado por el contratista 582 2018.
Los cuales se encuentran en la siguiente ruta: 
\\10.216.160.201\control interno\2019\28. PLANES\INTERNO\14. II Seg. 2019\DMB\Evidencias
Se debe ajustar y terminar listado de trazabilidad de mediciones del contrato 582-2018
27/01/2020: 
Se debe ajustar y terminar listado de trazabilidad de mediciones del contrato 582-2018
19/03/2020
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t>
  </si>
  <si>
    <t>No se ha iniciado con actividad se tiene programada para el 10 de noviembre de 2019.
27/01/2020: Se evidencian 2 sensibilizaciones:
-12 de noviembre de 2019 con contratista de obra CAMACON SAS e interventoría TECNICONSULTA SAS correspondiente al contrato 691 de 2018
-El día 19 de diciembre de 2019 se realizo sensibilización al contratista de Obra 623-2019 “CONSORCIO ESPACIO PUBLICO CVP”, y contratista de Interventoría 625-2019, “CONSORCIO M&amp;A 001”
19/03/2020
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t>
  </si>
  <si>
    <t>Se evidenció que se realizó primer seguimiento trimestral en la aplicación de los formatos vigentes según el listado maestro de documentos a cada una de los grupos (Presupuesto, Contabilidad, Cartera y Tesorería) ,en las siguientes fechas:
Cartera : 06/09/2019
Presupuesto: 06/09/2019
Tesorería: 06/09/2019 
Contabilidad: 09/09/2019
Soportes y evidencias en la ruta: \\10.216.160.201\control interno\2019\28. PLANES\INTERNO\14. II Seg. 2019\Financiera\Evidencias.zip\Evidencias\Calidad e Inventarios de Hardware y Software\Acción 2\09. Septiembre
27/01/2020: Se evidencia que se ha hecho seguimiento en el trimestre 3 y 4 sobre el correcto uso de los formatos en las diferentes áreas del proceso.
\\10.216.160.201\control interno\2020\28.05 PM\INTERNO\III_Seg_2019\Evidencias\Financiera\Acción 65
29/04/2020:
Se realiza segundo seguimiento trimestral, correspondiente al 4 trimestre de 2019, a las áreas de Cartera, Presupuesto, Tesorería y Contabilidad, del día 18Dic2019, donde se relaciona listado de asistencia por cada área y archivo en Excel con el puntaje obtenido por cada área.</t>
  </si>
  <si>
    <r>
      <t xml:space="preserve">Se evidenció que se actualizaron la matrices Dofa de cada proceso en el mes de mayo sin embargo no se ha generado matriz final de oportunidades de mejora, ya que se va a actualizar con la metodología de riesgos.
Esta actividad esta vencida por lo que se recomienda que se priorice su ejecución.
27/01/2020: No se evidencia que se estén gestionando las oportunidades. No se lleva control más allá de la identificación de las oportunidades.
27/04/2020
Se realiza verificación de la información contenida en la ruta de evidencias, donde se encuentra en archivo denominado "DOFA 2019 Consolidados", el cual responde al consolidado del contexto de cada proceso, encontrándose 16 pestañas, una para cada proceso, por lo cual dicho archivo no refleja la construcción de una Matriz de Oportunidades de Mejora que reúna las acciones o actividades para abordar y gestionar las Oportunidades de Mejora identificadas para cada Proceso de la entidad.
</t>
    </r>
    <r>
      <rPr>
        <b/>
        <sz val="9"/>
        <rFont val="Arial"/>
        <family val="2"/>
      </rPr>
      <t xml:space="preserve">Hallazgo que continua abierto
</t>
    </r>
    <r>
      <rPr>
        <sz val="9"/>
        <rFont val="Arial"/>
        <family val="2"/>
      </rPr>
      <t>03/07/2020
Se realiza verificación de las matrices DOFA actualizadas para la vigencia 2020, en la ruta: \\10.216.160.201\calidad\19. CONSOLIDADO MAPAS DE RIESGO\MATRIZ DE RIESGOS - PAAC\2020\FICHAS DE RIESGO - 2020, donde se puede evidenciar que se encuentran 16 archivos "208-PLA-Ft-73-74-75 y 78 Riesgos" para los 16 procesos de la CVP, encontrando en cada proceso el ítem de "3.2 Oportunidades de Mejora" del formato "Contexto del Proceso" código 208-PLA-Ft-75 versión 2.</t>
    </r>
  </si>
  <si>
    <t>09/10/2019: Se evidenció capacitación de matriz de riesgos del día 03-oct-2019 sobre la matriz de riesgos de la Dirección de reasentamientos.
Evidencias en ruta: 
\\10.216.160.201\control interno\2019\28. PLANES\INTERNO\14. II Seg. 2019\REAS\Evidencias\EVIDENCIAS.zip\EVIDENCIAS\HALLAZGO 1\Capacitación 1
Falta realizar una capacitación durante la vigencia 2019
27/01/2020: Se evidencia el desarrollo de dos capacitaciones con respecto a la matriz de riesgos: .
19/03/2020
Dada la revisión de las evidencias entregadas en el memorando 2020IE2823 con fecha de 20Feb2020, esta Asesoría se permite dejar cerrada la acción, ya que cumple con la actividad propuesta, pero el envio de la misma, no cumple con la fecha establecida, la cual era el día 31/12/2019, pero entregan el soporte de las evidencias el día 20/02/2020.</t>
  </si>
  <si>
    <t>10/10/2019: El seguimiento enviado se enfocó en la actualización de los procedimientos y la actividad es "Realizar el correspondiente seguimiento y control al envió de las Herramientas de Gestión, de manera interna en periodos mensuales, con el fin de ser reportadas en los documentos PAG oportunamente." 
Así mismo no se evidencia que se ejecute la actividad de manera correcta ya que el II seg del PAG fue reportado el 22/07/2019 (inoportuno) a la OAP y el III seg a la fecha no ha sido publicado en la carpeta de calidad, lo que evidencia que también es inoportuno. 
Se recomienda realizar la actividad programada, la cual permite realizar la entrega oportuna del PAG del proceso.
28/01/2020: No se evidencia seguimiento mensual de los indicadores del área de TIC. Se verifica la entrega de los indicadores de gestión a la OAP y hasta el segundo trimestre no fue oportuno. El soporte entregado de la actividad no corresponde con la actividad.
28/04/2020:
Se cuenta con correo electrónico del día 23Ene2020, donde se realiza la entrega oportuna a la OAP:
1 - Plan Estratégico de Tecnologías de la Información y las Comunicaciones PETI
2 - Plan de Tratamiento de Riesgos de Seguridad y Privacidad de la Información
3 - Plan de Seguridad y Privacidad de la Información
4. Plan de acción de gestión 2020
5. Mapa de riesgos 2020 oficina TIC
6. PAAC 2020
El día 31Ene2020 mediante correo se realiza el envio del los documentos FUSS TIC enero 2020
Así mismo se cuenta con correo del día 08Abr2020 donde se realiza la entrega oportuna de las Herramientas de Gestión con corte al 31Mar2020, teniendo en cuenta que el plazo de entrega establecido por la OAP era el día 08Abr2020.</t>
  </si>
  <si>
    <t>Se evidenció capacitación de SAE-SAI a Diego Fernando Díaz Barrero  el 03/10/2019, sin embargo al actividad era realizar un instructivo para consultar la información de inventarios de acuerdo al modulo correspondiente SAE/SAI, lo cual no se evidenció.
30/01/2020: Se verifica que mediante memorando 2018IE9870 se informó al Subdirector Administrativo (E) Camilo Ernesto Chacón, que se capacitó y se entregó instructivo de el Software SI CAPITAL, SAE y SAI, la cual se hizo el 19 de julio de 2018.
El hallazgo no se cierra, pues el soporte es de casi un año anterior a la fecha en la que se evidenció el hallazgo, y por tanto de deben establecer acciones correctivas para que no se vuelva a presentar la situación.
28/04/2020:
Se cuenta con dos (2) actas de reunión con los siguientes temas:
1. Capacitación de SAE-SAI a Diego Fernando Díaz Barrero - fecha 03Oct2019
2. Capacitación de SAE-SAI a Diego Fernando Díaz Barrero - fecha 24May2019, acta con instructivo incluido de fecha 24May2019</t>
  </si>
  <si>
    <t>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
Esta actividad esta vencida por tanto se debe priorizar la ejecución de la misma.
29/01/2020: Se evidencia que en el procedimiento "208-MB-Pr-06" se incluyó la metodología de control de cambios de diseños.
hace falta la socialización.
19/03/2020
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t>
  </si>
  <si>
    <r>
      <t xml:space="preserve">No se remitió evidencia del desarrollo de esta actividad.
29/01/2020: En la hoja de RUTA no es claro cómo se realiza el seguimiento a las acciones planteadas. No hay informes de la implementación del PETI.
</t>
    </r>
    <r>
      <rPr>
        <b/>
        <sz val="9"/>
        <rFont val="Arial"/>
        <family val="2"/>
      </rPr>
      <t xml:space="preserve">
</t>
    </r>
    <r>
      <rPr>
        <sz val="9"/>
        <rFont val="Arial"/>
        <family val="2"/>
      </rPr>
      <t>28/04/2020:
Se cuenta con el cuestionario de empalme TIC 27112019, Formato 1. Informe MIPG Entidades_TIC
y Hoja de Ruta final V2, en los cuales se documenta el seguimiento a la implementación del PETI; además en la Hoja de Ruta 20196-2020, se realiza el seguimiento a los proyectos de la oficina TIC, en su planeación y ejecución de cada actividad, de acuerdo a los dominios establecidos por el MinTIC.</t>
    </r>
  </si>
  <si>
    <t>05/02/2020: Se verifica que la Oficina asesora de planeación envió memorando con radicado 2019IE23353 de fecha 24-12-2019 en el cual se proyectaron la fechas de elaboración del PAAC 2020.
19/03/2020
Dada la revisión de las evidencias entregadas en el memorando 2020IE2823 con fecha de 20Feb2020, esta Asesoría se permite dejar cerrada la acción, ya que cumple con la actividad propuesta, con el envió oportuno de los soportes de la misma, el día 22/01/2020,</t>
  </si>
  <si>
    <t>05/02/2020: Se verifica que la Oficina asesora de planeación envió memorando con radicado 2019IE23353 de fecha 24-12-2019 en el cual se proyectaron la fechas de elaboración del PAAC 2020,
24/04/2020:
Se adjunta correo del día 23Dic2019 dirigido al área de Planeación, donde se realiza la entrega oportuna de la formulación del PAAC 2020.</t>
  </si>
  <si>
    <t>05/02/2020: Se verifica que la Oficina asesora de planeación envió memorando con radicado 2019IE23353 de fecha 24-12-2019 en el cual se proyectaron la fechas de elaboración del PAAC 2020,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</si>
  <si>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05/02/2020: 
Se verifica que la Oficina asesora de planeación envió memorando con radicado 2019IE23353 de fecha 24-12-2019 en el cual se proyectaron la fechas de elaboración del PAAC 2020,
19/03/2020
El área de Mejoramiento de Vivienda remite la formulación del PAAC a la OAP el día 20Ene2020 mediante memorando 2020IE415, cumpliendo oportunamente con el tiempo establecido para la acción.</t>
  </si>
  <si>
    <t>05/02/2020: Se verifica que la Oficina asesora de planeación envió memorando con radicado 2019IE23353 de fecha 24-12-2019 en el cual se proyectaron la fechas de elaboración del PAAC 2020.
28/04/2020:
Se cuenta con correo electrónico del día 23Ene2020, donde se realiza la entrega oportuna del PAAC 2020 a la OAP, así mismo el día 26Feb2020 el Jefe Andrés Orlando Briceño realizó la socialización de la matriz del PAAC a través del correo electrónico al equipo de la oficina TIC.</t>
  </si>
  <si>
    <t>05/02/2020: Se verifica que la Oficina asesora de planeación envió memorando con radicado 2019IE23353 de fecha 24-12-2019 en el cual se proyectaron la fechas de elaboración del PAAC 2020.
28/04/2020:
Se cuenta con correo electrónico del día 24Ene2020, donde se realiza el envió oportuno de la formulación del PAAC 2020 al área de Planeación.</t>
  </si>
  <si>
    <r>
      <t xml:space="preserve">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t>
    </r>
    <r>
      <rPr>
        <b/>
        <sz val="9"/>
        <rFont val="Arial"/>
        <family val="2"/>
      </rPr>
      <t xml:space="preserve">Hallazgo que continua abierto
</t>
    </r>
    <r>
      <rPr>
        <sz val="9"/>
        <rFont val="Arial"/>
        <family val="2"/>
      </rPr>
      <t>01/07/2020:</t>
    </r>
    <r>
      <rPr>
        <b/>
        <sz val="9"/>
        <rFont val="Arial"/>
        <family val="2"/>
      </rPr>
      <t xml:space="preserve">
</t>
    </r>
    <r>
      <rPr>
        <sz val="9"/>
        <rFont val="Arial"/>
        <family val="2"/>
      </rPr>
      <t>En razón al aislamiento obligatorio declarado por la pandemia generada por el virus COVID-19, no se ha podido continuar con la socialización a los demás procesos.</t>
    </r>
    <r>
      <rPr>
        <b/>
        <sz val="9"/>
        <rFont val="Arial"/>
        <family val="2"/>
      </rPr>
      <t xml:space="preserve">
Hallazgo que continua abierto
</t>
    </r>
    <r>
      <rPr>
        <sz val="9"/>
        <rFont val="Arial"/>
        <family val="2"/>
      </rPr>
      <t>19/10/2020:</t>
    </r>
    <r>
      <rPr>
        <b/>
        <sz val="9"/>
        <rFont val="Arial"/>
        <family val="2"/>
      </rPr>
      <t xml:space="preserve">
</t>
    </r>
    <r>
      <rPr>
        <sz val="9"/>
        <rFont val="Arial"/>
        <family val="2"/>
      </rPr>
      <t>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t>
    </r>
    <r>
      <rPr>
        <b/>
        <sz val="9"/>
        <rFont val="Arial"/>
        <family val="2"/>
      </rPr>
      <t xml:space="preserve">
</t>
    </r>
    <r>
      <rPr>
        <sz val="9"/>
        <rFont val="Arial"/>
        <family val="2"/>
      </rPr>
      <t xml:space="preserve">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t>
    </r>
    <r>
      <rPr>
        <b/>
        <sz val="9"/>
        <rFont val="Arial"/>
        <family val="2"/>
      </rPr>
      <t xml:space="preserve">
Hallazgo que se cierra, ya que la actividad es cumplida al 100%</t>
    </r>
  </si>
  <si>
    <r>
      <t xml:space="preserve">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t>
    </r>
    <r>
      <rPr>
        <b/>
        <sz val="9"/>
        <rFont val="Arial"/>
        <family val="2"/>
      </rPr>
      <t xml:space="preserve">Hallazgo que continua abierto
</t>
    </r>
    <r>
      <rPr>
        <sz val="9"/>
        <rFont val="Arial"/>
        <family val="2"/>
      </rPr>
      <t>01/07/2020:</t>
    </r>
    <r>
      <rPr>
        <b/>
        <sz val="9"/>
        <rFont val="Arial"/>
        <family val="2"/>
      </rPr>
      <t xml:space="preserve">
</t>
    </r>
    <r>
      <rPr>
        <sz val="9"/>
        <rFont val="Arial"/>
        <family val="2"/>
      </rPr>
      <t xml:space="preserve">En razón al aislamiento obligatorio declarado por la pandemia generada por el virus COVID-19, no se ha podido continuar con la socialización a los demás procesos.
</t>
    </r>
    <r>
      <rPr>
        <b/>
        <sz val="9"/>
        <rFont val="Arial"/>
        <family val="2"/>
      </rPr>
      <t xml:space="preserve">Hallazgo que continua abierto
</t>
    </r>
    <r>
      <rPr>
        <sz val="9"/>
        <rFont val="Arial"/>
        <family val="2"/>
      </rPr>
      <t>19/10/2020:</t>
    </r>
    <r>
      <rPr>
        <b/>
        <sz val="9"/>
        <rFont val="Arial"/>
        <family val="2"/>
      </rPr>
      <t xml:space="preserve">
</t>
    </r>
    <r>
      <rPr>
        <sz val="9"/>
        <rFont val="Arial"/>
        <family val="2"/>
      </rPr>
      <t xml:space="preserve">Se realiza actualización del Formato de Análisis Causal, código 208-CI-Ft-16, versión 2, vigente desde el 05Feb2020, con el fin de contar con la herramienta actualizada para desarrollar el taller de análisis causal.
Se elaboró una (1) presentación en PowerPoint sobre "Taller Análisis Causal Área de Control Interno" donde se exponen las tres metodologías para identificar la causa raíz, así como la explicación del formato análisis causal y todas sus etiquetas, actividad lúdica, diligenciamiento de la herramienta y finalmente análisis de caso.
</t>
    </r>
    <r>
      <rPr>
        <b/>
        <sz val="9"/>
        <rFont val="Arial"/>
        <family val="2"/>
      </rPr>
      <t xml:space="preserve">
</t>
    </r>
    <r>
      <rPr>
        <sz val="9"/>
        <rFont val="Arial"/>
        <family val="2"/>
      </rPr>
      <t xml:space="preserve">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
Se ejecutó el cronograma de reuniones de acuerdo al memorando 2020IE7569, dejando trece (13) registros de reunión, en los cuales se desarrolló el taller de análisis causal con los 16 procesos de la CVP de la siguiente manera:
Gestión Financiera – 14Sep2020
Subdirección Administrativa (Gestión Administrativa, Gestión Documental y Gestión de Talento Humano) – 14Sep2020
Mejoramiento de Vivienda – 15Sep2020
Oficina TIC – 15Sep2020
Urbanización y Titulación - 15Sep2020
Oficina Asesora de Comunicaciones – 16Sep2020
Reasentamientos – 16Sep2020
Oficina Asesora de Planeación – 16Sep2020
Dirección Gestión Corporativa y CID (Servicio al ciudadano, Adquisición de Bienes y Servicios y Control Interno Disciplinario) – 17Sep2020
Dirección Jurídica – 17Sep2020
Mejoramiento de Barrios - 18Sep2020
Evaluación de la Gestión – 16Sep2020 y 18Sep2020
En cada taller se realizó un ejercicio práctico para el diligenciamiento del formato de Análisis Causal, el cual se adjunta como evidencia.
Se adjunta archivo en Word con los pantallazos de realización de reuniones virtuales por la plataforma Meet, con los enlaces de todos los procesos de la CVP.
La ruta donde reposan las evidencias es: \\10.216.160.201\control interno\2020\28.05 PM\INTERNO\13. II_Seg_2020\Evidencias Control Interno PM Icontec\Evidencias
La relación de las evidencias que dan cumplimiento a la actividad propuesta son:
1. Formato de Análisis Causal, código 208-CI-Ft-16, versión 2, vigente desde el 05Feb2020.
2. Presentación en PowerPoint sobre "Taller Análisis Causal Área de Control Interno".
3. Memorando 2020IE7569 del 03Sep2020.
4. Trece (13) registros de reunión, en los cuales se desarrolló el taller de análisis causal con los 16 procesos de la CVP, así como el ejercicio práctico que se realizó con cada proceso para el diligenciamiento del formato de Análisis Causal.
5. Archivo en Word con los pantallazos de realización de reuniones virtuales por la plataforma Meet, con los enlaces de todos los procesos de la CVP.
</t>
    </r>
    <r>
      <rPr>
        <b/>
        <sz val="9"/>
        <rFont val="Arial"/>
        <family val="2"/>
      </rPr>
      <t xml:space="preserve">
Hallazgo que se cierra, ya que la actividad es cumplida al 100%</t>
    </r>
  </si>
  <si>
    <r>
      <t xml:space="preserve">Se realizó actualización del formato 208-CI-Ft-05 PLAN DE MEJORAMIENTO V5 con fecha del 27/07/2018, adicionalmente se realizo taller de análisis de causa raíz el día 16 de Mayo de 2018 
Evidencia: 
208-CI-Ft-05 PLAN DE MEJORAMIENTO V5 con fecha del 27/07/2018
Ruta: \\10.216.160.201\calidad\16. PROCESO EVALUACIÓN DE LA GESTIÓN\FORMATOS
Presentación y lista de asistencia a taller de análisis de causa raíz.
Ruta: C:\Users\amarinc\Documents\CVP-Alejandro Marín\Plan de mejora por procesos\seguimientos\I seguimiento\Control Interno
La acción queda abierta teniendo en cuenta que falta actualizar el 208-CI-Pr-05  Acciones Correctivas y Preventivas del 27/06/2016
19/06/2019: Falta realizar la actualización del procedimiento "208-CI-Pr-05  Acciones Correctivas y Preventivas del 27/06/2016" el cual se tiene programado realizar antes del 30 de agosto de 2019
29/01/2020: Se realizó la actualización del procedimiento "208-CI-PR-05 gestión de la mejora" y se ha socializado a 3 de 16 procesos.
\\10.216.160.201\calidad\16. PROCESO EVALUACIÓN DE LA GESTIÓN\PROCEDIMIENTOS\208-CI-Pr-05 Gestión de la mejora
28/04/2020:
Se ha socializado a 3 de 16 procesos el procedimiento "208-CI-PR-05 gestión de la mejora".
</t>
    </r>
    <r>
      <rPr>
        <b/>
        <sz val="9"/>
        <rFont val="Arial"/>
        <family val="2"/>
      </rPr>
      <t xml:space="preserve">Hallazgo que continua abierto
</t>
    </r>
    <r>
      <rPr>
        <sz val="9"/>
        <rFont val="Arial"/>
        <family val="2"/>
      </rPr>
      <t xml:space="preserve">01/07/2020: En razón al aislamiento obligatorio declarado por la pandemia generada por el virus COVID-19, no se ha podido continuar con la socialización a los demás procesos. 
</t>
    </r>
    <r>
      <rPr>
        <b/>
        <sz val="9"/>
        <rFont val="Arial"/>
        <family val="2"/>
      </rPr>
      <t xml:space="preserve">Hallazgo que continua abierto
</t>
    </r>
    <r>
      <rPr>
        <sz val="9"/>
        <rFont val="Arial"/>
        <family val="2"/>
      </rPr>
      <t xml:space="preserve">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t>
    </r>
    <r>
      <rPr>
        <b/>
        <sz val="9"/>
        <rFont val="Arial"/>
        <family val="2"/>
      </rPr>
      <t>Hallazgo que se cierra, ya que la actividad es cumplida al 100%</t>
    </r>
  </si>
  <si>
    <r>
      <t xml:space="preserve">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t>
    </r>
    <r>
      <rPr>
        <b/>
        <sz val="9"/>
        <rFont val="Arial"/>
        <family val="2"/>
      </rPr>
      <t xml:space="preserve">Hallazgo que continua abierto
</t>
    </r>
    <r>
      <rPr>
        <sz val="9"/>
        <rFont val="Arial"/>
        <family val="2"/>
      </rPr>
      <t>01/07/2020: En razón al aislamiento obligatorio declarado por la pandemia generada por el virus COVID-19, no se ha podido continuar con la socialización a los demás procesos.</t>
    </r>
    <r>
      <rPr>
        <b/>
        <sz val="9"/>
        <rFont val="Arial"/>
        <family val="2"/>
      </rPr>
      <t xml:space="preserve">
Hallazgo que continua abierto
</t>
    </r>
    <r>
      <rPr>
        <sz val="9"/>
        <rFont val="Arial"/>
        <family val="2"/>
      </rPr>
      <t xml:space="preserve">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t>
    </r>
    <r>
      <rPr>
        <b/>
        <sz val="9"/>
        <rFont val="Arial"/>
        <family val="2"/>
      </rPr>
      <t>Hallazgo que se cierra, ya que la actividad es cumplida al 100%</t>
    </r>
  </si>
  <si>
    <r>
      <t xml:space="preserve">No  se ha realizado actividad
28/01/2020: Se ha hecho socialización a 3 de los 16 procesos.
Actas de socialización.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actualización del Formato de Análisis Causal, código 208-CI-Ft-16, versión 2, vigente desde el 05Feb2020, con el fin de contar con la herramienta actualizada para desarrollar el taller de análisis causal.
Se elaboró una (1) presentación en PowerPoint sobre "Taller Análisis Causal Área de Control Interno" donde se exponen las tres metodologías para identificar la causa raíz, así como la explicación del formato análisis causal y todas sus etiquetas, actividad lúdica, diligenciamiento de la herramienta y finalmente análisis de caso.
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
Se ejecutó el cronograma de reuniones de acuerdo al memorando 2020IE7569, dejando trece (13) registros de reunión, en los cuales se desarrolló el taller de análisis causal con los 16 procesos de la CVP de la siguiente manera:
Gestión Financiera – 14Sep2020
Subdirección Administrativa (Gestión Administrativa, Gestión Documental y Gestión de Talento Humano) – 14Sep2020
Mejoramiento de Vivienda – 15Sep2020
Oficina TIC – 15Sep2020
Urbanización y Titulación - 15Sep2020
Oficina Asesora de Comunicaciones – 16Sep2020
Reasentamientos – 16Sep2020
Oficina Asesora de Planeación – 16Sep2020
Dirección Gestión Corporativa y CID (Servicio al ciudadano, Adquisición de Bienes y Servicios y Control Interno Disciplinario) – 17Sep2020
Dirección Jurídica – 17Sep2020
Mejoramiento de Barrios - 18Sep2020
Evaluación de la Gestión – 16Sep2020 y 18Sep2020
En cada taller se realizó un ejercicio práctico para el diligenciamiento del formato de Análisis Causal, el cual se adjunta como evidencia.
Se adjunta archivo en Word con los pantallazos de realización de reuniones virtuales por la plataforma Meet, con los enlaces de todos los procesos de la CVP.
La ruta donde reposan las evidencias es: \\10.216.160.201\control interno\2020\28.05 PM\INTERNO\13. II_Seg_2020\Evidencias Control Interno PM Icontec\Evidencias
La relación de las evidencias que dan cumplimiento a la actividad propuesta son:
1. Formato de Análisis Causal, código 208-CI-Ft-16, versión 2, vigente desde el 05Feb2020.
2. Presentación en PowerPoint sobre "Taller Análisis Causal Área de Control Interno".
3. Memorando 2020IE7569 del 03Sep2020.
4. Trece (13) registros de reunión, en los cuales se desarrolló el taller de análisis causal con los 16 procesos de la CVP, así como el ejercicio práctico que se realizó con cada proceso para el diligenciamiento del formato de Análisis Causal.
5. Archivo en Word con los pantallazos de realización de reuniones virtuales por la plataforma Meet, con los enlaces de todos los procesos de la CVP.
</t>
    </r>
    <r>
      <rPr>
        <b/>
        <sz val="9"/>
        <rFont val="Arial"/>
        <family val="2"/>
      </rPr>
      <t>Hallazgo que se cierra, ya que la actividad es cumplida al 100%</t>
    </r>
  </si>
  <si>
    <t>Falta de comunicación dentro del área, para que la persona que hace el respectivo descargue o cierre tanto de Cordis como de los PQRSD, lo haga de manera oportuna.</t>
  </si>
  <si>
    <t>En reunión de seguimiento y supervisión programada para el mes de octubre, dar lineamiento para que la persona encargada de cargue y descargue de Cordis y/o PQRSD se le brinde la información para cargues y cierres oportunamente, Retroalimentar al equipo, en términos y tiempos de respuesta, así como, socializar Procedimiento de Atención a PQRSD especialmente actividades (4,5,6 y 7).</t>
  </si>
  <si>
    <t>Lineamientos claros y definidos.</t>
  </si>
  <si>
    <t>Temas propuestos en reunión de seguimiento / Temas abordados en reunión de seguimiento. Verificado mediante acta de reunión.</t>
  </si>
  <si>
    <t>3.25</t>
  </si>
  <si>
    <t xml:space="preserve">Desconocimiento del tramite y a quien asignar </t>
  </si>
  <si>
    <t>Socializar con la persona encargada de asignar los PQRSD y  los lìderes de apoyo para definir cada uno de los tràmites y responsables sobre los temas de cada grupo  de trabajo,  teniendo en cuenta el punto 7. de las Condiciones Generales "tèrminos para resolver las distintas modalidades de peticiones" como lo establece el articulo 14 de la Ley 1755 de 2015 y las normas que lo modifiquen.</t>
  </si>
  <si>
    <t>socializaciòn</t>
  </si>
  <si>
    <t xml:space="preserve">una socializaciòn con lìderes de apoyo </t>
  </si>
  <si>
    <t>Falta de capacitaciòn del procedimiento</t>
  </si>
  <si>
    <t>Realizar   una retroalimentaciòn al usuario funcional sobre la oportunidad de respuesta establecida  en el procedimiento "Atenciòn a peticiones, quejas, reclamos, sugerencias y denuncias por actos de corrupciòn"  Còdigo 208-SC-Pr-07, aparte "acciòn actividades del registro"</t>
  </si>
  <si>
    <t>retroalimentaciòn</t>
  </si>
  <si>
    <t>retroalimentaciòn al usuario funcional</t>
  </si>
  <si>
    <t xml:space="preserve">No se efectùa seguimiento periòdico al estado de los PQRSD </t>
  </si>
  <si>
    <t>Definir un seguimiento semanal del estado de los PQRSD mediante un correo o alarma  enviado a los lideres de apoyo y al responsable de efectuar el tràmite.</t>
  </si>
  <si>
    <t>seguimiento semanal</t>
  </si>
  <si>
    <t>·seguimientos semanal/total seguimientos</t>
  </si>
  <si>
    <t>incumplimiento  del art. 14 "terminos para resolver las distintas modalidades de peticiones" de la ley 1755 de 2015 "por medio de la cual se regula el derecho fundamental de peticion y se sustituye un titulo del codigo de procedimiento administrativo y de lo contencioso administrativo"</t>
  </si>
  <si>
    <t>8.16</t>
  </si>
  <si>
    <t>8.17</t>
  </si>
  <si>
    <t>8.18</t>
  </si>
  <si>
    <t>8.19</t>
  </si>
  <si>
    <t>8.20</t>
  </si>
  <si>
    <t xml:space="preserve">Solo se cuenta con algunos expedientes digitalizados </t>
  </si>
  <si>
    <t>Establecer un plan de trabajo de gestión documental por vigencias, para la digitalización de expedientes</t>
  </si>
  <si>
    <t>Plan de trabajo</t>
  </si>
  <si>
    <t># Plan de trabajo establecido</t>
  </si>
  <si>
    <t>No se tiene un tablero de control semaforizado de los PQRS, indicando el estado actual del requerimiento permitiéndole el seguimiento focalizado al líder</t>
  </si>
  <si>
    <t>Definir el tablero de control semaforizado, con su respectivo instructivo para las actividades de seguimiento</t>
  </si>
  <si>
    <t>Tablero de control definido</t>
  </si>
  <si>
    <t># Tablero de control definido</t>
  </si>
  <si>
    <t>8.21</t>
  </si>
  <si>
    <t>8.22</t>
  </si>
  <si>
    <t>Incumplimiento en la oportunidad de las respuestas de tres (3)  PQRSD correspondiente a la Direcciòn de Mejoramiento de Barrios</t>
  </si>
  <si>
    <t>Ausencia de rigurosidad a la hora de realizar la clasificación y asignación de las comunicaciones en la Dirección de Mejoramiento de Barrios</t>
  </si>
  <si>
    <t xml:space="preserve">Registrar en el formato Trámite de Documentación Interna y Externa (MB-Ft-27) el termino de respuesta de todos los radicados SDQS que ingresan a la Dirección de Mejoramiento de Barrios.  </t>
  </si>
  <si>
    <t>Registro de terminos de respuesta.</t>
  </si>
  <si>
    <t># de registros SDQS entregados /# de correspondencia SDQS que ingreso a la DMB</t>
  </si>
  <si>
    <t>Desconocimiento del trámite pertinente cuando se trate de comunicaciones que no son de competencia de la Dirección de Mejoramiento de Barrios</t>
  </si>
  <si>
    <t>Realizar una socializaciòn y retroalimentaciòn sobre el proceso interno  del manejo de las comunicaciones SDQS, dirigida a los profesionales de la Dirección de Mejoramiento de Barrios, en marco del procedimiento atenciòn a las PQRS</t>
  </si>
  <si>
    <t xml:space="preserve">Socializaciòn y retroalimentaciòn en manejo de Comunicaciones SDQS, en el proceso de servicio al ciudadano </t>
  </si>
  <si>
    <t xml:space="preserve">una socializaciòn y retroalimentaciòn en SDQS realizada </t>
  </si>
  <si>
    <t>8.23</t>
  </si>
  <si>
    <t>8.24</t>
  </si>
  <si>
    <t>Incumplimiento en la oportunidad de las respuestas de ciento un (101) PQRSD, correspondientes a las siguientes dependencias:
DEPENDENCIA CANTIDAD
Dirección de Reasentamientos Humanos 71
Dirección de Urbanizaciones y Titulación 17
Dirección de Mejoramiento de Vivienda 6
Dirección de Mejoramiento de Barrios 3
SUB ADTIVA 2
JURIDICA 2
TOTALES 101
Criterio de auditoria
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</si>
  <si>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 se genera alerta oportuna para identificar el vencimiento de los términos  señalados en  las PQRSD asignadas a la subdirección administrativa</t>
  </si>
  <si>
    <t xml:space="preserve">Advertir mediante correo electrónico interno  5 días antes del vencimiento de las PQRSD asignadas a la subdirección administrativa, con el fin de tomar las medidas necesarias para dar una respuesta oportuna </t>
  </si>
  <si>
    <t>Correo electrónico</t>
  </si>
  <si>
    <t>Correos electrónicos identificando fechas de vencimiento/ No. de PQRSD próximas a vencer</t>
  </si>
  <si>
    <t>Desconocimiento en los tiempos establecido en el marco legal, para dar respuesta a las PQRSD asignadas a  la subdirección administrativa por el sistema SDQS</t>
  </si>
  <si>
    <t>Realizar memorando interno en el cual se identifica marco legal y procedimiento para el manejo de las PQRSD</t>
  </si>
  <si>
    <t>8.25</t>
  </si>
  <si>
    <t>8.26</t>
  </si>
  <si>
    <t>Los artículos 2, 5, 11, 12, 14, 16 y 17 del Decreto 197 del 22 de mayo de 2014, fueron modificados en el Decreto 847 de 2019 de la Alcaldía Mayor de Bogotá, D.C. “Por medio del cual se establecen y unifican lineamientos en materia de servicio a la ciudadanía y de implementación de la Política Pública Distrital de Servicio a la Ciudadanía, y se dictan otras disposiciones” así mismo, el Decreto 392 de 2015 fue derogado por el artículo 24 del mencionado Decreto vigente desde el 01 de enero de 2020.
Por lo anterior se observa desactualización de la base legal los siguientes documentos:
- MANUAL DE SERVICIO A LA CIUDADANIA – Código: 208-SC-Mn-03 – Versión 1 del 15 de
mayo de 2018. 
- GESTIÓN DEL SERVICIO AL CIUDADANO - Código: 208-SC-Pr-06 – Versión 13 del 25 de junio de 2020. 
- ATENCIÓN A PETICIONES, QUEJAS, RECLAMOS, SUGERENCIAS Y DENUNCIAS POR ACTOS DE CORRUPCIÓN - Código: 208-SC-Pr-07 – Versión 4 del 25 de junio de 2020.</t>
  </si>
  <si>
    <t>Debilidad en el monitoreo del marco legal de los documentos referenciados al proceso de servicio al ciudadano.</t>
  </si>
  <si>
    <t>Actualizar la base legal de los siguientes documentos:
* 208-SC-Mn-01 Manual de servicio a la ciudadanía.
* 208-SC-Pr-06 Gestión del servicio al ciudadano
* 208-SC-Pr-07 Atención a peticiones, quejas, reclamos, sugerencias y denuncias por actos de corrupción.</t>
  </si>
  <si>
    <t>(Documentos acutalizados (3) / Documentos por actualizar (3)) * 100</t>
  </si>
  <si>
    <t>Tres (3) documentos actualizados</t>
  </si>
  <si>
    <t>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t>
  </si>
  <si>
    <t>Debilidad en la programación de las mesas de trabajo.</t>
  </si>
  <si>
    <t>Generar alertas oportunas por correo electronico de acuerdo al cronograma establecido con los procesos que asistan a las mesas de trabajo de control de la atención de las respuestas de las PQRSD registradas en el SDQS.</t>
  </si>
  <si>
    <t>Once (11) Correos electronicos</t>
  </si>
  <si>
    <t>(# de correos electronicos remitidos / # total correos  programados  (total 11)) * 100%</t>
  </si>
  <si>
    <t>Plazo en Dias</t>
  </si>
  <si>
    <t>No Conformidad No 1: Las 101 PRQRSD contestadas de manera inoportuna denotan incumplimiento del Articulo 14. "Terminos para resolver las dsitintas modalidades de peticiones" de la Ley 1755 de 2015 "Por medio de la cual se regula el Derecho Fundamental de Peticion y se sustituye un titulo del Codigo de Procedimiento Administrativo y de lo Contencioso Administrativo".</t>
  </si>
  <si>
    <t>Dificultad en el proceso de verificación de los antecedentes y soportes técnicos y jurídicos, en algunos casos, para dar respuesta al peticionario.</t>
  </si>
  <si>
    <t>Implementar un mecanismo de alertas tempranas, a través de correo electrónico, que permita hacer un control efectivo del trámite de respuesta a las PQRSD que se radiquen en la Dirección de Mejoramiento de Vivienda, con el fin de dar respuesta oportuna.</t>
  </si>
  <si>
    <t>Porcentaje de PQRSD tramitadas dentro de los términos establecidos</t>
  </si>
  <si>
    <t># PQRS tramitadas oportunamente / #PQRSD radicadas en la Dirección de Mejoramiento de Vivienda</t>
  </si>
  <si>
    <t>8.27</t>
  </si>
  <si>
    <t>ADM</t>
  </si>
  <si>
    <t>SEGUIMIENTO PLAN DE MEJORAMIENTO corte al 31-Oct2020</t>
  </si>
  <si>
    <t>Actividades sin seguimiento -Acción</t>
  </si>
  <si>
    <t>X</t>
  </si>
  <si>
    <t>25/06/2020
18/11/2020</t>
  </si>
  <si>
    <t xml:space="preserve">25/06/2020: Se realizó la consolidación de todas las actividades que se plasmaran en el calendario para iniciar el cargue de la información y generación de alertas.
18/11/2020: Se programaron alertas en el calendario los días: 08/06/2020-01/07/2020-05/08/2020-09/09/2020, con el fin de recordarle al responsable de consolidar la información de las herramientas de gestión PAAC y matriz de riesgos para realizar la entrega de manera oportuna a la Oficina Asesora de Planeación.
</t>
  </si>
  <si>
    <t>Archivo excel denominado "Cuadro de Actividades"
Las evidencias se encuentran en la ruta: \\10.216.160.201\Oficina TIC\Evidencias Control Interno\Evidencias plan de mejoramiento\evidencias\Octubre 2020</t>
  </si>
  <si>
    <t>27/06/2020
19/11/2020</t>
  </si>
  <si>
    <t>27/06/2020:
Actividad que se encuentra en desarrollo.
19/11/2020:
Se realiza la verificación de las evidencias aportadas por el proceso de TIC, donde se logra evidenciar que para el cumplimiento de la acción propuesta, se cuenta con la programación de cinco (05) agendas en el calendario de google, en las cuales se genera alerta y recordatorio a los responsables de consolidar la información de las herramientas de gestión PAAC y Mapa de Riesgos, sobre la entrega oportuna a la OAP:
Agenda en calendario google del 08/06/2020
Agenda en calendario google del 01/07/2020
Agenda en calendario google del 05/08/2020
Agenda en calendario google del 09/09/2020
Agenda en calendario google del 05/10/2020
Teniendo en cuenta lo anterior, esta actividad queda cerrada por parte de la oficina asesora de Control Interno.</t>
  </si>
  <si>
    <t>25/06/2020
25/08/2020</t>
  </si>
  <si>
    <t>25/06/2020: Desde la OAC se iniciará el proceso de generación de alertas para dar el debido cumplimiento de manera oportuna a los requerimientos realizados por la OAP. 
25/08/2020: La OAP a través de Memorando 2020IE7286 solicitó el segundo seguimiento del Mapa de Riesgos de Procesos - Plan Anticorrupción y de Atención al Ciudadano (PAAC) 2020, correspondiente al período entre mayo y agosto de 2020, el cual se reportó de manera oportuna por parte de la OAC debido a la implementación de las alertas establecidas en el correo institucional.</t>
  </si>
  <si>
    <t>Se realizará la generación de alertas a través del correo institucional, la cual  quedará establecida 8 días antes de la solicitud asignada. 
Se envía pantallazo de la generación de la alerta.</t>
  </si>
  <si>
    <t>Jefe Oficina Asesora de Comunicaciones
Jefe Oficina Asesora de Comunicaciones</t>
  </si>
  <si>
    <t>25/06/2020
19/11/2020</t>
  </si>
  <si>
    <t>25/06/2020:
Actividad que se encuentra en desarrollo.
19/11/2020:
Se cuenta con tres (03) pantallazos de programación de agenda en el calendario de google, los cuales corresponden a la agenda creada para el día 25Ago2020, mediante el cual se realizó la alerta para el reporte oportuno del segundo seguimiento del Mapa de Riesgos  y PAAC 2020,solicitada por la OAP.
Esta actividad se encuentra en ejecución oportuna, hasta cumplir con la fecha de finalización (31dic2020) y la verificación del cumplimiento al 100% de la acción propuesta.</t>
  </si>
  <si>
    <t>18/11/2020: Formato Còdigo-208-MB-Ft-27 - TRÀMITE DE DOCUMENTACIÒN INTERNA Y EXTERNA DILIGENCIADO</t>
  </si>
  <si>
    <t xml:space="preserve">JUAN CARLOS GARCIA DÍAZ
Contrato 326-2020
</t>
  </si>
  <si>
    <t xml:space="preserve">18/11/2020: La DMB ha registrado en el Formato Còdigo: 208-MB-Ft-27 - TRÀMITE DE DOCUMENTACIÒN INTERNA Y EXTERNA el termino de respuesta de todos los radicados SDQS que han ingresado hasta la fecha. </t>
  </si>
  <si>
    <t>19/11/2020:
Se puede evidenciar mediante el Formato Còdigo: 208-MB-Ft-27 - TRÀMITE DE DOCUMENTACIÒN INTERNA Y EXTERNA  que se han registrado los derechos de petición SDQS que han radicado en la DMB, con fecha de recibido y fecha de vencimiento del termino de respuesta de todos los radicados SDQS que ingresan a la DMB.
Actividad que se encuentra en ejecución oportuna.</t>
  </si>
  <si>
    <t xml:space="preserve">18/11/2020: No se anexa evidencia porque la actividad no se ha realizado hasta el momento del reporte </t>
  </si>
  <si>
    <t>JUAN CARLOS GARCIA DÍAZ
Contrato 326-2020</t>
  </si>
  <si>
    <t>18/11/2020: La DMB tiene programado realizar la socializaciòn y retroalimentaciòn sobre el proceso interno del manejo de las comunicaciones SDQS, para el mes de diciembre, una vez se tenga claro como se va articular el sistema SDQS con el nuevo aplicativo Orfeo.</t>
  </si>
  <si>
    <t>2 Ejecución oportuna</t>
  </si>
  <si>
    <t>1 Ejecución oportuna</t>
  </si>
  <si>
    <t>19/11/2020:
Actividad que no presenta soportes de avance, ya que se tiene programada para realizar en el mes de diciembre 2020.</t>
  </si>
  <si>
    <t>21/04/2020
25/06/2020
18/11/2020</t>
  </si>
  <si>
    <t>21/04/2020:
A la fecha de corte, esta acción se encuentra en curso ya que se ha venido actualizando el instructivo  208-SFIN-In-03 PROT. SEGURIDAD TESORERIA DE LA CVP
25/06/2020:
A la fecha de corte 23 de junio de 2020 se finalizo la revisión de fondo de la actualizacion del instructivo 208-SFIN-In-03 PROT. SEGURIDAD TESORERIA DE LA CVP, la cual se encuentra en proceso de ajuste de formas para asi ser radicado en la Oficina Asesora de Planeación.
18/11/2020:
Se actualizo el instructivo 208-SFIN-In-03 PROTOCOLO DE SEGURIDAD DE LA TESORERIA DE LA C.V.P. V2 vigente desde el 02 de julio de 2020. Asi mismo se realizo la convocatoria a la socializacion a los servidores publicos de la Subdireccion Financiera por google meet y esta se realizo el 29 de julio de 2020.</t>
  </si>
  <si>
    <t>1. Instructivo 208-SFIN-In-03 PROTOCOLO DE SEGURIDAD DE LA TESORERIA DE LA C.V.P. V2
2. Convocatoria socializacion del instructivo 
3. Presentacion de la socializacion del instructivo</t>
  </si>
  <si>
    <t>Audrey Alvarez Bustos / Subdirectora Financiera
Rafael Pinilla Cueva / profesional SIG
Lucia del Pilar Bohorquez Avendaño / Subdirectora Financiera
Rafael Pinilla Cueva / profesional SIG</t>
  </si>
  <si>
    <t>29/04/2020
25/06/2020
19/11/2020</t>
  </si>
  <si>
    <t>25/06/2020:
Se establecio el cronograma de las sesiones ordinarias del Comité de seguimiento y control Financiero para la vigencia 2020.
18/11/2020:
Se establecio y se actualizó el cronograma de las sesiones ordinarias del Comité de seguimiento y control Financiero para la vigencia 2020.</t>
  </si>
  <si>
    <t>1. Cronograma de Comites Financieros con corte a 18 de noviembre de 2020</t>
  </si>
  <si>
    <t>Lucia del Pilar Bohorquez Avendaño / Subdirectora Financiera
Rafael Pinilla Cueva / profesional SIG</t>
  </si>
  <si>
    <t>25/06/2020:
Se estableció en las agendas del Comité como primer punto la lectura y aprobación del acta anterior y el seguimiento a los compromisos a los diferentes actores del mes de mayo de 2020.
18/11/2020:
Se estableció en las agendas del Comité como primer punto la lectura y aprobación del acta anterior y el seguimiento a los compromisos a los diferentes actores de los meses de mayo a octubre de 2020.</t>
  </si>
  <si>
    <t>Actas de Comites Financieros de Mayo a Octubre de 2020</t>
  </si>
  <si>
    <t>25/06/2020:
Se cuenta con acta de Comité de Seguimiento y Control Financiero del dia 28May2020, donde se tiene establecido en el Orden del Dia, el punto 2. "Lectura y aprobación del acta anterior" y punto 3. "Seguimiento a los compromisos adquiridos".
Pendiente verificación de las actas del Comité de Seguimiento y Control Financiero a lo largo de la vigencia 2020.
19/11/2020:
Se cuenta con las siguientes actas del comité financiero, donde en cada una de ellas se describen los puntos de "lectura y aprobación del acta anterior" y "seguimiento a los compromisos a los diferentes actores".
1. Acta Comite Seguimiento Financiero 28May2020
2. Acta Comite Seguimiento Financiero 30Jun2020
3. Acta Comite Seguimiento Financiero 17Jul2020
4. Acta Comite Seguimiento Financiero 28Ago2020
5. Acta Comite Seguimiento Financiero 11Sep2020
6. Acta Borrador Comite Seguimiento Financiero 30Oct2020
Actividad que se encuentra en ejecución oportuna.</t>
  </si>
  <si>
    <t>25/06/2020:
Se cuenta con cronograma de las sesiones ordinarias del Comité de seguimiento y control Financiero para la vigencia 2020, donde se establecen las fechas de realización del mismo.
Pendiente verificación de la ejecución del cronograma a lo largo de la vigencia 2020.
19/11/2020:
Se cuenta con archivo Excel, donde se establece el cronograma de las sesiones ordinarias del Comité de seguimiento y control Financiero para la vigencia 2020, el cual es presentado y aprobado en sesión del comité financiero del dia 30Jun2020.
La ejecución del cronograma se evidencia mediante las siguientes actas del comité, las cuales se adjuntan como evidencia del desarrollo del cronograma en mención:
1. Acta Comite Seguimiento Financiero 28May2020
2. Acta Comite Seguimiento Financiero 30Jun2020
3. Acta Comite Seguimiento Financiero 17Jul2020
4. Acta Comite Seguimiento Financiero 28Ago2020
5. Acta Comite Seguimiento Financiero 11Sep2020
6. Acta Borrador Comite Seguimiento Financiero 30Oct2020
Actividad que se encuentra en ejecución oportuna.</t>
  </si>
  <si>
    <t>19/06/2020
18/11/2020</t>
  </si>
  <si>
    <t>19/06/2020: 
A partir del análisis que realice la Dirección Jurídica frente a las observaciones realizadas por las áreas, se iniciará la estructuración de las nuevas propuestas normativas.
18/11/2020:
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Producto de dichos comentarios actualmente la Dirección Jurídica se encuentra compilando los respectivos actos administrativos. Se solicitó ampliación de plazo para el cumplimiento de esta actividad hasta el 15 de diciembre de 2020.</t>
  </si>
  <si>
    <t>19/06/2020:Formatos diligenciados y enviados a la Dirección Jurídica
18/11/2020:Documentos de trabajo de los borradores de los proyectos normativos de los meses de agosto, septiembre y octubre 2020, correos electrónicos, presentación realizada en comité técnico de inventarios realizado el 24092020, observaciones realizadas por dependencias.</t>
  </si>
  <si>
    <t>19/06/2020:Leonardo Téllez - Profesional Dirección de Gestión Corporativa y CID
Yesid Bazurto - Profesional Dirección Jurídica
18/11/2020:Juan Solano - Contratista Dirección de Gestión Corporativa y CID</t>
  </si>
  <si>
    <t>25/06/2020:
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
Aún se encuentra pendiente la modificación o derogación de las Resoluciones 1491 de 2014 y  2904 de 2017.
19/11/2020:
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
La fecha de finalización de la presente actividad fue ampliado hasta el 15Dic2020.
Se adjunta memorando 2020IE8196 del 29Sep2020 emitido por la DGC, dirigido a la Dirección jurídica, con el asunto: "Observaciones u aportes a los actos administrativos presentados en el comité de Inventarios Bienes Inmuebles".
Se cuenta con memorando 2020IE8526 del día 16Oct2020 emitido por la DGC, dirigido ala Dirección Jurídica, con el asunto: "Modificación Resoluciones No 2904 de 2017 y 1491 de 2014". Por lo cual la DGC solicita sea informada la fecha en la cual la Dirección Jurídica presentará o enviará a los miembros del citado Comité, los actos administrativos definitivos con los cuales se derogan las Resoluciones 2904 de 2017 y 1491 de 2014.
Actividad que se encuentra en Ejecución Oportuna.</t>
  </si>
  <si>
    <t>19/06/2020:
Dentro del plan de acción 2020 del Comité Técnico de Inventarios de Bienes Inmuebles se tienen establecidas acciones orientadas a la aplicación del procedimiento de enajenación de bienes inmuebles 208-SADM-Pr-39
18/11/2020:
La Dirección de Gestion Corporativa y CID activo el procedimiento 208-SADM-Pr-39 con los bienes inmuebles puestos a consideracion por la DUT relacionados con el desarrollo Sierra Morena, los mismos fueron puestos en conocimiento del Comité Técnico de Inventarios de Bienes Inmuebles celebrado el 24092020, la Dirección de Urbanizaciones y Titulación y la Dirección Jurídica enviaron en los respectivos informes a los miembros del Comité requeridos para la etapa de prefactibilidad.</t>
  </si>
  <si>
    <t>Leonardo Téllez - Profesional Dirección de Gestión Corporativa y CID
Paola Turizo - Profesional Dirección de Urbanizaciones y Titulación
Juan Solano - Contratista Dirección de Gestión Corporativa y CID</t>
  </si>
  <si>
    <t>25/06/2020:
Se cuenta con Plan de Acción aprobado para la vigencia 2020 mediante acta de comité de Inventarios Bienes Inmuebles del dia 24Abr2020, donde se tienen establecidas acciones orientadas a la aplicación del procedimiento de enajenación de bienes inmuebles 208-SADM-Pr-39.
19/11/2020:
Se relacionan las evidencias que soportan la activación del procedimiento de enajenación de bienes inmuebles 208-SADM-Ft-39:
Memorando 2020IE 7726 del 11Sep2020 con el asunto: "Análisis de Pre factibilidad de enajenación de los predios de Sierra Morena conforme al procedimiento 208-SADM-Pr-39", donde se relacionan 25 predios.
Memorando 2020IE7763 del 14Sep2020 con el asunto: "Activación del procedimiento de enajenación de bienes inmuebles".
Memorando 2020IE7765 del 14Sep2020 con el asunto: "Activación del procedimiento de enajenación de bienes inmuebles".
Memorando 2020IE7766 del 14Sep2020 con el asunto: "Activación del procedimiento de enajenación de bienes inmuebles".
Memorando 2020IE7767 del 14Sep2020 con el asunto: "Activación del procedimiento de enajenación de bienes inmuebles".
Memorando 2020IE7768 del 14Sep2020 con el asunto: "Activación del procedimiento de enajenación de bienes inmuebles".
Citación del Comité Técnico de Inventario de Bienes muebles e inmuebles de la CVP en el calendario de Google para el día 24sep2020.
Correo electrónico del 11Sep2020 convocando al Comité Técnico de Inventario de Bienes muebles e inmuebles de la CVP.
Correo electrónico del 16Sep2020 donde se comunica a las dependencias involucradas, la ubicación del enlace que contiene los informes técnicos, jurídicos y financieros de cada uno de los predios que se someterán a consideración del comité de inventario para su análisis de prefactibilidad de comercialización.
Correo electrónico del 23Oct2020 donde se comunica a las dependencias involucradas, la información correspondiente a la enajenación de 25 predios.
Actividad que se encuentra en Ejecución Oportuna.</t>
  </si>
  <si>
    <t>19/06/2020: Plan de acción aprobado
18/11/2020: Memorandos enviados</t>
  </si>
  <si>
    <t>19/06/2020:
Las áreas que participan del Comité Técnico de Inventarios de Bienes Inmuebles realizaron observaciones frente a los contenidos de la Resolución 2904 de 2017 como insumo para la expedición de un nuevo acto administrativo definido en el plan de acción  del Comité.
18/11/2020:
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t>
  </si>
  <si>
    <t>19/06/2020: Formatos diligenciados y enviados a la Dirección Jurídica
18/11/2020: Documentos de trabajo de los borradores de los proyectos normativos</t>
  </si>
  <si>
    <t>Leonardo Téllez - Profesional Dirección de Gestión Corporativa y CID
Yesid Bazurto - Profesional Dirección Jurídica
Juan Solano - Contratista Dirección de Gestión Corporativa y CID</t>
  </si>
  <si>
    <t>19/06/2020:Formatos diligenciados y enviados a la Dirección Jurídica
18/11/2020:
Documentos de trabajo de los borradores de los proyectos normativos</t>
  </si>
  <si>
    <t>Juan Solano - Contratista Dirección de Gestión Corporativa y CID</t>
  </si>
  <si>
    <t xml:space="preserve">18/11/2020:
En atención a la solicitud efectuada por la Dirección de Gestión Corporativa y CID mediante el memorando 2020IE8944, se actualizó en el listado maestro de documentos y la carpeta de Calidad los procedimientos requeridos para el proceso de Servicio al Ciudadano:
- 208-SC-Pr-07 ATENCIÓN A PETICIONES, QUEJAS, RECLAMOS, SUGERENCIAS Y DENUNCIAS V5
- 208-SC-Pr-06 GESTIÓN DEL SERVICIO AL CIUDADANO V14
Se encuentran disponibles para su consulta en la siguiente ruta:  \\10.216.160.201\calidad\8. PROCESO SERVICIO AL CIUDADANO\PROCEDIMIENTO
</t>
  </si>
  <si>
    <t>18/11/2020: 208-SC-Pr-07 ATENCIÓN A PETICIONES, QUEJAS, RECLAMOS, SUGERENCIAS Y DENUNCIAS V5
208-SC-Pr-06 GESTIÓN DEL SERVICIO AL CIUDADANO V14</t>
  </si>
  <si>
    <t>19/11/2020:
De los tres (03) documentos actualizados que solicita la acción propuesta, a la fecha del presente seguimiento, se cuenta con dos (02) documentos actualizados:
- 208-SC-Pr-07 ATENCIÓN A PETICIONES, QUEJAS, RECLAMOS, SUGERENCIAS Y DENUNCIAS Versión 5, Vigente desde: 06/11/2020.
- 208-SC-Pr-06 GESTIÓN DEL SERVICIO AL CIUDADANO, Versión 14, Vigente desde: 06/11/2020.
Estos dos documentos se encuentran ubicados en la ruta:  \\10.216.160.201\calidad\8. PROCESO SERVICIO AL CIUDADANO\PROCEDIMIENTO
Aún se encuentra pendiente por actualizar el Manual de servicio a la ciudadanía, codigo 208-SC-Mn-01.
Actividad que se encuentra en Ejecución Oportuna.</t>
  </si>
  <si>
    <t>4 Ejecución oportuna</t>
  </si>
  <si>
    <t>29/04/2020:
Se adjunta borrador del Instructivo de politicas y procedimientos para implementar el protocolo de seguridad en la C.V.P. 
25/06/2020:
Se adjunta borrador del Instructivo de politicas y procedimientos para implementar el protocolo de seguridad en la C.V.P.
19/11/2020:
Se cuenta con el instructivo actualizado 208-SFIN-In-03 PROTOCOLO DE SEGURIDAD DE LA TESORERIA DE LA C.V.P., Versión 2 vigente desde el 02Jul2020 y socializado a los servidores publicos de la Subdireccion Financiera por google meet el día 29Jul2020.
Así mismo se cuenta con correo electrónico del día 27Jul2020, donde se realiza la invitación para la socialización del Prótocolo de Seguridad Tesoreria el día 29Jul2020, dirigido a los servidores públicos que se encuentran vinculados al proceso de gestión de Tesorería de la CVP.
Se anexa presentación en PowerPoint donde se socializa el 208-SFIN-In-03 PROTOCOLO DE SEGURIDAD DE LA TESORERIA DE LA C.V.P., Versión 2 vigente desde el 02Jul2020 
Se anexa acta de reunión del 29Jul2020 donde se realiza la socialización del protocolo de seguridad de la tesoreria de la CVP.</t>
  </si>
  <si>
    <t>2 Ejecución oportuna 1 Cerrada</t>
  </si>
  <si>
    <t>20/04/2020
23/06/2020
18/11/2020</t>
  </si>
  <si>
    <t>20/04/2020: A la fecha no se han realizado auditorías al Proceso.
23/06/2020: A la fecha no se han realizado auditorías al Proceso.
18/11/2020. Se envió correo a la Jefe de la OACI, con el fin de evaluar la manera para garantizar el cumplimiento de la acción. Se presentará un nuevo análisis causal para establecer una nueva acción.</t>
  </si>
  <si>
    <t>18/11/2020. Correo electrónico de solicitud del 7 octubre, con respuesta de CI del 16 de octubre.</t>
  </si>
  <si>
    <t>24/04/2020
25/06/2020
19/11/2020</t>
  </si>
  <si>
    <t>24/04/2020:
A la fecha no se han realizado audirorías al Proceso, por ende no se ha manifestado la necesidad de realizar esta acción.
25/06/2020:
A la fecha no se han realizado audirorías al Proceso, por ende no se ha manifestado la necesidad de realizar esta acción.
19/11/2020:
Se cuenta con correo electrónico del 07Oct2020 dirigido a la ACI, con el fin de solicitar el apoyo de ACI para la elaboración del cronograma de manera conjunta, para la entrega de la información solicitada en el marco de las auditorías, para lo cual, se recibe respuesta el por parte de ACI el 16Oct2020, donde se informa que se dio inicio a la Auditoría Especial de evaluación de la capacidad de la entidad para continuar la operación bajo las nuevas condiciones que le impone la crisis en el marco de notificaciones en el lapso comprendido del 15 de marzo hasta el 31 de agosto de 2020 y que en virtud de lo anterior, se han realizado todas las actividades correspondientes al desarrollo de la auditoría, de acuerdo con lo establecido en el procedimiento de Auditoría Interna - Código: 208-CI-PR-01 -versión 7 - Vigente desde: 23/Dic/2019.
Ademas de esto, se realiza la explicación que no se concretó con la Asesoría de Control Interno, la realización del desarrollo en conjunto de la acción por lo que no se considera procedente la solicitud.
Acción que a la fecha se encuentra en ejecución oportuna.</t>
  </si>
  <si>
    <t>20/04/2020. Se realizó la intervención a 5 expedientes de la Dirección y las evidencias se encuentran en físico en las instalaciones de la CVP. Se realizó la revisión de la base de selección de vivienda y se verificó la información en el GIS. 
23/06/2020. Se realizó la intervención a 5 expedientes de la Dirección y las evidencias se encuentran en físico en las instalaciones de la CVP. Se realizó la revisión de la base de selección de vivienda y se verificó la información en el GIS. 
18/11/2020. Se realizó la verificación mensualmente de la información de 5 expedientes activos con apertura del 2017, en el Sistema de Información Geográfica, verificando el cumplimiento de los requisitos legales por parte de las familias para seleccionar su alternativa habitacional. Se realizó la revisión de la base de selección de vivienda y se verificó la información en el GIS. 
Para un total de 45 expedientes de 55 programados.</t>
  </si>
  <si>
    <t>20/04/2020. Base de selección de vivienda, revisión de 10 identificadores y pantallazos del GIS meses: febrero, y marzo.
23/06/2020. Base de selección de vivienda, revisión de 10 identificadores y pantallazos del GIS meses: abril y mayo 
18/11/2020. Base de selección de vivienda, revisión de 25 identificadores y pantallazos del GIS meses: junio, julio, agosto, septiembre y octubre</t>
  </si>
  <si>
    <t>24/04/2020:
Debido al aislamiento obligatorio por el Covid-19, no fue posible realizar verificación de las evidencias, ya que se encuentran en físico en las instalaciones de la CVP.
25/06/2020
Se cuenta con dos (2) archivos en word, desglosados asi: uno corresponde al mes de mayo de2020, donde se evidencian cinco (5) pantallazos de la verificación realizada a cinco expedientes en el sistema GIS; el segundo archivo corresponde al mes de junio de 2020, donde se evidencian cinco (5) pantallazos de la verificación realizada a cinco expedientes en el sistema GIS.
Tambien se cuenta con base datos de seleccion de vivienda, donde se registra seguimiento realizado a los 10 expedientes correspondientes a mayo y junio del presente año.
19/11/2020:
Se cuenta con seis (6) archivos en word, correspondientes a los meses de mayo, junio, julio, agosto, septiembre y octubre de 2020, donde se evidencian cinco (5) pantallazos en cada archivo de la verificación realizada a cinco expedientes en el sistema GIS.
Igualmente, se cuenta con seis (6) archivos en Excel de nombre "Base seleccion de Vivienda" correspondientes a los meses de mayo, junio, julio, agosto, septiembre y octubre de 2020, 
donde se registra el seguimiento realizado a los 5 expedientes revisados mensualmente en el sistema GIS.</t>
  </si>
  <si>
    <t xml:space="preserve">20/04/2020. Se han enviado correos electrónicos a los referentes de los equipos de trabajo de la Dirección requiriendo la información para el FUSS. 
23/06/2020. Se han enviado correos electrónicos a los referentes de los equipos de trabajo de la Dirección requiriendo la información para el FUSS. 
18/11/2020. Se han enviado correos electrónicos a los referentes de los equipos de trabajo de la Dirección requiriendo la información para el FUSS. </t>
  </si>
  <si>
    <t>20/04/2020. Correos enviados el 03 de febrero y el 30 de marzo del 2020
23/06/2020. Correos enviados el 30 de abril y  29 de mayo del 2020
18/11/2020. Correos enviados el 26 junio, 3 y 31 agosto, 30 septiembre y 30 octubre del 2020</t>
  </si>
  <si>
    <t>24/04/2020:
Se cuenta con correos del 03Feb2020 y 30Mar2020, dirigidos a los referentes de los equipos de trabajo de la Dirección, haciendo el requirimiento de la información para el FUSS.
25/06/2020:
Se han enviado correos electrónicos a los referentes de los equipos de trabajo de la Dirección requiriendo la información para el FUSS, enviados el 03Feb2020, 02Mar2020, 30Mar2020, 30Abr2020 y  29May2020.
19/11/2020:
Se cuenta con correos enviados el 26jun2020, 3Ago2020, 31Ago2020, 30Sep2020 y 30Oct2020, dirigidos a los referentes de los equipos de trabajo de la Dirección, haciendo el requirimiento de la información para el FUSS.</t>
  </si>
  <si>
    <t>20/04/2020. No se han realizado auditorias.
23/06/2020. No se han realizado auditorias.
18/11/2020. Se realizó reunión el 9 de septiembre, con el equipo interdisciplinario, y se levantó acta, en la cual se designa el equipo para atender la Auditoría Interna.</t>
  </si>
  <si>
    <t>18/11/2020. Acta de reunión del 9 de septiembre de 2020</t>
  </si>
  <si>
    <t>MARIA ANTONIA SANTOS VASQUEZ
Profesional Universitario 04
LUZ MERY PONGUTÁ MONTAÑEZ
Contratista 714 - 2020</t>
  </si>
  <si>
    <t>24/04/2020:
A la fecha no se ha requerido el desarrollo de esta actividad.
25/06/2020:
A la fecha no se ha requerido el desarrollo de esta actividad.
19/11/2020:
Se cuenta con acta de reunión del día 09Sep2020 donde se estableció el equipo interdisciplinario para atender los requerimientos en el marco de la auditoria de notificaciones en tiempo de pandemia, la cual es firmada por todos los participantes.</t>
  </si>
  <si>
    <t>20/04/2020. Con el formato 208-REAS-Ft-103 FORMATO PARA PRESTAMO Y DEVOLUCIÓN DE EXPEDIENTES se realiza el seguimiento diario del prestamo de los expedientes y el control de la foliación.
23/06/2020. Se realizó la modificación del Procedimiento de Reubicación Definitiva mediante radicado 2020IE6123 de fecha 09 de junio de 2020.
18/11/2020. Se realizó la modificación a 4 procedimientos de la Dirección de Reasentamientos, así: Relocalización transitoria, Adquisición de Predios, Selección de Vivienda y Cuentas de Ahorro Programado.  
Para un total de cinco (5) procedimientos actualizados en la vigencia.</t>
  </si>
  <si>
    <t>20/04/2020. 208-REAS-Ft-103 FORMATO PARA PRESTAMO Y DEVOLUCIÓN DE EXPEDIENTES
23/06/2020. Procedimiento de Reubicación Definitiva modificado y Correo enviado a los funcionarios y contratistas de la Dirección, comunicando dicha modificación, con fecha 19 de junio de 2020
Memorando para la OAP con radicado 2020IE6123.
18/11/2020. Procedimientos actualizados, mediante correos de OAP y comunicados de Reas así: 2020IE7090 y 2020IE7091 del 26 de agosto, 2020IE8778 y 2020IE8780 del 28 de octubre de 2020</t>
  </si>
  <si>
    <t>24/04/2020:
Se cuenta con formato 208-REAS-Ft-103 FORMATO PARA PRESTAMO Y DEVOLUCIÓN DE EXPEDIENTES donde se realiza el seguimiento diario del prestamo de los expedientes y el control de la foliación.
No se evidencia la actualización de cinco procedimientos del proceso de Reasentamientos Humanos, estableciendo claramente los responsables y puntos de control para el correcto uso de los expedientes.
25/06/2020:
Se evidencia actualización de un (1) procedimiento, donde se realizó la modificación del procedimiento 208-REAS-Pr-05 PROCEDIMIENTO REUBICACION DEFINITIVA  V9 mediante radicado 2020IE6123 de fecha 09Jun2020.
Aún esta pendiente la actualización de cuatro (4) procedimientos.
19/11/2020:
Se realiza actualización de 4 procedimientos de la Dirección de Reasentamientos, así: 
Relocalización transitoria, Código: 208-REAS-Pr-06, Versión: 6, Vigente desde: 26/08/2020
Adquisición de Predios, Código: 208-REAS-Pr-04, Versión: 7, Vigente desde: 26/08/2020
Selección de Vivienda, Código: 208-REAS-Pr-08, Versión: 5, Vigente desde: 28-10-2020
Cuentas de Ahorro Programado, Código: 208-REAS-Pr-03, Versión: 3, Vigente desde: 28/10/2020
Para un total de cinco (5) procedimientos actualizados en la vigencia, los cuales se encuentran publicados en la carpeta de calidad en la ruta: \\10.216.160.201\calidad\4. PROCESO REASENTAMIENTOS HUMANOS\PROCEDIMIENTOS</t>
  </si>
  <si>
    <t>20/04/2020. Se implementó en la Dirección una herramienta para realizar el seguimiento a las PQRSD en donde se encuentra el responsable de dar respuesta.
23/06/2020. En la herramienta implementada se registra el profesional responsable de proyectar la respuesta a los PQRSD.
18/11/2020. En la herramienta implementada se registra el profesional responsable de proyectar la respuesta a los PQRSD.</t>
  </si>
  <si>
    <t>23/06/2020. \\10.216.160.201\Bases_usuarios\bd\reasentamientos\MATRIZ SEGUIMIENTO PQRS (REAS). 
Correo electrónico de fecha 18 de junio de 2020 con la remisión de la información.
18/11/2020. Base de seguimiento con 3298 registros hasta el 30 de octubre de 2020. Correo de ejemplo de seguimiento por profesional.  Correo con Ruta de acceso a la base.
Ruta: 
https://docs.google.com/spreadsheets/d/13Q-S0uYqZG6UopXFutWcM9yMKcVs0K3N7BdXlMM0iF8/edit?ts=5fb3dc65#gid=0</t>
  </si>
  <si>
    <t>24/04/2020:
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
25/06/2020:
Se cuenta con correo electronico del dia 18Jun2020 donde se comparte Matriz de seguimiento PQRS, así mismo se adjunta en archivo Excel, la Matriz de Seguimiento de PQRS del REAS, en la cual se define el responsable de hacer el seguimiento a cada PQRS. Actualmente con 264 registros.
19/11/2020:
Se cuenta con correo electronico del dia 26Oct2020 y 17Nov2020 donde se comparte Matriz de seguimiento PQRS, así mismo se adjunta en archivo Excel, la Matriz de Seguimiento de PQRS del REAS, en la cual se define el responsable de hacer el seguimiento a cada PQRS. Actualmente con 3298 registros.</t>
  </si>
  <si>
    <t>4 Ejecución oportuna y 2 Cerrada</t>
  </si>
  <si>
    <t>1 Cerrada</t>
  </si>
  <si>
    <t>21/04/2020
30/06/2020
20/11/2020</t>
  </si>
  <si>
    <t>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
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
20/11/2020: De acuerdo con la acción establecida en el procediemiento 208-PLA-Pr-20 ELABORACION, EJECUCION, CONTROL Y SEGUIMIENTO DEL PLAN ANUAL DE GASTOS E INVERSIONES Y PLAN ANUAL DE ADQUISICIONES se remitió a la Dirección de Gestión Corporativa y CID el Plan Anual de Adquisiciones, se adjunta evidencia del envío del tercer trimestre del año (Julio, Agosto, Septiembre)</t>
  </si>
  <si>
    <t>21/04/2020: Correos institucionales en cual se envidencia el envío del documento:
\\10.216.160.201\Oficial\PLAN DE MEJORAMIENTO CI\2020\Actividad 46
30/06/2020: Correos institucionales en los cuales se evidencia el envío del documento:
\\10.216.160.201\Oficial\PLAN DE MEJORAMIENTO CI\2020\SEGUIMIENTO JUNIO - 30 2020\PROYECTOS
20/11/2020: \\10.216.160.201\Oficial\REUNIONES DE SEGUIMIENTO\2020\PLAN DE MEJORAMIENTO - PROCESOS\1 - CORREOS DGC PAA</t>
  </si>
  <si>
    <t>27/04/2020
03/07/2020
23/11/2020</t>
  </si>
  <si>
    <r>
      <t xml:space="preserve">24/04/2020:
Se cuenta con los siguientes correos electronicos, donde la oficina asesora de Planeación envia a la Direccion de Gestión Corporativa y Oficina de Comunicaciones el Plan Anual de Adquisiciones de la CVP actualizado:
Correo del día 17Feb2020 - Plan Anual de Adquisiciones - Corte 31 enero 2020
Correo del día 16Mar2020 - Plan Anual de Adquisiciones CVP - Corte 29 de febrero de 2020
Correo del día 21Abr2020 - Plan Anual de Adquisiciones CVP - Corte 29 de marzo de 2020
03/07/2020:
Se cuenta con los siguientes correos electronicos, donde la oficina asesora de Planeación envia a la Direccion de Gestión Corporativa y Oficina de Comunicaciones el Plan Anual de Adquisiciones de la CVP actualizado:
Correo del día 20May2020 - Plan Anual de Adquisiciones - Corte 30 abril 2020
Correo del día 12Jun2020 - Plan Anual de Adquisiciones - Corte 31 mayo 2020
</t>
    </r>
    <r>
      <rPr>
        <b/>
        <sz val="9"/>
        <rFont val="Arial"/>
        <family val="2"/>
      </rPr>
      <t xml:space="preserve">Actividad que se encuentra en Ejecución Oportuna
</t>
    </r>
    <r>
      <rPr>
        <sz val="9"/>
        <rFont val="Arial"/>
        <family val="2"/>
      </rPr>
      <t xml:space="preserve">
23/11/2020:
Se cuenta con los siguientes correos electronicos, donde la oficina asesora de Planeación envia a la Direccion de Gestión Corporativa y Oficina de Comunicaciones el Plan Anual de Adquisiciones de la CVP actualizado:
Correo del día 26Ago2020 - Plan Anual de Adquisiciones - Corte 31 Julio 2020
Correo del día 07Sep2020 - Plan Anual de Adquisiciones - Corte 31 agosto 2020
Correo del día 05Oct2020 - Plan Anual de Adquisiciones - Corte 30 septiembre 2020
</t>
    </r>
    <r>
      <rPr>
        <b/>
        <sz val="9"/>
        <rFont val="Arial"/>
        <family val="2"/>
      </rPr>
      <t>Actividad que se encuentra en Ejecución Oportuna</t>
    </r>
  </si>
  <si>
    <t>30/06/2020
20/11/2020</t>
  </si>
  <si>
    <t>30/06/2020: Se formuló la versión 11 de la Norma Fundamental, la cual se encuentra en proceso de revisión.
20/11/2020: El 3 de agosto de 2020, se generó la versión 11 de la Norma Fundamental, la cual fue publicada en la carpeta de calidad y socializada a todos los niveles de la Entidad.</t>
  </si>
  <si>
    <t>30/06/2020: \\10.216.160.201\Oficial\PLAN DE MEJORAMIENTO CI\2020\SEGUIMIENTO JUNIO - 30 2020\SIG
20/11/2020: \\10.216.160.201\calidad\1. PROCESO DE GESTIÓN ESTRATÉGICA\INSTRUCTIVOS\208-PLA-In-01  NORMA FUNDAMENTAL</t>
  </si>
  <si>
    <t>3/07/2020
23/11/2020</t>
  </si>
  <si>
    <r>
      <t>03/07/2020:
No se cuenta con soporte que evidencie que se formuló la versión 11 de la Norma Fundamental y que se encuentra en proceso de revisión.</t>
    </r>
    <r>
      <rPr>
        <b/>
        <sz val="9"/>
        <rFont val="Arial"/>
        <family val="2"/>
      </rPr>
      <t xml:space="preserve">
</t>
    </r>
    <r>
      <rPr>
        <sz val="9"/>
        <rFont val="Arial"/>
        <family val="2"/>
      </rPr>
      <t xml:space="preserve">
20/11/2020: Se cuenta con los siguientes soportes: 
- Correo del 21Jul2020 donde se solicita revisión a la norma fundamental
- Correo del 03Ago2020 donde se solicita revisión a la norma fundamental.
- Solicitud de modificación de la norma fundamental del día 03Ago2020, mediante el formato "SOLICITUD DE CREACIÓN O MODIFICACIÓN O ELIMINACIÓN DE DOCUMENTOS DEL SIG", Código: 208-PLA-Ft-02, Versión: 6, Vigente desde: 21/09/2016.
- Correo del 05Ago2020 de revisión y aprobación de la norma fundamental.
- Pieza gráfica del 05Ago2020 sobre actualización de la norma fundamental.
- Correo del 05Ago2020 informando a todo el personal de la CVP que la norma fundamental ha sido actualizada.
- Actualización de la "NORMA FUNDAMENTAL ESTANDARIZACIÓN DOCUMENTAL", Código: 208-PLA–IN–01, Versión:11, Vigente desde: 03-08-2020, ubicada en la ruta: \\10.216.160.201\calidad\1. PROCESO DE GESTIÓN ESTRATÉGICA\INSTRUCTIVOS\208-PLA-In-01  NORMA FUNDAMENTAL.
</t>
    </r>
    <r>
      <rPr>
        <b/>
        <sz val="9"/>
        <rFont val="Arial"/>
        <family val="2"/>
      </rPr>
      <t>Actividad cumplida</t>
    </r>
  </si>
  <si>
    <t>30/06/2020: \\10.216.160.201\Oficial\PLAN DE MEJORAMIENTO CI\2020\SEGUIMIENTO JUNIO - 30 2020\SIG
20/11/2020: Memorandos 2020IE7194 y 2020IE6888, radicados a los Responsables de Procesos de la Entidad</t>
  </si>
  <si>
    <t xml:space="preserve">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
20/112020: El día 13 de agosto se radicó memorando con radicado No. 2020IE7194, con el fin de entregar los Lineamientos establecidos para las Herramientas de Gestión y para la Documentación del Sistema Integrado de Gestión.  
De igual forma, se radicó memorando No. 2020IE6888 el día 27 de Julio de 2020, con el fin de entregar lineamientos para el reporte de Normogramas de la Entidad. </t>
  </si>
  <si>
    <t>20/11/2020: \\10.216.160.201\Oficial\REUNIONES DE SEGUIMIENTO\2020\ACTAS MAPA DE RIESGOS - PM</t>
  </si>
  <si>
    <t xml:space="preserve">20/11/2020: El día 27 de agosto se realizó reunión con el equipo de la Oficina Asesora de Planeación a fin de tener claridad en las Actividades a desarrollar para el II seguimiento del Mapa de Riesgos – PAAC – Proceso Gestión Estratégica. 
Posteriormente el día 8 de septiembre, se efectúo reunión para efectuar la Revisión de la Consolidación - II seguimiento del Mapa de Riesgos – PAAC – Proceso Gestión Estratégica. </t>
  </si>
  <si>
    <r>
      <t xml:space="preserve">23/11/2020: 
Se cuenta con acta de reunión del 27Ago2020 donde se establecen las actividades a desarrollar para el II seguimiento del Mapa de Riesgos – PAAC – Proceso Gestión Estratégica.
Igualmente, se cuenta con acta de reunión del 08Sep2020 donde realiza la revisión, consolidación - II seguimiento del Mapa de Riesgos – PAAC – Proceso Gestión Estratégica.
De la misma forma se realiza el envio de la Matriz de Riesgos - PAAC Segundo Corte - 2020, mediante correo el día 25Ago2020, solicitando el apoyo a todos los responsables en el diligenciamiento de la herramienta.
Agenda de google calendar del día 27Ago2020 para la revisión de gestión de riesgos del proceso.
Se realiza el reporte oportuno del Mapa de Riesgos - PAAC - 2o. Corte - Gestión Estratégica mediante correo el día 31Ago2020.
</t>
    </r>
    <r>
      <rPr>
        <b/>
        <sz val="9"/>
        <rFont val="Arial"/>
        <family val="2"/>
      </rPr>
      <t>Actividad cumplida</t>
    </r>
  </si>
  <si>
    <t xml:space="preserve">20/11/2020: Se radicó en la Oficina TIC memorando para gestionar los Back-up de los años anteriores a 2014, con el fin de responder oportunamente las solcitudes de las áreas. </t>
  </si>
  <si>
    <t xml:space="preserve">20/11/2020: Memorando 2020IE9268 </t>
  </si>
  <si>
    <r>
      <t xml:space="preserve">23/11/2020: 
Se cuenta con memorando 2020IE9268 del 11Nov2020 dirigido a la la Oficina TIC donde se realiza la solicitud Back-up anteriores al año 2014.
</t>
    </r>
    <r>
      <rPr>
        <b/>
        <sz val="9"/>
        <rFont val="Arial"/>
        <family val="2"/>
      </rPr>
      <t>Actividad cumplida</t>
    </r>
  </si>
  <si>
    <r>
      <t xml:space="preserve">03/07/2020:
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Queda pendiente entregar el memorando para Informar a los Responsables de Proceso - Enlace, sobre los lineamientos establecidos para la documentación del Sistema Integrado de Gestión y su ruta de consulta.
</t>
    </r>
    <r>
      <rPr>
        <b/>
        <sz val="9"/>
        <rFont val="Arial"/>
        <family val="2"/>
      </rPr>
      <t xml:space="preserve">
</t>
    </r>
    <r>
      <rPr>
        <sz val="9"/>
        <rFont val="Arial"/>
        <family val="2"/>
      </rPr>
      <t xml:space="preserve">23/11/2020: 
Se cuenta con memorando 2020IE7194 del 13Ago2020 donde se entregan los Lineamientos establecidos para las Herramientas de Gestión y para la Documentación del Sistema Integrado de Gestión.  
Igualmente, se cuenta con memorando 2020IE6888 del 27Jul2020, donde se entregan los lineamientos para el reporte de Normogramas de la Entidad.
</t>
    </r>
    <r>
      <rPr>
        <b/>
        <sz val="9"/>
        <rFont val="Arial"/>
        <family val="2"/>
      </rPr>
      <t>Actividad cumplida</t>
    </r>
  </si>
  <si>
    <t>20/11/2020: \\10.216.160.201\calidad</t>
  </si>
  <si>
    <t>20/11/2020: El 29 de septiembre de 2020, se revisó el Listado Maestro de Documentos, generando una acción de mejora en el formato y modificando el mismo para guardar la trazabilidad de la información. De igual forma se unificaron los Nombres de los Procesos y de las áreas. 
Es importante resaltar que el Listado Maestro de Documentos está en contínua actualización, acorde a los requerimientos de los Procesos de la Entidad.</t>
  </si>
  <si>
    <r>
      <t xml:space="preserve">23/11/2020: 
Se cuenta con correo del 29Sep2020 donde se realiza solicitud de actualización del Formato 208-PLA-FT-01 Listado Maestro de Documentos.
Asi mismo se cuenta con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t>
    </r>
    <r>
      <rPr>
        <b/>
        <sz val="9"/>
        <rFont val="Arial"/>
        <family val="2"/>
      </rPr>
      <t>Actividad cumplida</t>
    </r>
  </si>
  <si>
    <t>20/11/2020: Correo remitido en el mes de Julio y agosto de 2020</t>
  </si>
  <si>
    <t>20/11/2020: 
La documentación de los Procesos de la Entidad, son revisados continuamente. Se dio inicio a la validación de los documentos adscritos para cada proceso de la Caja de la Vivienda Popular, identificando falencias, las cuales han sido notificadas a los Responsables de Procesos. 
Correo remitido en el mes de Julio y agosto de 2020 a la Subdirección Adminsitrativa. 
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t>
  </si>
  <si>
    <r>
      <t xml:space="preserve">23/11/2020: 
Se cuenta con correos del 06Jul2020, 03Ago2020 y 07sep2020, donde se realiza solicitud a la Subdirección Administrativa para la revisión del Listado Maestro de Documentos y de los formatos publicados 
Adicional a esto, se realiza actualización del Formato 208-PLA-FT-01 Listado Maestro de Documentos, donde se relaciona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t>
    </r>
    <r>
      <rPr>
        <b/>
        <sz val="9"/>
        <rFont val="Arial"/>
        <family val="2"/>
      </rPr>
      <t>Actividad en Ejecución Oportuna</t>
    </r>
  </si>
  <si>
    <t xml:space="preserve">20/11/2020: 
El día 13 de agosto se radicó memorando con radicado No. 2020IE7194, con el fin de entregar los Lineamientos establecidos para las Herramientas de Gestión y para la
Documentación del Sistema Integrado de Gestión.  
De igual forma, se radicó memorando No. 2020IE6888 el día 27 de Julio de 2020, con el fin de entregar lineamientos para el reporte de Normogramas de la Entidad. </t>
  </si>
  <si>
    <t>20/11/2020: Memorandos 2020IE7194 y 2020IE6888, radicados a los Responsables de Procesos de la Entidad</t>
  </si>
  <si>
    <r>
      <t xml:space="preserve">23/11/2020: 
Se cuenta con memorando 2020IE7194 del 13Ago2020 donde se entregan los Lineamientos establecidos para las Herramientas de Gestión y para la Documentación del Sistema Integrado de Gestión.
</t>
    </r>
    <r>
      <rPr>
        <b/>
        <sz val="9"/>
        <rFont val="Arial"/>
        <family val="2"/>
      </rPr>
      <t>Actividad cumplida</t>
    </r>
  </si>
  <si>
    <t>20/11/2020: \\10.216.160.201\calidad\1. PROCESO DE GESTIÓN ESTRATÉGICA\INSTRUCTIVOS\208-PLA-In-01  NORMA FUNDAMENTAL</t>
  </si>
  <si>
    <t>20/11/2020: 
El 3 de agosto de 2020, se generó la versión 11 de la Norma Fundamental, la cual fue publicada en la carpeta de calidad y socializada a todos los niveles de la Entidad.
Se estableción el Numeral 8 - Punto de Control, en el cual se establece: 
Los Responsables de Procesos, deben efectuar la revisión periódica de la documentación y los instrumentos de los Procesos a su cargo, mínimo 1 vez al año, para garantizar su vigencia y actualización.
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t>
  </si>
  <si>
    <r>
      <t xml:space="preserve">20/11/2020: Se cuenta con los siguientes soportes: 
- Solicitud de modificación de la norma fundamental del día 03Ago2020, mediante el formato "SOLICITUD DE CREACIÓN O MODIFICACIÓN O ELIMINACIÓN DE DOCUMENTOS DEL SIG", Código: 208-PLA-Ft-02, Versión: 6, Vigente desde: 21/09/2016.
- Correo del 05Ago2020 informando a todo el personal de la CVP que la norma fundamental ha sido actualizada.
- Actualización de la "NORMA FUNDAMENTAL ESTANDARIZACIÓN DOCUMENTAL", Código: 208-PLA–IN–01, Versión:11, Vigente desde: 03-08-2020, donde se verifica el punto de control establecido en el Numeral 8, el cual define lo siguiente: 
"Los Responsables de Procesos, deben efectuar la revisión periódica de la documentación y los instrumentos de los Procesos a su cargo, mínimo 1 vez al año, para garantizar su vigencia y actualización".
"Los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
La norma fundamental se encuentra ubicada en la ruta: \\10.216.160.201\calidad\1. PROCESO DE GESTIÓN ESTRATÉGICA\INSTRUCTIVOS\208-PLA-In-01  NORMA FUNDAMENTAL.
</t>
    </r>
    <r>
      <rPr>
        <b/>
        <sz val="9"/>
        <rFont val="Arial"/>
        <family val="2"/>
      </rPr>
      <t>Actividad cumplida</t>
    </r>
  </si>
  <si>
    <t>2 Ejecución oportuna y 7 Cerrada</t>
  </si>
  <si>
    <t>13/11/2018
22/05/2019
4/10/2019 
 31/12/2019
15/04/2020
17/11/2020</t>
  </si>
  <si>
    <t>Se revisaron las listas de chequeo que aplicaron al proceso y en el caso de que se requirió se modificó para que la persona responsable de la revisión firmara.
22/05/2019 : Actualmente la DUT se encuentra en revisión de todos los expedientes sobre los predios titulados. 
4/10/2019: los expedientes se encuentran en el archivo y en cada expediente de la DUT conforme a los documentos establecidos en la lista de chequeo.                                                                                                        
31/12/2019 Se encuentra cumplida la actualización por parte de la persona encargada del archivo de la DUT e inclusión de los documentos en los expedientes revisados para los que aplican en la fecha de apertura del expediente.
15/04/2020 La actualizaciòn de los expedientes se efectuò teniendo en cuenta que los documentos anexos al expediente tuvieran la versiòn del documento de acuerdo a la vigencia de la titulaciòn del predio.
17/11/2020  Pendiente de realizar verificaciòn de evidencia en fìsico por parte de la Oficina Asesora de Control Interno.</t>
  </si>
  <si>
    <t>Los expedientes reposan en el archivo de titulación por cada uno de los mecanismos y se incluye las lista de chequeo y firma del funcionario encargado de la revisión, de acuerdo con el procedimiento.
22/05/19: Los expedientes reposan en el archivo de titulación por cada uno de los mecanismos y se incluye las lista de chequeo y firma del funcionario encargado de la revisión, de acuerdo con el procedimiento
4/10/2019: Se reunieron y se incluyeron  los documentos faltantes para cada uno de los expedientes revisados.                                                                                                                                                                                             
31/12/2019 De acuerdo a la muestra de 70 expedientes solicitados por la Oficina de Control fueron revisados para verificar la inclusión de los documentos faltantes y que aplicara en el momento  de creación del expediente
15/04/2020 Los expedientes se encuentran en el archivo central de la DUT
17/11/2020: Los expedientes que la Oficina Asesora de Control Interno interno requiera para su verificaciòn se encuentran en Gestiòn Documental de la DUT como se quedò establecido en reuniòn virtual de seguimiento entre Dra. Natalia Hincapiè y la Dra. Ivonne Andrea Torres</t>
  </si>
  <si>
    <t>Ivonne Maritza Gómez-Marisol Cuadrado, se revisó con Claudia Yanet D Antonio Adame el 3 de mayo de 2018
  22/05/19 Magda Giselle Cifuentes
31/12/2019 Magda Giselle Cifuentes
15/04/2020 Angela Marìa Vèlez</t>
  </si>
  <si>
    <t>18/12/2018
06/06/2019
14/11/2019
24/01/2020
24/04/2020
01/07/2020
23/11/2020</t>
  </si>
  <si>
    <t>Se realizó verificación de una muestra de los hallazgos encontrados:
- GILDARDO BURGOS: Se evidencia que se cuenta con 208-TIT-Ft-54 diligenciado y vigente.
- REINALDO TRIANA: Se evidencia que se cuenta con 208-TIT-Ft-54 no se encuentra diligenciado en su totalidad (Falta dirección de predio, CHIP y Barmanpre),  si cuenta con fecha de vigencia.
-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
-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
Una vez realizada la verificación se recomiendas revisar las 70 carpetas que fueron escogidas para la auditoria y realizar las subsanaciones pertinentes, para de esta forma realizar el cierre de la acción.
06/06/2019: no se han realizado las correcciones a los expedientes del hallazgo.
14/11/2019: se realizó verificación de una muestra de los hallazgos encontrados:
-Elisabet Ardila Sanchez:se subsano el formato 208-TIT- FT-54
-Libia Consuelo Mahecha Mahecha:  se subsanó formato 208-TIT-FT-03, no se subsano  el formato 208-TIT-ft-54
-Blanca Ines Urrutia Duque: se subsanó formato 208-TIT-FT-03, no se subsano  el formato 208-TIT-ft-54
-Ana Tulia Franco Peña: se subsanó formato 208-TIT-FT-03,  se subsano  el formato 208-TIT-ft-54.
Se evidencia que de la muestra de 4 expedientes se subsanaron en su totalidad 2 es decir el 50%, se debe realizar nuevamente la revisión y subsanar los expedientes que no se han subsanado.
24/01/2020: Se evidencia que se ha hecho gestión para la actualización de los expedientes. Desde finales del 2018 se implementó el software SIMA que ayuda a tener la trazabilidad de los expedientes.
24/04/2020:
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01/07/2020:
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23/11/2020:
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t>
  </si>
  <si>
    <t>21/04/2020
23/06/2020
17/11/2020</t>
  </si>
  <si>
    <t>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17/11/2020: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t>
  </si>
  <si>
    <t>21/04/2020:Debido a que no ha sido necesario aún ejecutar la acción, no existe evidencia alguna.
23/06/2020:Debido a que no ha sido necesario aún ejecutar la acción, no existe evidencia alguna.
17/11/2020 No se ha ejecutado la acciòn por lo tanto no se presenta evidencia.</t>
  </si>
  <si>
    <t>24/04/2020
01/07/2020
23/11/2020</t>
  </si>
  <si>
    <t>24/04/2020:
A la fecha NO se ha iniciado ningún proceso contractual para la celebración de contrato de fiducia mercantil, por lo tanto, aún no se ha requerido realizar la acción, por ende, no se tiene evidencia alguna.
01/07/2020:
A la fecha NO se ha iniciado ningún proceso contractual para la celebración de contrato de fiducia mercantil, por lo tanto, aún no se ha requerido realizar la acción, por ende, no se tiene evidencia alguna.
23/11/2020:
A la fecha NO se ha iniciado ningún proceso contractual para la celebración de contrato de fiducia mercantil, por lo tanto, aún no se ha requerido realizar la acción, por ende, no se tiene evidencia alguna.</t>
  </si>
  <si>
    <t>21/04/2020:En razón a que no se ha adelantado la etapa precontractual de ningún procceso de contratación de fiducia mercantil, no se ha dado el supuesto de hecho para el cumplimiento de la acción.
23/06/2020: En razón a que no se ha adelantado la etapa precontractual de ningún procceso de contratación de fiducia mercantil, no se ha dado el supuesto de hecho para el cumplimiento de la acción.
17/11/2020 : En razón a que no se ha adelantado la etapa precontractual de ningún procceso de contratación de fiducia mercantil, no se ha dado el supuesto de hecho para el cumplimiento de la acción.</t>
  </si>
  <si>
    <t>24/04/2020:
A la fecha NO se ha adelantado la etapa precontractual de ningún procceso de contratación de fiducia mercantil, por lo tanto, aún no se ha requerido realizar la acción, por ende, no se tiene evidencia alguna.
01/07/2020:
A la fecha NO se ha adelantado la etapa precontractual de ningún procceso de contratación de fiducia mercantil, por lo tanto, aún no se ha requerido realizar la acción, por ende, no se tiene evidencia alguna.
23/11/2020:
A la fecha NO se ha adelantado la etapa precontractual de ningún procceso de contratación de fiducia mercantil, por lo tanto, aún no se ha requerido realizar la acción, por ende, no se tiene evidencia alguna.</t>
  </si>
  <si>
    <t xml:space="preserve">21/04/2020: Se identificaron algunos documentos de la etapa precontractual y se remitieron para su archivo.
23/06/2020: Se identificaron algunos documentos de la etapa precontractual y se remitieron para su archivo.
17/11/2020: Fue asignado un contratista para colaborar en la gestión de archivo documental del contrato de fiducia mercantil, el cual fue contratado recientemente. </t>
  </si>
  <si>
    <t>21/04/2020: Correo electrónico enviado el 21 de abril al responsable de la gestión documental de la DUT.
23/06/2020: Correo electrónico enviado el 21 de abril al responsable de la gestión documental de la DUT. Carpetas contratos.
17/11/2020: Correo electrónico en el cual se asigna al área de Urbanizaciones a Edith Mendoza Cárdenas contrato 949-2020, para colaborar en la gestión documental del contrato de fiducia mercantil.</t>
  </si>
  <si>
    <t>24/04/2020:
No se adjunta evidencia del cumplimiento de esta actividad.
01/07/2020:
No se adjunta evidencia del cumplimiento de esta actividad. Hallazgo que se encuentra en estado "En Ejecución Vencida".
23/11/2020:
Se cuenta con correo del 23Abr2020, donde se solicita que se verifique que los documentos adjuntos se encuentran debidamente incorporados en el expediente de contrato de fiducia mercantil Patrimonio Autónomo Proyecto Construccion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
Acción que se encuentra en estado "En Ejecución Vencida".</t>
  </si>
  <si>
    <t>21/04/2020: Debido a que no se ha adelantado ningun proceso contractual para la celebración de un negocio fiduciario por parte de la entidad,  no se ha tenido que realizar la acción consistente en efectuar su publicación en secop ii
23/06/2020: Debido a que no se ha adelantado ningun proceso contractual para la celebración de un negocio fiduciario por parte de la entidad,  no se ha tenido que realizar la acción consistente en efectuar su publicación en secop ii.
17/11/2020: Debido a que no se ha adelantado ningun proceso contractual para la celebración de un negocio fiduciario por parte de la entidad,  no se ha tenido que realizar la acción consistente en efectuar su publicación en secop ii.</t>
  </si>
  <si>
    <t>21/04/2020: Debido a que no ha sido necesario aún ejecutar la acción, no existe evidencia alguna.
23/06/2020: Debido a que no ha sido necesario aún ejecutar la acción, no existe evidencia alguna.
17/11/2020: Debido a que no ha sido necesario aún ejecutar la acción, no existe evidencia alguna.</t>
  </si>
  <si>
    <t>24/04/2020:
A la fecha NO se ha adelantado ningun proceso contractual para la celebración de un negocio fiduciario por parte de la entidad, por lo tanto, aún no se ha requerido realizar la acción, por ende, no se tiene evidencia alguna.
01/07/2020:
A la fecha NO se ha adelantado ningun proceso contractual para la celebración de un negocio fiduciario por parte de la entidad, por lo tanto, aún no se ha requerido realizar la acción, por ende, no se tiene evidencia alguna.
23/11/2020:
A la fecha NO se ha adelantado ningun proceso contractual para la celebración de un negocio fiduciario por parte de la entidad, por lo tanto, aún no se ha requerido realizar la acción, por ende, no se tiene evidencia alguna.</t>
  </si>
  <si>
    <t>21/04/2020: Como se indicó las dos actas de comité directivo fiduciario celebradas en el 2020 hasta el momento no se encuentran firmadas por todos los intervenientes, razón por la cual no se han remitido al archivo del contrato.
23/06/2020: Como se indicó las dos actas de comité directivo fiduciario celebradas en el 2020 hasta el momento no se encuentran firmadas por todos los intervenientes, razón por la cual no se han remitido al archivo del contrato.
17/11/2020: Correo electrónico en el cual se asigna al área de Urbanizaciones Edith Mendoza Cárdenas contrato 949-2020, para colaborar en la gestión documental del contrato de fiducia mercantil.</t>
  </si>
  <si>
    <t>21/04/2020: En razón a que hasta el momento no se han suscrito las actas 156 a 160, las cuales se encuentran en proceso de firmas, no se han enviando al archivo del contrato.
23/06/2020: En espera que la Fiduciaria verifique en sus archivos físicos las firmas de éstas actas
17/11/2020: 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t>
  </si>
  <si>
    <t>24/04/2020:
A la fecha las actas 156 a 160 se encuentran en proceso de firmas, por ende no se han enviando al archivo del contrato.
01/07/2020:
No se cuenta con actas 156 a 160 firmadas por todos los intervenientes, por ende no se han enviando al archivo del contrato. Una vez se encuentren firmadas se debe verificar la evidencia.
23/11/2020:
Se cuenta con correo del 23Abr2020, donde se solicita que se verifique que los documentos adjuntos se encuentran debidamente incorporados en el expediente de contrato de fiducia mercantil Patrimonio Autónomo Proyecto Construccion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
Acción que se encuentra en estado "En Ejecución Oportuna".</t>
  </si>
  <si>
    <t>21/04/2020: Se remitieron para efectos de archvio las actas de comité directivo Fiduciario Nos.  44, 46, 74, 75, 76, 77, 78, 115 y 137. El comité directivo 105 no se realizó.
23/06/2020: En espera que la Fiduciaria verifique en sus archivos físicos las firmas de éstas actas
17/11/2020: Fue asignado un contratista para colaborar en la gestión de archivo documental del contrato de fiducia mercantil, el cual fue contratdo recientemente.</t>
  </si>
  <si>
    <t>21/04/2020: Correo electrónico enviado el 21 de abril al responsable de la gestión documental de la DUT.
23/06/2020: Correo electrónico enviado el 21 de abril al responsable de la gestión documental de la DUT.
17/11/2020: Correo electrónico en el cual se asigna al área de Urbanizaciones Edith Mendoza Cárdenas contrato 949-2020, para colaborar en la gestión documental del contrato de fiducia mercantil.</t>
  </si>
  <si>
    <t>24/04/2020:
Se cuenta con correo electronico del dia 21Abr2020, donde se envian las actas 44, 46, 74, 75, 76, 77, 78, 115 y 137 para archivar en el expediente; El comité directivo 105 no se realizó.
01/07/2020:
No se adjunta soporte de evidencia, actividad que se encuentra en estado "En Ejecución Vencida".
23/11/2020:
Se cuenta con correo del 23Abr2020, donde se solicita que se verifique que los documentos adjuntos se encuentran debidamente incorporados en el expediente de contrato de fiducia mercantil Patrimonio Autónomo Proyecto Construccion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
Acción que se encuentra en estado "En Ejecución Vencida".</t>
  </si>
  <si>
    <t>21/04/2020: Se han elaborado las actas de los comités directivos fiduciarios, las cuales se encuentran en proceso de revisión o firmas por parte de los intervinientes, lo cual se ha dificultado por el estado de emergencia.
23/06/2020: En espera que la Fiduciaria verifique en sus archivos físicos las firmas de éstas actas.
17/11/2020: Las actas de los comités directivos fiduciarios celebrados en el 2020 se encuentran elaboradas. A su vez, algunas  se encuentran firmadas y otras en proceso de firma.</t>
  </si>
  <si>
    <t>21/04/2020: Las actas se los comités fiduciarios se encuentran en proceso de firma, razón por la cual no se han remitido al archivo del contrato.
01/07/2020: Las actas de los comités fiduciarios se encuentran en proceso de firma, razón por la cual no se han remitido al archivo del contrato.
17/11/2020: Actas Nos. 161,163, 164, 165, 166.</t>
  </si>
  <si>
    <t>24/04/2020:
Actas de los comités directivos fiduciarios elaboradas, las cuales se encuentran en proceso de revisión o firmas por parte de los intervinientes y debido al aislamiento obligatorio por el Covid-19 no ha sido posible la firma de la totalidad de las actas.
01/07/2020:
No se adjunta soporte de evidencia, actividad que se encuentra en estado "En Ejecución Oportuna".
23/11/2020:
Se cuenta con las siguientes actas: 
161 - firmada
163 - firmada
164 - firmada
165 - firmada
166 - firmada
Actividad en Ejecución oportuna.</t>
  </si>
  <si>
    <t>24/04/2020: Se pudo verificar que las actas Nos.10, 18, 19, 20, 36, 43, 47, 49, 50, 59, 61, 74, 138 y 139 se encontraban firmadas por todos los miembros, y en consecuencia se remitieron para el archivo en el expediente contractual.
23/06/2020:  En espera que la Fiduciaria verifique en sus archivos físicos las firmas de éstas actas
17/11/2020: Se contrató recientemente personal en gestión documental, y fue asignado un contratista para colaborar en la gestión de archivo documental del contrato de fiducia mercantil, lo que permitiá que las actas que se encontraban firmadas se incorporen al expediente.</t>
  </si>
  <si>
    <t>21/04/2020: Correo electrónico enviado el 21 de abril al responsable de la gestión documental de la DUT.
23/06/2020: Correo electrónico enviado el 21 de abril al responsable de la gestión documental de la DUT.
17/11/2020: Correo electrónico en el cual se asigna al área de Urbanizaciones Edith Mendoza Cárdenas contrato 949-2020 , para colaborar en la gestión documental del contrato de fiducia mercantil.</t>
  </si>
  <si>
    <t>24/04/2020:
Se cuenta con correo electronico del dia 21Abr2020, donde se envian las actas 10, 18, 19, 20, 36, 43, 47, 49, 50, 59, 61, 74, 138 y 139, las cuales se encontraban firmadas por todos los miembros, y en consecuencia se remitieron para el archivo en el expediente contractual.
01/07/2020:
No se adjunta soporte de evidencia, actividad que se encuentra en estado "En Ejecución Vencida".
23/11/2020:
Se cuenta con correo del 23Abr2020, donde se solicita que se verifique que los documentos adjuntos se encuentran debidamente incorporados en el expediente de contrato de fiducia mercantil Patrimonio Autónomo Proyecto Construccion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
Acción que se encuentra en estado "En Ejecución Vencida".</t>
  </si>
  <si>
    <t>24/04/2020: Se solicitó a la Fiduciaria Bogotá S.A. la remisión de las actas Nos. 1,2,3,8,9, y 13, y se pudo verificar que las actas Nos.10, 18, 19, 20, 36, 43, 47, 49, 50, 59, 61, 74, 138 y 139 se encontraban firmadas por todos los miembros.
23/06/2020:  En espera que la Fiduciaria verifique en sus archivos físicos las firmas de éstas actas
17/11/2020:  Se remitió correo electrónico solicitando a la Fiduciaria la respuesta a los oficios 2020EE3995 y 2020EE4012.</t>
  </si>
  <si>
    <t>24/04/2020: Comunicaciones 2020EE3995  Y 2020EE4012 dirigidas a Fiduciaria Bogotá S.A.
23/06/2020: Comunicaciones 2020EE3995  Y 2020EE4012 dirigidas a Fiduciaria Bogotá S.A.
17/11/2020: Correo electrónico remitido a Fiduciaria Bogotá S.A., solicitando respuesta a los oficios 2020EE3995 y 2020EE4012.</t>
  </si>
  <si>
    <t>24/04/2020:
Se cuenta con comunicaciones 2020EE3995 del 15Abr2020 y 2020EE4012 del 20Abr2020 dirigidas a Fiduciaria Bogotá S.A., donde solicitan las actas del comité directivo fiduciario debidamente suscritas por parte por todos miembros del comité.
01/07/2020:
No se adjunta soporte de evidencia, actividad que se encuentra en estado "En Ejecución Vencida".
23/11/2020: 
Se cuenta con correo del 20Nov2020 dirigido a la Fiduciaria Bogotá S.A., solicitando respuesta a los memorando 2020EE3995 y 2020EE4012.
Actividad que se encuentra en Ejecución Vencida</t>
  </si>
  <si>
    <t>15/042020
23/06/2020
17/11/2020</t>
  </si>
  <si>
    <t>24/04/2020: Las observaciones efectuadas se remitieron a la Subsecretaria Jurìdica del Hàbitat para que a su vez las remita a la Alcaldìa Mayor para aprobaciòn y posterior promulgaciòn del Decreto de condiciones de urgencia.
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
01/09/2020 Cumplida Publicaciòn Decreto 196 del 1 de septiembre de 2020</t>
  </si>
  <si>
    <t>15/04/2020: Se encuentra el proyecto en validaciòn por parte del Hàbitat para aprobaciòn de la Alcaldìa
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
01/09/2020: Decreto 196 del 1 de septiembre de 2020</t>
  </si>
  <si>
    <t>24/04/2020:
El proyecto se encuentra en validaciòn por parte del Hàbitat para aprobaciòn de la Alcaldìa.
01/07/2020:
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
23/11/2020:
Se cuenta con la expedición del acto administrativo que permite proceder con el procedimiento de expropiación administrativa de Paraiso II y Bella Flor, para programar la entrega de titulos, mediante el Decreto 196 del 01Sep2020.
Actividad cumplida</t>
  </si>
  <si>
    <t>17/11/2020: Acciòn sin realizar por lo tanto no tiene evidencia.</t>
  </si>
  <si>
    <t>Angela Marìa Vèlez-Andrea Catalina Rojas</t>
  </si>
  <si>
    <t>17/11/2020 La socializaciòn con los lìderes de apoyo a la gestiòn  se tiene programada para finales del mes de Noviembre de 2020 que se termine la nueva contratación del personal que correspondía a planta temporal y que tenían esta asignación, como son: Sandra Pedraza, Daniel Ramirez, Magda Cifuentes, Luz Andrea Càceres.</t>
  </si>
  <si>
    <t>23/11/2020:
Actividad que se tiene programada para finales del mes de Noviembre de 2020, por ende no presenta evidencia alguna.</t>
  </si>
  <si>
    <t>17/11/2020: El 26 de octubre de 2020 se realizò la retroalimentaciòn con los usuarios funcionales- Yolima Orozco  y Aylin Patricia Mojica</t>
  </si>
  <si>
    <t>17/11/2020: Registro de reuniòn Còdigo 208-PLA-Ft-54 realizada el 26 de octubre de 2020</t>
  </si>
  <si>
    <t>23/11/2020:
Se cuenta con registro de reunión del 26Oct2020 donde se realiza retroalimentación con los usuarios funcionales del Procedimiento 208-SC-PR-07 con los temas: Peticiones, quejas, reclamos, sugerencias y denuncias por actos de corrupción PQRSD primer semestre de 2020.
Actividad cumplida</t>
  </si>
  <si>
    <t>17/11/2020: De acuerdo a las nuevas disposiciones de la CVP empezaremos a utilizar el sistema de gestiòn documental  ORFEO para efectuar los seguimientos de las asignaciones de correspondencia para cada uno de los funcionarios.</t>
  </si>
  <si>
    <t>17/11/2020: Acciòn sin iniciar por lo tanto no tiene evidencia, en espera del funcionamiento del ORFEO</t>
  </si>
  <si>
    <t>23/11/2020:
Actividad que se encuentra a la espera del funcionamiento del ORFEO, por lo tanto hasta el momento no cuenta con evidencia.</t>
  </si>
  <si>
    <t>5 Ejecución Vencida, 7 Ejecución Oportuna y 2 Cerrada</t>
  </si>
  <si>
    <t>23/05/2015
13/12/2017
23/11/2018
27/05/2019
15/01/2020
21/04/2020
25/06/2020
20/11/2020</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</si>
  <si>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revision de los procedimientos, se realiza actualizacion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demas procedimientos se esta adelantando la revisión con los lideres de los mismos.
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</si>
  <si>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Sistema de calidad
\\10.216.160.201\calidad\9. PROCESO GESTIÓN ADMINISTRATIVA\PROCEDIMIENTOS\PROCEDIMIENTOS SADM</t>
  </si>
  <si>
    <t>LUISA FERNANDA LANCHEROS PARRA
27/05/2019: HERNAN DARIO PARRA
15/01/2020: HERNAN DARIO PARRA
21/04/2020: HERNAN DARIO PARRA
25/06/2020: HERNAN DARIO PARRA
20/11/2020: HERNAN DARIO PARRA</t>
  </si>
  <si>
    <t>23/05/2015
13/12/2017
11/12/2018
06/06/2019
21/10/2019
22/01/2020
22/04/2020
01/07/2020
23/11/2020</t>
  </si>
  <si>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t>
    </r>
    <r>
      <rPr>
        <b/>
        <sz val="9"/>
        <rFont val="Arial"/>
        <family val="2"/>
      </rPr>
      <t xml:space="preserve">El hallazgo continúa abierto para la Subdirección Financiera.
</t>
    </r>
    <r>
      <rPr>
        <sz val="9"/>
        <rFont val="Arial"/>
        <family val="2"/>
      </rPr>
      <t xml:space="preserve">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revision de los procedimientos, se realiza actualizacion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demas procedimientos se esta adelantando la revisión con los lideres de los mismos.
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</si>
  <si>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 xml:space="preserve">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los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
</t>
    </r>
    <r>
      <rPr>
        <b/>
        <sz val="9"/>
        <rFont val="Arial"/>
        <family val="2"/>
      </rPr>
      <t xml:space="preserve">El hallazgo continúa abierto.
</t>
    </r>
    <r>
      <rPr>
        <sz val="9"/>
        <rFont val="Arial"/>
        <family val="2"/>
      </rPr>
      <t xml:space="preserve">22/04/2020:
Se verifica actualización del procedimiento 208-SADM-Pr-15 ADMINISTRACIÓN BIENES DEVOLUTIVOS con fecha del 18/11/2019, el cual se encuentra publicado en la carpeta de calidad.
</t>
    </r>
    <r>
      <rPr>
        <b/>
        <sz val="9"/>
        <rFont val="Arial"/>
        <family val="2"/>
      </rPr>
      <t xml:space="preserve">El hallazgo continúa abierto.
</t>
    </r>
    <r>
      <rPr>
        <sz val="9"/>
        <rFont val="Arial"/>
        <family val="2"/>
      </rPr>
      <t>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unicados en la carpeta compartida de calidad en la ruta: \\10.216.160.201\calidad\9. PROCESO GESTIÓN ADMINISTRATIVA\PROCEDIMIENTOS\PROCEDIMIENTOS SADM
Actividad cumplida</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</si>
  <si>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t>
    </r>
    <r>
      <rPr>
        <b/>
        <sz val="9"/>
        <rFont val="Arial"/>
        <family val="2"/>
      </rPr>
      <t xml:space="preserve">
El hallazgo continúa abierto.
</t>
    </r>
    <r>
      <rPr>
        <sz val="9"/>
        <rFont val="Arial"/>
        <family val="2"/>
      </rPr>
      <t xml:space="preserve">
22/04/2020:</t>
    </r>
    <r>
      <rPr>
        <b/>
        <sz val="9"/>
        <rFont val="Arial"/>
        <family val="2"/>
      </rPr>
      <t xml:space="preserve">
</t>
    </r>
    <r>
      <rPr>
        <sz val="9"/>
        <rFont val="Arial"/>
        <family val="2"/>
      </rPr>
      <t>Se verifica actualizacion del procedimiento 208-SADM-Pr-15 ADMINISTRACIÓN BIENES DEVOLUTIVOS con fecha del 18/11/2019, el cual se encuentra publicado en la carpeta de calidad.</t>
    </r>
    <r>
      <rPr>
        <b/>
        <sz val="9"/>
        <rFont val="Arial"/>
        <family val="2"/>
      </rPr>
      <t xml:space="preserve">
El hallazgo continúa abierto.
</t>
    </r>
    <r>
      <rPr>
        <sz val="9"/>
        <rFont val="Arial"/>
        <family val="2"/>
      </rPr>
      <t>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unicados en la carpeta compartida de calidad en la ruta: \\10.216.160.201\calidad\9. PROCESO GESTIÓN ADMINISTRATIVA\PROCEDIMIENTOS\PROCEDIMIENTOS SADM
Actividad cumplida</t>
    </r>
  </si>
  <si>
    <t>23/05/2015
13/12/2017
27/11/2018
27/05/2019
15/01/2020
21/04/2020
25/06/2020
20/11/2020</t>
  </si>
  <si>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El hallazgo continúa abierto para la Subdirección Financiera.
</t>
    </r>
    <r>
      <rPr>
        <b/>
        <sz val="9"/>
        <rFont val="Arial"/>
        <family val="2"/>
      </rPr>
      <t>23/11/2018</t>
    </r>
    <r>
      <rPr>
        <sz val="9"/>
        <rFont val="Arial"/>
        <family val="2"/>
      </rPr>
      <t>: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revision de los procedimientos, se realiza actualizacion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demas procedimientos se esta adelantando la revisión con los lideres de los mismos.
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</si>
  <si>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 xml:space="preserve">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Se actualizaron:
208-SADM-Pr-12 - PROCEDIMIENTO PARA EL REGISTRO Y CONTROL DEL INVENTARIO DE BIENES INMUEBLES
208-SADM-Pr-15 - ADMINISTRACIÓN Y CONTROL DE BIENES MUEBLES, CONSUMO E INTANGIBLES
208-SADM-Pr-29 - CAJA MENOR
208-SFIN-Pr-04 - RECONOCIMIENTO, MEDICION POSTERIOR, BAJA EN CUENTAS Y GENERACION DE INFORMES
208-SFIN-Pr-06 - OPERACIONES DE PRESUPUESTO
208-SFIN-Pr-07 - PROCEDIMIENTO  ORDEN DE PAGO
208-SFIN-Pr-10 - RECONOCIMIENTO, MEDICIÓN POSTERIOR Y REVELACIÓN DE LOS HECHOS ECONÓMICOS
208-SFIN-Pr-11 - PROCEDIMIENTO DE OPERACIONES DE TESORERÍA
Se eliminaron:
208-SADM-Pr-36 - PROCEDIMIENTO DE ADMINISTRACIÓN DE BIENES DE CONSUMO - Solicitud de eliminación hecha mediante memorando 2019IE1055 del 06 de febrero - 2019
208-SFIN-Pr-09 Plan de incentivos a los deudores de la CVP (SE ELIMINA EL PROCEDIMEINTO DE LA CARPETA DE CALIDAD, DE ACUERDO  LA SOLICITUD EFECTUADA MEDIANTE MEORANDO 2018IE702, DEL 25-01-2018S)
Falta por actualizar:
208-SADM-Pr -15 - PROCEDIMIENTO PARA ADMINISTRACIÓN DE BIENES DEVOLUTIVOS
208-SADM-Pr-34 - PROCEDIMIENTO PARA ADMINISTRACIÓN DE SERVICIOS GENERALES 
208-SADM-Pr-35 - PROCEDIMIENTO PARA PROTECCIÓN Y ASEGURAMIENTO DE RECURSOS FÍSICOS
</t>
    </r>
    <r>
      <rPr>
        <b/>
        <sz val="9"/>
        <rFont val="Arial"/>
        <family val="2"/>
      </rPr>
      <t xml:space="preserve">El hallazgo continúa abierto.
</t>
    </r>
    <r>
      <rPr>
        <sz val="9"/>
        <rFont val="Arial"/>
        <family val="2"/>
      </rPr>
      <t xml:space="preserve">22/04/2020:
Se verifica actualizacion del procedimiento 208-SADM-Pr-15 ADMINISTRACIÓN BIENES DEVOLUTIVOS con fecha del 18/11/2019, el cual se encuentra publicado en la carpeta de calidad.
</t>
    </r>
    <r>
      <rPr>
        <b/>
        <sz val="9"/>
        <rFont val="Arial"/>
        <family val="2"/>
      </rPr>
      <t xml:space="preserve">El hallazgo continúa abierto.
</t>
    </r>
    <r>
      <rPr>
        <sz val="9"/>
        <rFont val="Arial"/>
        <family val="2"/>
      </rPr>
      <t>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unicados en la carpeta compartida de calidad en la ruta: \\10.216.160.201\calidad\9. PROCESO GESTIÓN ADMINISTRATIVA\PROCEDIMIENTOS\PROCEDIMIENTOS SADM
Actividad cumplida</t>
    </r>
  </si>
  <si>
    <r>
      <t xml:space="preserve">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t>
    </r>
    <r>
      <rPr>
        <b/>
        <sz val="9"/>
        <rFont val="Arial"/>
        <family val="2"/>
      </rPr>
      <t xml:space="preserve">El hallazgo continúa abierto.
</t>
    </r>
    <r>
      <rPr>
        <sz val="9"/>
        <rFont val="Arial"/>
        <family val="2"/>
      </rPr>
      <t xml:space="preserve">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t>
    </r>
    <r>
      <rPr>
        <b/>
        <sz val="9"/>
        <rFont val="Arial"/>
        <family val="2"/>
      </rPr>
      <t xml:space="preserve">El hallazgo continúa abierto.
</t>
    </r>
    <r>
      <rPr>
        <sz val="9"/>
        <rFont val="Arial"/>
        <family val="2"/>
      </rPr>
      <t>22/04/2020:
Se verifica actualizacion del procedimiento 208-SADM-Pr-15 ADMINISTRACIÓN BIENES DEVOLUTIVOS con fecha del 18/11/2019, el cual se encuentra publicado en la carpeta de calidad.</t>
    </r>
    <r>
      <rPr>
        <b/>
        <sz val="9"/>
        <rFont val="Arial"/>
        <family val="2"/>
      </rPr>
      <t xml:space="preserve">
El hallazgo continúa abierto.
</t>
    </r>
    <r>
      <rPr>
        <sz val="9"/>
        <rFont val="Arial"/>
        <family val="2"/>
      </rPr>
      <t>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unicados en la carpeta compartida de calidad en la ruta: \\10.216.160.201\calidad\9. PROCESO GESTIÓN ADMINISTRATIVA\PROCEDIMIENTOS\PROCEDIMIENTOS SADM
Actividad cumplida</t>
    </r>
  </si>
  <si>
    <t>21/04/2020
25/06/2020
20/11/2020</t>
  </si>
  <si>
    <t>21/04/2020:
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
Expedición de la resolución No. 2099 del 13 de marzo de 2020-Adopción de TVD.
Se elabóró el plan integral de trabajo para la aplicación.
25/06/2020: Con base en las novedades generadas por la declaratoria de emergencia se ajustó el plan de trabajo para la organización del fondo documental acumulado. 
Una vez se contó con autorización para reiniciar el trabajo, se inició con la implementación del mismo.
20/11/2020: Se encuentra en proceso el plan de trabajo para la organización del fondo documental acumulado, se genera Informe APLICACIÓN DE LAS TABLAS DE VALORACIÓN DOCUMENTAL.</t>
  </si>
  <si>
    <t>La evidencia reposa en el servidor
Evidencia proceso de Gestión Documental
Informe intervención fondo documental acumulado</t>
  </si>
  <si>
    <t>05/02/2020
22/04/2020
01/07/2020
23/11/2020</t>
  </si>
  <si>
    <t>5/02/2020: Se hará seguimiento a esta actividad en el 2020.
22/04/2020: 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
01/07/2020:
Actividad que continúa en ejecución oportuna.
23/11/2020:
Se cuenta con el documento "INFORME DE APLICACIÓN DE LAS TABLAS DE VALORACIÓN DOCUMENTAL" Propuesta metodológica 2020 –V2 Fecha: (19/11/2020), donde se describe el avance en la intervención del fondo documental acumulado a octubre 2020.
Actividad que se encuentra en Ejecución Oportuna</t>
  </si>
  <si>
    <t>9/10/2019
15/01/2020
21/04/2020
25/06/2020
20/11/2020</t>
  </si>
  <si>
    <t>Memorando modificacion Manual Funciones
Radicado MEMORANDO  2019EE2620  y 2019EE2784 
Comunicados internos del proceso de Talento Humano
Concepto 2019EE2245 Asignacion manual de funciones, Memorando 2020IE6973</t>
  </si>
  <si>
    <t>29/10/2019
29/01/2020
22/04/2020
01/07/2020
23/11/2020</t>
  </si>
  <si>
    <t>Se solicito realizar el cambio de funciones del auxiliar administrativo 407 grado 10, se espera confirmación por el Departamento adminsitartivo del servico civil
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
21/04/2020:  En la actualidad esta en proceso y ajuste con el Departamento administrativo del servico civil para la actualización del Manual de funciones de la CVP.
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
20/11/2020: Por parte de la Subdirección Administrativa bajo el Concepto 2019EE2245 Asignacion manual de funciones, se realizó memorando 2020IE6973 Asignación / ajuste función específica del Auxiliar Administrativo código 407 grado 10.</t>
  </si>
  <si>
    <r>
      <t xml:space="preserve">Se evidenció  oficio 2019EE14125 con asunto: actualización, modificación y unificación del manual de Funciones y Competencias ,laborales para  los empleos de la planta de personal de la CVP remitido el 12-08-2019 al DASC, se espera respuesta del mismo.
Evidencia en la siguiente ruta: \\10.216.160.201\control interno\2019\28. PLANES\INTERNO\14. II Seg. 2019\SAdm\Evidencia ver 2\Evidencia seguimiento Plan Mejoramiento segunda revisión .... 9.19 Memorando modificación Manual Funciones
29/01/2020: Se evidencia que se está recibiendo asesoría del  Departamento administrativo del servicio civil para la actualización del Manual de funciones de la CVP.
22/04/2020:
Se encuentra en ajuste con el Departamento administrativo del servicio civil para la actualización del Manual de funciones de la CVP.
</t>
    </r>
    <r>
      <rPr>
        <b/>
        <sz val="9"/>
        <rFont val="Arial"/>
        <family val="2"/>
      </rPr>
      <t xml:space="preserve">Hallazgo que continua abierto
</t>
    </r>
    <r>
      <rPr>
        <sz val="9"/>
        <rFont val="Arial"/>
        <family val="2"/>
      </rPr>
      <t>01/07/2020:
Actividad que continúa en ejecución vencida, el hallazgo continúa abierto.
23/11/2020:
De acuerdo con el concepto recibido por parte de la Departamento Administrativo del Servicio Civil Distrital -DASCD, bajo radicado 2019EE2245 del 11Sep2019, sobre la asignacion manual de funciones, se entrega el memorando 2020IE6973 del 30Jul2020 donde se realiza la asignación y ajuste a función específica del Auxiliar Administrativo código 407 grado 10, a partir de la fecha, la función es la siguiente: "Realizar una vez por año el inventario físico y de verificación de los bienes muebles y la conciliación con la información contable, proyectando los ajustes requeridos, de acuerdo con los procedimientos y lineamientos internos, con la debida oportunidad".</t>
    </r>
  </si>
  <si>
    <t>Se proyecta realizar a apartir del 18 de Noviembre a cargo del funcionario encargado
15/01/2020: Se realizo la depuración del inventario de la Bodega con el fin de determinar la baja de los bienes encontrados, se incluyo dentro del PAA los recursos para el mejoramiento de la bodega.
21/04/2020: Mediante las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
20/11/2020: Se realiza proceso para la enajenación de los bienes bajo el numero  CVP-SAMC-006-2020, se encuentra en proceso de publicación.</t>
  </si>
  <si>
    <t>Conceptos Tecnicos para dar de baja Muebles, enceres sofware y equipos tecnologicos, Proyecto PAA 2020
Resoluciones N° 4921 - 4922 del 30 de diciembre de 2019.
PLAN ANUAL DE ADQUISICIONES - 2020 SECOP II
Aviso convocatoria CVP-SAMC-006-2020</t>
  </si>
  <si>
    <r>
      <t xml:space="preserve">A corte 30-09-2019 no se evidenció la ejecución de la actividad, se debe ejecutar en los tiempos programados.
29/01/2020: Se evidencia que se realizó el concepto técnico de baja de inventarios, con el fin de darlo de baja. No se evidencia que se haya dado de baja el inventario.
22/04/2020:
Se cuenta con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t>
    </r>
    <r>
      <rPr>
        <b/>
        <sz val="9"/>
        <rFont val="Arial"/>
        <family val="2"/>
      </rPr>
      <t>El Hallazgo continua abierto</t>
    </r>
    <r>
      <rPr>
        <sz val="9"/>
        <rFont val="Arial"/>
        <family val="2"/>
      </rPr>
      <t xml:space="preserve">, ya que no se presentan evidencias de la realización de las gestiones necesarias para la apropiación de recursos económicos para el año 2020, con el propósito de mejorar las condiciones físicas y ambientales de la Bodega".
01/07/2020:
Se cuenta con el Plan Anual de Adquiciones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
Queda pendiente la evidencia que demuestre que se haya dado de baja el inventario y retiro definitivo en físico de estos elementos. </t>
    </r>
    <r>
      <rPr>
        <b/>
        <sz val="9"/>
        <rFont val="Arial"/>
        <family val="2"/>
      </rPr>
      <t xml:space="preserve">Hallazgo que continúa abierto.
</t>
    </r>
    <r>
      <rPr>
        <sz val="9"/>
        <rFont val="Arial"/>
        <family val="2"/>
      </rPr>
      <t xml:space="preserve">
23/11/2020:
Se cuenta con aviso de convocatoria selección abreviada de menor cuantía bajo el numero CVP-SAMC-006-2020 para el proceso de enajenación de los bienes de la CVP, pendiente publicación. </t>
    </r>
    <r>
      <rPr>
        <b/>
        <sz val="9"/>
        <rFont val="Arial"/>
        <family val="2"/>
      </rPr>
      <t>Hallazgo que continúa abierto.</t>
    </r>
  </si>
  <si>
    <t>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25/06/2020: La oficina Jurídica de la CVP tomó las acciones del caso, para esto realizó memorando 2020EE2466 Recurso de reposición, para este caso la oficina Dirección Jurídica asume su competencia en este asunto.
20/11/2020: La oficina Direccion Juridica informa que proambiental da Respuesta a la solicitud No. 652498 del 30 de junio de 2020, se encuentra el segunda instancia dicha reclamación.</t>
  </si>
  <si>
    <t>Memorando 2020IE2746 - 2020IE2723.
Memorando 2020EE2466 Recurso de reposición.</t>
  </si>
  <si>
    <t>22/04/2020
01/07/2020
23/11/2020</t>
  </si>
  <si>
    <r>
      <t xml:space="preserve">22/04/2020:
Se cuenta con comunicado de Promoambiental con fecha de 12Feb2020 con asunto "Citacion Notificacion personal para el 19-02-2020",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
</t>
    </r>
    <r>
      <rPr>
        <b/>
        <sz val="9"/>
        <rFont val="Arial"/>
        <family val="2"/>
      </rPr>
      <t xml:space="preserve">Pendiente Respuesta de la Gestión realizada
</t>
    </r>
    <r>
      <rPr>
        <sz val="9"/>
        <rFont val="Arial"/>
        <family val="2"/>
      </rPr>
      <t xml:space="preserve">01/07/2020: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t>
    </r>
    <r>
      <rPr>
        <b/>
        <sz val="9"/>
        <rFont val="Arial"/>
        <family val="2"/>
      </rPr>
      <t xml:space="preserve">Hallazgo que continúa abierto.
</t>
    </r>
    <r>
      <rPr>
        <sz val="9"/>
        <rFont val="Arial"/>
        <family val="2"/>
      </rPr>
      <t xml:space="preserve">
23/11/2020:
Se cuenta con respuesta de proambiental a la solicitud No. 652498 del 30Jun2020, se encuentra en segunda instancia dicha reclamación.</t>
    </r>
  </si>
  <si>
    <t>21/04/2020: Se realizó socialización y mesa de trabajo para el primer trimestre al Informe de Austeridad del gasto, con los diferentes enlaces de forma virtual, debido a la emergencia sanitaria y aislamiento, dando respuesta bajo memorando.
25/06/2020: se adjunta memorando 2020IE5430 Respuesta información austeridad del gasto publico primer trimestre, en el cual se dio respuesta de manera conjunta, canalizando la información en un solo memorando.
20/11/2020: se adjunta memorando 2020IE8563 de Respuesta información austeridad del gasto publico, en el cual se da respuesta de manera conjunta, canalizando la información en un solo memorando.</t>
  </si>
  <si>
    <t xml:space="preserve">Mesa de trabajo virtual 
2020IE5430 Respuesta información austeridad del gasto publico primer trimestre.
memorando 2020IE8563 de Respuesta, Mesa de trabajo virtual </t>
  </si>
  <si>
    <t>22/04/2020:
Se cuenta con correo de invitación: Respuesta - Informe Austeridad de Gasto del dia 16Abr2020, dirigido a los diferentes enlaces de forma virtual. No se evidencia memorando mencionado en el seguimiento por parte del proceso de Gestión Administrativa.
01/07/2020:
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
23/11/2020:
Se cuenta con memorando 2020IE8563 del día 16Oct2020, dirigido a la Asesoría de Control Interno, donde se emite Respuesta al Memorando No. 2020IE8393 Información Austeridad del Gasto Público tercer trimestre 2020, el cual se preparó de manera conjunta con las demás dependencias de la CVP y se unificó la respuesta, canalizando la información en un solo memorando. 
Igualmente se cuenta con agenda de reunión programada para el día 15Oct2020 (Solicitud Información - Austeridad del Gasto Público.) con el objetivo de unificar la información solicitada por control Interno y socialización de los puntos según memorando 2020IE8393
Actividad que continúa en Ejecución Oportuna.</t>
  </si>
  <si>
    <t>25/06/2020
20/11/2020</t>
  </si>
  <si>
    <t>25/06/2020: Se realizo comité de inventarios de bienes inmuebles el 27 de marzo de 2020, según lo establecido en esta acción, se realizo convocatoria al comité el día 10 de junio del 2020 según correo electrónico a los miembros del comité.
20/11/2020: Se realizó comite el dia 26 de junio de 2020 segun acta No. 14. Se realizó convocatoria al comite el día 11 de septiembre de 2020  según correo electronico a los miembros del comite. Se realizo comite de inventarios el día 24 de septiembre de 2020 segun acta No. 15.</t>
  </si>
  <si>
    <t>1/07/2020
23/11/2020</t>
  </si>
  <si>
    <t>01/07/2020:
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
23/11/2020:
Se realiza convocatoria a los integrantes del comité, mediante correo electrónico del día 11Sep2020 sobre la programación de sesión ordinaria del Comité Técnico de Inventarios Bienes Inmuebles, así mismo, se cuenta con actas de reunión del Comité Técnico de Inventarios Bienes Inmuebles de la CVP, actas No 14 del dia 26Jun2020 y No 15 del día 24Sep2020. Actividad que continúa en Ejecución Oportuna.</t>
  </si>
  <si>
    <t>Correo electrónico Programación Sesión Ordinaria Comité Técnico de inventarios de bienes inmuebles, actas de comité</t>
  </si>
  <si>
    <t>25/06/2020: se realizo seguimiento a los compromisos establecidos en el comité técnico de inventarios bienes inmuebles del 27 de marzo de 2020, se identifica en punto 2.1  Seguimiento a compromisos adquiridos en reuniones anteriores.
20/11/2020:  Se realizó comité el día 26 de junio de 2020 según acta No. 14 y comité de inventarios el día 24 de septiembre de 2020 según acta No. 15, en los cuales se puede identificar el seguimiento a los compromisos adquiridos y su cumplimiento.</t>
  </si>
  <si>
    <t>Acta de comité No. 12
Acta de comité No. 14 y 15</t>
  </si>
  <si>
    <t>01/07/2020:
Se cuenta con acta de reunión del 27Mar2020, donde se realizó seguimiento a los compromisos adquiridos en reuniones anteriores, se identifica en punto 2.1 "Seguimiento a compromisos". Hallazgo que continúa en Ejecución Oportuna.
23/11/2020:
Se cuenta con No 14 del dia 26Jun2020 y No 15 del día 24Sep2020 del Comité Técnico de Inventarios Bienes Inmuebles, donde se puede evidenciar seguimiento a los compromisos y su cumplimiento. Actividad que continúa en Ejecución Oportuna.</t>
  </si>
  <si>
    <t>20/11/2020: Se realiza Memorando 2020IE7106 en el cual se identifica la publicación del PETH 2020, y evidencias de publicación</t>
  </si>
  <si>
    <t>Memorando 2020IE7106</t>
  </si>
  <si>
    <t>23/11/2020:
Se cuenta con memorando 2020IE7106 del 10Ago2020, donde se evidencia la publicación del Plan Estratégico de Talento Humano 2020.
Se verifica en página web en la ruta:https://www.cajaviviendapopular.gov.co/?q=Nosotros/la-cvp/plan-de-accion-integrado
Actividad cumplida</t>
  </si>
  <si>
    <t>Memorando 2020IE8190, listado de documentos</t>
  </si>
  <si>
    <t>20/11/2020: Se realiza listado de instrumentos para actualización y aprobación del Comité Institucional de Gestión y Desempeño. Bajo el Memorando 2020IE8190 se solicita la inclusión de los temas de Gestión Documental en la ultima sesión del comité MIPG.</t>
  </si>
  <si>
    <t>23/11/2020:
Se cuenta con memorando 2020IE8190 del 30Sep2020, donde se realiza la solicitud Inclusión temas de Gestión Documental-Última sesión del Comité MIPG. Así mismo, se cuenta con archivo excel de nombre "LISTADO DOCUMENTOS PARA ACTUALIZAR MIPG", en el cual se identifica en listado de documentos para actualización y aprobación del Comité Institucional de Gestión y Desempeño.
Actividad cumplida</t>
  </si>
  <si>
    <t>Proyección Resolución</t>
  </si>
  <si>
    <t>20/11/2020: Se proyecta Resolución con el fin de ser verificada por la Dirección de Gestión Corporativa, pero hay que tener en cuenta que no puede modificarse artículo 2 según Acuerdo 03 de 2011 por cuanto el mismo fue DEROGADO mediante Acuerdo 04 DE 2016.</t>
  </si>
  <si>
    <t>23/11/2020:
Se cuenta con proyecto de Resolución para la adopción de la versión actualizada del Programa de Gestión documental, la cual se encuentra pendiente de ser verificada por la DGC.
Actividad que se encuentra en Ejecución Oportuna.</t>
  </si>
  <si>
    <t>Memorando 2020IE7803, Correo electronico</t>
  </si>
  <si>
    <t>20/11/2020: Se realizó Memorando 2020IE7803 con el cual se solito la corrección de la versión del documento 208-SADM-Mn-06 Plan institucional de archivos PINAR, se confirma bajo correo electrónico por la Oficina de Planeación su corrección</t>
  </si>
  <si>
    <t>23/11/2020:
Se cuenta con memorando 2020IE7803 del 15Sep2020 donde se solicita la revisión del versionamiento del documento 208-SADM-Mn-06 Plan institucional de archivos PINAR V2
Se obtiene respuesta mediante correo electrónico el día 05Oct2020, donde la OAP informa que se hicieron los ajustes pertinentes incluyendo la gestión que se realizó desde la OAC.
Información que se verifica en las rutas: 
https://www.cajaviviendapopular.gov.co/?q=Nosotros/la-cvp/plan-de-accion-integrado
https://www.cajaviviendapopular.gov.co/?q=transparencia-0
https://www.cajaviviendapopular.gov.co/?q=Transparencia/politicas-lineamientos-y-manuales</t>
  </si>
  <si>
    <t xml:space="preserve">20/11/2020: Se realiza ajuste al cronograma de instrumentos y se encuentra en ejecución </t>
  </si>
  <si>
    <t>Cronograma de Instrumentos</t>
  </si>
  <si>
    <t>23/11/2020:
Se cuenta con cronograma de Instrumentos ajustado de acuerdo a las necesidades de personal y la emergencia sanitaria, el cual se encuentra en ejecución.
Actividad cumplida</t>
  </si>
  <si>
    <t>Memorando 2020IE7311</t>
  </si>
  <si>
    <t>20/11/2020: Se realizó Memorando 2020IE7311 en respuesta al Memorando 2020IE7238 Administración del sistema de correspondencia CORDIS, se realizan aclaraciones solicitadas en relación con la dependencia responsable de administrar el sistema de información.</t>
  </si>
  <si>
    <t>23/11/2020:
Se cuenta con memorando 2020IE7311 del 20Ago2020, donde se emite respuesta al memorando 2020IE7238 Administración del sistema de correspondencia CORDIS y se hacen las alcaraciones solicitadas en relación con la dependencia responsable de administrar el sistema de información. En resumen, la Subdirección Administrativa de acuerdo con las funciones que le fueron asignadas no sería la llamada a asumir la administración de un sistema de información o en este caso, de correspondencia como CORDIS.</t>
  </si>
  <si>
    <t>20/11/2020: Se esta verificando el concepto de la planta global dadas las modificaciones identificadas en el ultimo mes, conforme a las vacantes.</t>
  </si>
  <si>
    <t>23/11/2020:
No se presenta evidencia para esta acción.</t>
  </si>
  <si>
    <t>20/11/2020: Se realiza sesión de la comisión de personal el 17 de septiembre de 2020 bajo el acta No. 6, en el cual se definió un cronograma para las sesiones de la comisión de personal, se puede identificar en el punto 2.2 del acta la asistencia y verificación de Quórum de los miembros de la comisión.</t>
  </si>
  <si>
    <t>Acta comision No. 6</t>
  </si>
  <si>
    <t>20/11/2020: Se realiza sesión de la comisión de personal el 17 de septiembre de 2020 bajo el acta No. 6, se adjunta citación al comité de la comisión de personal del mes de septiembre, se realiza convocatoria para el día 21 de octubre de la sesión comisión de personal.</t>
  </si>
  <si>
    <t>Acta comisión No. 6, citación comité</t>
  </si>
  <si>
    <t>memorando 2020IE8067, Citación reunión mesa de trabajo</t>
  </si>
  <si>
    <t>20/11/2020: Se realizaron dos mesas de trabajo una en el mes de septiembre y octubre con los enlaces solicitados bajo el memorando 2020IE8067 y como invitados los enlaces de la comisión de personal.</t>
  </si>
  <si>
    <t>23/11/2020:
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
Se cuenta con agenda de programación de reunión del día 29Sep2020 para la mesa de trabajo participación diagnostico plan de capacitación y bienestar. Igualmente, se cuenta con agenda de programación de la segunda mesa de trabajo para el día 14Oct2020.</t>
  </si>
  <si>
    <t>20/11/2020: Se realiza sesión de la comisión de personal el 17 de septiembre de 2020 bajo el acta No. 6, en el punto 5.Socialización Plan de Mejoramiento Comisión de Personal, se puede evidenciar la socialización del formato 208-SADM-Ft-06 Acta de Reunión.</t>
  </si>
  <si>
    <t>Acta comisión No. 6</t>
  </si>
  <si>
    <t>20/11/2020: Se realiza Memorando 2020IE8923 en el cual se informa a los integrantes del comité que intervienen en los informes, para identificar el analisis en la baja de bienes muebles</t>
  </si>
  <si>
    <t>Memorando 2020IE8923</t>
  </si>
  <si>
    <t>23/11/2020:
Se cuenta con memorando 2020IE8923 del 28Oct2020, dirigido a la Dirección de Gestión Corporativa y CID, Subdirección Financiera y a la Dirección jurídica, donde se informa la acción correctiva derivada del Informe de seguimiento a las disposiciones sobre bienes muebles emanadas de la Resolución 2904 del 29 de junio de 2017.</t>
  </si>
  <si>
    <t>20/11/2020: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t>
  </si>
  <si>
    <t>Correo electrónico invitación comité</t>
  </si>
  <si>
    <t>20/11/2020: Se realiza comité de bienes muebles el pasado 14 de octubre de 2020, según correo de invitación por la secretaria del comité, se espera confirmación del acta del mismo, para validar los puntos señalados en el orden del día punto 5. Varios: Cronograma sesión próximo Comité de Inventarios Bs. Muebles</t>
  </si>
  <si>
    <t>23/11/2020:
Se cuenta con invitación para el COMITE DE INVENTARIOS BIENES MUEBLES el 14Oct2020.
Pendiente entrega del acta del comité para su respectiva verificación.</t>
  </si>
  <si>
    <t>20/11/2020: Se realiza Memorando 2020IE9302 donde se identifica el marco legal y procedimiento definido para el manejo de las PQRSD asignadas a la subdirección administrativa, el cual se informa mediante correo electrónico.</t>
  </si>
  <si>
    <t>Memorando 2020IE9302, correo electrónico</t>
  </si>
  <si>
    <t>23/11/2020:
Se cuenta con Invitación para el COMITE DE INVENTARIOS BIENES MUEBLES el 14Oct2020.
Pendiente entrega del acta del comité para su respectiva verificación.</t>
  </si>
  <si>
    <t>23/11/2020:
Se cuenta con memorando 2020IE9302 del 12Nov2020 donde se realiza la identificación del marco legal y procedimiento definido para el manejo de las PQRSD asignadas a la Subdirección Administrativa, el cual es entregado por correo electrónico el 12Nov2020.</t>
  </si>
  <si>
    <t>2 Ejecución Oportuna y 4 Cerrada</t>
  </si>
  <si>
    <t>1 Ejecución Oportuna y 1 Cerrada</t>
  </si>
  <si>
    <t>2 Ejecución Oportuna</t>
  </si>
  <si>
    <t>13/02/2020
17/03/2020
16/04/2020
23/06/2020
20/11/2020</t>
  </si>
  <si>
    <t>23/06/2020:
Frente a los Procesos reportados con hallazgo en el informe de seguimiento al sistema de información SIPROJWEB, se han realizado los seguimientos tendientes a ejecutar acciones para la corrección de los mismos, tal como se evidencia en el archivo adjunto.
20/11/2020:
Se realizó el cargue de los documentos pendientes en la Plataforma Siproj de todos los procesos relacionados en el informe que origina el hallazgo. Acuerdo al último seguimiento realizado por la OACI quedaban pendientes los números: 2014-00511, 2017-41632, 2018-21268 y 2019-00810, para lo cual se adjunta archivo denominado Pantallazos reporte Siproj y en el cual se relacionan todos los procesos evidenciados, incluidos los anteriormente mencionados, cumpliendo así con la actividad.</t>
  </si>
  <si>
    <t>23/06/2020: Se adjunta Archivo Excel  Hallazgos 3.9 "59. Registro de Seguimientos Hallazgo 3_9 Plan de Mejoramiento Siproj Junio 23 2020.xls" y archivo PDF con los  pantallazos tomados del SIPROJWEB.
20/11/2020: Se adjunta Word denominado Pantallazos Registro Siproj 3,9, en donde se relaciona la evidencia del cargue de documentos al Siproj así como una breve explicación del estado del proceso.</t>
  </si>
  <si>
    <t>23/06/2020: Zolangie Franco Díaz (331-2020) y Blanca Calderón Cárdenas (468-2020)  Contratistas.
20/11/2020: Julie Pauline Casallas Pinzon - Contratista 580-2020
Yamile Patrica Castiblanco Venegas - Abogada Contratista 394-2020</t>
  </si>
  <si>
    <t>28/04/2020
25/06/2020
24/11/2020</t>
  </si>
  <si>
    <t>15/04/2020
17/06/2020
20/11/2020</t>
  </si>
  <si>
    <t>17/06/2020: 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
Finalmente la Dirección ha solicitado la debida capacitación y creación de usuarios en el SIPROJ de los nuevos apoderados que se vincularon a la CVP, en aras de cumplir con la correcta actualización de dicho sistema.
20/11/2020: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t>
  </si>
  <si>
    <t>17/06/2020: Zolangie Franco Díaz (331-2020) y Blanca Calderón Cárdenas (468-2020)  Contratistas.
Christian Camilo Orjuela Galeano - Profesional Universitario Grado 12.
20/11/2020: Julie Pauline Casallas Pinzon - Contratista 580-2020
Yamile Patrica Castiblanco Venegas - Abogada Contratista 394-2020</t>
  </si>
  <si>
    <t>17/06/2020: 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
20/11/2020: Se adjuntas las Actas de reunión mensuales que se han realizado desde mayo a 31 de octubre, a la fecha el acta de octubre se encuentra en proceso de firma.</t>
  </si>
  <si>
    <r>
      <t>28/04/2020:
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
25/06/2020:
Se cuenta con acta No 260-2020 del 19May2020 del Comité de Conciliación, donde se realiza aprobación de la adición de la Política de Prevención del Daño Antijurídico de la CVP, adicionalmente se cuenta con el documento "</t>
    </r>
    <r>
      <rPr>
        <i/>
        <sz val="9"/>
        <rFont val="Arial"/>
        <family val="2"/>
      </rPr>
      <t>POLÍTICA DE PREVENCIÓN DEL DAÑO ANTIJURÍDICO Y LA DEFENSA DE LOS INTERESES DE LA CVP DEL
DISTRITO DE BOGOTÁ</t>
    </r>
    <r>
      <rPr>
        <sz val="9"/>
        <rFont val="Arial"/>
        <family val="2"/>
      </rPr>
      <t>" Código: 208-DJ-Mn-02, Versión 4, Vigente desde: 19/05/2020, el cual se encuentra publicado en la carpeta de calidad en la ruta: \\10.216.160.201\calidad\3. PROCESO PREVENCIÓN DEL DAÑO ANTIJURÍDICO Y REP\MANUALES\208-DJ-Mn-02 POLITICAS PREVENCIÓN DEL DAÑO ANT.
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
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en el cumplimiento de la misma, por lo tanto, la acción se encuentra en estado "En Ejecución Oportuna" hasta que finalice la vigencia y se cuente con los soportes que evidencien el control mensual que los abogados apoderados ejecutan sobre las actuaciones de los procesos judiciales registrados en el sistema SIPROJ.
24/11/2020:
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"En Ejecución Oportuna" hasta que se verifique el control mensual durante toda la vigencia 2020.</t>
    </r>
  </si>
  <si>
    <t>23/06/2020: Se ejecuta acción correctiva frente a los Procesos alimentados en el SIPROJ, los cuales se encuentran actualmente asignados a abogados activos, quienes una vez se reanuden los términos judiciales continuarán ejerciendo la defensa judicial de la entidad.
20/11/2020: Se realiza cargue en Siproj de documentos que dan inicio al Proceso Hipotecario 2019-00831 , pendiente de subsanar,  incluido el poder otrogado a David Vergara en su momento el apoderado de dicho proceso, sin embargo el proceso se encuentra en retiro de demanda.</t>
  </si>
  <si>
    <t>23/06/2020: Se adjunta Archivo Excel  Hallazgos 3.10 "61. Registro de Seguimientos Hallazgo 3-10 Plan de Mejoramiento Siproj Junio 23 2020"  y PDF de pantallazos tomados del SIPROJWEB y Correo Secretaría Jurídica Procesos Eliminados SIPROJ.
20/11/2020: Se adjunta Word denominado Pantallazos Registro Siproj 3,10, en donde se relaciona la evidencia del cargue de documentos al Siproj así como una breve explicación del estado del proceso.</t>
  </si>
  <si>
    <r>
      <t xml:space="preserve">28/04/2020:
Se cuenta con archivo Excel denominado "Registro de Seguimientos Plan de Mejoramiento Siproj.xlsb" donde se relacionan dos pestañas "Hallazgo 3,9" "Hallazgo 3,10" en las cuales se muestran los seguimientos realizados por parte de la Dirección Jurídica; igualmente se adjunta PDF de pantallazos tomados del SIPROJWEB.
Aún no se subsanan en su totalidad las observaciones No1 y No 2 realizadas en el Informe de Seguimiento efectuado al Sistema de Información de Procesos Judiciales de Bogotá SIPROJ - WEB D.C Periodo 01ene2018 al 30 junio2019.
</t>
    </r>
    <r>
      <rPr>
        <b/>
        <sz val="9"/>
        <rFont val="Arial"/>
        <family val="2"/>
      </rPr>
      <t xml:space="preserve">Hallazgo que continua abierto
</t>
    </r>
    <r>
      <rPr>
        <sz val="9"/>
        <rFont val="Arial"/>
        <family val="2"/>
      </rPr>
      <t xml:space="preserve">25/06/2020:
Se cuenta con Archivo Excel "Registro de Seguimientos Hallazgo 3-10 Plan de Mejoramiento Siproj Junio 23 2020" y archivo PDF de nombre "61. HALLAZGO 3.10 SIPROJ" en el que se relacionan los pantallazos tomados del SIPROJWEB, donde se evidencian los seguimientos realizados para la corrección de los hallazgos mencionados en el informe de seguimiento al sistema de información SIPROJWEB Periodo 01ene2018 al 30 junio2019.
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t>
    </r>
    <r>
      <rPr>
        <b/>
        <sz val="9"/>
        <rFont val="Arial"/>
        <family val="2"/>
      </rPr>
      <t xml:space="preserve">el hallazgo continúa abierto hasta no se subsane la totalidad de los procesos.
</t>
    </r>
    <r>
      <rPr>
        <sz val="9"/>
        <rFont val="Arial"/>
        <family val="2"/>
      </rPr>
      <t>24/11/2020:
Se cuenta con archivo en word de nombre "Pantallazos Registro Siproj 3.10", en el cual se muestra el pantallazo de seguimiento al sistema información SIPROJWEB, correspondiente al proceso Hipotecario 2019-00831, el cual era el unico proceso pendiente de ser subsanado.
De acuerdo a la evidencia aportada, se puede evidenciar que el proceso en mención se encuentra en retiro de demanda, por ende el total de procesos que relaciona el hallazgo ya fueron subsanados, por lo que la accción propuesta se cierra conforme al cumplimiento de la misma.</t>
    </r>
  </si>
  <si>
    <r>
      <t xml:space="preserve">28/04/2020:
Se cuenta con archivo Excel denominado "Registro de Seguimientos Plan de Mejoramiento Siproj.xlsb" donde se relacionan dos pestañas "Hallazgo 3,9" "Hallazgo 3,10" en las cuales se muestran los seguimientos realizados por parte de la Dirección Juridica; igualmente se adjunta PDF de pantallazos tomados del SIPROJWEB.
Aún no se subsanan en su totalidad las observaciones No1 y No 2 realizadas en el Informe de Seguimiento efectuado al Sistema de Información de Procesos Judiciales de Bogotá SIPROJ - WEB D.C Periodo 01ene2018 al 30 junio2019.
Hallazgo que continua abierto
25/06/2020:
Se cuenta con Archivo Excel "Hallazgos 3.9 Registro de Seguimientos Hallazgo Plan de Mejoramiento Siproj Junio 23 2020" y archivo PDF con los  pantallazos tomados del SIPROJWEB, donde se evidencian los seguimientos realizados para la corrección de los hallazgos mencionados en el informe de seguimiento al sistema de información SIPROJWEB Periodo 01ene2018 al 30 junio2019.
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t>
    </r>
    <r>
      <rPr>
        <b/>
        <sz val="9"/>
        <rFont val="Arial"/>
        <family val="2"/>
      </rPr>
      <t>2014-00511</t>
    </r>
    <r>
      <rPr>
        <sz val="9"/>
        <rFont val="Arial"/>
        <family val="2"/>
      </rPr>
      <t xml:space="preserve">, </t>
    </r>
    <r>
      <rPr>
        <b/>
        <sz val="9"/>
        <rFont val="Arial"/>
        <family val="2"/>
      </rPr>
      <t>2017-41632</t>
    </r>
    <r>
      <rPr>
        <sz val="9"/>
        <rFont val="Arial"/>
        <family val="2"/>
      </rPr>
      <t xml:space="preserve">, </t>
    </r>
    <r>
      <rPr>
        <b/>
        <sz val="9"/>
        <rFont val="Arial"/>
        <family val="2"/>
      </rPr>
      <t>2018-21268</t>
    </r>
    <r>
      <rPr>
        <sz val="9"/>
        <rFont val="Arial"/>
        <family val="2"/>
      </rPr>
      <t xml:space="preserve"> y </t>
    </r>
    <r>
      <rPr>
        <b/>
        <sz val="9"/>
        <rFont val="Arial"/>
        <family val="2"/>
      </rPr>
      <t>2019-00810</t>
    </r>
    <r>
      <rPr>
        <sz val="9"/>
        <rFont val="Arial"/>
        <family val="2"/>
      </rPr>
      <t>, por ende el hallazgo continúa abierto hasta no se subsane la totalidad de los procesos.
24/11/2020:
Se cuenta con archivo en Word de nombre "Pantallazos Registro Siproj 3.9", en el cual se muestran los pantallazos de seguimiento al sistema información SIPROJWEB, donde se puede evidenciar que la totalidad de los nueve (9) hallazgos del informe de seguimiento al sistema de información SIPROJWEB Periodo 01ene2018 al 30 junio2019, están subsanados, numeros:
2009-00101
2009-00972
2014-00511
2017-41632
2018-21268
2019-00001
2019-00143
2006-00456
2019-00810
Por lo anterior, la acción propuesta se cierra de acuerdo al cumplimiento de la misma.</t>
    </r>
  </si>
  <si>
    <t>16/04/2020
23/06/2020
20/11/2020</t>
  </si>
  <si>
    <t>23/06/2020: 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
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"208-DJ-Pr-07 REGISTRO Y APODERAMIENTO DE PROCESOS JUDICIALES V4", como quiera que dicha norma tiene una vigencia de 2 años, razón por la cual actualmente nos encontramos realizando la respectiva actualización.
Así mismo se realizó el reparto de todos los procesos judiciales en los que la CVP es parte, asignándolos en el SIPROJ a los abogados activos, quienes adelantarán la debida defensa judicial de la Entidad.
20/11/2020: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t>
  </si>
  <si>
    <t>23/06/2020: Se adjunta PDF con la remisión de correos electrónicos, Reunión socialización Decreto 806 de Junio 2020, Reporte de Procesos Judiciales Asignados a Abogados Activos Junio 17 2020.
20/11/2020: Se adjunta procedimiento actualizado y PDF del correo enviado para revisión y aprobación.</t>
  </si>
  <si>
    <t>20/11/2020: 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t>
  </si>
  <si>
    <t xml:space="preserve">20/11/2020: PDF de las actas de comité realizadas de julio a octubre y PDF de los registros de asistentes a cada comité. </t>
  </si>
  <si>
    <t>20/11/2020: Julie Pauline Casallas Pinzon - Contratista 580-2020
Yamile Patrica Castiblanco Venegas - Abogada Contratista 394-2020</t>
  </si>
  <si>
    <t>20/11/2020: Se realiza la verificación y subsanación en Siproj de los procesos evidenciados y que generaron el hallazgo dejando de siete procesos con observaciones pendiente uno por subsanar.</t>
  </si>
  <si>
    <t>20/11/2020: Se adjunta Word denominado Pantallazos Registro Siproj 3,12, en donde se relaciona la evidencia del cargue de documentos al Siproj así como una breve explicación del estado del proceso.
Excel con el seguimiento realizado a los procesos.</t>
  </si>
  <si>
    <t>24/11/2020:
Se cuenta con archivo Excel denominado "Registro de Seguimientos Plan de Mejoramiento Siproj" donde se relaciona una pestaña de nombre "3,12" en la cual se muestran los seguimientos realizados por parte de la Dirección Juridica; igualmente se adjunta archivo en word de nombre "Pantallazos Registro Siproj 3.12",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numeros:
2019-00828
2019-00600
2019-01170
2019-00147
2010-00036
2019-00749
Queda pendiente subsanar el proceso 1-2019-21856
Acción en Ejecución Oportuna</t>
  </si>
  <si>
    <t>20/11/2020: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t>
  </si>
  <si>
    <t>20/11/2020: Se adjuntas las Actas de reunión mensuales que se han realizado desde mayo a 31 de octubre, a la fecha el acta de octubre se encuentra en proceso de firma</t>
  </si>
  <si>
    <t>24/11/2020:
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"En Ejecución Oportuna".</t>
  </si>
  <si>
    <t xml:space="preserve">20/11/2020: Se realiza la verificación y subsanación en Siproj de los procesos evidenciados y que generaron, en cuanto a la subsanación del pago se le solicitara a la Subdirección financiera que revise si dicho cargue se puede realizar o subsanar. </t>
  </si>
  <si>
    <t>20/11/2020: Se adjunta Word denominado Pantallazos Registro Siproj 3,14, en donde se relaciona la evidencia del cargue de documentos al Siproj así como una breve explicación del estado del proceso.
Excel con el seguimiento realizado a los procesos.</t>
  </si>
  <si>
    <t>24/11/2020:
Se cuenta con archivo Excel denominado "Registro de Seguimientos Plan de Mejoramiento Siproj" donde se relaciona una pestaña de nombre "3,12" en la cual se muestran los seguimientos realizados por parte de la Dirección Juridica; igualmente se adjunta archivo en word de nombre "Pantallazos Registro Siproj 3,14",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
Queda pendiente subsanar el proceso 292681
Acción en Ejecución Oportuna</t>
  </si>
  <si>
    <t>1. La persona encargada del cargue de la información, no era la indicada para ello.
2. Errores involuntarios en el cargue de la información. 
3. Falla en la designación de la responsabilidad del cargue de pagos en el módulo.</t>
  </si>
  <si>
    <t>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</si>
  <si>
    <t>24/11/2020: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la acción propuesta tiene fecha de finalización el 31/12/2020, la Asesoría de Control Interno debe verificar su cumplimiento en los Comités de Conciliación que se realicen hasta esa fecha, por lo tanto, la acción se encuentra en estado de Ejecución Oportuna.</t>
  </si>
  <si>
    <t>24/11/2020: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no se han dictado fallos o conciliaciones que generen pago, no se hace necesario verificar en Siproj los pagos realizados, por ende, hasta la fecha no hay solicitudes que se deban realizar a la Subdirección Financiera.
Acción en estado de Ejecución Oportuna.</t>
  </si>
  <si>
    <t>20/11/2020: Se realiza actualización del Procedimiento 208-DJ-Pr-04 Procedimiento Accion de Tutela V4, en donde se incluye el punto de control Matriz de Tutelas. El procedimiento se encuentra en revisión del Director Jurídico y una vez se tenga aprobado será remitido a la OAP para su publicación y posterior divulgación.</t>
  </si>
  <si>
    <t>20/11/2020: Se adjunta procedimiento actualizado y PDF del correo enviado para revisión y aprobación.</t>
  </si>
  <si>
    <t>24/11/2020:
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"PROCEDIMIENTO ACCIÓN DE TUTELA", el cual se encuentra pendiente de aprobación y posterior publicación en la carpeta de calidad.
En la revisión del procedimiento "208-DJ-Pr-04 PROCEDIMIENTO ACCIÓN DE TUTELA", se puede evidenciar que en el numeral "3 PUNTOS DE CONTROL, actividades 3, 13 y 24", se incluye el punto de control "Mantener actualizado Siproj Web y Matriz de Tutelas las actuaciones que se presenten".
El procedimiento en mención se encuentra pendiente de aprobación y publicación en la carpeta de calidad.
Acción que se encuentra en Ejecución Vencida.</t>
  </si>
  <si>
    <t>28/04/2020:
Acción que se encuentra en ejecución.
25/06/2020:
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
Queda pendiente actualización y divulgación del procedimiento "208-DJ-Pr-07 REGISTRO Y APODERAMIENTO DE PROCESOS JUDICIALES", que incluya los datos de los abogados apoderados en SIPROJ.
24/11/2020:
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"REGISTRO Y APODERAMIENTO DE PROCESOS JUDICIALES", el cual se encuentra pendiente de aprobación y posterior publicación en la carpeta de calidad.
En la revisión del procedimiento "208-DJ-Pr-07 REGISTRO Y APODERAMIENTO DE PROCESOS JUDICIALES", se puede evidenciar que en el numeral "7 Condiciones Generales", se describe la manera en que se debe realizar la actualización de datos de abogados apoderados en Siproj.
Una vez aprobado el procedimiento y publicado en la carpeta de calidad, se debe divulgar al usuario administrador y presentar soporte de la divulgación para el próximo seguimiento, tal como lo solicita la acción propuesta.
Acción que se encuentra en Ejecución Vencida.</t>
  </si>
  <si>
    <t>20/11/2020: Se unifica Matriz de Tutelas y se incluye la columna denominada VIGENCIA, la cual se empieza a llevar a partir del 20 de agosto 2020.</t>
  </si>
  <si>
    <t>20/11/2020: Se adjunta Matriz de Tutelas en la que se puede evidenciar la unificación por vigencia incluyendo la columna para tal fin.</t>
  </si>
  <si>
    <t>20/11/2020: Se unifica Matriz de Tutelas y se incluye la columna cumplimiento del fallo y dar inicio a este a partir de la fecha la columna denominada FECHA CUMPLIMIENTO FALLO, la cual se empieza a llevar a partir del 20 de agosto 2020 y se alimenta la informacion de la vigencia 2020.</t>
  </si>
  <si>
    <t>24/11/2020:
Se cuenta con archivo Excel de nombre "Matriz Tutelas Consolidada CVP", en la cual se incluye la columna denominada "FECHA CUMPLIMIENTO DEL FALLO" y se unifica desde la vigencia 2015 hasta la vigencia 2020, con un total de 561 registros a la fecha.</t>
  </si>
  <si>
    <t>24/11/2020:
Se cuenta con archivo Excel de nombre "Matriz Tutelas Consolidada CVP", en la cual se incluye la columna denominada "VIGENCIA" y se unifica desde la vigencia 2015 hasta la vigencia 2020, con un total de 561 registros a la fecha.</t>
  </si>
  <si>
    <t>20/11/2020: PDF de los correos enviados con los procedimientos y acta de reunion del mes de octubre con la respectiva evidencia del protocolo de inducción en donde se contempla la socializacion de los procedimientos.</t>
  </si>
  <si>
    <t>20/11/2020: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t>
  </si>
  <si>
    <t>24/11/2020:
Se cuenta con dos (2) correos electrónicos de los días 08Jul2020 y 28ago2020 donde se envían los procedimientos de la Dirección Jurídica, con el fin de socializarlos al interior del área.
Ademas se cuenta con acta de reunión del día 27Oct2020, donde se realiza supervisión y seguimiento al equipo de la dirección jurídica, así como tambien se realizó jornada de inducción y reinducción a los abogados y abogadas de la Dirección Jurídica.
Actividad que se encuentra en ejecución Oportuna.</t>
  </si>
  <si>
    <t xml:space="preserve">20/11/2020: Se realiza la verificación y subsanación en Siproj de las Tutelas evidenciadas </t>
  </si>
  <si>
    <t>20/11/2020: Se adjunta Word denominado Pantallazos Registro Siproj 3,20, en donde se relaciona la evidencia del cargue de documentos al Siproj así como una breve explicación del estado del proceso.
Excel con el seguimiento realizado a los procesos.</t>
  </si>
  <si>
    <t>24/11/2020:
Se cuenta con archivo Excel denominado "Registro de Seguimientos Plan de Mejoramiento Siproj" donde se relaciona una pestaña de nombre "3,20" en la cual se muestran los seguimientos realizados por parte de la Dirección Juridica; igualmente se adjunta archivo en word de nombre "Pantallazos Registro Siproj 3,20",  donde se muestran los pantallazos de seguimiento al sistema información SIPROJWEB, en el cual se puede evidenciar que la totalidad de los cinco (5) procesos, relacionados en las dos acciones de tutela reportadas en la auditoria, se encuentran subsanados todos, números: 
2019-00566
2019-00766
2019-00063
2019-00566
2019-00566
Acción cerrada, ya que se evidencia el cumplimiento de la misma.</t>
  </si>
  <si>
    <t>20/11/2020: Se aplica la metodología de análisis de riesgo para el riesgo identificado por la Auditoria, se encuentra pendiente de revisión y aprobación para posteriormente solicitar la actualización de la Matriz de Riesgos de la Dirección Jurídica.</t>
  </si>
  <si>
    <t xml:space="preserve">20/11/2020: Matriz de Riesgos -  Analisis del Riesgo mediante la metodologia identificado en la pestalla (Riesgo 4) </t>
  </si>
  <si>
    <t>20/11/2020: Julie Pauline Casallas Pinzon - Contratista 580-2020</t>
  </si>
  <si>
    <t>Falta de análisis exhaustivo a los diferentes procedimientos y las actividades de la Dirección 
Jurídica, para la identificación de los riesgos del área.</t>
  </si>
  <si>
    <t>Aplicar la metodologia de analisis de riesgo para el riesgo identificado por la Auditoria, y posteriormente solicitar la actualizacion de la Matriz de Riesgos de la Direccion Juridica.</t>
  </si>
  <si>
    <t>24/11/2020:
Se cuenta con archivo Excel de nombre "208-PLA-Ft-73-74-75 y 78 Riesgos Formulación 2020 DJ REv", donde se tienen establecidos los riesgos del proceso.
Para lo cual, se realiza revisión de los riesgos del proceso, encontrando que el Riesgo 4: "Materialización de desacatos por incumplimiento de órdenes judiciales" cuenta con la Actividad de control 1: "Realizar seguimiento al cumplimiento de fallos de Tutela mediante Matriz de Tutelas, donde se registra el cumplimiento".
Se encuentra pendiente de revisión, aprobación, y actualización de la Matriz de Riesgos de la Dirección Jurídica.
Actividad que se encuentra en Ejecución Vencida.</t>
  </si>
  <si>
    <t>20/11/2020: PDF del Procedimiento debidamente codificado y estandarizado, Acta de reunión del 27 de octubre.</t>
  </si>
  <si>
    <t>20/11/2020: Se realizó la elaboración del Procedimiento de Notificaciones y quedo debidamente publicado en la carpeta de calidad Código: 208-DJ-Pr-16 NOTIFICACION ACTOS ADMINISTRATIVOS, así mismo, la socialización e implementación del procedimiento se realizó en reunión de seguimiento y supervisión del 27 de octubre.</t>
  </si>
  <si>
    <t>24/11/2020:
Se cuenta con el procedimiento "NOTIFICACION ACTOS ADMINISTRATIVOS", Código: 208-DJ-Pr-16, Versión: 1, Vigente desde: 6/10/2020, el cual se socializó el día 27Oct2020 mediante acta de reunión de supervisión y seguimiento Dirección Jurídica CVP.
El procedimiento se encuentra publicado en la carpeta de calidad en la ruta:\\10.216.160.201\calidad\3. PROCESO PREVENCIÓN DEL DAÑO ANTIJURÍDICO Y REP\PROCEDIMIENTOS\208-DJ-Pr-16 NOTIFICACIONES ACTOS ADMINISTRATIVOS.
Se encuentra pendiente la verificacón de los soportes que demuestren la implemetación del procedimiento "208-DJ-Pr-16 NOTIFICACION ACTOS ADMINISTRATIVOS", tal como lo describe la acción propuesta.</t>
  </si>
  <si>
    <t>20/11/2020: Se creó el correo destinado para las notificaciones actos administrativos así:  notificacionesadministrativas@cajaviviendapopular.gov.co</t>
  </si>
  <si>
    <t>20/11/2020: Pantallazo del correo creado</t>
  </si>
  <si>
    <t>24/11/2020:
Se cuenta con pantallazo del correo electrónico creado: "notificacionesadministrativas@cajaviviendapopular.gov.co", con el objetivo de recibir las notificaciones de actos administrativos.</t>
  </si>
  <si>
    <t>20/11/2020: Se creo la Matriz de Notificaciones de Actos Administrativos</t>
  </si>
  <si>
    <t>20/11/2020: Matriz de Notificaciones de Actos Administrativos</t>
  </si>
  <si>
    <t xml:space="preserve">20/11/2020: En reunión de seguimiento y supervisión del 27 de octubre, se dio lineamiento para que la persona encargada de cargue y descargue de Cordis y/o PQRSD se le brinde la información para cargues y cierres oportunamente, Retroalimentando al equipo, en términos y tiempos de respuesta, así como, socialización Procedimiento de Atención a PQRSD </t>
  </si>
  <si>
    <t>20/11/2020: PDF del Acta de reunión de seguimiento y supervisión de la Dirección Jurídica.</t>
  </si>
  <si>
    <t>24/11/2020:
Se cuenta con acta de reunión de supervisión y seguimiento Dirección Jurídica CVP, del día 27Oct2020, donde se emitieron los lineamientos para que la persona encargada de cargue y descargue de Cordis y/o PQRSD se le brinde la información para cargues y cierres oportunamente, igualmente se realizó retroalimentación al equipo de la dirección Jurídica en términos y tiempos de respuesta, así como, la socialización del Procedimiento de Atención a PQRSD.
Actividad cerrada, ya que se verifica el cumplimiento de la misma</t>
  </si>
  <si>
    <t>RESULTADOS TERCER SEGUIMIENTO PLAN DE MEJORAMIENTO corte al 31-OCT-2020 - Andres Farias</t>
  </si>
  <si>
    <t>24/11/2020:
Se cuenta con archivo en Excel de nombre "29-10-2020-BASE DE NOTIFICACIONES ACTOS ADMINISTRATIVOS", en el cual se registran las notificaciones electronicas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
Además de esto, dicho formato debe estar amarrado al Procedimiento de Notificaciones de Actos Administrativos, código 208-DJ-Pr-16.</t>
  </si>
  <si>
    <t>9 En Ejecución Oportuna, 3 En Ejecución Vencida y 7 Cerrada</t>
  </si>
  <si>
    <t>Sub Adm</t>
  </si>
  <si>
    <t>Informe seguimiento PQRSD I Sem 2020</t>
  </si>
  <si>
    <t>Actividades nuevas</t>
  </si>
  <si>
    <t>Actividades nuevas que se incluyen</t>
  </si>
  <si>
    <t>Cuenta de No Acciones</t>
  </si>
  <si>
    <t>Promedio de Fecha de detección</t>
  </si>
  <si>
    <t>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
No se encontró prueba de la citación las notificaciones personales realizadas en los documentos que contienen los archivos del proceso de notificación  delantada por la Dirección Jurídica.</t>
  </si>
  <si>
    <t>Incumplimiento del numeral 2, del artículo 17 de la Ley 909 de 2004, que establece: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t>
  </si>
  <si>
    <t>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</si>
  <si>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</si>
  <si>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</si>
  <si>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23/11/2020:
Se cuenta con acta de reunión No 6 de sesión de la Comisión de Personal del día 17Sep2020, en la cual se define un cronograma para las sesiones de la comisión de personal, así mismo, se puede identificar en el punto 2.2 del acta la asistencia y verificación de Quórum de los miembros de la comisión. Actividad cerrada ya que evidencia el cumplimiento de la acción propuesta.</t>
  </si>
  <si>
    <t>23/11/2020:
Se cuenta con acta de reunión No 6 de sesión de la Comisión de Personal del día 17Sep2020, donde en el punto 5. "Socialización Plan de Mejoramiento Comisión de Personal", se puede evidenciar la socialización del formato 208-SADM-Ft-06 Acta de Reunión. Actividad cerrada ya que evidencia el cumplimiento de la acción propuesta.</t>
  </si>
  <si>
    <t>23/11/2020:
Se cuenta con programación de reunión de la comisión de personal para el 17sep2020, igualmente, se adjunta programación del calendario de google para sesión de comisión de personal para el día 21Oct2020.
Se cuenta con acta de reunión No 6 de sesión de la Comisión de Personal del día 17Sep2020.
Pendiente acta de reunión de la sesión de la comisión de personal del día 21Oct2020.</t>
  </si>
  <si>
    <t>Tabla para saber el numero de actividades a las que se les debe hacer seguimiento en el 3er Seg 2020 (plazo en dias) corte al 31Oct2020</t>
  </si>
  <si>
    <t>Etiquetas de fila</t>
  </si>
  <si>
    <t>Cuenta de Cerrada en cual seguimiento</t>
  </si>
  <si>
    <t>Cerrada en el Tercer seguimiento</t>
  </si>
  <si>
    <t>5 Ejecución Oportuna, 2 Ejecución Vencida y 10 Cerrada</t>
  </si>
  <si>
    <t>NUMERO DE ACCIONES FORMULADAS POR TEMA</t>
  </si>
  <si>
    <t>Acciones que se les debia hacer seguimiento en el tercer seguimiento</t>
  </si>
  <si>
    <t>Total de acciones a las que se les realizó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</si>
</sst>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240A]d&quot; de &quot;mmmm&quot; de &quot;yyyy;@"/>
    <numFmt numFmtId="165" formatCode="[$-C0A]dd\-mmm\-yy;@"/>
    <numFmt numFmtId="166" formatCode="dd/mmm/yyyy"/>
    <numFmt numFmtId="167" formatCode="dd\-mmm\-yyyy"/>
    <numFmt numFmtId="168" formatCode="0.0000%"/>
    <numFmt numFmtId="169" formatCode="d\-m\-yy;@"/>
    <numFmt numFmtId="170"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2"/>
      <name val="Arial"/>
      <family val="2"/>
    </font>
    <font>
      <sz val="14"/>
      <name val="Arial"/>
      <family val="2"/>
    </font>
    <font>
      <sz val="9"/>
      <name val="Arial"/>
      <family val="2"/>
    </font>
    <font>
      <b/>
      <sz val="24"/>
      <name val="Arial"/>
      <family val="2"/>
    </font>
    <font>
      <b/>
      <sz val="9"/>
      <name val="Arial"/>
      <family val="2"/>
    </font>
    <font>
      <sz val="10"/>
      <color theme="1"/>
      <name val="Arial"/>
      <family val="2"/>
    </font>
    <font>
      <sz val="9"/>
      <color indexed="81"/>
      <name val="Tahoma"/>
      <family val="2"/>
    </font>
    <font>
      <b/>
      <sz val="9"/>
      <color indexed="81"/>
      <name val="Tahoma"/>
      <family val="2"/>
    </font>
    <font>
      <b/>
      <sz val="9"/>
      <color theme="1"/>
      <name val="Arial"/>
      <family val="2"/>
    </font>
    <font>
      <sz val="9"/>
      <color theme="1"/>
      <name val="Arial"/>
      <family val="2"/>
    </font>
    <font>
      <sz val="9"/>
      <color rgb="FF000000"/>
      <name val="Arial"/>
      <family val="2"/>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Times New Roman"/>
      <family val="1"/>
    </font>
    <font>
      <u/>
      <sz val="11"/>
      <color theme="10"/>
      <name val="Calibri"/>
      <family val="2"/>
      <scheme val="minor"/>
    </font>
    <font>
      <b/>
      <sz val="12"/>
      <color theme="1"/>
      <name val="Arial"/>
      <family val="2"/>
    </font>
    <font>
      <u/>
      <sz val="9"/>
      <name val="Arial"/>
      <family val="2"/>
    </font>
    <font>
      <sz val="10"/>
      <name val="Arial"/>
      <family val="2"/>
    </font>
    <font>
      <sz val="9"/>
      <color rgb="FFFF0000"/>
      <name val="Arial"/>
      <family val="2"/>
    </font>
    <font>
      <b/>
      <sz val="10"/>
      <color theme="1"/>
      <name val="Arial"/>
      <family val="2"/>
    </font>
    <font>
      <sz val="10"/>
      <color rgb="FFFF0000"/>
      <name val="Arial"/>
      <family val="2"/>
    </font>
    <font>
      <b/>
      <sz val="10"/>
      <name val="Arial"/>
      <family val="2"/>
    </font>
    <font>
      <b/>
      <sz val="10"/>
      <color theme="1"/>
      <name val="Arial"/>
      <family val="2"/>
    </font>
    <font>
      <b/>
      <sz val="11"/>
      <color rgb="FFFF0000"/>
      <name val="Arial"/>
      <family val="2"/>
    </font>
    <font>
      <b/>
      <i/>
      <sz val="9"/>
      <name val="Arial"/>
      <family val="2"/>
    </font>
    <font>
      <i/>
      <sz val="9"/>
      <name val="Arial"/>
      <family val="2"/>
    </font>
    <font>
      <b/>
      <sz val="9"/>
      <color indexed="81"/>
      <name val="Tahoma"/>
      <charset val="1"/>
    </font>
    <font>
      <sz val="11"/>
      <color rgb="FFFF0000"/>
      <name val="Arial"/>
      <family val="2"/>
    </font>
    <font>
      <b/>
      <sz val="10"/>
      <color theme="1"/>
      <name val="Arial"/>
    </font>
  </fonts>
  <fills count="3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D8D8D8"/>
        <bgColor rgb="FF000000"/>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39997558519241921"/>
        <bgColor indexed="64"/>
      </patternFill>
    </fill>
    <fill>
      <patternFill patternType="solid">
        <fgColor rgb="FF33CCFF"/>
        <bgColor indexed="64"/>
      </patternFill>
    </fill>
    <fill>
      <patternFill patternType="solid">
        <fgColor rgb="FFFF990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rgb="FFFF99FF"/>
        <bgColor indexed="64"/>
      </patternFill>
    </fill>
    <fill>
      <patternFill patternType="solid">
        <fgColor rgb="FF00B0F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59999389629810485"/>
        <bgColor theme="4" tint="0.79998168889431442"/>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auto="1"/>
      </left>
      <right style="medium">
        <color indexed="64"/>
      </right>
      <top/>
      <bottom style="medium">
        <color indexed="64"/>
      </bottom>
      <diagonal/>
    </border>
  </borders>
  <cellStyleXfs count="15">
    <xf numFmtId="0" fontId="0" fillId="0" borderId="0"/>
    <xf numFmtId="0" fontId="5" fillId="0" borderId="0"/>
    <xf numFmtId="9" fontId="5" fillId="0" borderId="0" applyFont="0" applyFill="0" applyBorder="0" applyAlignment="0" applyProtection="0"/>
    <xf numFmtId="0" fontId="13" fillId="0" borderId="0"/>
    <xf numFmtId="0" fontId="4" fillId="0" borderId="0"/>
    <xf numFmtId="0" fontId="5" fillId="0" borderId="0"/>
    <xf numFmtId="0" fontId="3" fillId="0" borderId="0"/>
    <xf numFmtId="0" fontId="5" fillId="0" borderId="0"/>
    <xf numFmtId="0" fontId="5" fillId="0" borderId="0"/>
    <xf numFmtId="0" fontId="25" fillId="0" borderId="0" applyNumberFormat="0" applyFill="0" applyBorder="0" applyAlignment="0" applyProtection="0"/>
    <xf numFmtId="9" fontId="28" fillId="0" borderId="0" applyFont="0" applyFill="0" applyBorder="0" applyAlignment="0" applyProtection="0"/>
    <xf numFmtId="0" fontId="2" fillId="0" borderId="0"/>
    <xf numFmtId="0" fontId="1" fillId="0" borderId="0"/>
    <xf numFmtId="0" fontId="1" fillId="0" borderId="0"/>
    <xf numFmtId="9" fontId="5" fillId="0" borderId="0" applyFont="0" applyFill="0" applyBorder="0" applyAlignment="0" applyProtection="0"/>
  </cellStyleXfs>
  <cellXfs count="362">
    <xf numFmtId="0" fontId="0" fillId="0" borderId="0" xfId="0"/>
    <xf numFmtId="0" fontId="0" fillId="0" borderId="0" xfId="0" applyFill="1" applyBorder="1" applyAlignment="1">
      <alignment vertical="center"/>
    </xf>
    <xf numFmtId="0" fontId="10" fillId="0" borderId="1" xfId="0" applyFont="1" applyBorder="1" applyAlignment="1">
      <alignment horizontal="center" vertical="center" wrapText="1"/>
    </xf>
    <xf numFmtId="0" fontId="10" fillId="0" borderId="14" xfId="0" applyFont="1" applyFill="1" applyBorder="1" applyAlignment="1">
      <alignment horizontal="left" vertical="center"/>
    </xf>
    <xf numFmtId="0" fontId="10" fillId="0" borderId="9" xfId="0" applyFont="1" applyFill="1" applyBorder="1" applyAlignment="1">
      <alignment horizontal="lef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167" fontId="10" fillId="0" borderId="1" xfId="0" applyNumberFormat="1" applyFont="1" applyFill="1" applyBorder="1" applyAlignment="1">
      <alignment horizontal="center" vertical="center" wrapText="1"/>
    </xf>
    <xf numFmtId="0" fontId="17" fillId="0" borderId="0" xfId="1" applyFont="1" applyBorder="1" applyAlignment="1">
      <alignment vertical="center"/>
    </xf>
    <xf numFmtId="0" fontId="17" fillId="0" borderId="0" xfId="0" applyFont="1" applyBorder="1" applyAlignment="1">
      <alignment vertical="center"/>
    </xf>
    <xf numFmtId="0" fontId="10" fillId="0" borderId="0" xfId="0" applyFont="1" applyBorder="1" applyAlignment="1">
      <alignment vertical="center"/>
    </xf>
    <xf numFmtId="0" fontId="16" fillId="8" borderId="0" xfId="0" applyFont="1" applyFill="1" applyBorder="1" applyAlignment="1">
      <alignment vertical="center"/>
    </xf>
    <xf numFmtId="0" fontId="12" fillId="8" borderId="0" xfId="0" applyFont="1" applyFill="1" applyBorder="1" applyAlignment="1">
      <alignment vertical="center"/>
    </xf>
    <xf numFmtId="0" fontId="10" fillId="8" borderId="0" xfId="0" applyFont="1" applyFill="1" applyBorder="1" applyAlignment="1">
      <alignment vertical="center"/>
    </xf>
    <xf numFmtId="0" fontId="18" fillId="0" borderId="0" xfId="0" applyFont="1" applyBorder="1" applyAlignment="1">
      <alignment vertical="center"/>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20" fillId="9" borderId="9" xfId="4" applyFont="1" applyFill="1" applyBorder="1" applyAlignment="1">
      <alignment horizontal="center" vertical="center"/>
    </xf>
    <xf numFmtId="0" fontId="20" fillId="9" borderId="1" xfId="4" applyFont="1" applyFill="1" applyBorder="1" applyAlignment="1">
      <alignment horizontal="center" vertical="center"/>
    </xf>
    <xf numFmtId="0" fontId="20" fillId="9" borderId="10" xfId="4" applyFont="1" applyFill="1" applyBorder="1" applyAlignment="1">
      <alignment horizontal="center" vertical="center"/>
    </xf>
    <xf numFmtId="0" fontId="21" fillId="0" borderId="9" xfId="0" applyFont="1" applyBorder="1" applyAlignment="1">
      <alignment vertical="center" wrapText="1"/>
    </xf>
    <xf numFmtId="0" fontId="21" fillId="0" borderId="1" xfId="0" applyFont="1" applyBorder="1" applyAlignment="1">
      <alignment vertical="center" wrapText="1"/>
    </xf>
    <xf numFmtId="0" fontId="21" fillId="0" borderId="10" xfId="0" applyFont="1" applyBorder="1" applyAlignment="1">
      <alignment vertical="center" wrapText="1"/>
    </xf>
    <xf numFmtId="0" fontId="22" fillId="10" borderId="9" xfId="4" applyFont="1" applyFill="1" applyBorder="1" applyAlignment="1">
      <alignment vertical="center" wrapText="1"/>
    </xf>
    <xf numFmtId="0" fontId="22" fillId="8" borderId="1" xfId="4" applyFont="1" applyFill="1" applyBorder="1" applyAlignment="1">
      <alignment horizontal="left" vertical="center" wrapText="1"/>
    </xf>
    <xf numFmtId="0" fontId="22" fillId="8" borderId="1" xfId="4" applyFont="1" applyFill="1" applyBorder="1" applyAlignment="1">
      <alignment horizontal="left" vertical="center" wrapText="1" readingOrder="1"/>
    </xf>
    <xf numFmtId="0" fontId="22" fillId="8" borderId="10" xfId="4" applyFont="1" applyFill="1" applyBorder="1" applyAlignment="1">
      <alignment horizontal="left" vertical="center" wrapText="1" readingOrder="1"/>
    </xf>
    <xf numFmtId="0" fontId="23" fillId="8" borderId="1" xfId="5" applyFont="1" applyFill="1" applyBorder="1" applyAlignment="1">
      <alignment vertical="center" wrapText="1"/>
    </xf>
    <xf numFmtId="0" fontId="22" fillId="11" borderId="9" xfId="4" applyFont="1" applyFill="1" applyBorder="1" applyAlignment="1">
      <alignment vertical="center" wrapText="1"/>
    </xf>
    <xf numFmtId="0" fontId="22" fillId="5" borderId="1" xfId="4" applyFont="1" applyFill="1" applyBorder="1" applyAlignment="1">
      <alignment horizontal="left" vertical="center" wrapText="1" readingOrder="1"/>
    </xf>
    <xf numFmtId="0" fontId="22" fillId="5" borderId="10" xfId="4" applyFont="1" applyFill="1" applyBorder="1" applyAlignment="1">
      <alignment horizontal="left" vertical="center" wrapText="1" readingOrder="1"/>
    </xf>
    <xf numFmtId="0" fontId="23" fillId="5" borderId="1" xfId="5" applyFont="1" applyFill="1" applyBorder="1" applyAlignment="1">
      <alignment vertical="center"/>
    </xf>
    <xf numFmtId="0" fontId="23" fillId="5" borderId="1" xfId="5" applyFont="1" applyFill="1" applyBorder="1" applyAlignment="1">
      <alignment vertical="center" wrapText="1"/>
    </xf>
    <xf numFmtId="0" fontId="22" fillId="12" borderId="9" xfId="4" applyFont="1" applyFill="1" applyBorder="1" applyAlignment="1">
      <alignment vertical="center" wrapText="1"/>
    </xf>
    <xf numFmtId="0" fontId="23" fillId="13" borderId="1" xfId="5" applyFont="1" applyFill="1" applyBorder="1" applyAlignment="1">
      <alignment vertical="center"/>
    </xf>
    <xf numFmtId="0" fontId="22" fillId="13" borderId="1" xfId="4" applyFont="1" applyFill="1" applyBorder="1" applyAlignment="1">
      <alignment horizontal="left" vertical="center" wrapText="1" readingOrder="1"/>
    </xf>
    <xf numFmtId="0" fontId="22" fillId="13" borderId="10" xfId="4" applyFont="1" applyFill="1" applyBorder="1" applyAlignment="1">
      <alignment horizontal="left" vertical="center" wrapText="1" readingOrder="1"/>
    </xf>
    <xf numFmtId="0" fontId="23" fillId="13" borderId="1" xfId="5" applyFont="1" applyFill="1" applyBorder="1" applyAlignment="1">
      <alignment vertical="center" wrapText="1"/>
    </xf>
    <xf numFmtId="0" fontId="22" fillId="11" borderId="11" xfId="4" applyFont="1" applyFill="1" applyBorder="1" applyAlignment="1">
      <alignment vertical="center" wrapText="1"/>
    </xf>
    <xf numFmtId="0" fontId="22" fillId="11" borderId="12" xfId="4" applyFont="1" applyFill="1" applyBorder="1" applyAlignment="1">
      <alignment vertical="center" wrapText="1"/>
    </xf>
    <xf numFmtId="0" fontId="22" fillId="11" borderId="13" xfId="4" applyFont="1" applyFill="1" applyBorder="1" applyAlignment="1">
      <alignment vertical="center" wrapText="1"/>
    </xf>
    <xf numFmtId="0" fontId="0" fillId="0" borderId="0" xfId="0" applyFill="1" applyBorder="1" applyAlignment="1">
      <alignment horizontal="center" vertical="center"/>
    </xf>
    <xf numFmtId="165" fontId="0" fillId="0" borderId="0" xfId="0" applyNumberFormat="1" applyFill="1" applyBorder="1" applyAlignment="1">
      <alignment horizontal="center" vertical="center"/>
    </xf>
    <xf numFmtId="0" fontId="5" fillId="0" borderId="0" xfId="0" applyFont="1"/>
    <xf numFmtId="0" fontId="10" fillId="0" borderId="0" xfId="0" applyFont="1"/>
    <xf numFmtId="0" fontId="10" fillId="0" borderId="1" xfId="1" applyFont="1" applyFill="1" applyBorder="1" applyAlignment="1">
      <alignment horizontal="center" vertical="center" wrapText="1"/>
    </xf>
    <xf numFmtId="0" fontId="10" fillId="0" borderId="1" xfId="7" applyFont="1" applyFill="1" applyBorder="1" applyAlignment="1">
      <alignment horizontal="center" vertical="center" wrapText="1"/>
    </xf>
    <xf numFmtId="14" fontId="10" fillId="0" borderId="1" xfId="1" applyNumberFormat="1" applyFont="1" applyFill="1" applyBorder="1" applyAlignment="1">
      <alignment horizontal="center" vertical="center" wrapText="1"/>
    </xf>
    <xf numFmtId="14" fontId="10" fillId="0" borderId="1" xfId="7" applyNumberFormat="1" applyFont="1" applyFill="1" applyBorder="1" applyAlignment="1">
      <alignment horizontal="center" vertical="center" wrapText="1"/>
    </xf>
    <xf numFmtId="15" fontId="10" fillId="0" borderId="1" xfId="1" applyNumberFormat="1" applyFont="1" applyFill="1" applyBorder="1" applyAlignment="1">
      <alignment horizontal="center" vertical="center" wrapText="1"/>
    </xf>
    <xf numFmtId="167" fontId="10" fillId="0" borderId="1" xfId="1" applyNumberFormat="1" applyFont="1" applyFill="1" applyBorder="1" applyAlignment="1">
      <alignment horizontal="center" vertical="center" wrapText="1"/>
    </xf>
    <xf numFmtId="15" fontId="10" fillId="0" borderId="1" xfId="7" applyNumberFormat="1" applyFont="1" applyFill="1" applyBorder="1" applyAlignment="1">
      <alignment horizontal="center" vertical="center" wrapText="1"/>
    </xf>
    <xf numFmtId="15" fontId="10" fillId="0" borderId="1" xfId="0" applyNumberFormat="1" applyFont="1" applyFill="1" applyBorder="1" applyAlignment="1">
      <alignment vertical="center" wrapText="1"/>
    </xf>
    <xf numFmtId="0" fontId="10" fillId="0" borderId="1" xfId="1" applyFont="1" applyFill="1" applyBorder="1" applyAlignment="1">
      <alignment horizontal="left" vertical="top" wrapText="1"/>
    </xf>
    <xf numFmtId="15" fontId="10" fillId="0" borderId="1" xfId="1" applyNumberFormat="1" applyFont="1" applyFill="1" applyBorder="1" applyAlignment="1">
      <alignment horizontal="left" vertical="top" wrapText="1"/>
    </xf>
    <xf numFmtId="0" fontId="10" fillId="0" borderId="1" xfId="0" applyFont="1" applyFill="1" applyBorder="1" applyAlignment="1">
      <alignment horizontal="left" vertical="top" wrapText="1"/>
    </xf>
    <xf numFmtId="9" fontId="10" fillId="0" borderId="1" xfId="1" applyNumberFormat="1" applyFont="1" applyFill="1" applyBorder="1" applyAlignment="1">
      <alignment horizontal="left" vertical="center" wrapText="1"/>
    </xf>
    <xf numFmtId="165" fontId="7" fillId="7" borderId="20" xfId="0" applyNumberFormat="1" applyFont="1" applyFill="1" applyBorder="1" applyAlignment="1">
      <alignment horizontal="center" vertical="center" wrapText="1"/>
    </xf>
    <xf numFmtId="0" fontId="10" fillId="0" borderId="1" xfId="1" applyFont="1" applyFill="1" applyBorder="1" applyAlignment="1">
      <alignment horizontal="justify" vertical="top" wrapText="1"/>
    </xf>
    <xf numFmtId="0" fontId="0" fillId="2" borderId="0" xfId="0" applyFill="1"/>
    <xf numFmtId="0" fontId="0" fillId="17" borderId="0" xfId="0" applyFill="1"/>
    <xf numFmtId="0" fontId="0" fillId="18" borderId="0" xfId="0" applyFill="1"/>
    <xf numFmtId="0" fontId="5" fillId="14" borderId="0" xfId="0" applyFont="1" applyFill="1"/>
    <xf numFmtId="0" fontId="5" fillId="13" borderId="0" xfId="0" applyFont="1" applyFill="1"/>
    <xf numFmtId="0" fontId="10" fillId="0" borderId="1" xfId="0" applyFont="1" applyFill="1" applyBorder="1" applyAlignment="1">
      <alignment horizontal="left" vertical="center"/>
    </xf>
    <xf numFmtId="165" fontId="10" fillId="0" borderId="10" xfId="0" applyNumberFormat="1" applyFont="1" applyFill="1" applyBorder="1" applyAlignment="1">
      <alignment horizontal="left" vertical="center"/>
    </xf>
    <xf numFmtId="0" fontId="10" fillId="0" borderId="11" xfId="0" applyFont="1" applyFill="1" applyBorder="1" applyAlignment="1">
      <alignment horizontal="left" vertical="center"/>
    </xf>
    <xf numFmtId="0" fontId="10" fillId="0" borderId="10" xfId="1" applyFont="1" applyFill="1" applyBorder="1" applyAlignment="1">
      <alignment horizontal="left" vertical="center" wrapText="1"/>
    </xf>
    <xf numFmtId="0" fontId="10" fillId="0" borderId="9" xfId="0" applyFont="1" applyFill="1" applyBorder="1" applyAlignment="1">
      <alignment horizontal="center" vertical="center" wrapText="1"/>
    </xf>
    <xf numFmtId="165" fontId="7" fillId="7" borderId="5" xfId="0" applyNumberFormat="1" applyFont="1" applyFill="1" applyBorder="1" applyAlignment="1">
      <alignment horizontal="center" vertical="center" wrapText="1"/>
    </xf>
    <xf numFmtId="0" fontId="10" fillId="0" borderId="23" xfId="1" applyFont="1" applyFill="1" applyBorder="1" applyAlignment="1">
      <alignment horizontal="center" vertical="center" wrapText="1"/>
    </xf>
    <xf numFmtId="14" fontId="10" fillId="0" borderId="23" xfId="1" applyNumberFormat="1" applyFont="1" applyFill="1" applyBorder="1" applyAlignment="1">
      <alignment horizontal="center" vertical="center" wrapText="1"/>
    </xf>
    <xf numFmtId="15" fontId="10" fillId="0" borderId="23" xfId="1" applyNumberFormat="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9" xfId="1"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166" fontId="10" fillId="0" borderId="0" xfId="0" applyNumberFormat="1" applyFont="1"/>
    <xf numFmtId="9" fontId="10" fillId="0" borderId="0" xfId="10" applyFont="1" applyFill="1" applyBorder="1" applyAlignment="1">
      <alignment horizontal="left" vertical="center" wrapText="1"/>
    </xf>
    <xf numFmtId="168" fontId="10" fillId="0" borderId="0" xfId="10" applyNumberFormat="1" applyFont="1" applyFill="1" applyBorder="1" applyAlignment="1">
      <alignment horizontal="left" vertical="center" wrapText="1"/>
    </xf>
    <xf numFmtId="15" fontId="10" fillId="0" borderId="1" xfId="0" applyNumberFormat="1" applyFont="1" applyFill="1" applyBorder="1" applyAlignment="1">
      <alignment horizontal="left" vertical="top" wrapText="1"/>
    </xf>
    <xf numFmtId="0" fontId="25" fillId="0" borderId="1" xfId="9" applyFill="1" applyBorder="1" applyAlignment="1">
      <alignment vertical="center" wrapText="1"/>
    </xf>
    <xf numFmtId="0" fontId="10" fillId="0" borderId="1" xfId="8" applyFont="1" applyFill="1" applyBorder="1" applyAlignment="1">
      <alignment horizontal="left" vertical="top" wrapText="1"/>
    </xf>
    <xf numFmtId="15" fontId="10" fillId="0" borderId="1"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9" fontId="10" fillId="0" borderId="1" xfId="1" applyNumberFormat="1" applyFont="1" applyFill="1" applyBorder="1" applyAlignment="1">
      <alignment horizontal="left" vertical="top" wrapText="1"/>
    </xf>
    <xf numFmtId="0" fontId="10" fillId="0" borderId="1" xfId="1" applyFont="1" applyFill="1" applyBorder="1" applyAlignment="1">
      <alignment vertical="top" wrapText="1"/>
    </xf>
    <xf numFmtId="0" fontId="10" fillId="0" borderId="0" xfId="0" applyFont="1" applyFill="1" applyBorder="1" applyAlignment="1">
      <alignment vertical="top"/>
    </xf>
    <xf numFmtId="0" fontId="10" fillId="0" borderId="0" xfId="0" applyFont="1" applyAlignment="1">
      <alignment vertical="center"/>
    </xf>
    <xf numFmtId="0" fontId="10" fillId="0" borderId="0" xfId="0" applyFont="1" applyAlignment="1">
      <alignment horizontal="center" vertical="center"/>
    </xf>
    <xf numFmtId="0" fontId="30" fillId="22" borderId="36" xfId="0" applyNumberFormat="1" applyFont="1" applyFill="1" applyBorder="1"/>
    <xf numFmtId="14" fontId="10" fillId="0" borderId="0" xfId="0" applyNumberFormat="1" applyFont="1" applyFill="1" applyBorder="1" applyAlignment="1">
      <alignment horizontal="left" vertical="center" wrapText="1"/>
    </xf>
    <xf numFmtId="169" fontId="10" fillId="0" borderId="0" xfId="0" applyNumberFormat="1" applyFont="1" applyFill="1" applyBorder="1" applyAlignment="1">
      <alignment horizontal="left" vertical="center" wrapText="1"/>
    </xf>
    <xf numFmtId="49" fontId="6" fillId="4" borderId="37" xfId="0" applyNumberFormat="1" applyFont="1" applyFill="1" applyBorder="1" applyAlignment="1">
      <alignment horizontal="center" vertical="center"/>
    </xf>
    <xf numFmtId="164" fontId="6" fillId="0" borderId="20" xfId="0" applyNumberFormat="1" applyFont="1" applyFill="1" applyBorder="1" applyAlignment="1">
      <alignment horizontal="center" vertical="center"/>
    </xf>
    <xf numFmtId="166" fontId="6" fillId="0" borderId="20" xfId="0" applyNumberFormat="1" applyFont="1" applyFill="1" applyBorder="1" applyAlignment="1">
      <alignment vertical="center"/>
    </xf>
    <xf numFmtId="0" fontId="9" fillId="0" borderId="20" xfId="0" applyFont="1" applyFill="1" applyBorder="1" applyAlignment="1">
      <alignment horizontal="right" vertical="center"/>
    </xf>
    <xf numFmtId="166" fontId="9" fillId="0" borderId="5" xfId="0" applyNumberFormat="1" applyFont="1" applyFill="1" applyBorder="1" applyAlignment="1">
      <alignment horizontal="center" vertical="center"/>
    </xf>
    <xf numFmtId="0" fontId="0" fillId="0" borderId="20" xfId="0" applyBorder="1" applyAlignment="1">
      <alignment vertical="center" wrapText="1"/>
    </xf>
    <xf numFmtId="14" fontId="10" fillId="0" borderId="9" xfId="0" applyNumberFormat="1" applyFont="1" applyBorder="1" applyAlignment="1">
      <alignment horizontal="center" vertical="center" wrapText="1"/>
    </xf>
    <xf numFmtId="15" fontId="12" fillId="0" borderId="1" xfId="1" applyNumberFormat="1" applyFont="1" applyFill="1" applyBorder="1" applyAlignment="1">
      <alignment horizontal="center" vertical="center" wrapText="1"/>
    </xf>
    <xf numFmtId="0" fontId="10" fillId="0" borderId="0" xfId="0" applyNumberFormat="1" applyFont="1" applyFill="1" applyBorder="1" applyAlignment="1">
      <alignment vertical="center"/>
    </xf>
    <xf numFmtId="0" fontId="16" fillId="0" borderId="1" xfId="0"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15" fontId="12" fillId="0" borderId="23"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10" fontId="0" fillId="0" borderId="0" xfId="10" applyNumberFormat="1" applyFont="1"/>
    <xf numFmtId="0" fontId="10" fillId="0" borderId="1" xfId="0" applyFont="1" applyFill="1" applyBorder="1" applyAlignment="1">
      <alignment horizontal="justify" vertical="top" wrapText="1"/>
    </xf>
    <xf numFmtId="0" fontId="10" fillId="0" borderId="10" xfId="1" applyFont="1" applyFill="1" applyBorder="1" applyAlignment="1">
      <alignment horizontal="left" vertical="top" wrapText="1"/>
    </xf>
    <xf numFmtId="0" fontId="31" fillId="0" borderId="0" xfId="0" applyFont="1" applyFill="1" applyBorder="1" applyAlignment="1">
      <alignment vertical="center"/>
    </xf>
    <xf numFmtId="0" fontId="10" fillId="0" borderId="1" xfId="1" applyFont="1" applyFill="1" applyBorder="1" applyAlignment="1">
      <alignment vertical="center" wrapText="1"/>
    </xf>
    <xf numFmtId="0" fontId="10" fillId="0" borderId="1" xfId="1" applyFont="1" applyBorder="1" applyAlignment="1">
      <alignment vertical="top" wrapText="1"/>
    </xf>
    <xf numFmtId="0" fontId="10" fillId="0" borderId="1" xfId="0" applyFont="1" applyBorder="1" applyAlignment="1">
      <alignment vertical="center" wrapText="1"/>
    </xf>
    <xf numFmtId="0" fontId="10" fillId="0" borderId="1" xfId="1" applyFont="1" applyBorder="1" applyAlignment="1">
      <alignment vertical="center" wrapText="1"/>
    </xf>
    <xf numFmtId="0" fontId="12" fillId="0" borderId="1" xfId="1" applyFont="1" applyFill="1" applyBorder="1" applyAlignment="1">
      <alignment vertical="top" wrapText="1"/>
    </xf>
    <xf numFmtId="0" fontId="10" fillId="0" borderId="1" xfId="0" applyFont="1" applyFill="1" applyBorder="1" applyAlignment="1">
      <alignment vertical="top" wrapText="1"/>
    </xf>
    <xf numFmtId="0" fontId="0" fillId="0" borderId="0" xfId="0"/>
    <xf numFmtId="0" fontId="10" fillId="0" borderId="0" xfId="0" applyFont="1"/>
    <xf numFmtId="166" fontId="10" fillId="0" borderId="0" xfId="0" applyNumberFormat="1" applyFont="1"/>
    <xf numFmtId="0" fontId="0" fillId="0" borderId="0" xfId="0" pivotButton="1"/>
    <xf numFmtId="0" fontId="0" fillId="0" borderId="0" xfId="0" applyNumberFormat="1"/>
    <xf numFmtId="0" fontId="29" fillId="0" borderId="0" xfId="0" applyFont="1" applyFill="1" applyBorder="1" applyAlignment="1">
      <alignment horizontal="left" vertical="center" wrapText="1"/>
    </xf>
    <xf numFmtId="0" fontId="0" fillId="0" borderId="0" xfId="0" applyAlignment="1">
      <alignment horizontal="right" vertical="center"/>
    </xf>
    <xf numFmtId="0" fontId="0" fillId="0" borderId="0" xfId="0" applyAlignment="1">
      <alignment horizontal="center" vertical="center"/>
    </xf>
    <xf numFmtId="10" fontId="10" fillId="0" borderId="0" xfId="10" applyNumberFormat="1" applyFont="1"/>
    <xf numFmtId="0" fontId="10" fillId="0" borderId="1" xfId="9" applyFont="1" applyFill="1" applyBorder="1" applyAlignment="1">
      <alignment vertical="top" wrapText="1"/>
    </xf>
    <xf numFmtId="0" fontId="5" fillId="0" borderId="0" xfId="0" applyFont="1" applyAlignment="1">
      <alignment horizontal="center" vertical="center"/>
    </xf>
    <xf numFmtId="170" fontId="0" fillId="0" borderId="0" xfId="10" applyNumberFormat="1" applyFont="1"/>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0" fillId="22" borderId="35" xfId="0" applyFont="1" applyFill="1" applyBorder="1" applyAlignment="1">
      <alignment wrapText="1"/>
    </xf>
    <xf numFmtId="0" fontId="32" fillId="0" borderId="0" xfId="0" applyFont="1"/>
    <xf numFmtId="0" fontId="33" fillId="22" borderId="35" xfId="0" applyFont="1" applyFill="1" applyBorder="1" applyAlignment="1">
      <alignment wrapText="1"/>
    </xf>
    <xf numFmtId="1" fontId="10" fillId="0" borderId="0" xfId="0" applyNumberFormat="1" applyFont="1" applyAlignment="1">
      <alignment vertical="center"/>
    </xf>
    <xf numFmtId="1" fontId="10" fillId="0" borderId="0" xfId="0" applyNumberFormat="1" applyFont="1"/>
    <xf numFmtId="1" fontId="10" fillId="0" borderId="0" xfId="0" applyNumberFormat="1" applyFont="1" applyAlignment="1">
      <alignment horizontal="center" vertical="center"/>
    </xf>
    <xf numFmtId="1" fontId="10" fillId="0" borderId="0" xfId="0" applyNumberFormat="1" applyFont="1" applyAlignment="1">
      <alignment horizontal="center" vertical="center" wrapText="1"/>
    </xf>
    <xf numFmtId="0" fontId="10" fillId="0" borderId="0" xfId="0" applyFont="1" applyAlignment="1">
      <alignment horizontal="center" vertical="center" wrapText="1"/>
    </xf>
    <xf numFmtId="1" fontId="12" fillId="0" borderId="0" xfId="0" applyNumberFormat="1" applyFont="1"/>
    <xf numFmtId="0" fontId="0" fillId="0" borderId="0" xfId="0" applyAlignment="1">
      <alignment vertical="center" wrapText="1"/>
    </xf>
    <xf numFmtId="0" fontId="0" fillId="0" borderId="0" xfId="0" applyFont="1" applyAlignment="1">
      <alignment horizontal="center" vertical="center" wrapText="1"/>
    </xf>
    <xf numFmtId="9" fontId="5" fillId="0" borderId="0" xfId="0" applyNumberFormat="1" applyFont="1" applyAlignment="1">
      <alignment horizontal="right"/>
    </xf>
    <xf numFmtId="0" fontId="32" fillId="0" borderId="0" xfId="0" applyFont="1" applyAlignment="1">
      <alignment horizontal="right"/>
    </xf>
    <xf numFmtId="0" fontId="32" fillId="0" borderId="0" xfId="0" applyFont="1" applyAlignment="1">
      <alignment horizontal="center" vertical="center"/>
    </xf>
    <xf numFmtId="0" fontId="32" fillId="0" borderId="0" xfId="0" applyFont="1" applyAlignment="1">
      <alignment horizontal="center"/>
    </xf>
    <xf numFmtId="14" fontId="0" fillId="0" borderId="0" xfId="0" applyNumberFormat="1"/>
    <xf numFmtId="165" fontId="12" fillId="6" borderId="24" xfId="0" applyNumberFormat="1" applyFont="1" applyFill="1" applyBorder="1" applyAlignment="1">
      <alignment horizontal="center" vertical="center" wrapText="1"/>
    </xf>
    <xf numFmtId="165" fontId="12" fillId="6" borderId="25" xfId="0" applyNumberFormat="1"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26" xfId="0" applyFont="1" applyFill="1" applyBorder="1" applyAlignment="1">
      <alignment horizontal="center" vertical="center" wrapText="1"/>
    </xf>
    <xf numFmtId="14" fontId="10" fillId="0" borderId="14" xfId="1" applyNumberFormat="1" applyFont="1" applyFill="1" applyBorder="1" applyAlignment="1">
      <alignment horizontal="center" vertical="center" wrapText="1"/>
    </xf>
    <xf numFmtId="14" fontId="10" fillId="0" borderId="9" xfId="1" applyNumberFormat="1" applyFont="1" applyFill="1" applyBorder="1" applyAlignment="1">
      <alignment horizontal="center" vertical="center" wrapText="1"/>
    </xf>
    <xf numFmtId="14" fontId="10" fillId="0" borderId="9" xfId="7" applyNumberFormat="1" applyFont="1" applyFill="1" applyBorder="1" applyAlignment="1">
      <alignment horizontal="center" vertical="center" wrapText="1"/>
    </xf>
    <xf numFmtId="167" fontId="10" fillId="15" borderId="23" xfId="0" applyNumberFormat="1" applyFont="1" applyFill="1" applyBorder="1" applyAlignment="1">
      <alignment horizontal="center" vertical="center" wrapText="1"/>
    </xf>
    <xf numFmtId="167" fontId="10" fillId="15" borderId="1" xfId="0" applyNumberFormat="1" applyFont="1" applyFill="1" applyBorder="1" applyAlignment="1">
      <alignment horizontal="center" vertical="center" wrapText="1"/>
    </xf>
    <xf numFmtId="0" fontId="10" fillId="15" borderId="1" xfId="0" applyFont="1" applyFill="1" applyBorder="1" applyAlignment="1">
      <alignment horizontal="center" vertical="center" wrapText="1"/>
    </xf>
    <xf numFmtId="15" fontId="12" fillId="0" borderId="1" xfId="1" applyNumberFormat="1" applyFont="1" applyFill="1" applyBorder="1" applyAlignment="1">
      <alignment horizontal="center" vertical="top" wrapText="1"/>
    </xf>
    <xf numFmtId="14" fontId="10" fillId="24" borderId="1" xfId="0" applyNumberFormat="1" applyFont="1" applyFill="1" applyBorder="1" applyAlignment="1">
      <alignment horizontal="center" vertical="center" wrapText="1"/>
    </xf>
    <xf numFmtId="14" fontId="10" fillId="0" borderId="14" xfId="0" applyNumberFormat="1"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0" fillId="0" borderId="23" xfId="1" applyFont="1" applyFill="1" applyBorder="1" applyAlignment="1">
      <alignment horizontal="left" vertical="top" wrapText="1"/>
    </xf>
    <xf numFmtId="0" fontId="10" fillId="0" borderId="23" xfId="0" applyFont="1" applyFill="1" applyBorder="1" applyAlignment="1">
      <alignment vertical="center" wrapText="1"/>
    </xf>
    <xf numFmtId="0" fontId="10" fillId="0" borderId="23" xfId="0" applyFont="1" applyBorder="1" applyAlignment="1">
      <alignment horizontal="center" vertical="center" wrapText="1"/>
    </xf>
    <xf numFmtId="0" fontId="10" fillId="0" borderId="21" xfId="1" applyFont="1" applyFill="1" applyBorder="1" applyAlignment="1">
      <alignment horizontal="left" vertical="top" wrapText="1"/>
    </xf>
    <xf numFmtId="0" fontId="16" fillId="14" borderId="24" xfId="0" applyFont="1" applyFill="1" applyBorder="1" applyAlignment="1">
      <alignment horizontal="center" vertical="center" wrapText="1"/>
    </xf>
    <xf numFmtId="0" fontId="16" fillId="14" borderId="25"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5" xfId="0" applyFont="1" applyFill="1" applyBorder="1" applyAlignment="1" applyProtection="1">
      <alignment horizontal="center" vertical="center" wrapText="1"/>
      <protection locked="0"/>
    </xf>
    <xf numFmtId="165" fontId="12" fillId="4" borderId="25" xfId="0" applyNumberFormat="1" applyFont="1" applyFill="1" applyBorder="1" applyAlignment="1">
      <alignment horizontal="center" vertical="center" wrapText="1"/>
    </xf>
    <xf numFmtId="165" fontId="12" fillId="4" borderId="26" xfId="0" applyNumberFormat="1" applyFont="1" applyFill="1" applyBorder="1" applyAlignment="1">
      <alignment horizontal="center" vertical="center" wrapText="1"/>
    </xf>
    <xf numFmtId="0" fontId="16" fillId="16" borderId="24" xfId="0" applyFont="1" applyFill="1" applyBorder="1" applyAlignment="1">
      <alignment horizontal="center" vertical="center" wrapText="1"/>
    </xf>
    <xf numFmtId="0" fontId="16" fillId="16" borderId="25" xfId="0" applyFont="1" applyFill="1" applyBorder="1" applyAlignment="1">
      <alignment horizontal="center" vertical="center" wrapText="1"/>
    </xf>
    <xf numFmtId="0" fontId="16" fillId="16" borderId="25" xfId="0" applyFont="1" applyFill="1" applyBorder="1" applyAlignment="1">
      <alignment horizontal="center" vertical="top" wrapText="1"/>
    </xf>
    <xf numFmtId="0" fontId="16" fillId="16" borderId="26" xfId="0" applyFont="1" applyFill="1" applyBorder="1" applyAlignment="1">
      <alignment horizontal="center" vertical="center" wrapText="1"/>
    </xf>
    <xf numFmtId="166" fontId="10" fillId="0" borderId="0" xfId="0" applyNumberFormat="1" applyFont="1" applyAlignment="1">
      <alignment horizontal="center"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9" fontId="10" fillId="0" borderId="0" xfId="10" applyFont="1" applyFill="1" applyBorder="1" applyAlignment="1">
      <alignment horizontal="center" vertical="center" wrapText="1"/>
    </xf>
    <xf numFmtId="9" fontId="0" fillId="0" borderId="0" xfId="10" applyFont="1" applyFill="1" applyBorder="1" applyAlignment="1">
      <alignment vertical="center"/>
    </xf>
    <xf numFmtId="0" fontId="0" fillId="8" borderId="0" xfId="0" applyFill="1" applyAlignment="1">
      <alignment horizontal="center" vertical="center" wrapText="1"/>
    </xf>
    <xf numFmtId="0" fontId="0" fillId="18" borderId="0" xfId="0" applyNumberFormat="1" applyFill="1"/>
    <xf numFmtId="0" fontId="0" fillId="19" borderId="0" xfId="0" applyFill="1" applyAlignment="1">
      <alignment horizontal="center" vertical="center"/>
    </xf>
    <xf numFmtId="0" fontId="10" fillId="0" borderId="10" xfId="1" applyFont="1" applyFill="1" applyBorder="1" applyAlignment="1">
      <alignment vertical="center" wrapText="1"/>
    </xf>
    <xf numFmtId="0" fontId="10" fillId="0" borderId="10" xfId="1" applyFont="1" applyFill="1" applyBorder="1" applyAlignment="1">
      <alignment vertical="top" wrapText="1"/>
    </xf>
    <xf numFmtId="0" fontId="10" fillId="0" borderId="10" xfId="1" applyFont="1" applyBorder="1" applyAlignment="1">
      <alignment horizontal="center" vertical="center" wrapText="1"/>
    </xf>
    <xf numFmtId="0" fontId="10" fillId="0" borderId="1" xfId="0" applyFont="1" applyFill="1" applyBorder="1" applyAlignment="1">
      <alignment horizontal="center" vertical="top" wrapText="1"/>
    </xf>
    <xf numFmtId="0" fontId="0" fillId="18" borderId="9" xfId="0" applyFill="1" applyBorder="1" applyAlignment="1">
      <alignment horizontal="center" vertical="center"/>
    </xf>
    <xf numFmtId="0" fontId="5" fillId="0" borderId="0" xfId="0" applyFont="1" applyFill="1" applyBorder="1" applyAlignment="1">
      <alignment vertical="center"/>
    </xf>
    <xf numFmtId="14" fontId="0" fillId="0" borderId="0" xfId="0" applyNumberFormat="1" applyAlignment="1">
      <alignment horizontal="center" vertical="center"/>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0" fontId="32" fillId="0" borderId="0" xfId="0" applyFont="1" applyAlignment="1">
      <alignment horizontal="center" vertical="center" wrapText="1"/>
    </xf>
    <xf numFmtId="0" fontId="5" fillId="0" borderId="0" xfId="0" applyFont="1" applyAlignment="1">
      <alignment horizontal="center" vertical="center" wrapText="1"/>
    </xf>
    <xf numFmtId="0" fontId="10" fillId="0" borderId="39" xfId="0" applyFont="1" applyFill="1" applyBorder="1" applyAlignment="1">
      <alignment horizontal="center" vertical="center" wrapText="1"/>
    </xf>
    <xf numFmtId="14" fontId="10" fillId="0" borderId="39" xfId="0" applyNumberFormat="1" applyFont="1" applyFill="1" applyBorder="1" applyAlignment="1">
      <alignment horizontal="center" vertical="center" wrapText="1"/>
    </xf>
    <xf numFmtId="15" fontId="10" fillId="0" borderId="39" xfId="1" applyNumberFormat="1" applyFont="1" applyFill="1" applyBorder="1" applyAlignment="1">
      <alignment horizontal="center" vertical="center" wrapText="1"/>
    </xf>
    <xf numFmtId="15" fontId="12" fillId="0" borderId="39" xfId="1" applyNumberFormat="1"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21" xfId="1" applyFont="1" applyFill="1" applyBorder="1" applyAlignment="1">
      <alignment horizontal="justify" vertical="center" wrapText="1"/>
    </xf>
    <xf numFmtId="0" fontId="10" fillId="0" borderId="10" xfId="1" applyFont="1" applyFill="1" applyBorder="1" applyAlignment="1">
      <alignment horizontal="justify" vertical="center" wrapText="1"/>
    </xf>
    <xf numFmtId="0" fontId="10" fillId="0" borderId="10" xfId="1" applyFont="1" applyFill="1" applyBorder="1" applyAlignment="1">
      <alignment horizontal="justify" vertical="top" wrapText="1"/>
    </xf>
    <xf numFmtId="15" fontId="10" fillId="0" borderId="10" xfId="1" applyNumberFormat="1" applyFont="1" applyFill="1" applyBorder="1" applyAlignment="1">
      <alignment horizontal="center" vertical="top" wrapText="1"/>
    </xf>
    <xf numFmtId="0" fontId="10" fillId="0" borderId="10" xfId="7" applyFont="1" applyFill="1" applyBorder="1" applyAlignment="1">
      <alignment horizontal="justify" vertical="top" wrapText="1"/>
    </xf>
    <xf numFmtId="0" fontId="10" fillId="0" borderId="10" xfId="0" applyFont="1" applyFill="1" applyBorder="1" applyAlignment="1">
      <alignment vertical="top" wrapText="1"/>
    </xf>
    <xf numFmtId="0" fontId="10" fillId="0" borderId="10" xfId="0" applyFont="1" applyFill="1" applyBorder="1" applyAlignment="1">
      <alignment horizontal="justify" vertical="center" wrapText="1"/>
    </xf>
    <xf numFmtId="0" fontId="10" fillId="0" borderId="10" xfId="0" applyFont="1" applyFill="1" applyBorder="1" applyAlignment="1">
      <alignment horizontal="justify" vertical="top" wrapText="1"/>
    </xf>
    <xf numFmtId="0" fontId="10" fillId="0" borderId="10" xfId="7" applyFont="1" applyFill="1" applyBorder="1" applyAlignment="1">
      <alignment horizontal="justify" vertical="center" wrapText="1"/>
    </xf>
    <xf numFmtId="15" fontId="10" fillId="0" borderId="10" xfId="0" applyNumberFormat="1" applyFont="1" applyFill="1" applyBorder="1" applyAlignment="1">
      <alignment horizontal="center" vertical="center" wrapText="1"/>
    </xf>
    <xf numFmtId="0" fontId="10" fillId="0" borderId="10" xfId="0" applyFont="1" applyFill="1" applyBorder="1" applyAlignment="1">
      <alignment vertical="center" wrapText="1"/>
    </xf>
    <xf numFmtId="0" fontId="16" fillId="0" borderId="21" xfId="0" applyFont="1" applyBorder="1" applyAlignment="1">
      <alignment horizontal="center" vertical="center" wrapText="1"/>
    </xf>
    <xf numFmtId="0" fontId="16" fillId="0" borderId="10" xfId="0" applyFont="1" applyBorder="1" applyAlignment="1">
      <alignment horizontal="center" vertical="center" wrapText="1"/>
    </xf>
    <xf numFmtId="0" fontId="10" fillId="0" borderId="10" xfId="1" applyFont="1" applyFill="1" applyBorder="1" applyAlignment="1">
      <alignment horizontal="center" vertical="center" wrapText="1"/>
    </xf>
    <xf numFmtId="0" fontId="5" fillId="0" borderId="0" xfId="0" applyFont="1" applyBorder="1" applyAlignment="1">
      <alignment vertical="top" wrapText="1"/>
    </xf>
    <xf numFmtId="0" fontId="10" fillId="0" borderId="10" xfId="1" applyFont="1" applyFill="1" applyBorder="1" applyAlignment="1">
      <alignment horizontal="center" vertical="top" wrapText="1"/>
    </xf>
    <xf numFmtId="0" fontId="10" fillId="0" borderId="39" xfId="7" applyFont="1" applyFill="1" applyBorder="1" applyAlignment="1">
      <alignment horizontal="center" vertical="center" wrapText="1"/>
    </xf>
    <xf numFmtId="15" fontId="10" fillId="0" borderId="39" xfId="7" applyNumberFormat="1" applyFont="1" applyFill="1" applyBorder="1" applyAlignment="1">
      <alignment horizontal="center" vertical="center" wrapText="1"/>
    </xf>
    <xf numFmtId="0" fontId="10" fillId="0" borderId="41" xfId="0" applyFont="1" applyFill="1" applyBorder="1" applyAlignment="1">
      <alignment horizontal="justify" vertical="center" wrapText="1"/>
    </xf>
    <xf numFmtId="14" fontId="10" fillId="0" borderId="40" xfId="0" applyNumberFormat="1" applyFont="1" applyFill="1" applyBorder="1" applyAlignment="1">
      <alignment horizontal="center" vertical="center" wrapText="1"/>
    </xf>
    <xf numFmtId="167" fontId="10" fillId="15" borderId="39" xfId="0" applyNumberFormat="1"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39" xfId="0" applyFont="1" applyFill="1" applyBorder="1" applyAlignment="1">
      <alignment horizontal="center" vertical="center" wrapText="1"/>
    </xf>
    <xf numFmtId="0" fontId="10" fillId="0" borderId="39" xfId="1" applyFont="1" applyFill="1" applyBorder="1" applyAlignment="1">
      <alignment horizontal="left" vertical="top" wrapText="1"/>
    </xf>
    <xf numFmtId="0" fontId="10" fillId="0" borderId="39" xfId="0" applyFont="1" applyFill="1" applyBorder="1" applyAlignment="1">
      <alignment horizontal="justify" vertical="center" wrapText="1"/>
    </xf>
    <xf numFmtId="0" fontId="10" fillId="0" borderId="41" xfId="1"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41" xfId="1" applyFont="1" applyFill="1" applyBorder="1" applyAlignment="1">
      <alignment horizontal="left" vertical="top" wrapText="1"/>
    </xf>
    <xf numFmtId="0" fontId="10" fillId="0" borderId="39" xfId="0" applyFont="1" applyFill="1" applyBorder="1" applyAlignment="1">
      <alignment horizontal="center" vertical="center" wrapText="1"/>
    </xf>
    <xf numFmtId="0" fontId="10" fillId="0" borderId="39" xfId="0" applyFont="1" applyFill="1" applyBorder="1" applyAlignment="1">
      <alignment vertical="center" wrapText="1"/>
    </xf>
    <xf numFmtId="14" fontId="10" fillId="24" borderId="25" xfId="1" applyNumberFormat="1" applyFont="1" applyFill="1" applyBorder="1" applyAlignment="1">
      <alignment horizontal="center" vertical="center" wrapText="1"/>
    </xf>
    <xf numFmtId="14" fontId="10" fillId="24" borderId="1" xfId="1" applyNumberFormat="1" applyFont="1" applyFill="1" applyBorder="1" applyAlignment="1">
      <alignment horizontal="center" vertical="center" wrapText="1"/>
    </xf>
    <xf numFmtId="0" fontId="10" fillId="18" borderId="9" xfId="0" applyFont="1" applyFill="1" applyBorder="1" applyAlignment="1">
      <alignment horizontal="center" vertical="center" wrapText="1"/>
    </xf>
    <xf numFmtId="0" fontId="0" fillId="18" borderId="40" xfId="0" applyFill="1" applyBorder="1" applyAlignment="1">
      <alignment horizontal="center" vertical="center"/>
    </xf>
    <xf numFmtId="0" fontId="38" fillId="0" borderId="0" xfId="0" applyFont="1"/>
    <xf numFmtId="0" fontId="10" fillId="0" borderId="1" xfId="0" applyFont="1" applyBorder="1" applyAlignment="1">
      <alignment vertical="top" wrapText="1"/>
    </xf>
    <xf numFmtId="0" fontId="0" fillId="14" borderId="0" xfId="0" applyFill="1"/>
    <xf numFmtId="0" fontId="0" fillId="14" borderId="0" xfId="0" applyNumberFormat="1" applyFill="1"/>
    <xf numFmtId="0" fontId="0" fillId="26" borderId="0" xfId="0" applyFill="1"/>
    <xf numFmtId="0" fontId="0" fillId="26" borderId="0" xfId="0" applyNumberFormat="1" applyFill="1"/>
    <xf numFmtId="0" fontId="0" fillId="0" borderId="0" xfId="0" applyFill="1"/>
    <xf numFmtId="0" fontId="10" fillId="0" borderId="43" xfId="0" applyFont="1" applyFill="1" applyBorder="1" applyAlignment="1">
      <alignment horizontal="center" vertical="center" wrapText="1"/>
    </xf>
    <xf numFmtId="166" fontId="12" fillId="19" borderId="40" xfId="0" applyNumberFormat="1" applyFont="1" applyFill="1" applyBorder="1" applyAlignment="1">
      <alignment horizontal="center" vertical="center" wrapText="1"/>
    </xf>
    <xf numFmtId="166" fontId="12" fillId="19" borderId="39" xfId="0" applyNumberFormat="1" applyFont="1" applyFill="1" applyBorder="1" applyAlignment="1">
      <alignment horizontal="center" vertical="center" wrapText="1"/>
    </xf>
    <xf numFmtId="0" fontId="12" fillId="19" borderId="39" xfId="0" applyFont="1" applyFill="1" applyBorder="1" applyAlignment="1">
      <alignment horizontal="center" vertical="center" wrapText="1"/>
    </xf>
    <xf numFmtId="0" fontId="12" fillId="19" borderId="41" xfId="0" applyFont="1" applyFill="1" applyBorder="1" applyAlignment="1">
      <alignment horizontal="center" vertical="center" wrapText="1"/>
    </xf>
    <xf numFmtId="0" fontId="12" fillId="21" borderId="40" xfId="0" applyFont="1" applyFill="1" applyBorder="1" applyAlignment="1">
      <alignment horizontal="center" vertical="center" wrapText="1"/>
    </xf>
    <xf numFmtId="0" fontId="12" fillId="21" borderId="39" xfId="0" applyFont="1" applyFill="1" applyBorder="1" applyAlignment="1">
      <alignment horizontal="center" vertical="center" wrapText="1"/>
    </xf>
    <xf numFmtId="0" fontId="12" fillId="0" borderId="43" xfId="0" applyFont="1" applyFill="1" applyBorder="1" applyAlignment="1">
      <alignment horizontal="center" vertical="center" wrapText="1"/>
    </xf>
    <xf numFmtId="9" fontId="10" fillId="0" borderId="43" xfId="10" applyFont="1" applyFill="1" applyBorder="1" applyAlignment="1">
      <alignment horizontal="center" vertical="center" wrapText="1"/>
    </xf>
    <xf numFmtId="0" fontId="10" fillId="0" borderId="45" xfId="0" applyFont="1" applyFill="1" applyBorder="1" applyAlignment="1">
      <alignment horizontal="left" vertical="center" wrapText="1"/>
    </xf>
    <xf numFmtId="0" fontId="0" fillId="27" borderId="0" xfId="0" applyFill="1"/>
    <xf numFmtId="0" fontId="0" fillId="27" borderId="0" xfId="0" applyNumberFormat="1" applyFill="1"/>
    <xf numFmtId="0" fontId="0" fillId="28" borderId="0" xfId="0" applyFill="1"/>
    <xf numFmtId="0" fontId="0" fillId="28" borderId="0" xfId="0" applyNumberFormat="1" applyFill="1"/>
    <xf numFmtId="0" fontId="10" fillId="0" borderId="39" xfId="0" applyFont="1" applyFill="1" applyBorder="1" applyAlignment="1">
      <alignment horizontal="center" vertical="top" wrapText="1"/>
    </xf>
    <xf numFmtId="0" fontId="10" fillId="0" borderId="1" xfId="0" applyFont="1" applyBorder="1" applyAlignment="1">
      <alignment horizontal="center" vertical="top" wrapText="1"/>
    </xf>
    <xf numFmtId="14" fontId="10" fillId="0" borderId="9" xfId="0" applyNumberFormat="1" applyFont="1" applyFill="1" applyBorder="1" applyAlignment="1">
      <alignment horizontal="center" vertical="top" wrapText="1"/>
    </xf>
    <xf numFmtId="0" fontId="10" fillId="0" borderId="21" xfId="1" applyFont="1" applyFill="1" applyBorder="1" applyAlignment="1">
      <alignment horizontal="center" vertical="top" wrapText="1"/>
    </xf>
    <xf numFmtId="0" fontId="0" fillId="0" borderId="9" xfId="0" applyFill="1" applyBorder="1" applyAlignment="1">
      <alignment horizontal="center" vertical="center"/>
    </xf>
    <xf numFmtId="0" fontId="39" fillId="22" borderId="36" xfId="0" applyFont="1" applyFill="1" applyBorder="1"/>
    <xf numFmtId="0" fontId="39" fillId="22" borderId="36" xfId="0" applyNumberFormat="1" applyFont="1" applyFill="1" applyBorder="1"/>
    <xf numFmtId="0" fontId="10" fillId="24" borderId="0" xfId="0" applyFont="1" applyFill="1" applyBorder="1" applyAlignment="1">
      <alignment horizontal="left" vertical="center" wrapText="1"/>
    </xf>
    <xf numFmtId="0" fontId="0" fillId="24" borderId="0" xfId="0" applyFill="1" applyBorder="1" applyAlignment="1">
      <alignment vertical="center"/>
    </xf>
    <xf numFmtId="0" fontId="0" fillId="24" borderId="0" xfId="0" applyFill="1" applyBorder="1" applyAlignment="1">
      <alignment vertical="center" wrapText="1"/>
    </xf>
    <xf numFmtId="1" fontId="0" fillId="0" borderId="0" xfId="0" applyNumberFormat="1"/>
    <xf numFmtId="0" fontId="0" fillId="0" borderId="0" xfId="0" applyNumberFormat="1" applyFill="1"/>
    <xf numFmtId="0" fontId="30" fillId="29" borderId="35" xfId="0" applyFont="1" applyFill="1" applyBorder="1" applyAlignment="1">
      <alignment wrapText="1"/>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xf>
    <xf numFmtId="0" fontId="31" fillId="0" borderId="0" xfId="0" applyFont="1"/>
    <xf numFmtId="0" fontId="0" fillId="0" borderId="0" xfId="0" applyAlignment="1">
      <alignment horizontal="left"/>
    </xf>
    <xf numFmtId="0" fontId="10" fillId="0" borderId="38" xfId="0" applyFont="1" applyFill="1" applyBorder="1" applyAlignment="1">
      <alignment horizontal="left" vertical="center" wrapText="1"/>
    </xf>
    <xf numFmtId="167" fontId="10" fillId="0" borderId="14" xfId="0" applyNumberFormat="1" applyFont="1" applyFill="1" applyBorder="1" applyAlignment="1">
      <alignment horizontal="center" vertical="center" wrapText="1"/>
    </xf>
    <xf numFmtId="167"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9" fontId="10" fillId="0" borderId="21" xfId="10" applyFont="1" applyFill="1" applyBorder="1" applyAlignment="1">
      <alignment horizontal="center" vertical="center" wrapText="1"/>
    </xf>
    <xf numFmtId="0" fontId="10" fillId="0" borderId="30" xfId="0" applyFont="1" applyFill="1" applyBorder="1" applyAlignment="1">
      <alignment horizontal="left" vertical="center" wrapText="1"/>
    </xf>
    <xf numFmtId="167" fontId="10" fillId="0" borderId="9"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9" fontId="10" fillId="0" borderId="10" xfId="10" applyFont="1" applyFill="1" applyBorder="1" applyAlignment="1">
      <alignment horizontal="center" vertical="center" wrapText="1"/>
    </xf>
    <xf numFmtId="0" fontId="10" fillId="0" borderId="30" xfId="0" applyNumberFormat="1" applyFont="1" applyFill="1" applyBorder="1" applyAlignment="1">
      <alignment horizontal="left" vertical="center" wrapText="1"/>
    </xf>
    <xf numFmtId="0" fontId="10" fillId="0" borderId="31" xfId="0" applyFont="1" applyFill="1" applyBorder="1" applyAlignment="1">
      <alignment horizontal="left" vertical="center" wrapText="1"/>
    </xf>
    <xf numFmtId="167" fontId="10" fillId="0" borderId="11" xfId="0" applyNumberFormat="1" applyFont="1" applyFill="1" applyBorder="1" applyAlignment="1">
      <alignment horizontal="center" vertical="center" wrapText="1"/>
    </xf>
    <xf numFmtId="167" fontId="10"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9" fontId="10" fillId="0" borderId="13" xfId="10" applyFont="1" applyFill="1" applyBorder="1" applyAlignment="1">
      <alignment horizontal="center" vertical="center" wrapText="1"/>
    </xf>
    <xf numFmtId="0" fontId="19" fillId="0" borderId="15" xfId="0" applyFont="1" applyBorder="1" applyAlignment="1">
      <alignment horizontal="left"/>
    </xf>
    <xf numFmtId="0" fontId="19" fillId="0" borderId="16" xfId="0" applyFont="1" applyBorder="1" applyAlignment="1">
      <alignment horizontal="left"/>
    </xf>
    <xf numFmtId="0" fontId="19" fillId="0" borderId="8" xfId="0" applyFont="1" applyBorder="1" applyAlignment="1">
      <alignment horizontal="left"/>
    </xf>
    <xf numFmtId="0" fontId="12" fillId="0" borderId="27" xfId="0" applyFont="1" applyBorder="1" applyAlignment="1">
      <alignment horizontal="center"/>
    </xf>
    <xf numFmtId="0" fontId="12" fillId="0" borderId="29" xfId="0" applyFont="1" applyBorder="1" applyAlignment="1">
      <alignment horizontal="center"/>
    </xf>
    <xf numFmtId="0" fontId="12" fillId="0" borderId="28" xfId="0" applyFont="1" applyBorder="1" applyAlignment="1">
      <alignment horizontal="center"/>
    </xf>
    <xf numFmtId="0" fontId="12" fillId="20" borderId="32" xfId="0" applyFont="1" applyFill="1" applyBorder="1" applyAlignment="1">
      <alignment horizontal="center" vertical="center" wrapText="1"/>
    </xf>
    <xf numFmtId="0" fontId="12" fillId="20" borderId="44" xfId="0" applyFont="1" applyFill="1" applyBorder="1" applyAlignment="1">
      <alignment horizontal="center" vertical="center" wrapText="1"/>
    </xf>
    <xf numFmtId="0" fontId="12" fillId="20" borderId="38" xfId="0" applyFont="1" applyFill="1" applyBorder="1" applyAlignment="1">
      <alignment horizontal="center" vertical="center" wrapText="1"/>
    </xf>
    <xf numFmtId="0" fontId="12" fillId="0" borderId="7" xfId="0" applyFont="1" applyFill="1" applyBorder="1" applyAlignment="1">
      <alignment horizontal="right" vertical="center" wrapText="1"/>
    </xf>
    <xf numFmtId="0" fontId="12" fillId="0" borderId="22" xfId="0" applyFont="1" applyFill="1" applyBorder="1" applyAlignment="1">
      <alignment horizontal="right" vertical="center" wrapText="1"/>
    </xf>
    <xf numFmtId="0" fontId="12" fillId="0" borderId="42" xfId="0" applyFont="1" applyFill="1" applyBorder="1" applyAlignment="1">
      <alignment horizontal="right" vertical="center" wrapText="1"/>
    </xf>
    <xf numFmtId="166" fontId="12" fillId="19" borderId="33" xfId="0" applyNumberFormat="1" applyFont="1" applyFill="1" applyBorder="1" applyAlignment="1">
      <alignment horizontal="center" vertical="center" wrapText="1"/>
    </xf>
    <xf numFmtId="166" fontId="12" fillId="19" borderId="2" xfId="0" applyNumberFormat="1"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34" xfId="0" applyFont="1" applyFill="1" applyBorder="1" applyAlignment="1">
      <alignment horizontal="center" vertical="center" wrapText="1"/>
    </xf>
    <xf numFmtId="0" fontId="12" fillId="21" borderId="33" xfId="0" applyFont="1" applyFill="1" applyBorder="1" applyAlignment="1">
      <alignment horizontal="center" vertical="center" wrapText="1"/>
    </xf>
    <xf numFmtId="0" fontId="12" fillId="21" borderId="2" xfId="0" applyFont="1" applyFill="1" applyBorder="1" applyAlignment="1">
      <alignment horizontal="center" vertical="center" wrapText="1"/>
    </xf>
    <xf numFmtId="0" fontId="12" fillId="21" borderId="34" xfId="0" applyFont="1" applyFill="1" applyBorder="1" applyAlignment="1">
      <alignment horizontal="center" vertical="center" wrapText="1"/>
    </xf>
    <xf numFmtId="0" fontId="12" fillId="21" borderId="41" xfId="0" applyFont="1" applyFill="1" applyBorder="1" applyAlignment="1">
      <alignment horizontal="center" vertical="center" wrapText="1"/>
    </xf>
    <xf numFmtId="0" fontId="34" fillId="2" borderId="0" xfId="0" applyFont="1" applyFill="1" applyAlignment="1">
      <alignment horizontal="center"/>
    </xf>
    <xf numFmtId="0" fontId="7" fillId="18" borderId="0" xfId="0" applyFont="1" applyFill="1" applyAlignment="1">
      <alignment horizontal="center"/>
    </xf>
    <xf numFmtId="0" fontId="7" fillId="25" borderId="0" xfId="0" applyFont="1" applyFill="1" applyAlignment="1">
      <alignment horizontal="left" vertical="center"/>
    </xf>
    <xf numFmtId="0" fontId="7" fillId="14" borderId="0" xfId="0" applyFont="1" applyFill="1" applyAlignment="1">
      <alignment horizontal="left" vertical="center"/>
    </xf>
    <xf numFmtId="0" fontId="0" fillId="0" borderId="14" xfId="0" applyFill="1" applyBorder="1" applyAlignment="1">
      <alignment horizontal="center" vertical="center"/>
    </xf>
    <xf numFmtId="0" fontId="0" fillId="0" borderId="2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0" fillId="0" borderId="23" xfId="0" applyFont="1" applyFill="1" applyBorder="1" applyAlignment="1">
      <alignment horizontal="left" vertical="center"/>
    </xf>
    <xf numFmtId="0" fontId="10" fillId="0" borderId="21" xfId="0" applyFont="1" applyFill="1" applyBorder="1" applyAlignment="1">
      <alignment horizontal="left" vertical="center"/>
    </xf>
    <xf numFmtId="166" fontId="10" fillId="0" borderId="12" xfId="0" applyNumberFormat="1" applyFont="1" applyFill="1" applyBorder="1" applyAlignment="1">
      <alignment horizontal="left" vertical="center"/>
    </xf>
    <xf numFmtId="166" fontId="10" fillId="0" borderId="13" xfId="0" applyNumberFormat="1" applyFont="1" applyFill="1" applyBorder="1" applyAlignment="1">
      <alignment horizontal="left" vertical="center"/>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165" fontId="7" fillId="7" borderId="20" xfId="0" applyNumberFormat="1" applyFont="1" applyFill="1" applyBorder="1" applyAlignment="1">
      <alignment horizontal="center" vertical="center" wrapText="1"/>
    </xf>
    <xf numFmtId="0" fontId="26" fillId="14" borderId="17" xfId="0" applyFont="1" applyFill="1" applyBorder="1" applyAlignment="1">
      <alignment horizontal="center" vertical="center" wrapText="1"/>
    </xf>
    <xf numFmtId="0" fontId="26" fillId="14" borderId="18" xfId="0" applyFont="1" applyFill="1" applyBorder="1" applyAlignment="1">
      <alignment horizontal="center" vertical="center" wrapText="1"/>
    </xf>
    <xf numFmtId="0" fontId="26" fillId="14" borderId="19" xfId="0" applyFont="1" applyFill="1" applyBorder="1" applyAlignment="1">
      <alignment horizontal="center" vertical="center" wrapText="1"/>
    </xf>
    <xf numFmtId="164" fontId="11" fillId="0" borderId="4" xfId="0" applyNumberFormat="1" applyFont="1" applyFill="1" applyBorder="1" applyAlignment="1">
      <alignment horizontal="center" vertical="center"/>
    </xf>
    <xf numFmtId="164" fontId="11" fillId="0" borderId="20"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1" fillId="0" borderId="22" xfId="0" applyNumberFormat="1" applyFont="1" applyFill="1" applyBorder="1" applyAlignment="1">
      <alignment horizontal="center" vertical="center"/>
    </xf>
    <xf numFmtId="0" fontId="26" fillId="16" borderId="3" xfId="0" applyFont="1" applyFill="1" applyBorder="1" applyAlignment="1">
      <alignment horizontal="center" vertical="center" wrapText="1"/>
    </xf>
    <xf numFmtId="0" fontId="26" fillId="16" borderId="18" xfId="0" applyFont="1" applyFill="1" applyBorder="1" applyAlignment="1">
      <alignment horizontal="center" vertical="center" wrapText="1"/>
    </xf>
    <xf numFmtId="0" fontId="16" fillId="16" borderId="18" xfId="0" applyFont="1" applyFill="1" applyBorder="1" applyAlignment="1">
      <alignment horizontal="center" vertical="top" wrapText="1"/>
    </xf>
    <xf numFmtId="0" fontId="26" fillId="16" borderId="19" xfId="0" applyFont="1" applyFill="1" applyBorder="1" applyAlignment="1">
      <alignment horizontal="center" vertical="center" wrapText="1"/>
    </xf>
    <xf numFmtId="0" fontId="6" fillId="23" borderId="27" xfId="0" applyFont="1" applyFill="1" applyBorder="1" applyAlignment="1">
      <alignment horizontal="center" vertical="center" wrapText="1"/>
    </xf>
    <xf numFmtId="0" fontId="6" fillId="23" borderId="29" xfId="0" applyFont="1" applyFill="1" applyBorder="1" applyAlignment="1">
      <alignment horizontal="center" vertical="center" wrapText="1"/>
    </xf>
    <xf numFmtId="164" fontId="6" fillId="23" borderId="27" xfId="0" applyNumberFormat="1" applyFont="1" applyFill="1" applyBorder="1" applyAlignment="1">
      <alignment horizontal="left" vertical="center"/>
    </xf>
    <xf numFmtId="164" fontId="6" fillId="23" borderId="28" xfId="0" applyNumberFormat="1" applyFont="1" applyFill="1" applyBorder="1" applyAlignment="1">
      <alignment horizontal="right" vertical="center"/>
    </xf>
    <xf numFmtId="0" fontId="9" fillId="4" borderId="27"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8" xfId="0" applyFont="1" applyFill="1" applyBorder="1" applyAlignment="1">
      <alignment horizontal="center" vertical="center" wrapText="1"/>
    </xf>
    <xf numFmtId="164" fontId="6" fillId="23" borderId="27" xfId="0" applyNumberFormat="1" applyFont="1" applyFill="1" applyBorder="1" applyAlignment="1">
      <alignment horizontal="right" vertical="center"/>
    </xf>
    <xf numFmtId="164" fontId="6" fillId="23" borderId="29" xfId="0" applyNumberFormat="1" applyFont="1" applyFill="1" applyBorder="1" applyAlignment="1">
      <alignment horizontal="right" vertical="center"/>
    </xf>
    <xf numFmtId="166" fontId="6" fillId="4" borderId="27" xfId="0" applyNumberFormat="1" applyFont="1" applyFill="1" applyBorder="1" applyAlignment="1">
      <alignment horizontal="center" vertical="center"/>
    </xf>
    <xf numFmtId="166" fontId="6" fillId="4" borderId="5" xfId="0" applyNumberFormat="1" applyFont="1" applyFill="1" applyBorder="1" applyAlignment="1">
      <alignment horizontal="center" vertical="center"/>
    </xf>
  </cellXfs>
  <cellStyles count="15">
    <cellStyle name="Estilo 1" xfId="3"/>
    <cellStyle name="Hipervínculo" xfId="9" builtinId="8"/>
    <cellStyle name="Normal" xfId="0" builtinId="0"/>
    <cellStyle name="Normal 2" xfId="1"/>
    <cellStyle name="Normal 2 2" xfId="5"/>
    <cellStyle name="Normal 3" xfId="4"/>
    <cellStyle name="Normal 3 2" xfId="6"/>
    <cellStyle name="Normal 3 2 2" xfId="13"/>
    <cellStyle name="Normal 3 3" xfId="11"/>
    <cellStyle name="Normal 3 4" xfId="12"/>
    <cellStyle name="Normal 6" xfId="8"/>
    <cellStyle name="Normal 7" xfId="7"/>
    <cellStyle name="Porcentaje" xfId="10" builtinId="5"/>
    <cellStyle name="Porcentaje 2" xfId="14"/>
    <cellStyle name="Porcentual 2" xfId="2"/>
  </cellStyles>
  <dxfs count="85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alignment vertic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ill>
        <patternFill patternType="solid">
          <bgColor theme="7" tint="0.39997558519241921"/>
        </patternFill>
      </fill>
    </dxf>
    <dxf>
      <fill>
        <patternFill patternType="solid">
          <bgColor theme="7"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bgColor theme="7" tint="0.39997558519241921"/>
        </patternFill>
      </fill>
    </dxf>
    <dxf>
      <fill>
        <patternFill>
          <bgColor theme="7" tint="0.39997558519241921"/>
        </patternFill>
      </fill>
    </dxf>
    <dxf>
      <fill>
        <patternFill>
          <bgColor theme="7" tint="0.39997558519241921"/>
        </patternFill>
      </fill>
    </dxf>
    <dxf>
      <fill>
        <patternFill>
          <bgColor theme="7" tint="0.39997558519241921"/>
        </patternFill>
      </fill>
    </dxf>
    <dxf>
      <fill>
        <patternFill patternType="solid">
          <bgColor theme="7" tint="0.59999389629810485"/>
        </patternFill>
      </fill>
    </dxf>
    <dxf>
      <fill>
        <patternFill patternType="solid">
          <bgColor theme="7" tint="0.59999389629810485"/>
        </patternFill>
      </fill>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numFmt numFmtId="19" formatCode="d/mm/yyyy"/>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fill>
        <patternFill>
          <bgColor rgb="FFFF828C"/>
        </patternFill>
      </fill>
    </dxf>
    <dxf>
      <fill>
        <patternFill>
          <bgColor rgb="FFC8E6AA"/>
        </patternFill>
      </fill>
    </dxf>
    <dxf>
      <font>
        <color auto="1"/>
      </font>
      <fill>
        <gradientFill degree="45">
          <stop position="0">
            <color theme="0"/>
          </stop>
          <stop position="0.5">
            <color theme="7" tint="0.80001220740379042"/>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ont>
        <color auto="1"/>
      </font>
      <fill>
        <gradientFill degree="45">
          <stop position="0">
            <color theme="0"/>
          </stop>
          <stop position="0.5">
            <color rgb="FFE6F0DC"/>
          </stop>
          <stop position="1">
            <color theme="0"/>
          </stop>
        </gradientFill>
      </fill>
    </dxf>
    <dxf>
      <font>
        <color theme="1"/>
      </font>
      <fill>
        <gradientFill degree="135">
          <stop position="0">
            <color theme="0"/>
          </stop>
          <stop position="0.5">
            <color rgb="FFF0DCDC"/>
          </stop>
          <stop position="1">
            <color theme="0"/>
          </stop>
        </gradientFill>
      </fill>
    </dxf>
    <dxf>
      <font>
        <color auto="1"/>
      </font>
      <fill>
        <gradientFill degree="45">
          <stop position="0">
            <color theme="0"/>
          </stop>
          <stop position="0.5">
            <color rgb="FFDCE6F0"/>
          </stop>
          <stop position="1">
            <color theme="0"/>
          </stop>
        </gradientFill>
      </fill>
    </dxf>
  </dxfs>
  <tableStyles count="0" defaultTableStyle="TableStyleMedium9" defaultPivotStyle="PivotStyleLight16"/>
  <colors>
    <mruColors>
      <color rgb="FFFF99FF"/>
      <color rgb="FF33CCFF"/>
      <color rgb="FFFF7D7D"/>
      <color rgb="FFF0DCDC"/>
      <color rgb="FFE6F0DC"/>
      <color rgb="FFFF9900"/>
      <color rgb="FFDCE6F0"/>
      <color rgb="FFFF828C"/>
      <color rgb="FFC8E6AA"/>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ivotCacheDefinition" Target="pivotCache/pivotCacheDefinition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pivotCacheDefinition" Target="pivotCache/pivotCacheDefinition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pivotCacheDefinition" Target="pivotCache/pivotCacheDefinition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0893500077196229E-2"/>
          <c:y val="5.1579650104712521E-2"/>
          <c:w val="0.91753787247182328"/>
          <c:h val="0.72466514856374664"/>
        </c:manualLayout>
      </c:layout>
      <c:bar3DChart>
        <c:barDir val="col"/>
        <c:grouping val="clustered"/>
        <c:varyColors val="0"/>
        <c:ser>
          <c:idx val="0"/>
          <c:order val="0"/>
          <c:tx>
            <c:v>Total de Acciones</c:v>
          </c:tx>
          <c:invertIfNegative val="0"/>
          <c:dPt>
            <c:idx val="0"/>
            <c:invertIfNegative val="0"/>
            <c:bubble3D val="0"/>
            <c:spPr>
              <a:solidFill>
                <a:srgbClr val="00B0F0"/>
              </a:solidFill>
            </c:spPr>
            <c:extLst>
              <c:ext xmlns:c16="http://schemas.microsoft.com/office/drawing/2014/chart" uri="{C3380CC4-5D6E-409C-BE32-E72D297353CC}">
                <c16:uniqueId val="{00000001-21C9-4933-A00B-70D92FD17193}"/>
              </c:ext>
            </c:extLst>
          </c:dPt>
          <c:dPt>
            <c:idx val="1"/>
            <c:invertIfNegative val="0"/>
            <c:bubble3D val="0"/>
            <c:spPr>
              <a:solidFill>
                <a:srgbClr val="00B050"/>
              </a:solidFill>
            </c:spPr>
            <c:extLst>
              <c:ext xmlns:c16="http://schemas.microsoft.com/office/drawing/2014/chart" uri="{C3380CC4-5D6E-409C-BE32-E72D297353CC}">
                <c16:uniqueId val="{00000003-21C9-4933-A00B-70D92FD17193}"/>
              </c:ext>
            </c:extLst>
          </c:dPt>
          <c:dPt>
            <c:idx val="2"/>
            <c:invertIfNegative val="0"/>
            <c:bubble3D val="0"/>
            <c:spPr>
              <a:solidFill>
                <a:srgbClr val="FFFF00"/>
              </a:solidFill>
            </c:spPr>
            <c:extLst>
              <c:ext xmlns:c16="http://schemas.microsoft.com/office/drawing/2014/chart" uri="{C3380CC4-5D6E-409C-BE32-E72D297353CC}">
                <c16:uniqueId val="{00000005-21C9-4933-A00B-70D92FD17193}"/>
              </c:ext>
            </c:extLst>
          </c:dPt>
          <c:dPt>
            <c:idx val="3"/>
            <c:invertIfNegative val="0"/>
            <c:bubble3D val="0"/>
            <c:spPr>
              <a:solidFill>
                <a:srgbClr val="FF0000"/>
              </a:solidFill>
            </c:spPr>
            <c:extLst>
              <c:ext xmlns:c16="http://schemas.microsoft.com/office/drawing/2014/chart" uri="{C3380CC4-5D6E-409C-BE32-E72D297353CC}">
                <c16:uniqueId val="{00000007-21C9-4933-A00B-70D92FD17193}"/>
              </c:ext>
            </c:extLst>
          </c:dPt>
          <c:dPt>
            <c:idx val="4"/>
            <c:invertIfNegative val="0"/>
            <c:bubble3D val="0"/>
            <c:spPr>
              <a:solidFill>
                <a:srgbClr val="7030A0"/>
              </a:solidFill>
            </c:spPr>
            <c:extLst>
              <c:ext xmlns:c16="http://schemas.microsoft.com/office/drawing/2014/chart" uri="{C3380CC4-5D6E-409C-BE32-E72D297353CC}">
                <c16:uniqueId val="{00000009-21C9-4933-A00B-70D92FD17193}"/>
              </c:ext>
            </c:extLst>
          </c:dPt>
          <c:val>
            <c:numRef>
              <c:f>Dinámicas!$A$45:$E$45</c:f>
            </c:numRef>
          </c:val>
          <c:extLst>
            <c:ext xmlns:c15="http://schemas.microsoft.com/office/drawing/2012/chart" uri="{02D57815-91ED-43cb-92C2-25804820EDAC}">
              <c15:filteredCategoryTitle>
                <c15:cat>
                  <c:multiLvlStrRef>
                    <c:extLst>
                      <c:ext uri="{02D57815-91ED-43cb-92C2-25804820EDAC}">
                        <c15:formulaRef>
                          <c15:sqref>Dinámicas!$A$44:$E$44</c15:sqref>
                        </c15:formulaRef>
                      </c:ext>
                    </c:extLst>
                  </c:multiLvlStrRef>
                </c15:cat>
              </c15:filteredCategoryTitle>
            </c:ext>
            <c:ext xmlns:c16="http://schemas.microsoft.com/office/drawing/2014/chart" uri="{C3380CC4-5D6E-409C-BE32-E72D297353CC}">
              <c16:uniqueId val="{0000000A-21C9-4933-A00B-70D92FD17193}"/>
            </c:ext>
          </c:extLst>
        </c:ser>
        <c:ser>
          <c:idx val="1"/>
          <c:order val="1"/>
          <c:tx>
            <c:v>% de Participación</c:v>
          </c:tx>
          <c:spPr>
            <a:noFill/>
          </c:spPr>
          <c:invertIfNegative val="0"/>
          <c:val>
            <c:numRef>
              <c:f>Dinámicas!$A$46:$E$46</c:f>
            </c:numRef>
          </c:val>
          <c:extLst>
            <c:ext xmlns:c15="http://schemas.microsoft.com/office/drawing/2012/chart" uri="{02D57815-91ED-43cb-92C2-25804820EDAC}">
              <c15:filteredCategoryTitle>
                <c15:cat>
                  <c:multiLvlStrRef>
                    <c:extLst>
                      <c:ext uri="{02D57815-91ED-43cb-92C2-25804820EDAC}">
                        <c15:formulaRef>
                          <c15:sqref>Dinámicas!$A$44:$E$44</c15:sqref>
                        </c15:formulaRef>
                      </c:ext>
                    </c:extLst>
                  </c:multiLvlStrRef>
                </c15:cat>
              </c15:filteredCategoryTitle>
            </c:ext>
            <c:ext xmlns:c16="http://schemas.microsoft.com/office/drawing/2014/chart" uri="{C3380CC4-5D6E-409C-BE32-E72D297353CC}">
              <c16:uniqueId val="{0000000B-21C9-4933-A00B-70D92FD17193}"/>
            </c:ext>
          </c:extLst>
        </c:ser>
        <c:dLbls>
          <c:showLegendKey val="0"/>
          <c:showVal val="0"/>
          <c:showCatName val="0"/>
          <c:showSerName val="0"/>
          <c:showPercent val="0"/>
          <c:showBubbleSize val="0"/>
        </c:dLbls>
        <c:gapWidth val="150"/>
        <c:shape val="cylinder"/>
        <c:axId val="115467008"/>
        <c:axId val="115468544"/>
        <c:axId val="0"/>
      </c:bar3DChart>
      <c:catAx>
        <c:axId val="115467008"/>
        <c:scaling>
          <c:orientation val="minMax"/>
        </c:scaling>
        <c:delete val="0"/>
        <c:axPos val="b"/>
        <c:numFmt formatCode="General" sourceLinked="0"/>
        <c:majorTickMark val="none"/>
        <c:minorTickMark val="none"/>
        <c:tickLblPos val="nextTo"/>
        <c:crossAx val="115468544"/>
        <c:crosses val="autoZero"/>
        <c:auto val="1"/>
        <c:lblAlgn val="ctr"/>
        <c:lblOffset val="100"/>
        <c:noMultiLvlLbl val="0"/>
      </c:catAx>
      <c:valAx>
        <c:axId val="115468544"/>
        <c:scaling>
          <c:orientation val="minMax"/>
        </c:scaling>
        <c:delete val="0"/>
        <c:axPos val="l"/>
        <c:numFmt formatCode="General" sourceLinked="1"/>
        <c:majorTickMark val="none"/>
        <c:minorTickMark val="none"/>
        <c:tickLblPos val="nextTo"/>
        <c:crossAx val="115467008"/>
        <c:crosses val="autoZero"/>
        <c:crossBetween val="between"/>
      </c:valAx>
      <c:dTable>
        <c:showHorzBorder val="1"/>
        <c:showVertBorder val="1"/>
        <c:showOutline val="1"/>
        <c:showKeys val="1"/>
      </c:dTable>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stacked"/>
        <c:varyColors val="0"/>
        <c:ser>
          <c:idx val="0"/>
          <c:order val="0"/>
          <c:tx>
            <c:strRef>
              <c:f>Dinámicas!$I$145</c:f>
              <c:strCache>
                <c:ptCount val="1"/>
                <c:pt idx="0">
                  <c:v>Cerrada </c:v>
                </c:pt>
              </c:strCache>
            </c:strRef>
          </c:tx>
          <c:spPr>
            <a:solidFill>
              <a:srgbClr val="00B050"/>
            </a:solidFill>
          </c:spPr>
          <c:invertIfNegative val="0"/>
          <c:dLbls>
            <c:dLbl>
              <c:idx val="1"/>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DE-4B13-8A96-1D7790C435D5}"/>
                </c:ext>
              </c:extLst>
            </c:dLbl>
            <c:dLbl>
              <c:idx val="3"/>
              <c:layout>
                <c:manualLayout>
                  <c:x val="4.38596453360576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DE-4B13-8A96-1D7790C435D5}"/>
                </c:ext>
              </c:extLst>
            </c:dLbl>
            <c:dLbl>
              <c:idx val="4"/>
              <c:layout>
                <c:manualLayout>
                  <c:x val="6.57894680040865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DE-4B13-8A96-1D7790C435D5}"/>
                </c:ext>
              </c:extLst>
            </c:dLbl>
            <c:dLbl>
              <c:idx val="5"/>
              <c:layout>
                <c:manualLayout>
                  <c:x val="3.28947340020432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E-4B13-8A96-1D7790C435D5}"/>
                </c:ext>
              </c:extLst>
            </c:dLbl>
            <c:dLbl>
              <c:idx val="6"/>
              <c:layout>
                <c:manualLayout>
                  <c:x val="6.57894680040865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E-4B13-8A96-1D7790C435D5}"/>
                </c:ext>
              </c:extLst>
            </c:dLbl>
            <c:dLbl>
              <c:idx val="7"/>
              <c:layout>
                <c:manualLayout>
                  <c:x val="6.57894680040865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E-4B13-8A96-1D7790C435D5}"/>
                </c:ext>
              </c:extLst>
            </c:dLbl>
            <c:dLbl>
              <c:idx val="8"/>
              <c:layout>
                <c:manualLayout>
                  <c:x val="6.5789468004086547E-3"/>
                  <c:y val="-2.5015634771732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E-4B13-8A96-1D7790C435D5}"/>
                </c:ext>
              </c:extLst>
            </c:dLbl>
            <c:dLbl>
              <c:idx val="9"/>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E-4B13-8A96-1D7790C435D5}"/>
                </c:ext>
              </c:extLst>
            </c:dLbl>
            <c:dLbl>
              <c:idx val="10"/>
              <c:layout>
                <c:manualLayout>
                  <c:x val="6.57894680040865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DE-4B13-8A96-1D7790C435D5}"/>
                </c:ext>
              </c:extLst>
            </c:dLbl>
            <c:dLbl>
              <c:idx val="11"/>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DE-4B13-8A96-1D7790C435D5}"/>
                </c:ext>
              </c:extLst>
            </c:dLbl>
            <c:dLbl>
              <c:idx val="12"/>
              <c:layout>
                <c:manualLayout>
                  <c:x val="1.2061402467415867E-2"/>
                  <c:y val="4.50797153423630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DE-4B13-8A96-1D7790C435D5}"/>
                </c:ext>
              </c:extLst>
            </c:dLbl>
            <c:dLbl>
              <c:idx val="13"/>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DE-4B13-8A96-1D7790C435D5}"/>
                </c:ext>
              </c:extLst>
            </c:dLbl>
            <c:spPr>
              <a:noFill/>
              <a:ln>
                <a:noFill/>
              </a:ln>
              <a:effectLst/>
            </c:spPr>
            <c:txPr>
              <a:bodyPr/>
              <a:lstStyle/>
              <a:p>
                <a:pPr>
                  <a:defRPr sz="16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Dinámicas!$H$146:$H$161</c:f>
              <c:strCache>
                <c:ptCount val="16"/>
                <c:pt idx="0">
                  <c:v>G. Est</c:v>
                </c:pt>
                <c:pt idx="1">
                  <c:v>G. Fin</c:v>
                </c:pt>
                <c:pt idx="2">
                  <c:v>G. Doc</c:v>
                </c:pt>
                <c:pt idx="3">
                  <c:v>G. TH</c:v>
                </c:pt>
                <c:pt idx="4">
                  <c:v>G. TIC</c:v>
                </c:pt>
                <c:pt idx="5">
                  <c:v>Eva. Gest.</c:v>
                </c:pt>
                <c:pt idx="6">
                  <c:v>G. Com</c:v>
                </c:pt>
                <c:pt idx="7">
                  <c:v>Prev Daño A.</c:v>
                </c:pt>
                <c:pt idx="8">
                  <c:v>Reas</c:v>
                </c:pt>
                <c:pt idx="9">
                  <c:v>M. Vivienda</c:v>
                </c:pt>
                <c:pt idx="10">
                  <c:v>M. Barrios</c:v>
                </c:pt>
                <c:pt idx="11">
                  <c:v>DUT</c:v>
                </c:pt>
                <c:pt idx="12">
                  <c:v>S. Ciu.</c:v>
                </c:pt>
                <c:pt idx="13">
                  <c:v>G. Adm</c:v>
                </c:pt>
                <c:pt idx="14">
                  <c:v>DGC</c:v>
                </c:pt>
                <c:pt idx="15">
                  <c:v>Sub Adm</c:v>
                </c:pt>
              </c:strCache>
            </c:strRef>
          </c:cat>
          <c:val>
            <c:numRef>
              <c:f>Dinámicas!$I$146:$I$161</c:f>
              <c:numCache>
                <c:formatCode>General</c:formatCode>
                <c:ptCount val="16"/>
                <c:pt idx="0">
                  <c:v>13</c:v>
                </c:pt>
                <c:pt idx="1">
                  <c:v>5</c:v>
                </c:pt>
                <c:pt idx="2">
                  <c:v>4</c:v>
                </c:pt>
                <c:pt idx="3">
                  <c:v>2</c:v>
                </c:pt>
                <c:pt idx="4">
                  <c:v>9</c:v>
                </c:pt>
                <c:pt idx="5">
                  <c:v>6</c:v>
                </c:pt>
                <c:pt idx="6">
                  <c:v>5</c:v>
                </c:pt>
                <c:pt idx="7">
                  <c:v>11</c:v>
                </c:pt>
                <c:pt idx="8">
                  <c:v>9</c:v>
                </c:pt>
                <c:pt idx="9">
                  <c:v>1</c:v>
                </c:pt>
                <c:pt idx="10">
                  <c:v>4</c:v>
                </c:pt>
                <c:pt idx="11">
                  <c:v>4</c:v>
                </c:pt>
                <c:pt idx="12">
                  <c:v>1</c:v>
                </c:pt>
                <c:pt idx="13">
                  <c:v>18</c:v>
                </c:pt>
                <c:pt idx="14">
                  <c:v>2</c:v>
                </c:pt>
              </c:numCache>
            </c:numRef>
          </c:val>
          <c:extLst>
            <c:ext xmlns:c16="http://schemas.microsoft.com/office/drawing/2014/chart" uri="{C3380CC4-5D6E-409C-BE32-E72D297353CC}">
              <c16:uniqueId val="{0000000C-8FDE-4B13-8A96-1D7790C435D5}"/>
            </c:ext>
          </c:extLst>
        </c:ser>
        <c:ser>
          <c:idx val="1"/>
          <c:order val="1"/>
          <c:tx>
            <c:strRef>
              <c:f>Dinámicas!$J$145</c:f>
              <c:strCache>
                <c:ptCount val="1"/>
                <c:pt idx="0">
                  <c:v>En Ejecución Oportuna</c:v>
                </c:pt>
              </c:strCache>
            </c:strRef>
          </c:tx>
          <c:spPr>
            <a:solidFill>
              <a:srgbClr val="FFC000"/>
            </a:solidFill>
          </c:spPr>
          <c:invertIfNegative val="0"/>
          <c:dLbls>
            <c:dLbl>
              <c:idx val="0"/>
              <c:layout>
                <c:manualLayout>
                  <c:x val="4.38596453360576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E-4B13-8A96-1D7790C435D5}"/>
                </c:ext>
              </c:extLst>
            </c:dLbl>
            <c:dLbl>
              <c:idx val="1"/>
              <c:layout>
                <c:manualLayout>
                  <c:x val="4.38596453360576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E-4B13-8A96-1D7790C435D5}"/>
                </c:ext>
              </c:extLst>
            </c:dLbl>
            <c:dLbl>
              <c:idx val="2"/>
              <c:layout>
                <c:manualLayout>
                  <c:x val="3.28947340020432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E-4B13-8A96-1D7790C435D5}"/>
                </c:ext>
              </c:extLst>
            </c:dLbl>
            <c:dLbl>
              <c:idx val="3"/>
              <c:layout>
                <c:manualLayout>
                  <c:x val="1.5350875867620194E-2"/>
                  <c:y val="-1.0514460695096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9-449D-9314-771C1D27D54C}"/>
                </c:ext>
              </c:extLst>
            </c:dLbl>
            <c:dLbl>
              <c:idx val="7"/>
              <c:layout>
                <c:manualLayout>
                  <c:x val="3.28947340020432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DE-4B13-8A96-1D7790C435D5}"/>
                </c:ext>
              </c:extLst>
            </c:dLbl>
            <c:dLbl>
              <c:idx val="8"/>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DE-4B13-8A96-1D7790C435D5}"/>
                </c:ext>
              </c:extLst>
            </c:dLbl>
            <c:dLbl>
              <c:idx val="11"/>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FDE-4B13-8A96-1D7790C435D5}"/>
                </c:ext>
              </c:extLst>
            </c:dLbl>
            <c:dLbl>
              <c:idx val="12"/>
              <c:layout>
                <c:manualLayout>
                  <c:x val="-3.2894734002043274E-3"/>
                  <c:y val="-7.0096404633979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9-449D-9314-771C1D27D54C}"/>
                </c:ext>
              </c:extLst>
            </c:dLbl>
            <c:dLbl>
              <c:idx val="13"/>
              <c:layout>
                <c:manualLayout>
                  <c:x val="5.48245566700721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FDE-4B13-8A96-1D7790C435D5}"/>
                </c:ext>
              </c:extLst>
            </c:dLbl>
            <c:spPr>
              <a:noFill/>
              <a:ln>
                <a:noFill/>
              </a:ln>
              <a:effectLst/>
            </c:spPr>
            <c:txPr>
              <a:bodyPr/>
              <a:lstStyle/>
              <a:p>
                <a:pPr>
                  <a:defRPr sz="16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Dinámicas!$H$146:$H$161</c:f>
              <c:strCache>
                <c:ptCount val="16"/>
                <c:pt idx="0">
                  <c:v>G. Est</c:v>
                </c:pt>
                <c:pt idx="1">
                  <c:v>G. Fin</c:v>
                </c:pt>
                <c:pt idx="2">
                  <c:v>G. Doc</c:v>
                </c:pt>
                <c:pt idx="3">
                  <c:v>G. TH</c:v>
                </c:pt>
                <c:pt idx="4">
                  <c:v>G. TIC</c:v>
                </c:pt>
                <c:pt idx="5">
                  <c:v>Eva. Gest.</c:v>
                </c:pt>
                <c:pt idx="6">
                  <c:v>G. Com</c:v>
                </c:pt>
                <c:pt idx="7">
                  <c:v>Prev Daño A.</c:v>
                </c:pt>
                <c:pt idx="8">
                  <c:v>Reas</c:v>
                </c:pt>
                <c:pt idx="9">
                  <c:v>M. Vivienda</c:v>
                </c:pt>
                <c:pt idx="10">
                  <c:v>M. Barrios</c:v>
                </c:pt>
                <c:pt idx="11">
                  <c:v>DUT</c:v>
                </c:pt>
                <c:pt idx="12">
                  <c:v>S. Ciu.</c:v>
                </c:pt>
                <c:pt idx="13">
                  <c:v>G. Adm</c:v>
                </c:pt>
                <c:pt idx="14">
                  <c:v>DGC</c:v>
                </c:pt>
                <c:pt idx="15">
                  <c:v>Sub Adm</c:v>
                </c:pt>
              </c:strCache>
            </c:strRef>
          </c:cat>
          <c:val>
            <c:numRef>
              <c:f>Dinámicas!$J$146:$J$161</c:f>
              <c:numCache>
                <c:formatCode>General</c:formatCode>
                <c:ptCount val="16"/>
                <c:pt idx="0">
                  <c:v>2</c:v>
                </c:pt>
                <c:pt idx="1">
                  <c:v>2</c:v>
                </c:pt>
                <c:pt idx="2">
                  <c:v>2</c:v>
                </c:pt>
                <c:pt idx="3">
                  <c:v>1</c:v>
                </c:pt>
                <c:pt idx="6">
                  <c:v>1</c:v>
                </c:pt>
                <c:pt idx="7">
                  <c:v>9</c:v>
                </c:pt>
                <c:pt idx="8">
                  <c:v>4</c:v>
                </c:pt>
                <c:pt idx="10">
                  <c:v>2</c:v>
                </c:pt>
                <c:pt idx="11">
                  <c:v>7</c:v>
                </c:pt>
                <c:pt idx="12">
                  <c:v>1</c:v>
                </c:pt>
                <c:pt idx="13">
                  <c:v>5</c:v>
                </c:pt>
                <c:pt idx="14">
                  <c:v>4</c:v>
                </c:pt>
                <c:pt idx="15">
                  <c:v>2</c:v>
                </c:pt>
              </c:numCache>
            </c:numRef>
          </c:val>
          <c:extLst>
            <c:ext xmlns:c16="http://schemas.microsoft.com/office/drawing/2014/chart" uri="{C3380CC4-5D6E-409C-BE32-E72D297353CC}">
              <c16:uniqueId val="{00000014-8FDE-4B13-8A96-1D7790C435D5}"/>
            </c:ext>
          </c:extLst>
        </c:ser>
        <c:ser>
          <c:idx val="2"/>
          <c:order val="2"/>
          <c:tx>
            <c:strRef>
              <c:f>Dinámicas!$K$145</c:f>
              <c:strCache>
                <c:ptCount val="1"/>
                <c:pt idx="0">
                  <c:v>En Ejecución Vencida</c:v>
                </c:pt>
              </c:strCache>
            </c:strRef>
          </c:tx>
          <c:spPr>
            <a:solidFill>
              <a:srgbClr val="C00000"/>
            </a:solidFill>
          </c:spPr>
          <c:invertIfNegative val="0"/>
          <c:dLbls>
            <c:dLbl>
              <c:idx val="0"/>
              <c:layout>
                <c:manualLayout>
                  <c:x val="3.28947340020432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FDE-4B13-8A96-1D7790C435D5}"/>
                </c:ext>
              </c:extLst>
            </c:dLbl>
            <c:dLbl>
              <c:idx val="5"/>
              <c:layout>
                <c:manualLayout>
                  <c:x val="6.5789468004086547E-3"/>
                  <c:y val="9.17229345718513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FDE-4B13-8A96-1D7790C435D5}"/>
                </c:ext>
              </c:extLst>
            </c:dLbl>
            <c:dLbl>
              <c:idx val="7"/>
              <c:layout>
                <c:manualLayout>
                  <c:x val="3.28947340020432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FDE-4B13-8A96-1D7790C435D5}"/>
                </c:ext>
              </c:extLst>
            </c:dLbl>
            <c:dLbl>
              <c:idx val="11"/>
              <c:layout>
                <c:manualLayout>
                  <c:x val="6.5789468004086547E-3"/>
                  <c:y val="-5.0031269543464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FDE-4B13-8A96-1D7790C435D5}"/>
                </c:ext>
              </c:extLst>
            </c:dLbl>
            <c:dLbl>
              <c:idx val="13"/>
              <c:layout>
                <c:manualLayout>
                  <c:x val="6.57894680040865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FDE-4B13-8A96-1D7790C435D5}"/>
                </c:ext>
              </c:extLst>
            </c:dLbl>
            <c:spPr>
              <a:noFill/>
              <a:ln>
                <a:noFill/>
              </a:ln>
              <a:effectLst/>
            </c:spPr>
            <c:txPr>
              <a:bodyPr/>
              <a:lstStyle/>
              <a:p>
                <a:pPr>
                  <a:defRPr sz="1800" b="1">
                    <a:solidFill>
                      <a:schemeClr val="bg1"/>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Dinámicas!$H$146:$H$161</c:f>
              <c:strCache>
                <c:ptCount val="16"/>
                <c:pt idx="0">
                  <c:v>G. Est</c:v>
                </c:pt>
                <c:pt idx="1">
                  <c:v>G. Fin</c:v>
                </c:pt>
                <c:pt idx="2">
                  <c:v>G. Doc</c:v>
                </c:pt>
                <c:pt idx="3">
                  <c:v>G. TH</c:v>
                </c:pt>
                <c:pt idx="4">
                  <c:v>G. TIC</c:v>
                </c:pt>
                <c:pt idx="5">
                  <c:v>Eva. Gest.</c:v>
                </c:pt>
                <c:pt idx="6">
                  <c:v>G. Com</c:v>
                </c:pt>
                <c:pt idx="7">
                  <c:v>Prev Daño A.</c:v>
                </c:pt>
                <c:pt idx="8">
                  <c:v>Reas</c:v>
                </c:pt>
                <c:pt idx="9">
                  <c:v>M. Vivienda</c:v>
                </c:pt>
                <c:pt idx="10">
                  <c:v>M. Barrios</c:v>
                </c:pt>
                <c:pt idx="11">
                  <c:v>DUT</c:v>
                </c:pt>
                <c:pt idx="12">
                  <c:v>S. Ciu.</c:v>
                </c:pt>
                <c:pt idx="13">
                  <c:v>G. Adm</c:v>
                </c:pt>
                <c:pt idx="14">
                  <c:v>DGC</c:v>
                </c:pt>
                <c:pt idx="15">
                  <c:v>Sub Adm</c:v>
                </c:pt>
              </c:strCache>
            </c:strRef>
          </c:cat>
          <c:val>
            <c:numRef>
              <c:f>Dinámicas!$K$146:$K$161</c:f>
              <c:numCache>
                <c:formatCode>General</c:formatCode>
                <c:ptCount val="16"/>
                <c:pt idx="7">
                  <c:v>3</c:v>
                </c:pt>
                <c:pt idx="11">
                  <c:v>5</c:v>
                </c:pt>
                <c:pt idx="13">
                  <c:v>2</c:v>
                </c:pt>
              </c:numCache>
            </c:numRef>
          </c:val>
          <c:extLst>
            <c:ext xmlns:c16="http://schemas.microsoft.com/office/drawing/2014/chart" uri="{C3380CC4-5D6E-409C-BE32-E72D297353CC}">
              <c16:uniqueId val="{0000001A-8FDE-4B13-8A96-1D7790C435D5}"/>
            </c:ext>
          </c:extLst>
        </c:ser>
        <c:ser>
          <c:idx val="3"/>
          <c:order val="3"/>
          <c:tx>
            <c:strRef>
              <c:f>Dinámicas!$L$145</c:f>
              <c:strCache>
                <c:ptCount val="1"/>
                <c:pt idx="0">
                  <c:v>Sin Seguimiento</c:v>
                </c:pt>
              </c:strCache>
            </c:strRef>
          </c:tx>
          <c:spPr>
            <a:solidFill>
              <a:srgbClr val="00B0F0"/>
            </a:solidFill>
          </c:spPr>
          <c:invertIfNegative val="0"/>
          <c:dLbls>
            <c:dLbl>
              <c:idx val="0"/>
              <c:layout>
                <c:manualLayout>
                  <c:x val="3.28947340020432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FDE-4B13-8A96-1D7790C435D5}"/>
                </c:ext>
              </c:extLst>
            </c:dLbl>
            <c:dLbl>
              <c:idx val="3"/>
              <c:layout>
                <c:manualLayout>
                  <c:x val="1.0964911334014425E-3"/>
                  <c:y val="-4.5562663012086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D9-449D-9314-771C1D27D54C}"/>
                </c:ext>
              </c:extLst>
            </c:dLbl>
            <c:dLbl>
              <c:idx val="9"/>
              <c:layout>
                <c:manualLayout>
                  <c:x val="3.2894734002042467E-3"/>
                  <c:y val="-3.1543382085290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D9-449D-9314-771C1D27D54C}"/>
                </c:ext>
              </c:extLst>
            </c:dLbl>
            <c:dLbl>
              <c:idx val="12"/>
              <c:layout>
                <c:manualLayout>
                  <c:x val="4.3859645336057698E-3"/>
                  <c:y val="-4.90674832437857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9-449D-9314-771C1D27D54C}"/>
                </c:ext>
              </c:extLst>
            </c:dLbl>
            <c:dLbl>
              <c:idx val="13"/>
              <c:layout>
                <c:manualLayout>
                  <c:x val="3.2894734002041665E-3"/>
                  <c:y val="-3.8553022548688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9-449D-9314-771C1D27D54C}"/>
                </c:ext>
              </c:extLst>
            </c:dLbl>
            <c:spPr>
              <a:noFill/>
              <a:ln>
                <a:noFill/>
              </a:ln>
              <a:effectLst/>
            </c:spPr>
            <c:txPr>
              <a:bodyPr/>
              <a:lstStyle/>
              <a:p>
                <a:pPr>
                  <a:defRPr sz="16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Dinámicas!$H$146:$H$161</c:f>
              <c:strCache>
                <c:ptCount val="16"/>
                <c:pt idx="0">
                  <c:v>G. Est</c:v>
                </c:pt>
                <c:pt idx="1">
                  <c:v>G. Fin</c:v>
                </c:pt>
                <c:pt idx="2">
                  <c:v>G. Doc</c:v>
                </c:pt>
                <c:pt idx="3">
                  <c:v>G. TH</c:v>
                </c:pt>
                <c:pt idx="4">
                  <c:v>G. TIC</c:v>
                </c:pt>
                <c:pt idx="5">
                  <c:v>Eva. Gest.</c:v>
                </c:pt>
                <c:pt idx="6">
                  <c:v>G. Com</c:v>
                </c:pt>
                <c:pt idx="7">
                  <c:v>Prev Daño A.</c:v>
                </c:pt>
                <c:pt idx="8">
                  <c:v>Reas</c:v>
                </c:pt>
                <c:pt idx="9">
                  <c:v>M. Vivienda</c:v>
                </c:pt>
                <c:pt idx="10">
                  <c:v>M. Barrios</c:v>
                </c:pt>
                <c:pt idx="11">
                  <c:v>DUT</c:v>
                </c:pt>
                <c:pt idx="12">
                  <c:v>S. Ciu.</c:v>
                </c:pt>
                <c:pt idx="13">
                  <c:v>G. Adm</c:v>
                </c:pt>
                <c:pt idx="14">
                  <c:v>DGC</c:v>
                </c:pt>
                <c:pt idx="15">
                  <c:v>Sub Adm</c:v>
                </c:pt>
              </c:strCache>
            </c:strRef>
          </c:cat>
          <c:val>
            <c:numRef>
              <c:f>Dinámicas!$L$146:$L$161</c:f>
              <c:numCache>
                <c:formatCode>General</c:formatCode>
                <c:ptCount val="16"/>
                <c:pt idx="3">
                  <c:v>1</c:v>
                </c:pt>
                <c:pt idx="8">
                  <c:v>2</c:v>
                </c:pt>
                <c:pt idx="9">
                  <c:v>1</c:v>
                </c:pt>
                <c:pt idx="12">
                  <c:v>1</c:v>
                </c:pt>
                <c:pt idx="13">
                  <c:v>1</c:v>
                </c:pt>
              </c:numCache>
            </c:numRef>
          </c:val>
          <c:extLst>
            <c:ext xmlns:c16="http://schemas.microsoft.com/office/drawing/2014/chart" uri="{C3380CC4-5D6E-409C-BE32-E72D297353CC}">
              <c16:uniqueId val="{0000001C-8FDE-4B13-8A96-1D7790C435D5}"/>
            </c:ext>
          </c:extLst>
        </c:ser>
        <c:dLbls>
          <c:showLegendKey val="0"/>
          <c:showVal val="1"/>
          <c:showCatName val="0"/>
          <c:showSerName val="0"/>
          <c:showPercent val="0"/>
          <c:showBubbleSize val="0"/>
        </c:dLbls>
        <c:gapWidth val="95"/>
        <c:gapDepth val="95"/>
        <c:shape val="cylinder"/>
        <c:axId val="146232448"/>
        <c:axId val="146233984"/>
        <c:axId val="0"/>
      </c:bar3DChart>
      <c:catAx>
        <c:axId val="146232448"/>
        <c:scaling>
          <c:orientation val="minMax"/>
        </c:scaling>
        <c:delete val="0"/>
        <c:axPos val="b"/>
        <c:numFmt formatCode="General" sourceLinked="0"/>
        <c:majorTickMark val="none"/>
        <c:minorTickMark val="none"/>
        <c:tickLblPos val="nextTo"/>
        <c:txPr>
          <a:bodyPr/>
          <a:lstStyle/>
          <a:p>
            <a:pPr>
              <a:defRPr sz="1400" b="0"/>
            </a:pPr>
            <a:endParaRPr lang="es-CO"/>
          </a:p>
        </c:txPr>
        <c:crossAx val="146233984"/>
        <c:crosses val="autoZero"/>
        <c:auto val="1"/>
        <c:lblAlgn val="ctr"/>
        <c:lblOffset val="100"/>
        <c:noMultiLvlLbl val="0"/>
      </c:catAx>
      <c:valAx>
        <c:axId val="146233984"/>
        <c:scaling>
          <c:orientation val="minMax"/>
        </c:scaling>
        <c:delete val="1"/>
        <c:axPos val="l"/>
        <c:numFmt formatCode="General" sourceLinked="1"/>
        <c:majorTickMark val="out"/>
        <c:minorTickMark val="none"/>
        <c:tickLblPos val="nextTo"/>
        <c:crossAx val="146232448"/>
        <c:crosses val="autoZero"/>
        <c:crossBetween val="between"/>
      </c:valAx>
    </c:plotArea>
    <c:legend>
      <c:legendPos val="t"/>
      <c:overlay val="0"/>
      <c:txPr>
        <a:bodyPr/>
        <a:lstStyle/>
        <a:p>
          <a:pPr>
            <a:defRPr sz="16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93969228808462E-2"/>
          <c:y val="5.5137844611528819E-2"/>
          <c:w val="0.89396723740336703"/>
          <c:h val="0.66831251356738297"/>
        </c:manualLayout>
      </c:layout>
      <c:bar3DChart>
        <c:barDir val="col"/>
        <c:grouping val="clustered"/>
        <c:varyColors val="0"/>
        <c:ser>
          <c:idx val="0"/>
          <c:order val="0"/>
          <c:tx>
            <c:strRef>
              <c:f>[1]dinámicas!$A$27</c:f>
              <c:strCache>
                <c:ptCount val="1"/>
                <c:pt idx="0">
                  <c:v>Total</c:v>
                </c:pt>
              </c:strCache>
            </c:strRef>
          </c:tx>
          <c:spPr>
            <a:solidFill>
              <a:schemeClr val="accent1"/>
            </a:solidFill>
            <a:ln>
              <a:solidFill>
                <a:sysClr val="windowText" lastClr="000000"/>
              </a:solidFill>
            </a:ln>
            <a:effectLst/>
            <a:sp3d>
              <a:contourClr>
                <a:sysClr val="windowText" lastClr="000000"/>
              </a:contourClr>
            </a:sp3d>
          </c:spPr>
          <c:invertIfNegative val="0"/>
          <c:dPt>
            <c:idx val="0"/>
            <c:invertIfNegative val="0"/>
            <c:bubble3D val="0"/>
            <c:spPr>
              <a:solidFill>
                <a:srgbClr val="00B0F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2-7950-4C87-9DF8-804689D6E8B4}"/>
              </c:ext>
            </c:extLst>
          </c:dPt>
          <c:dPt>
            <c:idx val="1"/>
            <c:invertIfNegative val="0"/>
            <c:bubble3D val="0"/>
            <c:spPr>
              <a:solidFill>
                <a:srgbClr val="92D05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4-7950-4C87-9DF8-804689D6E8B4}"/>
              </c:ext>
            </c:extLst>
          </c:dPt>
          <c:dPt>
            <c:idx val="2"/>
            <c:invertIfNegative val="0"/>
            <c:bubble3D val="0"/>
            <c:spPr>
              <a:solidFill>
                <a:srgbClr val="FFC00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6-7950-4C87-9DF8-804689D6E8B4}"/>
              </c:ext>
            </c:extLst>
          </c:dPt>
          <c:dPt>
            <c:idx val="3"/>
            <c:invertIfNegative val="0"/>
            <c:bubble3D val="0"/>
            <c:spPr>
              <a:solidFill>
                <a:srgbClr val="C0000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9-7950-4C87-9DF8-804689D6E8B4}"/>
              </c:ext>
            </c:extLst>
          </c:dPt>
          <c:dPt>
            <c:idx val="4"/>
            <c:invertIfNegative val="0"/>
            <c:bubble3D val="0"/>
            <c:spPr>
              <a:solidFill>
                <a:srgbClr val="7030A0"/>
              </a:solidFill>
              <a:ln>
                <a:solidFill>
                  <a:sysClr val="windowText" lastClr="000000"/>
                </a:solidFill>
              </a:ln>
              <a:effectLst/>
              <a:sp3d>
                <a:contourClr>
                  <a:sysClr val="windowText" lastClr="000000"/>
                </a:contourClr>
              </a:sp3d>
            </c:spPr>
            <c:extLst>
              <c:ext xmlns:c16="http://schemas.microsoft.com/office/drawing/2014/chart" uri="{C3380CC4-5D6E-409C-BE32-E72D297353CC}">
                <c16:uniqueId val="{0000000B-7950-4C87-9DF8-804689D6E8B4}"/>
              </c:ext>
            </c:extLst>
          </c:dPt>
          <c:cat>
            <c:strRef>
              <c:f>[1]dinámicas!$B$26:$G$26</c:f>
              <c:strCache>
                <c:ptCount val="6"/>
                <c:pt idx="0">
                  <c:v>Acciones formuladas</c:v>
                </c:pt>
                <c:pt idx="1">
                  <c:v>Cerradas</c:v>
                </c:pt>
                <c:pt idx="2">
                  <c:v>Ejecución Oportuna</c:v>
                </c:pt>
                <c:pt idx="3">
                  <c:v>Ejecución Vencida</c:v>
                </c:pt>
                <c:pt idx="4">
                  <c:v>Cerrada por vencimiento de términos</c:v>
                </c:pt>
                <c:pt idx="5">
                  <c:v>Sin seguimiento</c:v>
                </c:pt>
              </c:strCache>
            </c:strRef>
          </c:cat>
          <c:val>
            <c:numRef>
              <c:f>[1]dinámicas!$B$27:$G$27</c:f>
              <c:numCache>
                <c:formatCode>General</c:formatCode>
                <c:ptCount val="6"/>
                <c:pt idx="0">
                  <c:v>178</c:v>
                </c:pt>
                <c:pt idx="1">
                  <c:v>138</c:v>
                </c:pt>
                <c:pt idx="2">
                  <c:v>17</c:v>
                </c:pt>
                <c:pt idx="3">
                  <c:v>21</c:v>
                </c:pt>
                <c:pt idx="4">
                  <c:v>1</c:v>
                </c:pt>
                <c:pt idx="5">
                  <c:v>1</c:v>
                </c:pt>
              </c:numCache>
            </c:numRef>
          </c:val>
          <c:shape val="cylinder"/>
          <c:extLst>
            <c:ext xmlns:c16="http://schemas.microsoft.com/office/drawing/2014/chart" uri="{C3380CC4-5D6E-409C-BE32-E72D297353CC}">
              <c16:uniqueId val="{00000000-7950-4C87-9DF8-804689D6E8B4}"/>
            </c:ext>
          </c:extLst>
        </c:ser>
        <c:dLbls>
          <c:showLegendKey val="0"/>
          <c:showVal val="0"/>
          <c:showCatName val="0"/>
          <c:showSerName val="0"/>
          <c:showPercent val="0"/>
          <c:showBubbleSize val="0"/>
        </c:dLbls>
        <c:gapWidth val="150"/>
        <c:shape val="box"/>
        <c:axId val="146250752"/>
        <c:axId val="146256640"/>
        <c:axId val="0"/>
      </c:bar3DChart>
      <c:catAx>
        <c:axId val="146250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56640"/>
        <c:crosses val="autoZero"/>
        <c:auto val="1"/>
        <c:lblAlgn val="ctr"/>
        <c:lblOffset val="100"/>
        <c:noMultiLvlLbl val="0"/>
      </c:catAx>
      <c:valAx>
        <c:axId val="14625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50752"/>
        <c:crosses val="autoZero"/>
        <c:crossBetween val="between"/>
        <c:majorUnit val="5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0893500077196229E-2"/>
          <c:y val="5.1579650104712521E-2"/>
          <c:w val="0.91753787247182328"/>
          <c:h val="0.72466514856374664"/>
        </c:manualLayout>
      </c:layout>
      <c:bar3DChart>
        <c:barDir val="col"/>
        <c:grouping val="clustered"/>
        <c:varyColors val="0"/>
        <c:ser>
          <c:idx val="0"/>
          <c:order val="0"/>
          <c:tx>
            <c:v>Total de Acciones</c:v>
          </c:tx>
          <c:invertIfNegative val="0"/>
          <c:dPt>
            <c:idx val="0"/>
            <c:invertIfNegative val="0"/>
            <c:bubble3D val="0"/>
            <c:spPr>
              <a:solidFill>
                <a:srgbClr val="00B0F0"/>
              </a:solidFill>
            </c:spPr>
            <c:extLst>
              <c:ext xmlns:c16="http://schemas.microsoft.com/office/drawing/2014/chart" uri="{C3380CC4-5D6E-409C-BE32-E72D297353CC}">
                <c16:uniqueId val="{00000001-7295-42CE-9316-706366E6B8D9}"/>
              </c:ext>
            </c:extLst>
          </c:dPt>
          <c:dPt>
            <c:idx val="1"/>
            <c:invertIfNegative val="0"/>
            <c:bubble3D val="0"/>
            <c:spPr>
              <a:solidFill>
                <a:srgbClr val="00B050"/>
              </a:solidFill>
            </c:spPr>
            <c:extLst>
              <c:ext xmlns:c16="http://schemas.microsoft.com/office/drawing/2014/chart" uri="{C3380CC4-5D6E-409C-BE32-E72D297353CC}">
                <c16:uniqueId val="{00000003-7295-42CE-9316-706366E6B8D9}"/>
              </c:ext>
            </c:extLst>
          </c:dPt>
          <c:dPt>
            <c:idx val="2"/>
            <c:invertIfNegative val="0"/>
            <c:bubble3D val="0"/>
            <c:spPr>
              <a:solidFill>
                <a:srgbClr val="FFFF00"/>
              </a:solidFill>
            </c:spPr>
            <c:extLst>
              <c:ext xmlns:c16="http://schemas.microsoft.com/office/drawing/2014/chart" uri="{C3380CC4-5D6E-409C-BE32-E72D297353CC}">
                <c16:uniqueId val="{00000005-7295-42CE-9316-706366E6B8D9}"/>
              </c:ext>
            </c:extLst>
          </c:dPt>
          <c:dPt>
            <c:idx val="3"/>
            <c:invertIfNegative val="0"/>
            <c:bubble3D val="0"/>
            <c:spPr>
              <a:solidFill>
                <a:srgbClr val="FF0000"/>
              </a:solidFill>
            </c:spPr>
            <c:extLst>
              <c:ext xmlns:c16="http://schemas.microsoft.com/office/drawing/2014/chart" uri="{C3380CC4-5D6E-409C-BE32-E72D297353CC}">
                <c16:uniqueId val="{00000007-7295-42CE-9316-706366E6B8D9}"/>
              </c:ext>
            </c:extLst>
          </c:dPt>
          <c:dPt>
            <c:idx val="4"/>
            <c:invertIfNegative val="0"/>
            <c:bubble3D val="0"/>
            <c:spPr>
              <a:solidFill>
                <a:srgbClr val="7030A0"/>
              </a:solidFill>
            </c:spPr>
            <c:extLst>
              <c:ext xmlns:c16="http://schemas.microsoft.com/office/drawing/2014/chart" uri="{C3380CC4-5D6E-409C-BE32-E72D297353CC}">
                <c16:uniqueId val="{00000009-7295-42CE-9316-706366E6B8D9}"/>
              </c:ext>
            </c:extLst>
          </c:dPt>
          <c:cat>
            <c:strRef>
              <c:f>Dinámicas!$A$78:$E$78</c:f>
              <c:strCache>
                <c:ptCount val="5"/>
                <c:pt idx="0">
                  <c:v>Acciones Formuladas</c:v>
                </c:pt>
                <c:pt idx="1">
                  <c:v>Cerrada</c:v>
                </c:pt>
                <c:pt idx="2">
                  <c:v>En Ejecución Oportuna</c:v>
                </c:pt>
                <c:pt idx="3">
                  <c:v>En Ejecución Vencida</c:v>
                </c:pt>
                <c:pt idx="4">
                  <c:v>No Iniciada</c:v>
                </c:pt>
              </c:strCache>
            </c:strRef>
          </c:cat>
          <c:val>
            <c:numRef>
              <c:f>Dinámicas!$A$79:$E$79</c:f>
              <c:numCache>
                <c:formatCode>General</c:formatCode>
                <c:ptCount val="5"/>
                <c:pt idx="0">
                  <c:v>105</c:v>
                </c:pt>
                <c:pt idx="1">
                  <c:v>54</c:v>
                </c:pt>
                <c:pt idx="2">
                  <c:v>31</c:v>
                </c:pt>
                <c:pt idx="3">
                  <c:v>19</c:v>
                </c:pt>
                <c:pt idx="4">
                  <c:v>1</c:v>
                </c:pt>
              </c:numCache>
            </c:numRef>
          </c:val>
          <c:extLst>
            <c:ext xmlns:c16="http://schemas.microsoft.com/office/drawing/2014/chart" uri="{C3380CC4-5D6E-409C-BE32-E72D297353CC}">
              <c16:uniqueId val="{0000000A-7295-42CE-9316-706366E6B8D9}"/>
            </c:ext>
          </c:extLst>
        </c:ser>
        <c:ser>
          <c:idx val="1"/>
          <c:order val="1"/>
          <c:tx>
            <c:v>% de Participación</c:v>
          </c:tx>
          <c:spPr>
            <a:noFill/>
          </c:spPr>
          <c:invertIfNegative val="0"/>
          <c:cat>
            <c:strRef>
              <c:f>Dinámicas!$A$78:$E$78</c:f>
              <c:strCache>
                <c:ptCount val="5"/>
                <c:pt idx="0">
                  <c:v>Acciones Formuladas</c:v>
                </c:pt>
                <c:pt idx="1">
                  <c:v>Cerrada</c:v>
                </c:pt>
                <c:pt idx="2">
                  <c:v>En Ejecución Oportuna</c:v>
                </c:pt>
                <c:pt idx="3">
                  <c:v>En Ejecución Vencida</c:v>
                </c:pt>
                <c:pt idx="4">
                  <c:v>No Iniciada</c:v>
                </c:pt>
              </c:strCache>
            </c:strRef>
          </c:cat>
          <c:val>
            <c:numRef>
              <c:f>Dinámicas!$A$80:$E$80</c:f>
              <c:numCache>
                <c:formatCode>0.0%</c:formatCode>
                <c:ptCount val="5"/>
                <c:pt idx="0" formatCode="0%">
                  <c:v>1</c:v>
                </c:pt>
                <c:pt idx="1">
                  <c:v>0.51428571428571423</c:v>
                </c:pt>
                <c:pt idx="2">
                  <c:v>0.29523809523809524</c:v>
                </c:pt>
                <c:pt idx="3">
                  <c:v>0.18095238095238095</c:v>
                </c:pt>
                <c:pt idx="4">
                  <c:v>9.5238095238095247E-3</c:v>
                </c:pt>
              </c:numCache>
            </c:numRef>
          </c:val>
          <c:extLst>
            <c:ext xmlns:c16="http://schemas.microsoft.com/office/drawing/2014/chart" uri="{C3380CC4-5D6E-409C-BE32-E72D297353CC}">
              <c16:uniqueId val="{0000000B-7295-42CE-9316-706366E6B8D9}"/>
            </c:ext>
          </c:extLst>
        </c:ser>
        <c:dLbls>
          <c:showLegendKey val="0"/>
          <c:showVal val="0"/>
          <c:showCatName val="0"/>
          <c:showSerName val="0"/>
          <c:showPercent val="0"/>
          <c:showBubbleSize val="0"/>
        </c:dLbls>
        <c:gapWidth val="150"/>
        <c:shape val="cylinder"/>
        <c:axId val="115467008"/>
        <c:axId val="115468544"/>
        <c:axId val="0"/>
      </c:bar3DChart>
      <c:catAx>
        <c:axId val="115467008"/>
        <c:scaling>
          <c:orientation val="minMax"/>
        </c:scaling>
        <c:delete val="0"/>
        <c:axPos val="b"/>
        <c:numFmt formatCode="General" sourceLinked="0"/>
        <c:majorTickMark val="none"/>
        <c:minorTickMark val="none"/>
        <c:tickLblPos val="nextTo"/>
        <c:crossAx val="115468544"/>
        <c:crosses val="autoZero"/>
        <c:auto val="1"/>
        <c:lblAlgn val="ctr"/>
        <c:lblOffset val="100"/>
        <c:noMultiLvlLbl val="0"/>
      </c:catAx>
      <c:valAx>
        <c:axId val="115468544"/>
        <c:scaling>
          <c:orientation val="minMax"/>
        </c:scaling>
        <c:delete val="0"/>
        <c:axPos val="l"/>
        <c:numFmt formatCode="General" sourceLinked="1"/>
        <c:majorTickMark val="none"/>
        <c:minorTickMark val="none"/>
        <c:tickLblPos val="nextTo"/>
        <c:crossAx val="115467008"/>
        <c:crosses val="autoZero"/>
        <c:crossBetween val="between"/>
      </c:valAx>
      <c:dTable>
        <c:showHorzBorder val="1"/>
        <c:showVertBorder val="1"/>
        <c:showOutline val="1"/>
        <c:showKeys val="1"/>
      </c:dTable>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8.0893500077196229E-2"/>
          <c:y val="5.1579650104712521E-2"/>
          <c:w val="0.91753787247182328"/>
          <c:h val="0.72466514856374664"/>
        </c:manualLayout>
      </c:layout>
      <c:bar3DChart>
        <c:barDir val="col"/>
        <c:grouping val="clustered"/>
        <c:varyColors val="0"/>
        <c:ser>
          <c:idx val="0"/>
          <c:order val="0"/>
          <c:tx>
            <c:v>Total de Acciones</c:v>
          </c:tx>
          <c:invertIfNegative val="0"/>
          <c:dPt>
            <c:idx val="0"/>
            <c:invertIfNegative val="0"/>
            <c:bubble3D val="0"/>
            <c:spPr>
              <a:solidFill>
                <a:srgbClr val="00B0F0"/>
              </a:solidFill>
            </c:spPr>
            <c:extLst>
              <c:ext xmlns:c16="http://schemas.microsoft.com/office/drawing/2014/chart" uri="{C3380CC4-5D6E-409C-BE32-E72D297353CC}">
                <c16:uniqueId val="{00000001-5956-4694-A8D5-D4C706C53479}"/>
              </c:ext>
            </c:extLst>
          </c:dPt>
          <c:dPt>
            <c:idx val="1"/>
            <c:invertIfNegative val="0"/>
            <c:bubble3D val="0"/>
            <c:spPr>
              <a:solidFill>
                <a:srgbClr val="00B050"/>
              </a:solidFill>
            </c:spPr>
            <c:extLst>
              <c:ext xmlns:c16="http://schemas.microsoft.com/office/drawing/2014/chart" uri="{C3380CC4-5D6E-409C-BE32-E72D297353CC}">
                <c16:uniqueId val="{00000003-5956-4694-A8D5-D4C706C53479}"/>
              </c:ext>
            </c:extLst>
          </c:dPt>
          <c:dPt>
            <c:idx val="2"/>
            <c:invertIfNegative val="0"/>
            <c:bubble3D val="0"/>
            <c:spPr>
              <a:solidFill>
                <a:srgbClr val="FFFF00"/>
              </a:solidFill>
            </c:spPr>
            <c:extLst>
              <c:ext xmlns:c16="http://schemas.microsoft.com/office/drawing/2014/chart" uri="{C3380CC4-5D6E-409C-BE32-E72D297353CC}">
                <c16:uniqueId val="{00000005-5956-4694-A8D5-D4C706C53479}"/>
              </c:ext>
            </c:extLst>
          </c:dPt>
          <c:dPt>
            <c:idx val="3"/>
            <c:invertIfNegative val="0"/>
            <c:bubble3D val="0"/>
            <c:spPr>
              <a:solidFill>
                <a:srgbClr val="FF0000"/>
              </a:solidFill>
            </c:spPr>
            <c:extLst>
              <c:ext xmlns:c16="http://schemas.microsoft.com/office/drawing/2014/chart" uri="{C3380CC4-5D6E-409C-BE32-E72D297353CC}">
                <c16:uniqueId val="{00000007-5956-4694-A8D5-D4C706C53479}"/>
              </c:ext>
            </c:extLst>
          </c:dPt>
          <c:dPt>
            <c:idx val="4"/>
            <c:invertIfNegative val="0"/>
            <c:bubble3D val="0"/>
            <c:spPr>
              <a:solidFill>
                <a:srgbClr val="7030A0"/>
              </a:solidFill>
            </c:spPr>
            <c:extLst>
              <c:ext xmlns:c16="http://schemas.microsoft.com/office/drawing/2014/chart" uri="{C3380CC4-5D6E-409C-BE32-E72D297353CC}">
                <c16:uniqueId val="{00000009-5956-4694-A8D5-D4C706C53479}"/>
              </c:ext>
            </c:extLst>
          </c:dPt>
          <c:cat>
            <c:strRef>
              <c:f>Dinámicas!$A$114:$E$114</c:f>
              <c:strCache>
                <c:ptCount val="5"/>
                <c:pt idx="0">
                  <c:v>Acciones Formuladas</c:v>
                </c:pt>
                <c:pt idx="1">
                  <c:v>Cerrada</c:v>
                </c:pt>
                <c:pt idx="2">
                  <c:v>En Ejecución Oportuna</c:v>
                </c:pt>
                <c:pt idx="3">
                  <c:v>En Ejecución Vencida</c:v>
                </c:pt>
                <c:pt idx="4">
                  <c:v>No Iniciada</c:v>
                </c:pt>
              </c:strCache>
            </c:strRef>
          </c:cat>
          <c:val>
            <c:numRef>
              <c:f>Dinámicas!$A$115:$E$115</c:f>
              <c:numCache>
                <c:formatCode>General</c:formatCode>
                <c:ptCount val="5"/>
                <c:pt idx="0">
                  <c:v>152</c:v>
                </c:pt>
                <c:pt idx="1">
                  <c:v>94</c:v>
                </c:pt>
                <c:pt idx="2">
                  <c:v>42</c:v>
                </c:pt>
                <c:pt idx="3">
                  <c:v>10</c:v>
                </c:pt>
                <c:pt idx="4">
                  <c:v>6</c:v>
                </c:pt>
              </c:numCache>
            </c:numRef>
          </c:val>
          <c:extLst>
            <c:ext xmlns:c16="http://schemas.microsoft.com/office/drawing/2014/chart" uri="{C3380CC4-5D6E-409C-BE32-E72D297353CC}">
              <c16:uniqueId val="{0000000A-5956-4694-A8D5-D4C706C53479}"/>
            </c:ext>
          </c:extLst>
        </c:ser>
        <c:ser>
          <c:idx val="1"/>
          <c:order val="1"/>
          <c:tx>
            <c:v>% de Participación</c:v>
          </c:tx>
          <c:spPr>
            <a:noFill/>
          </c:spPr>
          <c:invertIfNegative val="0"/>
          <c:cat>
            <c:strRef>
              <c:f>Dinámicas!$A$114:$E$114</c:f>
              <c:strCache>
                <c:ptCount val="5"/>
                <c:pt idx="0">
                  <c:v>Acciones Formuladas</c:v>
                </c:pt>
                <c:pt idx="1">
                  <c:v>Cerrada</c:v>
                </c:pt>
                <c:pt idx="2">
                  <c:v>En Ejecución Oportuna</c:v>
                </c:pt>
                <c:pt idx="3">
                  <c:v>En Ejecución Vencida</c:v>
                </c:pt>
                <c:pt idx="4">
                  <c:v>No Iniciada</c:v>
                </c:pt>
              </c:strCache>
            </c:strRef>
          </c:cat>
          <c:val>
            <c:numRef>
              <c:f>Dinámicas!$A$116:$E$116</c:f>
              <c:numCache>
                <c:formatCode>0.0%</c:formatCode>
                <c:ptCount val="5"/>
                <c:pt idx="0" formatCode="0%">
                  <c:v>1</c:v>
                </c:pt>
                <c:pt idx="1">
                  <c:v>0.61842105263157898</c:v>
                </c:pt>
                <c:pt idx="2">
                  <c:v>0.27631578947368424</c:v>
                </c:pt>
                <c:pt idx="3">
                  <c:v>6.5789473684210523E-2</c:v>
                </c:pt>
                <c:pt idx="4">
                  <c:v>3.9473684210526314E-2</c:v>
                </c:pt>
              </c:numCache>
            </c:numRef>
          </c:val>
          <c:extLst>
            <c:ext xmlns:c16="http://schemas.microsoft.com/office/drawing/2014/chart" uri="{C3380CC4-5D6E-409C-BE32-E72D297353CC}">
              <c16:uniqueId val="{0000000B-5956-4694-A8D5-D4C706C53479}"/>
            </c:ext>
          </c:extLst>
        </c:ser>
        <c:dLbls>
          <c:showLegendKey val="0"/>
          <c:showVal val="0"/>
          <c:showCatName val="0"/>
          <c:showSerName val="0"/>
          <c:showPercent val="0"/>
          <c:showBubbleSize val="0"/>
        </c:dLbls>
        <c:gapWidth val="150"/>
        <c:shape val="cylinder"/>
        <c:axId val="115467008"/>
        <c:axId val="115468544"/>
        <c:axId val="0"/>
      </c:bar3DChart>
      <c:catAx>
        <c:axId val="115467008"/>
        <c:scaling>
          <c:orientation val="minMax"/>
        </c:scaling>
        <c:delete val="0"/>
        <c:axPos val="b"/>
        <c:numFmt formatCode="General" sourceLinked="0"/>
        <c:majorTickMark val="none"/>
        <c:minorTickMark val="none"/>
        <c:tickLblPos val="nextTo"/>
        <c:crossAx val="115468544"/>
        <c:crosses val="autoZero"/>
        <c:auto val="1"/>
        <c:lblAlgn val="ctr"/>
        <c:lblOffset val="100"/>
        <c:noMultiLvlLbl val="0"/>
      </c:catAx>
      <c:valAx>
        <c:axId val="115468544"/>
        <c:scaling>
          <c:orientation val="minMax"/>
        </c:scaling>
        <c:delete val="0"/>
        <c:axPos val="l"/>
        <c:numFmt formatCode="General" sourceLinked="1"/>
        <c:majorTickMark val="none"/>
        <c:minorTickMark val="none"/>
        <c:tickLblPos val="nextTo"/>
        <c:crossAx val="115467008"/>
        <c:crosses val="autoZero"/>
        <c:crossBetween val="between"/>
      </c:valAx>
      <c:dTable>
        <c:showHorzBorder val="1"/>
        <c:showVertBorder val="1"/>
        <c:showOutline val="1"/>
        <c:showKeys val="1"/>
      </c:dTable>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647699</xdr:colOff>
      <xdr:row>48</xdr:row>
      <xdr:rowOff>38100</xdr:rowOff>
    </xdr:from>
    <xdr:to>
      <xdr:col>4</xdr:col>
      <xdr:colOff>57149</xdr:colOff>
      <xdr:row>65</xdr:row>
      <xdr:rowOff>19050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172810</xdr:colOff>
      <xdr:row>142</xdr:row>
      <xdr:rowOff>95250</xdr:rowOff>
    </xdr:from>
    <xdr:to>
      <xdr:col>28</xdr:col>
      <xdr:colOff>325211</xdr:colOff>
      <xdr:row>162</xdr:row>
      <xdr:rowOff>156481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13</xdr:row>
      <xdr:rowOff>152399</xdr:rowOff>
    </xdr:from>
    <xdr:to>
      <xdr:col>5</xdr:col>
      <xdr:colOff>1104900</xdr:colOff>
      <xdr:row>31</xdr:row>
      <xdr:rowOff>133350</xdr:rowOff>
    </xdr:to>
    <xdr:graphicFrame macro="">
      <xdr:nvGraphicFramePr>
        <xdr:cNvPr id="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542925</xdr:colOff>
      <xdr:row>82</xdr:row>
      <xdr:rowOff>19050</xdr:rowOff>
    </xdr:from>
    <xdr:to>
      <xdr:col>3</xdr:col>
      <xdr:colOff>638175</xdr:colOff>
      <xdr:row>99</xdr:row>
      <xdr:rowOff>0</xdr:rowOff>
    </xdr:to>
    <xdr:graphicFrame macro="">
      <xdr:nvGraphicFramePr>
        <xdr:cNvPr id="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1200150</xdr:colOff>
      <xdr:row>117</xdr:row>
      <xdr:rowOff>19050</xdr:rowOff>
    </xdr:from>
    <xdr:to>
      <xdr:col>3</xdr:col>
      <xdr:colOff>1295400</xdr:colOff>
      <xdr:row>134</xdr:row>
      <xdr:rowOff>0</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1095374</xdr:colOff>
      <xdr:row>4</xdr:row>
      <xdr:rowOff>202406</xdr:rowOff>
    </xdr:from>
    <xdr:ext cx="184731" cy="264560"/>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1501437" y="1512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276225</xdr:colOff>
      <xdr:row>0</xdr:row>
      <xdr:rowOff>38100</xdr:rowOff>
    </xdr:from>
    <xdr:to>
      <xdr:col>1</xdr:col>
      <xdr:colOff>904875</xdr:colOff>
      <xdr:row>2</xdr:row>
      <xdr:rowOff>352425</xdr:rowOff>
    </xdr:to>
    <xdr:pic>
      <xdr:nvPicPr>
        <xdr:cNvPr id="3" name="Picture 39" descr="Escudo color CVP">
          <a:extLst>
            <a:ext uri="{FF2B5EF4-FFF2-40B4-BE49-F238E27FC236}">
              <a16:creationId xmlns:a16="http://schemas.microsoft.com/office/drawing/2014/main" id="{C3640A7F-46BC-46C0-86D3-F776D1217EC1}"/>
            </a:ext>
          </a:extLst>
        </xdr:cNvPr>
        <xdr:cNvPicPr/>
      </xdr:nvPicPr>
      <xdr:blipFill>
        <a:blip xmlns:r="http://schemas.openxmlformats.org/officeDocument/2006/relationships" r:embed="rId1" cstate="print"/>
        <a:srcRect/>
        <a:stretch>
          <a:fillRect/>
        </a:stretch>
      </xdr:blipFill>
      <xdr:spPr bwMode="auto">
        <a:xfrm>
          <a:off x="276225" y="38100"/>
          <a:ext cx="1000125" cy="9048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8.05%20PM/INTERNO/00.%20I_Seg_2020/Seguimiento%20PM%202019%20(31-12-2019)%20Angel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segumiento 15-ene-2020"/>
      <sheetName val="Seg. PM Proc 31Dic2019"/>
      <sheetName val="dinámicas"/>
    </sheetNames>
    <sheetDataSet>
      <sheetData sheetId="0"/>
      <sheetData sheetId="1"/>
      <sheetData sheetId="2"/>
      <sheetData sheetId="3">
        <row r="26">
          <cell r="B26" t="str">
            <v>Acciones formuladas</v>
          </cell>
          <cell r="C26" t="str">
            <v>Cerradas</v>
          </cell>
          <cell r="D26" t="str">
            <v>Ejecución Oportuna</v>
          </cell>
          <cell r="E26" t="str">
            <v>Ejecución Vencida</v>
          </cell>
          <cell r="F26" t="str">
            <v>Cerrada por vencimiento de términos</v>
          </cell>
          <cell r="G26" t="str">
            <v>Sin seguimiento</v>
          </cell>
        </row>
        <row r="27">
          <cell r="A27" t="str">
            <v>Total</v>
          </cell>
          <cell r="B27">
            <v>178</v>
          </cell>
          <cell r="C27">
            <v>138</v>
          </cell>
          <cell r="D27">
            <v>17</v>
          </cell>
          <cell r="E27">
            <v>21</v>
          </cell>
          <cell r="F27">
            <v>1</v>
          </cell>
          <cell r="G27">
            <v>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andreska1010@hotmail.com" refreshedDate="43959.70933784722" createdVersion="6" refreshedVersion="4" minRefreshableVersion="3" recordCount="91">
  <cacheSource type="worksheet">
    <worksheetSource ref="A6:AK97" sheet=" PM consolidado corte 31Oct2020"/>
  </cacheSource>
  <cacheFields count="37">
    <cacheField name="No. " numFmtId="0">
      <sharedItems containsSemiMixedTypes="0" containsString="0" containsNumber="1" containsInteger="1" minValue="1" maxValue="91"/>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ount="20">
        <s v="Auditoría combinada Gestión Financiera 2016"/>
        <s v="Auditoría combinada Urbanización y Titulación"/>
        <s v="Auditoría Interna de Calidad ISO 9001:2015 SGS"/>
        <s v="Informe Primer Seguimiento PAAC 2019"/>
        <s v="Auditoría Interna de Calidad ISO 9001:2015 APPLUS"/>
        <s v="Visita Archivo Distrital - Cumplimiento de la normativa archivística"/>
        <s v="Auditoría Especial de Inventarios (hardware y software)"/>
        <s v="Auditoría Interna de Calidad ISO 9001:2015 ICONTEC"/>
        <s v="Constitución Caja Menor vigencia 2019 y Primer Arqueo de Caja Menor"/>
        <s v="Informe de Seguimiento al Plan Estratégico de Tecnologías de la Información y las Comunicaciones"/>
        <s v="Informe Segundo Seguimiento al PAAC 2019"/>
        <s v="Arqueo de Caja Fuerte"/>
        <s v="Informe de Seguimiento al Comité de Conciliación y Defensa Judicial"/>
        <s v="Auditoría de Gestión proceso de reasentamientos Humanos"/>
        <s v="Auditoría interna DUT Proyecto de inversión No. 471"/>
        <s v="Segundo Arqueo de Caja Menor"/>
        <s v="Seguimiento Sistema de Información de Procesos Judiciales de Bogotá SIPROJ Periodo 01ene2018 al 30jun2019"/>
        <s v="Informe Tercer Seguimiento PAAC 2019"/>
        <s v="Seguimiento PQRSDF por presuntos actos de Corrupción segundo semestre 2019 de la CVP."/>
        <s v="Informe de Austeridad del gasto público"/>
      </sharedItems>
    </cacheField>
    <cacheField name="Auditor" numFmtId="0">
      <sharedItems/>
    </cacheField>
    <cacheField name="Fecha de detección_x000a_(dd-mmm-aaaa)" numFmtId="0">
      <sharedItems containsSemiMixedTypes="0" containsNonDate="0" containsDate="1" containsString="0" minDate="2016-12-30T00:00:00" maxDate="2020-02-01T00:00:00" count="20">
        <d v="2016-12-30T00:00:00"/>
        <d v="2017-10-17T00:00:00"/>
        <d v="2018-04-26T00:00:00"/>
        <d v="2019-05-15T00:00:00"/>
        <d v="2019-05-28T00:00:00"/>
        <d v="2019-05-08T00:00:00"/>
        <d v="2019-07-02T00:00:00"/>
        <d v="2019-05-30T00:00:00"/>
        <d v="2019-07-23T00:00:00"/>
        <d v="2019-08-28T00:00:00"/>
        <d v="2019-09-13T00:00:00"/>
        <d v="2019-09-19T00:00:00"/>
        <d v="2019-10-21T00:00:00"/>
        <d v="2019-12-13T00:00:00"/>
        <d v="2019-12-19T00:00:00"/>
        <d v="2019-12-17T00:00:00"/>
        <d v="2019-12-20T00:00:00"/>
        <d v="2020-01-16T00:00:00"/>
        <d v="2020-01-31T00:00:00"/>
        <d v="2020-01-30T00:00:00"/>
      </sharedItems>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02-19T00:00:00"/>
    </cacheField>
    <cacheField name="¿Existen NC o Hallazgos similares?" numFmtId="0">
      <sharedItems/>
    </cacheField>
    <cacheField name="¿Cuál o Cuáles?" numFmtId="0">
      <sharedItems longText="1"/>
    </cacheField>
    <cacheField name="¿Exiten algun riesgo que prevenga la ocurrencia de  la NC o Hallazgo?" numFmtId="0">
      <sharedItems/>
    </cacheField>
    <cacheField name="¿Cuál o Cuáles?2" numFmtId="0">
      <sharedItems/>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05-02T00:00:00"/>
    </cacheField>
    <cacheField name="Fecha de Finalización_x000a_(dd-mmm-aaaa)" numFmtId="14">
      <sharedItems containsSemiMixedTypes="0" containsNonDate="0" containsDate="1" containsString="0" minDate="2017-09-30T00:00:00" maxDate="2021-01-01T00:00:00" count="30">
        <d v="2017-09-30T00:00:00"/>
        <d v="2017-12-31T00:00:00"/>
        <d v="2018-06-30T00:00:00"/>
        <d v="2018-08-31T00:00:00"/>
        <d v="2019-12-31T00:00:00"/>
        <d v="2019-10-09T00:00:00"/>
        <d v="2020-01-31T00:00:00"/>
        <d v="2019-07-31T00:00:00"/>
        <d v="2019-09-30T00:00:00"/>
        <d v="2019-10-15T00:00:00"/>
        <d v="2020-12-31T00:00:00"/>
        <d v="2019-10-31T00:00:00"/>
        <d v="2019-11-30T00:00:00"/>
        <d v="2020-01-10T00:00:00"/>
        <d v="2020-01-15T00:00:00"/>
        <d v="2020-01-30T00:00:00"/>
        <d v="2020-06-30T00:00:00"/>
        <d v="2020-07-30T00:00:00"/>
        <d v="2019-12-30T00:00:00"/>
        <d v="2019-11-15T00:00:00"/>
        <d v="2020-12-17T00:00:00"/>
        <d v="2020-04-30T00:00:00"/>
        <d v="2020-03-31T00:00:00"/>
        <d v="2020-02-28T00:00:00"/>
        <d v="2020-05-29T00:00:00"/>
        <d v="2020-12-14T00:00:00"/>
        <d v="2020-08-31T00:00:00"/>
        <d v="2020-05-31T00:00:00"/>
        <d v="2020-01-24T00:00:00"/>
        <d v="2020-02-29T00:00:00"/>
      </sharedItems>
    </cacheField>
    <cacheField name="Proceso responsable de ejecutar la acción o corrección" numFmtId="0">
      <sharedItems count="14">
        <s v="9. Gestión Administrativa "/>
        <s v="7. Urbanizaciones y Titulación"/>
        <s v="16. Evaluación de la Gestión"/>
        <s v="1. Gestión Estratégica"/>
        <s v="6. Mejoramiento de Barrios"/>
        <s v="10. Gestión Financiera "/>
        <s v="4. Reasentamientos Humanos"/>
        <s v="14. Gestión Tecnología de la Información y Comunicaciones"/>
        <s v="11. Gestión Documental"/>
        <s v="5. Mejoramiento de Vivienda"/>
        <s v="3. Prevención del Daño Antijurídico y Representación Judicial"/>
        <s v="2. Gestión de Comunicaciones"/>
        <s v="12. Gestión del Talento Humano"/>
        <s v="8. Servicio al Ciudadano"/>
      </sharedItems>
    </cacheField>
    <cacheField name="Cargo líder del proceso responsable de ejecutar la acción o corrección" numFmtId="15">
      <sharedItems/>
    </cacheField>
    <cacheField name="Inicio de la Acción" numFmtId="15">
      <sharedItems/>
    </cacheField>
    <cacheField name="Vencimiento de la Acción" numFmtId="0">
      <sharedItems count="7">
        <s v="VENCIDA EN LA VIGENCIA 2017"/>
        <s v="CERRADA"/>
        <s v="VENCIDA EN LA VIGENCIA 2018"/>
        <s v="VENCIDA EN LA VIGENCIA 2019"/>
        <s v="SIN VENCER"/>
        <s v="VENCIDA EN LA VIGENCIA 2020"/>
        <s v="PRÓXIMA A VENCER"/>
      </sharedItems>
    </cacheField>
    <cacheField name="Fecha de reporte_x000a_(dd/mm/aaaa)" numFmtId="0">
      <sharedItems containsDate="1" containsMixedTypes="1" minDate="2019-12-31T00:00:00" maxDate="2020-04-22T00:00:00"/>
    </cacheField>
    <cacheField name="Estado autocontrol" numFmtId="0">
      <sharedItems/>
    </cacheField>
    <cacheField name="Descripción de cumplimiento de la acción" numFmtId="0">
      <sharedItems longText="1"/>
    </cacheField>
    <cacheField name="Evidencia del cumplimiento de la acción" numFmtId="0">
      <sharedItems containsBlank="1" longText="1"/>
    </cacheField>
    <cacheField name="Nombre y cargo de persona que realiza seguimiento" numFmtId="0">
      <sharedItems longText="1"/>
    </cacheField>
    <cacheField name="Fecha de verificación_x000a_(dd/mm/aaaa)" numFmtId="14">
      <sharedItems containsDate="1" containsBlank="1" containsMixedTypes="1" minDate="2020-04-22T00:00:00" maxDate="2020-04-30T00:00:00"/>
    </cacheField>
    <cacheField name="¿Cumplio?" numFmtId="0">
      <sharedItems containsBlank="1"/>
    </cacheField>
    <cacheField name="Estado de la acción" numFmtId="0">
      <sharedItems count="4">
        <s v="En Ejecución Vencida"/>
        <s v="Cerrada "/>
        <s v="En Ejecución Oportuna"/>
        <s v="Sin Seguimiento"/>
      </sharedItems>
    </cacheField>
    <cacheField name="Nombre y cargo de persona que realiza control de cumplimiento" numFmtId="15">
      <sharedItems containsBlank="1"/>
    </cacheField>
    <cacheField name="Observaciones y recomendacion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nuel Andres Farias Pinzon" refreshedDate="44025.701421412035" createdVersion="6" refreshedVersion="6" minRefreshableVersion="3" recordCount="105">
  <cacheSource type="worksheet">
    <worksheetSource ref="A6:AO111" sheet=" PM consolidado corte 31Oct2020"/>
  </cacheSource>
  <cacheFields count="41">
    <cacheField name="No. " numFmtId="0">
      <sharedItems containsSemiMixedTypes="0" containsString="0" containsNumber="1" containsInteger="1" minValue="1" maxValue="105"/>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acheField>
    <cacheField name="Auditor" numFmtId="0">
      <sharedItems/>
    </cacheField>
    <cacheField name="Fecha de detección_x000a_(dd-mmm-aaaa)" numFmtId="0">
      <sharedItems containsDate="1" containsMixedTypes="1" minDate="2016-12-30T00:00:00" maxDate="2020-05-16T00:00:00"/>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06-17T00:00:00"/>
    </cacheField>
    <cacheField name="¿Existen NC o Hallazgos similares?" numFmtId="0">
      <sharedItems/>
    </cacheField>
    <cacheField name="¿Cuál o Cuáles?" numFmtId="0">
      <sharedItems containsBlank="1" longText="1"/>
    </cacheField>
    <cacheField name="¿Exiten algun riesgo que prevenga la ocurrencia de  la NC o Hallazgo?" numFmtId="0">
      <sharedItems containsBlank="1"/>
    </cacheField>
    <cacheField name="¿Cuál o Cuáles?2" numFmtId="0">
      <sharedItems containsBlank="1"/>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08-16T00:00:00"/>
    </cacheField>
    <cacheField name="Fecha de Finalización_x000a_(dd-mmm-aaaa)" numFmtId="14">
      <sharedItems containsSemiMixedTypes="0" containsNonDate="0" containsDate="1" containsString="0" minDate="2017-09-30T00:00:00" maxDate="2021-02-01T00:00:00"/>
    </cacheField>
    <cacheField name="Proceso responsable de ejecutar la acción o corrección" numFmtId="0">
      <sharedItems count="16">
        <s v="9. Gestión Administrativa "/>
        <s v="7. Urbanizaciones y Titulación"/>
        <s v="16. Evaluación de la Gestión"/>
        <s v="1. Gestión Estratégica"/>
        <s v="6. Mejoramiento de Barrios"/>
        <s v="10. Gestión Financiera "/>
        <s v="4. Reasentamientos Humanos"/>
        <s v="14. Gestión Tecnología de la Información y Comunicaciones"/>
        <s v="11. Gestión Documental"/>
        <s v="5. Mejoramiento de Vivienda"/>
        <s v="3. Prevención del Daño Antijurídico y Representación Judicial"/>
        <s v="2. Gestión de Comunicaciones"/>
        <s v="12. Gestión del Talento Humano"/>
        <s v="8. Servicio al Ciudadano"/>
        <s v="Dirección de Gestión Corporativa y CID"/>
        <s v="Subdirección Administrativa"/>
      </sharedItems>
    </cacheField>
    <cacheField name="Cargo líder del proceso responsable de ejecutar la acción o corrección" numFmtId="15">
      <sharedItems count="12">
        <s v="Subdirector Administrativo "/>
        <s v="Director de Urbanizaciones y Titulación"/>
        <s v="Asesor de Control Interno "/>
        <s v="Jefe Oficina Asesora de Planeación "/>
        <s v="Director de Mejoramiento de Barrios"/>
        <s v="Subdirector Financiero"/>
        <s v="Director de Reasentamientos Humanos"/>
        <s v="Jefe Oficina de Tecnologías de la Información y las Comunicaciones"/>
        <s v="Director de Mejoramiento de Vivienda"/>
        <s v="Director Jurídico "/>
        <s v="Jefe Oficina Asesora de Comunicaciones "/>
        <s v="Director de Gestión Corporativa y CID"/>
      </sharedItems>
    </cacheField>
    <cacheField name="Inicio de la Acción" numFmtId="15">
      <sharedItems/>
    </cacheField>
    <cacheField name="Vencimiento de la Acción" numFmtId="0">
      <sharedItems/>
    </cacheField>
    <cacheField name="Fecha de reporte_x000a_(dd/mm/aaaa)" numFmtId="0">
      <sharedItems containsDate="1" containsBlank="1" containsMixedTypes="1" minDate="2019-12-31T00:00:00" maxDate="2020-07-01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14">
      <sharedItems containsDate="1" containsBlank="1" containsMixedTypes="1" minDate="2020-04-22T00:00:00" maxDate="2020-07-04T00:00:00"/>
    </cacheField>
    <cacheField name="¿Cumplio?" numFmtId="0">
      <sharedItems containsBlank="1"/>
    </cacheField>
    <cacheField name="Estado de la acción" numFmtId="0">
      <sharedItems containsBlank="1" count="5">
        <s v="En Ejecución Vencida"/>
        <s v="Cerrada "/>
        <s v="En Ejecución Oportuna"/>
        <s v="Sin Seguimiento"/>
        <m u="1"/>
      </sharedItems>
    </cacheField>
    <cacheField name="Nombre y cargo de persona que realiza control de cumplimiento" numFmtId="15">
      <sharedItems containsBlank="1"/>
    </cacheField>
    <cacheField name="Observaciones y recomendaciones" numFmtId="0">
      <sharedItems containsBlank="1" longText="1"/>
    </cacheField>
    <cacheField name="incluir" numFmtId="0">
      <sharedItems containsBlank="1"/>
    </cacheField>
    <cacheField name="No Hallazgos" numFmtId="0">
      <sharedItems containsString="0" containsBlank="1" containsNumber="1" containsInteger="1" minValue="0" maxValue="1"/>
    </cacheField>
    <cacheField name="No Acciones" numFmtId="0">
      <sharedItems containsString="0" containsBlank="1" containsNumber="1" containsInteger="1" minValue="0" maxValue="1"/>
    </cacheField>
    <cacheField name="seg corte 23/06/2020" numFmtId="0">
      <sharedItems count="3">
        <s v="Requiere seguimiento"/>
        <s v="No requiere seguimiento CUMPLIDA"/>
        <s v="No requiere seguimiento para este cort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nuel Andres Farias Pinzon" refreshedDate="44025.784320949075" createdVersion="6" refreshedVersion="6" minRefreshableVersion="3" recordCount="105">
  <cacheSource type="worksheet">
    <worksheetSource ref="A6:AN111" sheet=" PM consolidado corte 31Oct2020"/>
  </cacheSource>
  <cacheFields count="40">
    <cacheField name="No. " numFmtId="0">
      <sharedItems containsSemiMixedTypes="0" containsString="0" containsNumber="1" containsInteger="1" minValue="1" maxValue="105"/>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ount="23">
        <s v="Auditoría combinada Gestión Financiera 2016"/>
        <s v="Auditoría combinada Urbanización y Titulación"/>
        <s v="Auditoría Interna de Calidad ISO 9001:2015 SGS"/>
        <s v="Informe Primer Seguimiento PAAC 2019"/>
        <s v="Auditoría Interna de Calidad ISO 9001:2015 APPLUS"/>
        <s v="Visita Archivo Distrital - Cumplimiento de la normativa archivística"/>
        <s v="Auditoría Especial de Inventarios (hardware y software)"/>
        <s v="Auditoría Interna de Calidad ISO 9001:2015 ICONTEC"/>
        <s v="Constitución Caja Menor vigencia 2019 y Primer Arqueo de Caja Menor"/>
        <s v="Seguimiento al PETI 2016 - 2019"/>
        <s v="Informe Segundo Seguimiento al PAAC 2019"/>
        <s v="Arqueo de Caja Fuerte"/>
        <s v="Informe de Seguimiento al Comité de Conciliación y Defensa Judicial"/>
        <s v="Auditoría de Gestión proceso de reasentamientos Humanos"/>
        <s v="Auditoría interna DUT Proyecto de inversión No. 471"/>
        <s v="Segundo Arqueo de Caja Menor"/>
        <s v="Seguimiento Sistema SIPROJ del 01ene2018 al 30jun2019"/>
        <s v="Informe Tercer Seguimiento PAAC 2019"/>
        <s v="Seguimiento PQRSDF por presuntos actos de Corrupción 2do semestre 2019"/>
        <s v="Informe de Austeridad del gasto público"/>
        <s v="Seguimiento al Comité Técnico de Inventarios de bienes inmuebles para la vigencia 2019"/>
        <s v="Seguimiento al Marco Normativo Contable corte a 30mar2020"/>
        <s v="Informe Primer Seguimiento PAAC 2020"/>
      </sharedItems>
    </cacheField>
    <cacheField name="Auditor" numFmtId="0">
      <sharedItems/>
    </cacheField>
    <cacheField name="Fecha de detección_x000a_(dd-mmm-aaaa)" numFmtId="0">
      <sharedItems containsSemiMixedTypes="0" containsNonDate="0" containsDate="1" containsString="0" minDate="2016-12-30T00:00:00" maxDate="2020-05-16T00:00:00" count="24">
        <d v="2016-12-30T00:00:00"/>
        <d v="2017-10-17T00:00:00"/>
        <d v="2018-04-26T00:00:00"/>
        <d v="2019-05-15T00:00:00"/>
        <d v="2019-05-28T00:00:00"/>
        <d v="2019-05-08T00:00:00"/>
        <d v="2019-07-02T00:00:00"/>
        <d v="2019-05-30T00:00:00"/>
        <d v="2019-07-23T00:00:00"/>
        <d v="2019-08-28T00:00:00"/>
        <d v="2019-09-13T00:00:00"/>
        <d v="2019-09-19T00:00:00"/>
        <d v="2019-10-21T00:00:00"/>
        <d v="2019-12-13T00:00:00"/>
        <d v="2019-12-19T00:00:00"/>
        <d v="2019-12-17T00:00:00"/>
        <d v="2019-12-20T00:00:00"/>
        <d v="2020-01-16T00:00:00"/>
        <d v="2020-01-31T00:00:00"/>
        <d v="2020-01-30T00:00:00"/>
        <d v="2020-03-30T00:00:00"/>
        <d v="2020-04-30T00:00:00"/>
        <d v="2020-05-15T00:00:00"/>
        <d v="2020-05-06T00:00:00" u="1"/>
      </sharedItems>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06-17T00:00:00"/>
    </cacheField>
    <cacheField name="¿Existen NC o Hallazgos similares?" numFmtId="0">
      <sharedItems/>
    </cacheField>
    <cacheField name="¿Cuál o Cuáles?" numFmtId="0">
      <sharedItems containsBlank="1" longText="1"/>
    </cacheField>
    <cacheField name="¿Exiten algun riesgo que prevenga la ocurrencia de  la NC o Hallazgo?" numFmtId="0">
      <sharedItems containsBlank="1"/>
    </cacheField>
    <cacheField name="¿Cuál o Cuáles?2" numFmtId="0">
      <sharedItems containsBlank="1"/>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08-16T00:00:00"/>
    </cacheField>
    <cacheField name="Fecha de Finalización_x000a_(dd-mmm-aaaa)" numFmtId="14">
      <sharedItems containsSemiMixedTypes="0" containsNonDate="0" containsDate="1" containsString="0" minDate="2017-09-30T00:00:00" maxDate="2021-02-01T00:00:00"/>
    </cacheField>
    <cacheField name="Proceso responsable de ejecutar la acción o corrección" numFmtId="0">
      <sharedItems/>
    </cacheField>
    <cacheField name="Cargo líder del proceso responsable de ejecutar la acción o corrección" numFmtId="15">
      <sharedItems/>
    </cacheField>
    <cacheField name="Inicio de la Acción" numFmtId="15">
      <sharedItems/>
    </cacheField>
    <cacheField name="Vencimiento de la Acción" numFmtId="0">
      <sharedItems/>
    </cacheField>
    <cacheField name="Fecha de reporte_x000a_(dd/mm/aaaa)" numFmtId="0">
      <sharedItems containsDate="1" containsBlank="1" containsMixedTypes="1" minDate="2019-12-31T00:00:00" maxDate="2020-07-01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14">
      <sharedItems containsDate="1" containsBlank="1" containsMixedTypes="1" minDate="2020-04-22T00:00:00" maxDate="2020-07-04T00:00:00"/>
    </cacheField>
    <cacheField name="¿Cumplio?" numFmtId="0">
      <sharedItems containsBlank="1"/>
    </cacheField>
    <cacheField name="Estado de la acción" numFmtId="0">
      <sharedItems/>
    </cacheField>
    <cacheField name="Nombre y cargo de persona que realiza control de cumplimiento" numFmtId="15">
      <sharedItems containsBlank="1"/>
    </cacheField>
    <cacheField name="Observaciones y recomendaciones" numFmtId="0">
      <sharedItems containsBlank="1" longText="1"/>
    </cacheField>
    <cacheField name="incluir" numFmtId="0">
      <sharedItems containsBlank="1" count="2">
        <m/>
        <s v="Nueva"/>
      </sharedItems>
    </cacheField>
    <cacheField name="No Hallazgos" numFmtId="0">
      <sharedItems containsString="0" containsBlank="1" containsNumber="1" containsInteger="1" minValue="1" maxValue="1"/>
    </cacheField>
    <cacheField name="No Acciones"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nuel Andres Farias Pinzon" refreshedDate="44026.563017361113" createdVersion="6" refreshedVersion="6" minRefreshableVersion="3" recordCount="105">
  <cacheSource type="worksheet">
    <worksheetSource ref="A6:AK111" sheet=" PM consolidado corte 31Oct2020"/>
  </cacheSource>
  <cacheFields count="37">
    <cacheField name="No. " numFmtId="0">
      <sharedItems containsSemiMixedTypes="0" containsString="0" containsNumber="1" containsInteger="1" minValue="1" maxValue="105"/>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ount="23">
        <s v="Auditoría combinada Gestión Financiera 2016"/>
        <s v="Auditoría combinada Urbanización y Titulación"/>
        <s v="Auditoría Interna de Calidad ISO 9001:2015 SGS"/>
        <s v="Informe Primer Seguimiento PAAC 2019"/>
        <s v="Auditoría Interna de Calidad ISO 9001:2015 APPLUS"/>
        <s v="Visita Archivo Distrital - Cumplimiento de la normativa archivística"/>
        <s v="Auditoría Especial de Inventarios (hardware y software)"/>
        <s v="Auditoría Interna de Calidad ISO 9001:2015 ICONTEC"/>
        <s v="Constitución Caja Menor vigencia 2019 y Primer Arqueo de Caja Menor"/>
        <s v="Seguimiento al PETI 2016 - 2019"/>
        <s v="Informe Segundo Seguimiento al PAAC 2019"/>
        <s v="Arqueo de Caja Fuerte"/>
        <s v="Informe de Seguimiento al Comité de Conciliación y Defensa Judicial"/>
        <s v="Auditoría de Gestión proceso de reasentamientos Humanos"/>
        <s v="Auditoría interna DUT Proyecto de inversión No. 471"/>
        <s v="Segundo Arqueo de Caja Menor"/>
        <s v="Seguimiento Sistema SIPROJ del 01ene2018 al 30jun2019"/>
        <s v="Informe Tercer Seguimiento PAAC 2019"/>
        <s v="Seguimiento PQRSDF por presuntos actos de Corrupción 2do semestre 2019"/>
        <s v="Informe de Austeridad del gasto público"/>
        <s v="Seguimiento al Comité Técnico de Inventarios de bienes inmuebles para la vigencia 2019"/>
        <s v="Seguimiento al Marco Normativo Contable corte a 30mar2020"/>
        <s v="Informe Primer Seguimiento PAAC 2020"/>
      </sharedItems>
    </cacheField>
    <cacheField name="Auditor" numFmtId="0">
      <sharedItems/>
    </cacheField>
    <cacheField name="Fecha de detección_x000a_(dd-mmm-aaaa)" numFmtId="0">
      <sharedItems containsSemiMixedTypes="0" containsNonDate="0" containsDate="1" containsString="0" minDate="2016-12-30T00:00:00" maxDate="2020-05-16T00:00:00" count="23">
        <d v="2016-12-30T00:00:00"/>
        <d v="2017-10-17T00:00:00"/>
        <d v="2018-04-26T00:00:00"/>
        <d v="2019-05-15T00:00:00"/>
        <d v="2019-05-28T00:00:00"/>
        <d v="2019-05-08T00:00:00"/>
        <d v="2019-07-02T00:00:00"/>
        <d v="2019-05-30T00:00:00"/>
        <d v="2019-07-23T00:00:00"/>
        <d v="2019-08-28T00:00:00"/>
        <d v="2019-09-13T00:00:00"/>
        <d v="2019-09-19T00:00:00"/>
        <d v="2019-10-21T00:00:00"/>
        <d v="2019-12-13T00:00:00"/>
        <d v="2019-12-19T00:00:00"/>
        <d v="2019-12-17T00:00:00"/>
        <d v="2019-12-20T00:00:00"/>
        <d v="2020-01-16T00:00:00"/>
        <d v="2020-01-31T00:00:00"/>
        <d v="2020-01-30T00:00:00"/>
        <d v="2020-03-30T00:00:00"/>
        <d v="2020-04-30T00:00:00"/>
        <d v="2020-05-15T00:00:00"/>
      </sharedItems>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06-17T00:00:00"/>
    </cacheField>
    <cacheField name="¿Existen NC o Hallazgos similares?" numFmtId="0">
      <sharedItems/>
    </cacheField>
    <cacheField name="¿Cuál o Cuáles?" numFmtId="0">
      <sharedItems containsBlank="1" longText="1"/>
    </cacheField>
    <cacheField name="¿Exiten algun riesgo que prevenga la ocurrencia de  la NC o Hallazgo?" numFmtId="0">
      <sharedItems containsBlank="1"/>
    </cacheField>
    <cacheField name="¿Cuál o Cuáles?2" numFmtId="0">
      <sharedItems containsBlank="1"/>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08-16T00:00:00"/>
    </cacheField>
    <cacheField name="Fecha de Finalización_x000a_(dd-mmm-aaaa)" numFmtId="14">
      <sharedItems containsSemiMixedTypes="0" containsNonDate="0" containsDate="1" containsString="0" minDate="2017-09-30T00:00:00" maxDate="2021-02-01T00:00:00"/>
    </cacheField>
    <cacheField name="Proceso responsable de ejecutar la acción o corrección" numFmtId="0">
      <sharedItems count="16">
        <s v="9. Gestión Administrativa "/>
        <s v="7. Urbanizaciones y Titulación"/>
        <s v="16. Evaluación de la Gestión"/>
        <s v="1. Gestión Estratégica"/>
        <s v="6. Mejoramiento de Barrios"/>
        <s v="10. Gestión Financiera "/>
        <s v="4. Reasentamientos Humanos"/>
        <s v="14. Gestión Tecnología de la Información y Comunicaciones"/>
        <s v="11. Gestión Documental"/>
        <s v="5. Mejoramiento de Vivienda"/>
        <s v="3. Prevención del Daño Antijurídico y Representación Judicial"/>
        <s v="2. Gestión de Comunicaciones"/>
        <s v="12. Gestión del Talento Humano"/>
        <s v="8. Servicio al Ciudadano"/>
        <s v="Dirección de Gestión Corporativa y CID"/>
        <s v="Subdirección Administrativa"/>
      </sharedItems>
    </cacheField>
    <cacheField name="Cargo líder del proceso responsable de ejecutar la acción o corrección" numFmtId="15">
      <sharedItems/>
    </cacheField>
    <cacheField name="Inicio de la Acción" numFmtId="15">
      <sharedItems/>
    </cacheField>
    <cacheField name="Vencimiento de la Acción" numFmtId="0">
      <sharedItems count="7">
        <s v="VENCIDA EN LA VIGENCIA 2017"/>
        <s v="CERRADA"/>
        <s v="VENCIDA EN LA VIGENCIA 2018"/>
        <s v="VENCIDA EN LA VIGENCIA 2019"/>
        <s v="SIN VENCER"/>
        <s v="VENCIDA EN LA VIGENCIA 2020"/>
        <s v="PRÓXIMA A VENCER"/>
      </sharedItems>
    </cacheField>
    <cacheField name="Fecha de reporte_x000a_(dd/mm/aaaa)" numFmtId="0">
      <sharedItems containsDate="1" containsBlank="1" containsMixedTypes="1" minDate="2019-12-31T00:00:00" maxDate="2020-07-01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14">
      <sharedItems containsDate="1" containsBlank="1" containsMixedTypes="1" minDate="2020-04-22T00:00:00" maxDate="2020-07-04T00:00:00"/>
    </cacheField>
    <cacheField name="¿Cumplio?" numFmtId="0">
      <sharedItems containsBlank="1"/>
    </cacheField>
    <cacheField name="Estado de la acción" numFmtId="0">
      <sharedItems count="4">
        <s v="En Ejecución Vencida"/>
        <s v="Cerrada "/>
        <s v="En Ejecución Oportuna"/>
        <s v="Sin Seguimiento"/>
      </sharedItems>
    </cacheField>
    <cacheField name="Nombre y cargo de persona que realiza control de cumplimiento" numFmtId="15">
      <sharedItems containsBlank="1"/>
    </cacheField>
    <cacheField name="Observaciones y recomendacione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Manuel Andres Farias Pinzon" refreshedDate="44166.641591550928" createdVersion="6" refreshedVersion="6" minRefreshableVersion="3" recordCount="152">
  <cacheSource type="worksheet">
    <worksheetSource ref="A6:AN158" sheet=" PM consolidado corte 31Oct2020"/>
  </cacheSource>
  <cacheFields count="42">
    <cacheField name="No. " numFmtId="0">
      <sharedItems containsSemiMixedTypes="0" containsString="0" containsNumber="1" containsInteger="1" minValue="1" maxValue="152"/>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ount="30">
        <s v="Auditoría combinada Gestión Financiera 2016"/>
        <s v="Auditoría combinada Urbanización y Titulación"/>
        <s v="Auditoría Interna de Calidad ISO 9001:2015 SGS"/>
        <s v="Informe Primer Seguimiento PAAC 2019"/>
        <s v="Auditoría Interna de Calidad ISO 9001:2015 APPLUS"/>
        <s v="Visita Archivo Distrital - Cumplimiento de la normativa archivística"/>
        <s v="Auditoría Especial de Inventarios (hardware y software)"/>
        <s v="Auditoría Interna de Calidad ISO 9001:2015 ICONTEC"/>
        <s v="Constitución Caja Menor vigencia 2019 y Primer Arqueo de Caja Menor"/>
        <s v="Seguimiento al PETI 2016 - 2019"/>
        <s v="Informe Segundo Seguimiento al PAAC 2019"/>
        <s v="Arqueo de Caja Fuerte"/>
        <s v="Informe de Seguimiento al Comité de Conciliación y Defensa Judicial"/>
        <s v="Auditoría de Gestión proceso de reasentamientos Humanos"/>
        <s v="Auditoría interna DUT Proyecto de inversión No. 471"/>
        <s v="Segundo Arqueo de Caja Menor"/>
        <s v="Seguimiento Sistema SIPROJ del 01ene2018 al 30jun2019"/>
        <s v="Informe Tercer Seguimiento PAAC 2019"/>
        <s v="Seguimiento PQRSDF por presuntos actos de Corrupción 2do semestre 2019"/>
        <s v="Informe de Austeridad del gasto público"/>
        <s v="Seguimiento al Comité Técnico de Inventarios de bienes inmuebles para la vigencia 2019"/>
        <s v="Seguimiento al Marco Normativo Contable corte a 30mar2020"/>
        <s v="Informe Primer Seguimiento PAAC 2020"/>
        <s v="Informe Seguimiento Plan Anual de Vacantes 2019 - 2020"/>
        <s v="Informe seguimiento SIPROJ 01Jul2019 - 31Dic2019"/>
        <s v="Informe de seguimiento al Plan Institucional de Archivos - PINAR vigencia 2019"/>
        <s v="Informe Seguimiento Plan de Previsión RH – 2019"/>
        <s v="Auditoría Procedimiento Acción Tutela y Notificaciones 2019"/>
        <s v="Seguimiento Resolución 2904 del 2017 - Bienes muebles - vigencia 2019"/>
        <s v="Informe seguimiento PQRSD I Sem 2020"/>
      </sharedItems>
    </cacheField>
    <cacheField name="Auditor" numFmtId="0">
      <sharedItems/>
    </cacheField>
    <cacheField name="Fecha de detección_x000a_(dd-mmm-aaaa)" numFmtId="14">
      <sharedItems containsSemiMixedTypes="0" containsNonDate="0" containsDate="1" containsString="0" minDate="2016-12-30T00:00:00" maxDate="2020-10-10T00:00:00" count="30">
        <d v="2016-12-30T00:00:00"/>
        <d v="2017-10-17T00:00:00"/>
        <d v="2018-04-26T00:00:00"/>
        <d v="2019-05-15T00:00:00"/>
        <d v="2019-05-28T00:00:00"/>
        <d v="2019-05-08T00:00:00"/>
        <d v="2019-07-02T00:00:00"/>
        <d v="2019-05-30T00:00:00"/>
        <d v="2019-07-23T00:00:00"/>
        <d v="2019-08-28T00:00:00"/>
        <d v="2019-09-13T00:00:00"/>
        <d v="2019-09-19T00:00:00"/>
        <d v="2019-10-21T00:00:00"/>
        <d v="2019-12-13T00:00:00"/>
        <d v="2019-12-19T00:00:00"/>
        <d v="2019-12-17T00:00:00"/>
        <d v="2019-12-20T00:00:00"/>
        <d v="2020-01-16T00:00:00"/>
        <d v="2020-01-31T00:00:00"/>
        <d v="2020-01-30T00:00:00"/>
        <d v="2020-03-30T00:00:00"/>
        <d v="2020-04-30T00:00:00"/>
        <d v="2020-05-15T00:00:00"/>
        <d v="2020-07-01T00:00:00"/>
        <d v="2020-06-30T00:00:00"/>
        <d v="2020-07-31T00:00:00"/>
        <d v="2020-08-13T00:00:00"/>
        <d v="2020-07-28T00:00:00"/>
        <d v="2020-09-14T00:00:00"/>
        <d v="2020-10-09T00:00:00"/>
      </sharedItems>
      <fieldGroup par="41" base="7">
        <rangePr groupBy="months" startDate="2016-12-30T00:00:00" endDate="2020-10-10T00:00:00"/>
        <groupItems count="14">
          <s v="&lt;30/12/2016"/>
          <s v="ene"/>
          <s v="feb"/>
          <s v="mar"/>
          <s v="abr"/>
          <s v="may"/>
          <s v="jun"/>
          <s v="jul"/>
          <s v="ago"/>
          <s v="sep"/>
          <s v="oct"/>
          <s v="nov"/>
          <s v="dic"/>
          <s v="&gt;10/10/2020"/>
        </groupItems>
      </fieldGroup>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10-23T00:00:00"/>
    </cacheField>
    <cacheField name="¿Existen NC o Hallazgos similares?" numFmtId="0">
      <sharedItems/>
    </cacheField>
    <cacheField name="¿Cuál o Cuáles?" numFmtId="0">
      <sharedItems longText="1"/>
    </cacheField>
    <cacheField name="¿Exiten algun riesgo que prevenga la ocurrencia de  la NC o Hallazgo?" numFmtId="0">
      <sharedItems/>
    </cacheField>
    <cacheField name="¿Cuál o Cuáles?2" numFmtId="0">
      <sharedItems/>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11-28T00:00:00"/>
    </cacheField>
    <cacheField name="Fecha de Finalización_x000a_(dd-mmm-aaaa)" numFmtId="14">
      <sharedItems containsSemiMixedTypes="0" containsNonDate="0" containsDate="1" containsString="0" minDate="2017-12-31T00:00:00" maxDate="2021-11-01T00:00:00"/>
    </cacheField>
    <cacheField name="Proceso responsable de ejecutar la acción o corrección" numFmtId="0">
      <sharedItems count="16">
        <s v="9. Gestión Administrativa "/>
        <s v="7. Urbanizaciones y Titulación"/>
        <s v="16. Evaluación de la Gestión"/>
        <s v="1. Gestión Estratégica"/>
        <s v="6. Mejoramiento de Barrios"/>
        <s v="10. Gestión Financiera "/>
        <s v="4. Reasentamientos Humanos"/>
        <s v="14. Gestión Tecnología de la Información y Comunicaciones"/>
        <s v="11. Gestión Documental"/>
        <s v="5. Mejoramiento de Vivienda"/>
        <s v="3. Prevención del Daño Antijurídico y Representación Judicial"/>
        <s v="2. Gestión de Comunicaciones"/>
        <s v="12. Gestión del Talento Humano"/>
        <s v="8. Servicio al Ciudadano"/>
        <s v="Dirección de Gestión Corporativa y CID"/>
        <s v="Subdirección Administrativa"/>
      </sharedItems>
    </cacheField>
    <cacheField name="Cargo líder del proceso responsable de ejecutar la acción o corrección" numFmtId="15">
      <sharedItems/>
    </cacheField>
    <cacheField name="Inicio de la Acción" numFmtId="15">
      <sharedItems/>
    </cacheField>
    <cacheField name="Vencimiento de la Acción" numFmtId="0">
      <sharedItems/>
    </cacheField>
    <cacheField name="Fecha de reporte_x000a_(dd/mm/aaaa)" numFmtId="0">
      <sharedItems containsDate="1" containsBlank="1" containsMixedTypes="1" minDate="2019-12-31T00:00:00" maxDate="2020-11-21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14">
      <sharedItems containsDate="1" containsBlank="1" containsMixedTypes="1" minDate="2020-04-22T00:00:00" maxDate="2020-11-25T00:00:00"/>
    </cacheField>
    <cacheField name="¿Cumplio?" numFmtId="0">
      <sharedItems containsBlank="1"/>
    </cacheField>
    <cacheField name="Estado de la acción" numFmtId="0">
      <sharedItems/>
    </cacheField>
    <cacheField name="Nombre y cargo de persona que realiza control de cumplimiento" numFmtId="15">
      <sharedItems containsBlank="1"/>
    </cacheField>
    <cacheField name="Observaciones y recomendaciones" numFmtId="0">
      <sharedItems containsBlank="1" longText="1"/>
    </cacheField>
    <cacheField name="incluir" numFmtId="0">
      <sharedItems containsBlank="1" count="2">
        <m/>
        <s v="Nueva"/>
      </sharedItems>
    </cacheField>
    <cacheField name="No Hallazgos" numFmtId="0">
      <sharedItems containsString="0" containsBlank="1" containsNumber="1" containsInteger="1" minValue="0" maxValue="1"/>
    </cacheField>
    <cacheField name="No Acciones" numFmtId="0">
      <sharedItems containsString="0" containsBlank="1" containsNumber="1" containsInteger="1" minValue="1" maxValue="1"/>
    </cacheField>
    <cacheField name="Trimestres" numFmtId="0" databaseField="0">
      <fieldGroup base="7">
        <rangePr groupBy="quarters" startDate="2016-12-30T00:00:00" endDate="2020-10-10T00:00:00"/>
        <groupItems count="6">
          <s v="&lt;30/12/2016"/>
          <s v="Trim.1"/>
          <s v="Trim.2"/>
          <s v="Trim.3"/>
          <s v="Trim.4"/>
          <s v="&gt;10/10/2020"/>
        </groupItems>
      </fieldGroup>
    </cacheField>
    <cacheField name="Años" numFmtId="0" databaseField="0">
      <fieldGroup base="7">
        <rangePr groupBy="years" startDate="2016-12-30T00:00:00" endDate="2020-10-10T00:00:00"/>
        <groupItems count="7">
          <s v="&lt;30/12/2016"/>
          <s v="2016"/>
          <s v="2017"/>
          <s v="2018"/>
          <s v="2019"/>
          <s v="2020"/>
          <s v="&gt;10/10/2020"/>
        </groupItems>
      </fieldGroup>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nuel Andres Farias Pinzon" refreshedDate="44166.654078472224" createdVersion="6" refreshedVersion="6" minRefreshableVersion="3" recordCount="152">
  <cacheSource type="worksheet">
    <worksheetSource ref="A6:AP158" sheet=" PM consolidado corte 31Oct2020"/>
  </cacheSource>
  <cacheFields count="42">
    <cacheField name="No. " numFmtId="0">
      <sharedItems containsSemiMixedTypes="0" containsString="0" containsNumber="1" containsInteger="1" minValue="1" maxValue="152"/>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acheField>
    <cacheField name="Auditor" numFmtId="0">
      <sharedItems/>
    </cacheField>
    <cacheField name="Fecha de detección_x000a_(dd-mmm-aaaa)" numFmtId="14">
      <sharedItems containsSemiMixedTypes="0" containsNonDate="0" containsDate="1" containsString="0" minDate="2016-12-30T00:00:00" maxDate="2020-10-10T00:00:00"/>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10-23T00:00:00"/>
    </cacheField>
    <cacheField name="¿Existen NC o Hallazgos similares?" numFmtId="0">
      <sharedItems/>
    </cacheField>
    <cacheField name="¿Cuál o Cuáles?" numFmtId="0">
      <sharedItems longText="1"/>
    </cacheField>
    <cacheField name="¿Exiten algun riesgo que prevenga la ocurrencia de  la NC o Hallazgo?" numFmtId="0">
      <sharedItems/>
    </cacheField>
    <cacheField name="¿Cuál o Cuáles?2" numFmtId="0">
      <sharedItems/>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11-28T00:00:00"/>
    </cacheField>
    <cacheField name="Fecha de Finalización_x000a_(dd-mmm-aaaa)" numFmtId="14">
      <sharedItems containsSemiMixedTypes="0" containsNonDate="0" containsDate="1" containsString="0" minDate="2017-12-31T00:00:00" maxDate="2021-11-01T00:00:00"/>
    </cacheField>
    <cacheField name="Proceso responsable de ejecutar la acción o corrección" numFmtId="0">
      <sharedItems/>
    </cacheField>
    <cacheField name="Cargo líder del proceso responsable de ejecutar la acción o corrección" numFmtId="15">
      <sharedItems/>
    </cacheField>
    <cacheField name="Inicio de la Acción" numFmtId="15">
      <sharedItems/>
    </cacheField>
    <cacheField name="Vencimiento de la Acción" numFmtId="0">
      <sharedItems/>
    </cacheField>
    <cacheField name="Fecha de reporte_x000a_(dd/mm/aaaa)" numFmtId="0">
      <sharedItems containsDate="1" containsBlank="1" containsMixedTypes="1" minDate="2019-12-31T00:00:00" maxDate="2020-11-21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14">
      <sharedItems containsDate="1" containsBlank="1" containsMixedTypes="1" minDate="2020-04-22T00:00:00" maxDate="2020-11-25T00:00:00"/>
    </cacheField>
    <cacheField name="¿Cumplio?" numFmtId="0">
      <sharedItems containsBlank="1"/>
    </cacheField>
    <cacheField name="Estado de la acción" numFmtId="0">
      <sharedItems/>
    </cacheField>
    <cacheField name="Nombre y cargo de persona que realiza control de cumplimiento" numFmtId="15">
      <sharedItems containsBlank="1"/>
    </cacheField>
    <cacheField name="Observaciones y recomendaciones" numFmtId="0">
      <sharedItems containsBlank="1" longText="1"/>
    </cacheField>
    <cacheField name="incluir" numFmtId="0">
      <sharedItems containsBlank="1"/>
    </cacheField>
    <cacheField name="No Hallazgos" numFmtId="0">
      <sharedItems containsString="0" containsBlank="1" containsNumber="1" containsInteger="1" minValue="0" maxValue="1"/>
    </cacheField>
    <cacheField name="No Acciones" numFmtId="0">
      <sharedItems containsString="0" containsBlank="1" containsNumber="1" containsInteger="1" minValue="1" maxValue="1"/>
    </cacheField>
    <cacheField name="seg corte 23/06/2020" numFmtId="0">
      <sharedItems/>
    </cacheField>
    <cacheField name="Cerrada en cual seguimiento" numFmtId="0">
      <sharedItems containsBlank="1" count="5">
        <s v="Cerrada en el Tercer seguimiento"/>
        <s v="Cerrada en el Primer seguimiento"/>
        <m/>
        <s v="Cerrada en el Segundo seguimiento"/>
        <s v="Cerrada antes del tercer seguimiento" u="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Manuel Andres Farias Pinzon" refreshedDate="44166.660816087962" createdVersion="6" refreshedVersion="6" minRefreshableVersion="3" recordCount="152">
  <cacheSource type="worksheet">
    <worksheetSource ref="A6:AK158" sheet=" PM consolidado corte 31Oct2020"/>
  </cacheSource>
  <cacheFields count="37">
    <cacheField name="No. " numFmtId="0">
      <sharedItems containsSemiMixedTypes="0" containsString="0" containsNumber="1" containsInteger="1" minValue="1" maxValue="152"/>
    </cacheField>
    <cacheField name="Proceso Auditado" numFmtId="0">
      <sharedItems/>
    </cacheField>
    <cacheField name="Código" numFmtId="0">
      <sharedItems/>
    </cacheField>
    <cacheField name="Origen" numFmtId="0">
      <sharedItems/>
    </cacheField>
    <cacheField name="Fuente" numFmtId="0">
      <sharedItems/>
    </cacheField>
    <cacheField name="Tema" numFmtId="0">
      <sharedItems count="32">
        <s v="Auditoría combinada Gestión Financiera 2016"/>
        <s v="Auditoría combinada Urbanización y Titulación"/>
        <s v="Auditoría Interna de Calidad ISO 9001:2015 SGS"/>
        <s v="Informe Primer Seguimiento PAAC 2019"/>
        <s v="Auditoría Interna de Calidad ISO 9001:2015 APPLUS"/>
        <s v="Visita Archivo Distrital - Cumplimiento de la normativa archivística"/>
        <s v="Auditoría Especial de Inventarios (hardware y software)"/>
        <s v="Auditoría Interna de Calidad ISO 9001:2015 ICONTEC"/>
        <s v="Constitución Caja Menor vigencia 2019 y Primer Arqueo de Caja Menor"/>
        <s v="Seguimiento al PETI 2016 - 2019"/>
        <s v="Informe Segundo Seguimiento al PAAC 2019"/>
        <s v="Arqueo de Caja Fuerte"/>
        <s v="Informe de Seguimiento al Comité de Conciliación y Defensa Judicial"/>
        <s v="Auditoría de Gestión proceso de reasentamientos Humanos"/>
        <s v="Auditoría interna DUT Proyecto de inversión No. 471"/>
        <s v="Segundo Arqueo de Caja Menor"/>
        <s v="Seguimiento Sistema SIPROJ del 01ene2018 al 30jun2019"/>
        <s v="Informe Tercer Seguimiento PAAC 2019"/>
        <s v="Seguimiento PQRSDF por presuntos actos de Corrupción 2do semestre 2019"/>
        <s v="Informe de Austeridad del gasto público"/>
        <s v="Seguimiento al Comité Técnico de Inventarios de bienes inmuebles para la vigencia 2019"/>
        <s v="Seguimiento al Marco Normativo Contable corte a 30mar2020"/>
        <s v="Informe Primer Seguimiento PAAC 2020"/>
        <s v="Informe Seguimiento Plan Anual de Vacantes 2019 - 2020"/>
        <s v="Informe seguimiento SIPROJ 01Jul2019 - 31Dic2019"/>
        <s v="Informe de seguimiento al Plan Institucional de Archivos - PINAR vigencia 2019"/>
        <s v="Informe Seguimiento Plan de Previsión RH – 2019"/>
        <s v="Auditoría Procedimiento Acción Tutela y Notificaciones 2019"/>
        <s v="Seguimiento Resolución 2904 del 2017 - Bienes muebles - vigencia 2019"/>
        <s v="Informe seguimiento PQRSD I Sem 2020"/>
        <s v="Informe seguimiento PQRSD I Sem 2020." u="1"/>
        <s v="Informe seguimiento PQRSD _x000a_I Sem 2020" u="1"/>
      </sharedItems>
    </cacheField>
    <cacheField name="Auditor" numFmtId="0">
      <sharedItems/>
    </cacheField>
    <cacheField name="Fecha de detección_x000a_(dd-mmm-aaaa)" numFmtId="14">
      <sharedItems containsSemiMixedTypes="0" containsNonDate="0" containsDate="1" containsString="0" minDate="2016-12-30T00:00:00" maxDate="2020-10-10T00:00:00" count="30">
        <d v="2016-12-30T00:00:00"/>
        <d v="2017-10-17T00:00:00"/>
        <d v="2018-04-26T00:00:00"/>
        <d v="2019-05-15T00:00:00"/>
        <d v="2019-05-28T00:00:00"/>
        <d v="2019-05-08T00:00:00"/>
        <d v="2019-07-02T00:00:00"/>
        <d v="2019-05-30T00:00:00"/>
        <d v="2019-07-23T00:00:00"/>
        <d v="2019-08-28T00:00:00"/>
        <d v="2019-09-13T00:00:00"/>
        <d v="2019-09-19T00:00:00"/>
        <d v="2019-10-21T00:00:00"/>
        <d v="2019-12-13T00:00:00"/>
        <d v="2019-12-19T00:00:00"/>
        <d v="2019-12-17T00:00:00"/>
        <d v="2019-12-20T00:00:00"/>
        <d v="2020-01-16T00:00:00"/>
        <d v="2020-01-31T00:00:00"/>
        <d v="2020-01-30T00:00:00"/>
        <d v="2020-03-30T00:00:00"/>
        <d v="2020-04-30T00:00:00"/>
        <d v="2020-05-15T00:00:00"/>
        <d v="2020-07-01T00:00:00"/>
        <d v="2020-06-30T00:00:00"/>
        <d v="2020-07-31T00:00:00"/>
        <d v="2020-08-13T00:00:00"/>
        <d v="2020-07-28T00:00:00"/>
        <d v="2020-09-14T00:00:00"/>
        <d v="2020-10-09T00:00:00"/>
      </sharedItems>
    </cacheField>
    <cacheField name="Tipo" numFmtId="0">
      <sharedItems/>
    </cacheField>
    <cacheField name="Descripción: Hallazgo ó No conformidad ó recomendación u Oportunidad de Mejora)" numFmtId="0">
      <sharedItems longText="1"/>
    </cacheField>
    <cacheField name="Fecha formulación PM_x000a_(dd-mmm-aaaa)" numFmtId="14">
      <sharedItems containsSemiMixedTypes="0" containsNonDate="0" containsDate="1" containsString="0" minDate="2017-02-10T00:00:00" maxDate="2020-10-23T00:00:00"/>
    </cacheField>
    <cacheField name="¿Existen NC o Hallazgos similares?" numFmtId="0">
      <sharedItems/>
    </cacheField>
    <cacheField name="¿Cuál o Cuáles?" numFmtId="0">
      <sharedItems longText="1"/>
    </cacheField>
    <cacheField name="¿Exiten algun riesgo que prevenga la ocurrencia de  la NC o Hallazgo?" numFmtId="0">
      <sharedItems/>
    </cacheField>
    <cacheField name="¿Cuál o Cuáles?2" numFmtId="0">
      <sharedItems/>
    </cacheField>
    <cacheField name="Metodología de analisis causal usada" numFmtId="0">
      <sharedItems/>
    </cacheField>
    <cacheField name="Causas" numFmtId="0">
      <sharedItems containsBlank="1" longText="1"/>
    </cacheField>
    <cacheField name="Tipo de Acción" numFmtId="0">
      <sharedItems/>
    </cacheField>
    <cacheField name="Acción" numFmtId="0">
      <sharedItems longText="1"/>
    </cacheField>
    <cacheField name="Nombre indicador " numFmtId="0">
      <sharedItems containsBlank="1"/>
    </cacheField>
    <cacheField name="Fórmula indicador" numFmtId="0">
      <sharedItems containsBlank="1" containsMixedTypes="1" containsNumber="1" containsInteger="1" minValue="1" maxValue="2" longText="1"/>
    </cacheField>
    <cacheField name="Fecha de Inicio_x000a_(dd-mmm-aaaa)" numFmtId="14">
      <sharedItems containsSemiMixedTypes="0" containsNonDate="0" containsDate="1" containsString="0" minDate="2017-02-10T00:00:00" maxDate="2020-11-28T00:00:00" count="59">
        <d v="2020-10-31T00:00:00"/>
        <d v="2020-09-30T00:00:00"/>
        <d v="2020-09-11T00:00:00"/>
        <d v="2017-02-10T00:00:00"/>
        <d v="2018-05-02T00:00:00"/>
        <d v="2018-05-03T00:00:00"/>
        <d v="2019-06-01T00:00:00"/>
        <d v="2019-06-10T00:00:00"/>
        <d v="2019-07-01T00:00:00"/>
        <d v="2019-07-02T00:00:00"/>
        <d v="2019-05-30T00:00:00"/>
        <d v="2019-09-01T00:00:00"/>
        <d v="2020-01-02T00:00:00"/>
        <d v="2019-07-16T00:00:00"/>
        <d v="2019-07-17T00:00:00"/>
        <d v="2019-06-07T00:00:00"/>
        <d v="2019-08-14T00:00:00"/>
        <d v="2019-09-16T00:00:00"/>
        <d v="2019-09-18T00:00:00"/>
        <d v="2019-12-01T00:00:00"/>
        <d v="2019-12-24T00:00:00"/>
        <d v="2019-12-15T00:00:00"/>
        <d v="2020-01-01T00:00:00"/>
        <d v="2019-10-01T00:00:00"/>
        <d v="2019-11-01T00:00:00"/>
        <d v="2019-10-23T00:00:00"/>
        <d v="2020-02-15T00:00:00"/>
        <d v="2020-01-23T00:00:00"/>
        <d v="2020-02-05T00:00:00"/>
        <d v="2020-02-03T00:00:00"/>
        <d v="2020-01-09T00:00:00"/>
        <d v="2020-02-10T00:00:00"/>
        <d v="2020-05-01T00:00:00"/>
        <d v="2020-01-21T00:00:00"/>
        <d v="2020-01-28T00:00:00"/>
        <d v="2020-02-01T00:00:00"/>
        <d v="2020-02-06T00:00:00"/>
        <d v="2020-02-18T00:00:00"/>
        <d v="2020-03-01T00:00:00"/>
        <d v="2020-04-20T00:00:00"/>
        <d v="2020-06-01T00:00:00"/>
        <d v="2020-03-27T00:00:00"/>
        <d v="2020-05-08T00:00:00"/>
        <d v="2020-06-16T00:00:00"/>
        <d v="2020-08-15T00:00:00"/>
        <d v="2020-08-01T00:00:00"/>
        <d v="2020-09-01T00:00:00"/>
        <d v="2020-07-15T00:00:00"/>
        <d v="2020-07-21T00:00:00"/>
        <d v="2020-07-06T00:00:00"/>
        <d v="2020-08-14T00:00:00"/>
        <d v="2020-10-01T00:00:00"/>
        <d v="2020-11-01T00:00:00"/>
        <d v="2020-08-11T00:00:00"/>
        <d v="2020-10-26T00:00:00"/>
        <d v="2020-10-21T00:00:00"/>
        <d v="2020-10-20T00:00:00"/>
        <d v="2020-10-16T00:00:00"/>
        <d v="2020-11-27T00:00:00"/>
      </sharedItems>
    </cacheField>
    <cacheField name="Fecha de Finalización_x000a_(dd-mmm-aaaa)" numFmtId="14">
      <sharedItems containsSemiMixedTypes="0" containsNonDate="0" containsDate="1" containsString="0" minDate="2017-12-31T00:00:00" maxDate="2021-11-01T00:00:00"/>
    </cacheField>
    <cacheField name="Proceso responsable de ejecutar la acción o corrección" numFmtId="0">
      <sharedItems count="16">
        <s v="9. Gestión Administrativa "/>
        <s v="7. Urbanizaciones y Titulación"/>
        <s v="16. Evaluación de la Gestión"/>
        <s v="1. Gestión Estratégica"/>
        <s v="6. Mejoramiento de Barrios"/>
        <s v="10. Gestión Financiera "/>
        <s v="4. Reasentamientos Humanos"/>
        <s v="14. Gestión Tecnología de la Información y Comunicaciones"/>
        <s v="11. Gestión Documental"/>
        <s v="5. Mejoramiento de Vivienda"/>
        <s v="3. Prevención del Daño Antijurídico y Representación Judicial"/>
        <s v="2. Gestión de Comunicaciones"/>
        <s v="12. Gestión del Talento Humano"/>
        <s v="8. Servicio al Ciudadano"/>
        <s v="Dirección de Gestión Corporativa y CID"/>
        <s v="Subdirección Administrativa"/>
      </sharedItems>
    </cacheField>
    <cacheField name="Cargo líder del proceso responsable de ejecutar la acción o corrección" numFmtId="15">
      <sharedItems count="12">
        <s v="Subdirector Administrativo "/>
        <s v="Director de Urbanizaciones y Titulación"/>
        <s v="Asesor de Control Interno "/>
        <s v="Jefe Oficina Asesora de Planeación "/>
        <s v="Director de Mejoramiento de Barrios"/>
        <s v="Subdirector Financiero"/>
        <s v="Director de Reasentamientos"/>
        <s v="Jefe Oficina de Tecnologías de la Información y las Comunicaciones"/>
        <s v="Director de Mejoramiento de Vivienda"/>
        <s v="Director Jurídico "/>
        <s v="Jefe Oficina Asesora de Comunicaciones "/>
        <s v="Director de Gestión Corporativa y CID"/>
      </sharedItems>
    </cacheField>
    <cacheField name="Inicio de la Acción" numFmtId="15">
      <sharedItems/>
    </cacheField>
    <cacheField name="Vencimiento de la Acción" numFmtId="0">
      <sharedItems count="6">
        <s v="CERRADA"/>
        <s v="VENCIDA EN LA VIGENCIA 2018"/>
        <s v="SIN VENCER"/>
        <s v="VENCIDA EN LA VIGENCIA 2019"/>
        <s v="VENCIDA EN LA VIGENCIA 2020"/>
        <s v="PRÓXIMA A VENCER"/>
      </sharedItems>
    </cacheField>
    <cacheField name="Fecha de reporte_x000a_(dd/mm/aaaa)" numFmtId="0">
      <sharedItems containsDate="1" containsBlank="1" containsMixedTypes="1" minDate="2019-12-31T00:00:00" maxDate="2020-11-21T00:00:00"/>
    </cacheField>
    <cacheField name="Estado autocontrol" numFmtId="0">
      <sharedItems containsBlank="1"/>
    </cacheField>
    <cacheField name="Descripción de cumplimiento de la acción" numFmtId="0">
      <sharedItems containsBlank="1" longText="1"/>
    </cacheField>
    <cacheField name="Evidencia del cumplimiento de la acción" numFmtId="0">
      <sharedItems containsBlank="1" longText="1"/>
    </cacheField>
    <cacheField name="Nombre y cargo de persona que realiza seguimiento" numFmtId="0">
      <sharedItems containsBlank="1" longText="1"/>
    </cacheField>
    <cacheField name="Fecha de verificación_x000a_(dd/mm/aaaa)" numFmtId="14">
      <sharedItems containsDate="1" containsBlank="1" containsMixedTypes="1" minDate="2020-04-22T00:00:00" maxDate="2020-11-25T00:00:00"/>
    </cacheField>
    <cacheField name="¿Cumplio?" numFmtId="0">
      <sharedItems containsBlank="1"/>
    </cacheField>
    <cacheField name="Estado de la acción" numFmtId="0">
      <sharedItems count="4">
        <s v="Cerrada "/>
        <s v="En Ejecución Vencida"/>
        <s v="En Ejecución Oportuna"/>
        <s v="Sin Seguimiento"/>
      </sharedItems>
    </cacheField>
    <cacheField name="Nombre y cargo de persona que realiza control de cumplimiento" numFmtId="15">
      <sharedItems containsBlank="1"/>
    </cacheField>
    <cacheField name="Observaciones y recomend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
  <r>
    <n v="1"/>
    <s v="9. Gestión Administrativa "/>
    <s v="9.2"/>
    <s v="Origen Interno "/>
    <s v="1.    Auditorías Internas. "/>
    <x v="0"/>
    <s v="Graciela Zabala Rico"/>
    <x v="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d v="2017-02-10T00:00:00"/>
    <x v="0"/>
    <x v="0"/>
    <s v="Subdirector Administrativo "/>
    <s v="INICIADA EN LA VIGENCIA 2017"/>
    <x v="0"/>
    <s v="23/05/2015_x000a_13/12/2017_x000a_23/11/2018_x000a_27/05/2019_x000a_15/01/2020_x000a_21/04/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s v="Sistema de calidad// procedimientos "/>
    <s v="LUISA FERNANDA LANCHEROS PARRA_x000a__x000a_27/05/2019: HERNAN DARIO PARRA_x000a__x000a_15/01/2020: HERNAN DARIO PARRA_x000a__x000a_21/04/2020: HERNAN DARIO PARRA"/>
    <s v="23/05/2015_x000a_13/12/2017_x000a_11/12/2018_x000a_06/06/2019_x000a_21/10/2019_x000a_22/01/2020_x000a_22/04/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
  </r>
  <r>
    <n v="2"/>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d v="2017-02-10T00:00:00"/>
    <x v="0"/>
    <x v="0"/>
    <s v="Subdirector Administrativo "/>
    <s v="INICIADA EN LA VIGENCIA 2017"/>
    <x v="0"/>
    <s v="23/05/2015_x000a_13/12/2017_x000a_23/11/2018_x000a_27/05/2019_x000a_15/01/2020_x000a_21/04/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s v="Sistema de calidad// procedimientos "/>
    <s v="LUISA FERNANDA LANCHEROS PARRA_x000a__x000a_27/05/2019: HERNAN DARIO PARRA_x000a__x000a_15/01/2020: HERNAN DARIO PARRA_x000a__x000a_21/04/2020: HERNAN DARIO PARRA"/>
    <s v="23/05/2015_x000a_13/12/2017_x000a_11/12/2018_x000a_06/06/2019_x000a_21/10/2019_x000a_22/01/2020_x000a_22/04/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
  </r>
  <r>
    <n v="3"/>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17-02-10T00:00:00"/>
    <x v="0"/>
    <x v="0"/>
    <s v="Subdirector Administrativo "/>
    <s v="INICIADA EN LA VIGENCIA 2017"/>
    <x v="0"/>
    <s v="23/05/2015_x000a_13/12/2017_x000a_27/11/2018_x000a_27/05/2019_x000a_15/01/2020_x000a_21/04/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s v="Sistema de calidad// procedimientos "/>
    <s v="LUISA FERNANDA LANCHEROS PARRA_x000a__x000a_27/05/2019: HERNAN DARIO PARRA_x000a__x000a_15/01/2020: HERNAN DARIO PARRA_x000a__x000a_21/04/2020: HERNAN DARIO PARRA"/>
    <s v="23/05/2015_x000a_13/12/2017_x000a_11/12/2018_x000a_06/06/2019_x000a_21/10/2019_x000a_22/01/2020_x000a_22/04/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
  </r>
  <r>
    <n v="4"/>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d v="2017-02-10T00:00:00"/>
    <x v="0"/>
    <x v="0"/>
    <s v="Subdirector Administrativo "/>
    <s v="INICIADA EN LA VIGENCIA 2017"/>
    <x v="0"/>
    <s v="23/05/2015_x000a_13/12/2017_x000a_27/11/2018_x000a_27/05/2019_x000a_15/01/2020_x000a_21/04/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s v="Sistema de calidad// procedimientos "/>
    <s v="LUISA FERNANDA LANCHEROS PARRA_x000a__x000a_27/05/2019: HERNAN DARIO PARRA_x000a__x000a_15/01/2020: HERNAN DARIO PARRA_x000a__x000a_21/04/2020: HERNAN DARIO PARRA"/>
    <s v="23/05/2015_x000a_13/12/2017_x000a_11/12/2018_x000a_06/06/2019_x000a_21/10/2019_x000a_22/01/2020_x000a_22/04/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
  </r>
  <r>
    <n v="5"/>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17-02-10T00:00:00"/>
    <x v="0"/>
    <x v="0"/>
    <s v="Subdirector Administrativo "/>
    <s v="INICIADA EN LA VIGENCIA 2017"/>
    <x v="0"/>
    <s v="23/05/2015_x000a_13/12/2017_x000a_27/11/2018_x000a_27/05/2019_x000a_15/01/2020_x000a_21/04/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s v="Sistema de calidad// procedimientos "/>
    <s v="LUISA FERNANDA LANCHEROS PARRA_x000a__x000a_27/05/2019: HERNAN DARIO PARRA_x000a__x000a_15/01/2020: HERNAN DARIO PARRA_x000a__x000a_21/04/2020: HERNAN DARIO PARRA"/>
    <s v="23/05/2015_x000a_13/12/2017_x000a_11/12/2018_x000a_06/06/2019_x000a_21/10/2019_x000a_22/01/2020_x000a_22/04/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
  </r>
  <r>
    <n v="6"/>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d v="2017-02-10T00:00:00"/>
    <x v="1"/>
    <x v="0"/>
    <s v="Subdirector Administrativo "/>
    <s v="CERRADA"/>
    <x v="1"/>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x v="1"/>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r>
  <r>
    <n v="7"/>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d v="2017-02-10T00:00:00"/>
    <x v="1"/>
    <x v="0"/>
    <s v="Subdirector Administrativo "/>
    <s v="CERRADA"/>
    <x v="1"/>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x v="1"/>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r>
  <r>
    <n v="8"/>
    <s v="7. Urbanizaciones y Titulación"/>
    <s v="7.3"/>
    <s v="Origen Interno "/>
    <s v="1.    Auditorías Internas. "/>
    <x v="1"/>
    <s v="Claudia Yanet D'antonio Adame"/>
    <x v="1"/>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d v="2018-05-02T00:00:00"/>
    <x v="2"/>
    <x v="1"/>
    <s v="Director de Urbanizaciones y Titulación"/>
    <s v="INICIADA EN LA VIGENCIA 2018"/>
    <x v="2"/>
    <s v="13/11/2018_x000a_22/05/2019_x000a_4/10/2019 _x000a_ 31/12/2019_x000a_15/04/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
    <s v="Ivonne Maritza Gómez-Marisol Cuadrado, se revisó con Claudia Yanet D Antonio Adame el 3 de mayo de 2018_x000a__x000a_  22/05/19 Magda Giselle Cifuentes                31/12/2019 Magda Giselle Cifuentes 15/04/2020 Angela Marìa Vèlez"/>
    <s v="18/12/2018_x000a_06/06/2019_x000a_14/11/2019_x000a_24/01/2020_x000a_24/04/2020"/>
    <s v="NO"/>
    <x v="0"/>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r>
  <r>
    <n v="9"/>
    <s v="16. Evaluación de la Gestión"/>
    <s v="16.1"/>
    <s v="Origen Interno "/>
    <s v="1.    Auditorías Internas. "/>
    <x v="2"/>
    <s v="Auditor Externo "/>
    <x v="2"/>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x v="3"/>
    <x v="2"/>
    <s v="Asesor de Control Interno "/>
    <s v="INICIADA EN LA VIGENCIA 2018"/>
    <x v="2"/>
    <s v="12/12/2018_x000a_19/06/2019_x000a_04/10/2019_x000a_15/01/2020_x000a_15/04/2020"/>
    <s v="EN DESARROLLO "/>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Actividad que continua en desarrollo"/>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
    <s v="Alejandro Marín Cañón / Contratista 560-2018 / Contratista 007-2019_x000a_15/01/2020: Alexandra Johenn Álvarez Mantilla-Profesional Universitario 219-01"/>
    <s v="13/12/2018_x000a_19/06/2019_x000a_04/10/2019_x000a_29/01/2020_x000a_28/04/2020"/>
    <s v="NO"/>
    <x v="0"/>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on de la mejora_x000a__x000a_28/04/2020:_x000a_Se ha socializado a 3 de 16 procesos el procedimiento &quot;208-CI-PR-05 gestión de la mejora&quot; _x000a_Hallazgo que continua abierto"/>
  </r>
  <r>
    <n v="10"/>
    <s v="1. Gestión Estratégica"/>
    <s v="1.18"/>
    <s v="Origen Interno "/>
    <s v="8- Medición y control de los procesos"/>
    <x v="3"/>
    <s v="Alejandro Marín Cañón"/>
    <x v="3"/>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x v="4"/>
    <x v="3"/>
    <s v="Jefe Oficina Asesora de Planeación "/>
    <s v="INICIADA EN LA VIGENCIA 2019"/>
    <x v="3"/>
    <s v="4/10/2019_x000a_14/01/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
    <s v="\\10.216.160.201\calidad\19. CONSOLIDADO MAPAS DE RIESGO\MATRIZ DE RIESGOS - PAAC\2019\MATRIZ DE RIESGOS - PAAC - 3er. CORTE"/>
    <s v="Javier de Jesús Cruz - Jefe Oficina Asesora de Planeación"/>
    <s v="15/10/2019_x000a_27/01/2020_x000a_27/04/2020"/>
    <s v="NO"/>
    <x v="0"/>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i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on 2 del PAAC 2020, ni la actualización de la modificación en el componente de Rendición de Cuentas, asi como tampoco se encuentra evidencia de socialización a la ciudadania sobre dicha modificación._x000a_Hallazgo que continua abierto"/>
  </r>
  <r>
    <n v="11"/>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x v="5"/>
    <x v="4"/>
    <s v="Director de Mejoramiento de Barrios"/>
    <s v="CERRADA"/>
    <x v="1"/>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x v="1"/>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12"/>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x v="4"/>
    <x v="4"/>
    <s v="Director de Mejoramiento de Barrios"/>
    <s v="CERRADA"/>
    <x v="1"/>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x v="1"/>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ia TECNICONSULTA SAS correspondiente al contrato 691 de 2018_x000a_-El di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13"/>
    <s v="10. Gestión Financiera "/>
    <s v="10.28"/>
    <s v="Origen Interno "/>
    <s v="1.    Auditorías Internas. "/>
    <x v="4"/>
    <s v="Auditor Externo "/>
    <x v="4"/>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x v="6"/>
    <x v="5"/>
    <s v="Subdirector Financiero"/>
    <s v="CERRADA"/>
    <x v="1"/>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x v="1"/>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on 65_x000a__x000a_29/04/2020:_x000a_Se realiza segundo seguimiento trimestral, correspondiente al 4 trimestre de 2019, a las areas de Cartera, Presupuesto, Tesorería y Contabilidad, del dia 18Dic2019, donde se relaciona listado de asistencia por cada area y archivo en excel con el puntaje obtenido por cada area."/>
  </r>
  <r>
    <n v="14"/>
    <s v="1. Gestión Estratégica"/>
    <s v="1.23"/>
    <s v="Origen Interno "/>
    <s v="1.    Auditorías Internas. "/>
    <x v="4"/>
    <s v="Auditor Interno"/>
    <x v="4"/>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x v="7"/>
    <x v="3"/>
    <s v="Jefe Oficina Asesora de Planeación "/>
    <s v="INICIADA EN LA VIGENCIA 2019"/>
    <x v="3"/>
    <s v="4/10/2019_x000a_14/01/2020"/>
    <s v="CUMPLIDA"/>
    <s v="Durante el mes de Mayo - 2019, se actualizarón las Matrices de Oportunidades de Mejora, consolidando la información para cada proceso de la Entidad (16) y efectuando su publicación en la carpeta de calidad.  "/>
    <s v="\\10.216.160.201\calidad\1. PROCESO DE GESTIÓN ESTRATÉGICA\DOCUMENTOS REFERENCIA\CONTEXTO ORGANIZACIONAL\2019"/>
    <s v="Javier de Jesús Cruz - Jefe Oficina Asesora de Planeación"/>
    <s v="13/11/2019_x000a_27/01/2020_x000a_27/04/2020"/>
    <s v="NO"/>
    <x v="0"/>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andose 16 pestañas, una para cada proceso, por lo cual dicho archivo no refleja la construcción de una Matriz de Oportunidades de Mejora que reuna las acciones o actividades para abordar y gestionar las Oportunidades de Mejora identificadas para cada Proceso de la entidad._x000a_Hallazgo que continua abierto"/>
  </r>
  <r>
    <n v="15"/>
    <s v="4. Reasentamientos Humanos"/>
    <s v="4.6"/>
    <s v="Origen Interno "/>
    <s v="1.    Auditorías Internas. "/>
    <x v="4"/>
    <s v="Auditor Externo "/>
    <x v="4"/>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x v="4"/>
    <x v="6"/>
    <s v="Director de Reasentamientos Humanos"/>
    <s v="CERRADA"/>
    <x v="1"/>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x v="1"/>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ia se permite dejar cerrada la acción, ya que cumple con la actividad propuesta, pero el envio de la misma, no cumple con la fecha establecida, la cual era el dia 31/12/2019, pero entregan el soporte de las evidencias el dia 20/02/2020."/>
  </r>
  <r>
    <n v="16"/>
    <s v="14. Gestión Tecnología de la Información y Comunicaciones"/>
    <s v="14.14"/>
    <s v="Origen Interno "/>
    <s v="1.    Auditorías Internas. "/>
    <x v="4"/>
    <s v="Auditor Externo "/>
    <x v="4"/>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x v="4"/>
    <x v="7"/>
    <s v="Jefe Oficina de Tecnologías de la Información y las Comunicaciones"/>
    <s v="CERRADA"/>
    <x v="1"/>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x v="1"/>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onico del di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ia 31Ene2020 mediante correo se realiza el envio del los documentos FUSS TIC enero 2020_x000a__x000a_Así mismo se cuenta con correo del dia 08Abr2020 donde se realiza la entrega oportuna de las Herramientas de Gestión con corte al 31Mar2020, teniendo en cuenta que el plazo de entrega establecido por la OAP era el dia 08Abr2020."/>
  </r>
  <r>
    <n v="17"/>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x v="8"/>
    <x v="2"/>
    <s v="Asesor de Control Interno "/>
    <s v="INICIADA EN LA VIGENCIA 2019"/>
    <x v="3"/>
    <s v="14/10/2019_x000a_15/01/2020_x000a_15/04/2020"/>
    <s v="EN DESARROLLO "/>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Actividad que continua en desarrollo"/>
    <s v="15 y 17 ene 2020 Ruta:\\10.216.160.201\control interno\2020\28.05 PM\INTERNO\CAPACITACIÓN"/>
    <s v="Alejandro Marín Cañón / Contratista 560-2018 / Contratista 007-2019Alexandra Johenn Álvarez Mantilla /Profesional Universitario-219-01"/>
    <s v="4/10/2019_x000a_28/01/2020_x000a_28/04/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
  </r>
  <r>
    <n v="18"/>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x v="9"/>
    <x v="2"/>
    <s v="Asesor de Control Interno "/>
    <s v="INICIADA EN LA VIGENCIA 2019"/>
    <x v="3"/>
    <s v="14/10/2019_x000a_15/01/2020_x000a_15/04/2020"/>
    <s v="EN DESARROLLO "/>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Actividad que continua en desarrollo"/>
    <s v="15 y 17 ene 2020 Ruta:\\10.216.160.201\control interno\2020\28.05 PM\INTERNO\CAPACITACIÓN"/>
    <s v="Alejandro Marín Cañón / Contratista 560-2018 / Contratista 007-2019Alexandra Johenn Álvarez Mantilla /Profesional Universitario-219-01"/>
    <s v="4/10/2019_x000a_28/01/2020_x000a_28/04/2020"/>
    <s v="NO"/>
    <x v="0"/>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
  </r>
  <r>
    <n v="19"/>
    <s v="11. Gestión Documental"/>
    <s v="11.7"/>
    <s v="Origen Externo "/>
    <s v="13.  Otros."/>
    <x v="5"/>
    <s v="Auditor Externo "/>
    <x v="5"/>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x v="10"/>
    <x v="8"/>
    <s v="Subdirector Administrativo "/>
    <s v="INICIADA EN LA VIGENCIA 2020"/>
    <x v="4"/>
    <d v="2020-04-21T00:00:0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
    <s v="La evidencia reposa en el servidor"/>
    <s v="HERNAN DARIO PARRA"/>
    <s v="05/02/2020_x000a__x000a_22/04/2020"/>
    <s v="NO"/>
    <x v="2"/>
    <s v="Ángelo Maurizio Diaz Rodríguez_x000a__x000a_Manuel Andres Farias Pinzón"/>
    <s v="5/02/2020: Se hará seguimiento a esta actividad en el 2020._x000a__x000a_22/04/2020: No se evidencia certificado del registro unico de series y subseries del AGN mediante oficio 2-2020-02255 del 29 de marzo de 2020, ni la expedición de la resolución No. 2099 del 13 de marzo de 2020-Adopción de TVD, asi mismo, no se adjunta soporte de la elaboración del plan integral de trabajo para la aplicación."/>
  </r>
  <r>
    <n v="20"/>
    <s v="14. Gestión Tecnología de la Información y Comunicaciones"/>
    <s v="14.24"/>
    <s v="Origen Interno "/>
    <s v="4- Auditoría Especial"/>
    <x v="6"/>
    <s v="Auditor Interno"/>
    <x v="6"/>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x v="11"/>
    <x v="7"/>
    <s v="Jefe Oficina de Tecnologías de la Información y las Comunicaciones"/>
    <s v="CERRADA"/>
    <x v="1"/>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x v="1"/>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on con los siguientes temas:_x000a_1. Capacitación de SAE-SAI a Diego Fernando Díaz Barrero - fecha 03Oct2019_x000a_2. Capacitación de SAE-SAI a Diego Fernando Díaz Barrero - fecha 24May2019, acta con instrucitvo incluido de fecha 24May2019"/>
  </r>
  <r>
    <n v="21"/>
    <s v="9. Gestión Administrativa "/>
    <s v="9.19"/>
    <s v="Origen Interno "/>
    <s v="4- Auditoría Especial"/>
    <x v="6"/>
    <s v="Auditor Interno"/>
    <x v="6"/>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d v="2019-07-17T00:00:00"/>
    <x v="12"/>
    <x v="0"/>
    <s v="Subdirector Administrativo "/>
    <s v="INICIADA EN LA VIGENCIA 2019"/>
    <x v="3"/>
    <s v="9/10/2019_x000a_15/01/2020_x000a_21/04/2020"/>
    <s v="EN DESARROLLO "/>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
    <s v="Memorando modificacion Manual Funciones_x000a__x000a_Radicado MEMORANDO  2019EE2620  y 2019EE2784 _x000a__x000a_Comunicados internos del proceso de Talento Humano"/>
    <s v="HERNAN DARIO PARRA"/>
    <s v="29/10/2019_x000a_29/01/2020_x000a_22/04/2020"/>
    <s v="NO"/>
    <x v="0"/>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sitartivo del servico civil para la actualización del Manual de funciones de la CVP._x000a__x000a_22/04/2020:_x000a_Se encuentra en ajuste con el Departamento administrativo del servico civil para la actualización del Manual de funciones de la CVP._x000a_Hallazgo que continua abierto"/>
  </r>
  <r>
    <n v="22"/>
    <s v="9. Gestión Administrativa "/>
    <s v="9.23"/>
    <s v="Origen Interno "/>
    <s v="4- Auditoría Especial"/>
    <x v="6"/>
    <s v="Auditor Interno"/>
    <x v="6"/>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x v="4"/>
    <x v="0"/>
    <s v="Subdirector Administrativo "/>
    <s v="INICIADA EN LA VIGENCIA 2019"/>
    <x v="3"/>
    <s v="9/10/2019_x000a_15/01/2020_x000a_21/04/2020"/>
    <s v="CUMPLIDA"/>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s v="Conceptos Tecnicos para dar de baja Muebles, enceres sofware y equipos tecnologicos, Proyecto PAA 2020_x000a__x000a_Resoluciones N° 4921 - 4922 del 30 de diciembre de 2019,"/>
    <s v="HERNAN DARIO PARRA"/>
    <s v="29/10/2019_x000a_29/01/2020_x000a_22/04/2020"/>
    <s v="NO"/>
    <x v="0"/>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
  </r>
  <r>
    <n v="23"/>
    <s v="6. Mejoramiento de Barrios"/>
    <s v="6.4"/>
    <s v="Origen Externo "/>
    <s v="1.    Auditorías Internas. "/>
    <x v="7"/>
    <s v="Auditor Externo "/>
    <x v="7"/>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d v="2019-06-01T00:00:00"/>
    <x v="8"/>
    <x v="4"/>
    <s v="Director de Mejoramiento de Barrios"/>
    <s v="CERRADA"/>
    <x v="1"/>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x v="1"/>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24"/>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x v="8"/>
    <x v="2"/>
    <s v="Asesor de Control Interno "/>
    <s v="INICIADA EN LA VIGENCIA 2019"/>
    <x v="3"/>
    <s v="14/10/2019_x000a_15/01/2020_x000a_15/04/2020"/>
    <s v="EN DESARROLLO "/>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Actividad que continua en desarrollo"/>
    <s v="15 y 17 ene 2020 Ruta:\\10.216.160.201\control interno\2020\28.05 PM\INTERNO\CAPACITACIÓN"/>
    <s v="Alejandro Marín Cañón / Contratista 560-2018 / Contratista 007-2019Alexandra Johenn Álvarez Mantilla /Profesional Universitario-219-01"/>
    <s v="4/10/2019_x000a_28/01/2020_x000a_28/04/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
  </r>
  <r>
    <n v="25"/>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x v="9"/>
    <x v="2"/>
    <s v="Asesor de Control Interno "/>
    <s v="INICIADA EN LA VIGENCIA 2019"/>
    <x v="3"/>
    <s v="14/10/2019_x000a_15/01/2020_x000a_15/04/2020"/>
    <s v="EN DESARROLLO "/>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Actividad que continua en desarrollo"/>
    <s v="15 y 17 ene 2020 Ruta:\\10.216.160.201\control interno\2020\28.05 PM\INTERNO\CAPACITACIÓN"/>
    <s v="Alejandro Marín Cañón / Contratista 560-2018 / Contratista 007-2019,Alexandra Johenn Álvarez Mantilla /Profesional Universitario-219-01"/>
    <s v="4/10/2019_x000a_28/01/2020_x000a_28/04/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
  </r>
  <r>
    <n v="26"/>
    <s v="9. Gestión Administrativa "/>
    <s v="9.31"/>
    <s v="Origen Interno "/>
    <s v="4- Auditoría Especial"/>
    <x v="8"/>
    <s v="Graciela Zabala Rico"/>
    <x v="8"/>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x v="4"/>
    <x v="0"/>
    <s v="Subdirector Administrativo "/>
    <s v="CERRADA"/>
    <x v="1"/>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x v="1"/>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r>
  <r>
    <n v="27"/>
    <s v="14. Gestión Tecnología de la Información y Comunicaciones"/>
    <s v="14.27"/>
    <s v="Origen Interno "/>
    <s v="13.  Otros."/>
    <x v="9"/>
    <s v="Alejandro Marín Cañón"/>
    <x v="9"/>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d v="2019-09-16T00:00:00"/>
    <x v="4"/>
    <x v="7"/>
    <s v="Jefe Oficina de Tecnologías de la Información y las Comunicaciones"/>
    <s v="CERRADA"/>
    <x v="1"/>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x v="1"/>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as en la Hoja de Ruta 20196-2020, se realiza el seguimiento a los proyectos de la oficina TIC, en su planeación y ejecución de cada actividad, de acuerdo a los dominios establecidos por el MinTIC."/>
  </r>
  <r>
    <n v="28"/>
    <s v="4. Reasentamientos Humanos"/>
    <s v="4.7"/>
    <s v="Origen Interno "/>
    <s v="13.  Otros."/>
    <x v="10"/>
    <s v="Alejandro Marín Cañón"/>
    <x v="1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d v="2019-09-18T00:00:00"/>
    <x v="6"/>
    <x v="6"/>
    <s v="Director de Reasentamientos Humanos"/>
    <s v="CERRADA"/>
    <x v="1"/>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ia se permite dejar cerrada la acción, ya que cumple con la actividad propuesta, con el envio oportuno de los soportes de la misma, el dia 22/01/2020,"/>
  </r>
  <r>
    <n v="29"/>
    <s v="7. Urbanizaciones y Titulación"/>
    <s v="7.8"/>
    <s v="Origen Interno "/>
    <s v="13.  Otros."/>
    <x v="10"/>
    <s v="Alejandro Marín Cañón"/>
    <x v="1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x v="6"/>
    <x v="1"/>
    <s v="Director de Urbanizaciones y Titulación"/>
    <s v="CERRADA"/>
    <x v="1"/>
    <d v="2019-12-31T00:00:00"/>
    <s v="CUMPLIDA"/>
    <s v="El PAAC fue entregado a la Oficina Asesora de Plaenación el 9 de enero de 2020.                                                                                                                                                                                                                                                                                                                                                                                                                                                                                                                                            "/>
    <s v="Correo electrónico enviado el 9 de enero de 2020 a la Oficina Asesora de Planeación."/>
    <s v="Angela María Vélez C."/>
    <s v="05/02/2020_x000a_24/04/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ia 23Dic2019 dirigido al area de Planeación, donde se realiza la entrega oportuna de la formulación del PAAC 2020."/>
  </r>
  <r>
    <n v="30"/>
    <s v="6. Mejoramiento de Barrios"/>
    <s v="6.5"/>
    <s v="Origen Interno "/>
    <s v="13.  Otros."/>
    <x v="10"/>
    <s v="Alejandro Marín Cañón"/>
    <x v="1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x v="13"/>
    <x v="4"/>
    <s v="Director de Mejoramiento de Barrios"/>
    <s v="CERRADA"/>
    <x v="1"/>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31"/>
    <s v="5. Mejoramiento de Vivienda"/>
    <s v="5.6"/>
    <s v="Origen Interno "/>
    <s v="13.  Otros."/>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x v="6"/>
    <x v="9"/>
    <s v="Director de Mejoramiento de Vivienda"/>
    <s v="CERRADA"/>
    <x v="1"/>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x v="1"/>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ia 20Ene2020 mediante memorando 2020IE415, cumpliendo oportunamente con el tiempo establecido para la acción."/>
  </r>
  <r>
    <n v="32"/>
    <s v="14. Gestión Tecnología de la Información y Comunicaciones"/>
    <s v="14.28"/>
    <s v="Origen Interno "/>
    <s v="13.  Otros."/>
    <x v="10"/>
    <s v="Alejandro Marín Cañón"/>
    <x v="1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x v="14"/>
    <x v="7"/>
    <s v="Jefe Oficina de Tecnologías de la Información y las Comunicaciones"/>
    <s v="CERRADA"/>
    <x v="1"/>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3Ene2020, donde se realiza la entrega oportuna del PAAC 2020 a la OAP, así mismo el día 26Feb2020 el Jefe Andrés Orlando Briceño realizó la socialización de la matriz del PAAC a través del correo electrónico al equipo de la oficina TIC."/>
  </r>
  <r>
    <n v="33"/>
    <s v="16. Evaluación de la Gestión"/>
    <s v="16.5"/>
    <s v="Origen Interno "/>
    <s v="13.  Otros."/>
    <x v="10"/>
    <s v="Alejandro Marín Cañón"/>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x v="6"/>
    <x v="2"/>
    <s v="Asesor de Control Interno "/>
    <s v="CERRADA"/>
    <x v="1"/>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4Ene2020, donde se realiza el envio oportuno de la formulación del PAAC 2020 al area de Planeación."/>
  </r>
  <r>
    <n v="34"/>
    <s v="9. Gestión Administrativa "/>
    <s v="9.43"/>
    <s v="Origen Interno "/>
    <s v="13.  Otros."/>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x v="6"/>
    <x v="0"/>
    <s v="Subdirector Administrativo "/>
    <s v="CERRADA"/>
    <x v="1"/>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r>
  <r>
    <n v="35"/>
    <s v="3. Prevención del Daño Antijurídico y Representación Judicial"/>
    <s v="3.4"/>
    <s v="Origen Interno "/>
    <s v="13.  Otros."/>
    <x v="10"/>
    <s v="Auditor Interno"/>
    <x v="1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x v="6"/>
    <x v="10"/>
    <s v="Director Jurídico "/>
    <s v="CERRADA"/>
    <x v="1"/>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r>
  <r>
    <n v="36"/>
    <s v="1. Gestión Estratégica"/>
    <s v="1.24"/>
    <s v="Origen Interno "/>
    <s v="13.  Otros."/>
    <x v="10"/>
    <s v="Auditor Interno"/>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x v="6"/>
    <x v="3"/>
    <s v="Jefe Oficina Asesora de Planeación "/>
    <s v="INICIADA EN LA VIGENCIA 2020"/>
    <x v="5"/>
    <d v="2020-01-14T00:00:00"/>
    <s v="CUMPLIDA"/>
    <s v="A la fecha, los responsables de procesos han entregado las herramientas de gestión de forma oportuna, acorde al memorando de solicitud. "/>
    <s v="\\10.216.160.201\calidad\19. CONSOLIDADO MAPAS DE RIESGO\MATRIZ DE RIESGOS - PAAC\2019\MATRIZ DE RIESGOS - PAAC - 3er. CORTE"/>
    <s v="Javier de Jesús Cruz - Jefe Oficina Asesora de Planeación_x000a__x000a_Todos los Resposables de procesos"/>
    <s v="05/02/2020_x000a_27/04/2020"/>
    <s v="NO"/>
    <x v="0"/>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ia 30Mar2020, la oficina asesora de Control Interno, realiza la solicitud de la evidencia de la entrega oportuna al area de Planeación, sobre la formulación del PAG y PAAC 2020, respuesta que a la fecha no se ha recibido, por ende no se cuenta con la evidencia para verificar el cumplimiento de la acción propuesta._x000a_Hallazgo que continua abierto"/>
  </r>
  <r>
    <n v="37"/>
    <s v="1. Gestión Estratégica"/>
    <s v="1.27"/>
    <s v="Origen Interno "/>
    <s v="13.  Otros."/>
    <x v="10"/>
    <s v="Auditor Interno"/>
    <x v="1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x v="4"/>
    <x v="3"/>
    <s v="Jefe Oficina Asesora de Planeación "/>
    <s v="INICIADA EN LA VIGENCIA 2019"/>
    <x v="3"/>
    <s v="4/10/2019_x000a__x000a_14/01/2020"/>
    <s v="CUMPLIDA"/>
    <s v="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
    <s v="https://www.cajaviviendapopular.gov.co/?q=matriz-de-riesgos-plan-anticorrupci%C3%B3n-y-atenci%C3%B3n-al-ciudadano"/>
    <s v="Javier de Jesús Cruz - Jefe Oficina Asesora de Planeación"/>
    <s v="16/10/2019_x000a_27/01/2020_x000a_27/04/2020"/>
    <s v="NO"/>
    <x v="0"/>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i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on 2 del PAAC 2020, ni la actualización de la modificación en el componente de Rendición de Cuentas, asi como tampoco se encuentra evidencia de socialización a la ciudadania sobre dicha modificación._x000a_Hallazgo que continua abierto"/>
  </r>
  <r>
    <n v="38"/>
    <s v="2. Gestión de Comunicaciones"/>
    <s v="2.4"/>
    <s v="Origen Interno "/>
    <s v="13.  Otros."/>
    <x v="10"/>
    <s v="Auditor Interno"/>
    <x v="1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x v="15"/>
    <x v="11"/>
    <s v="Jefe Oficina Asesora de Comunicaciones "/>
    <s v="CERRADA"/>
    <x v="1"/>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r>
  <r>
    <n v="39"/>
    <s v="10. Gestión Financiera "/>
    <s v="10.29"/>
    <s v="Origen Interno "/>
    <s v="13.  Otros."/>
    <x v="10"/>
    <s v="Auditor Interno"/>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x v="6"/>
    <x v="5"/>
    <s v="Subdirector Financiero"/>
    <s v="CERRADA"/>
    <x v="1"/>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r>
  <r>
    <n v="40"/>
    <s v="10. Gestión Financiera "/>
    <s v="10.31"/>
    <s v="Origen Interno "/>
    <s v="1.    Auditorías Internas. "/>
    <x v="11"/>
    <s v="Graciela Zabala Rico"/>
    <x v="11"/>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d v="2019-12-24T00:00:00"/>
    <x v="16"/>
    <x v="5"/>
    <s v="Subdirector Financiero"/>
    <s v="CERRADA"/>
    <x v="1"/>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x v="1"/>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r>
  <r>
    <n v="41"/>
    <s v="10. Gestión Financiera "/>
    <s v="10.32"/>
    <s v="Origen Interno "/>
    <s v="1.    Auditorías Internas. "/>
    <x v="11"/>
    <s v="Graciela Zabala Rico"/>
    <x v="11"/>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d v="2019-12-24T00:00:00"/>
    <x v="17"/>
    <x v="5"/>
    <s v="Subdirector Financiero"/>
    <s v="INICIADA EN LA VIGENCIA 2019"/>
    <x v="4"/>
    <d v="2020-04-21T00:00:00"/>
    <s v="EN DESARROLLO "/>
    <s v="A la fecha de corte, esta acción se encuentra en curso ya que se ha venido actualizando el instructivo  208-SFIN-In-03 PROT. SEGURIDAD TESORERIA DE LA CVP"/>
    <s v="Borrador del instructivo  208-SFIN-In-03 PROT. SEGURIDAD TESORERIA DE LA CVP "/>
    <s v="Audrey Alvarez Bustos / Subdirectora Financiera"/>
    <d v="2020-04-29T00:00:00"/>
    <s v="NO"/>
    <x v="2"/>
    <s v="Manuel Andres Farias Pinzón"/>
    <s v="29/04/2020:_x000a_Se adjunta borrador del Instructivo de politicas y procedimientos para implementar el protocolo de seguridad en la C.V.P. "/>
  </r>
  <r>
    <n v="42"/>
    <s v="3. Prevención del Daño Antijurídico y Representación Judicial"/>
    <s v="3.5"/>
    <s v="Origen Interno "/>
    <s v="13.  Otros."/>
    <x v="12"/>
    <s v="Andrea Sierra Ochoa"/>
    <x v="12"/>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d v="2019-11-01T00:00:00"/>
    <x v="18"/>
    <x v="10"/>
    <s v="Director Jurídico "/>
    <s v="INICIADA EN LA VIGENCIA 2019"/>
    <x v="3"/>
    <s v="14/11/2019_x000a_15/04/2020                   "/>
    <s v="CUMPLIDA"/>
    <s v="Se suscribió  y presentó en sesion de Comité de Conciliación memorando dirigido a los miembros del mismo Comité  recordando lo previsto en el articulo 13 del Reglamento Interno del Comité de Conciliación."/>
    <s v="Se envía adjunto Memorando N°. 2019IE20376 del 15 de noviembre de 201 9 suscrito por el Director Jurídico de la entidad."/>
    <s v="Christian Camilo Orjuela Galeano-Profesional Universitario"/>
    <d v="2020-04-28T00:00:00"/>
    <s v="NO"/>
    <x v="0"/>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
  </r>
  <r>
    <n v="43"/>
    <s v="3. Prevención del Daño Antijurídico y Representación Judicial"/>
    <s v="3.6"/>
    <s v="Origen Interno "/>
    <s v="13.  Otros."/>
    <x v="12"/>
    <s v="Andrea Sierra Ochoa"/>
    <x v="12"/>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d v="2019-10-23T00:00:00"/>
    <x v="19"/>
    <x v="10"/>
    <s v="Director Jurídico "/>
    <s v="CERRADA"/>
    <x v="1"/>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x v="1"/>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r>
  <r>
    <n v="44"/>
    <s v="3. Prevención del Daño Antijurídico y Representación Judicial"/>
    <s v="3.7"/>
    <s v="Origen Interno "/>
    <s v="13.  Otros."/>
    <x v="12"/>
    <s v="Andrea Sierra Ochoa"/>
    <x v="12"/>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d v="2019-11-01T00:00:00"/>
    <x v="18"/>
    <x v="10"/>
    <s v="Director Jurídico "/>
    <s v="CERRADA"/>
    <x v="1"/>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x v="1"/>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r>
  <r>
    <n v="45"/>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d v="2020-02-15T00:00:00"/>
    <x v="16"/>
    <x v="3"/>
    <s v="Jefe Oficina Asesora de Planeación "/>
    <s v="INICIADA EN LA VIGENCIA 2020"/>
    <x v="4"/>
    <d v="2020-04-21T00:00:00"/>
    <s v="EN DESARROLLO "/>
    <s v="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
    <s v="N/A"/>
    <s v="Catalina Nagy Patiño - Jefe Oficina Asesora de Planeación"/>
    <d v="2020-04-27T00:00:00"/>
    <s v="NO"/>
    <x v="2"/>
    <s v="Manuel Andres Farias Pinzón"/>
    <s v="24/04/2020:_x000a_La oficina asesora de Planeación realiza solicitud para el aplazamiento de la fecha de finalización (31Mar2020), la cual se aplaza para el dia 30Jun2020."/>
  </r>
  <r>
    <n v="46"/>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d v="2020-01-01T00:00:00"/>
    <x v="20"/>
    <x v="3"/>
    <s v="Jefe Oficina Asesora de Planeación "/>
    <s v="INICIADA EN LA VIGENCIA 2020"/>
    <x v="4"/>
    <d v="2020-04-21T00:00:00"/>
    <s v="EN DESARROLLO "/>
    <s v="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 "/>
    <s v="Correos institucionales en cual se envidencia el envío del documento:_x000a_\\10.216.160.201\Oficial\PLAN DE MEJORAMIENTO CI\2020\Actividad 46"/>
    <s v="Catalina Nagy Patiño - Jefe Oficina Asesora de Planeación"/>
    <d v="2020-04-27T00:00:00"/>
    <s v="NO"/>
    <x v="2"/>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ia 17Feb2020 - Plan Anual de Adquisiciones - Corte 31 enero 2020_x000a_Correo del dia 16Mar2020 - Plan Anual de Adquisiciones CVP - Corte 29 de febrero de 2020_x000a_Correo del dia 21Abr2020 - Plan Anual de Adquisiciones CVP - Corte 29 de marzo de 2020"/>
  </r>
  <r>
    <n v="47"/>
    <s v="7. Urbanizaciones y Titulación"/>
    <s v="7.9"/>
    <s v="Origen Interno "/>
    <s v="1.    Auditorías Internas. "/>
    <x v="14"/>
    <s v="Ivonne Andrea Torrez Cruz "/>
    <x v="14"/>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d v="2020-01-23T00:00:00"/>
    <x v="10"/>
    <x v="1"/>
    <s v="Director de Urbanizaciones y Titulación"/>
    <s v="INICIADA EN LA VIGENCIA 2020"/>
    <x v="4"/>
    <d v="2020-04-21T00:00:00"/>
    <s v="EN DESARROLLO "/>
    <s v="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Debido a que no ha sido necesario aún ejecutar la acción, no existe evidencia alguna."/>
    <s v="Angela María Vélez C."/>
    <d v="2020-04-24T00:00:00"/>
    <s v="NO"/>
    <x v="2"/>
    <s v="Manuel Andres Farias Pinzón"/>
    <s v="24/04/2020:_x000a_A la fecha NO se ha iniciado ningún proceso contractual para la celebración de contrato de fiducia mercantil, por lo tanto, aún no se ha requerido realizar la acción, por ende, no se tiene evidencia alguna."/>
  </r>
  <r>
    <n v="48"/>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d v="2020-01-23T00:00:00"/>
    <x v="10"/>
    <x v="1"/>
    <s v="Director de Urbanizaciones y Titulación"/>
    <s v="INICIADA EN LA VIGENCIA 2020"/>
    <x v="4"/>
    <d v="2020-04-21T00:00:00"/>
    <s v="EN DESARROLLO "/>
    <s v="En razón a que no se ha adelantado la etapa precontractual de ningún procceso de contratación de fiducia mercantil, no se ha dado el supuesto de hecho para el cumplimiento de la acción."/>
    <s v="Debido a que no ha sido necesario aún ejecutar la acción, no existe evidencia alguna."/>
    <s v="Angela María Vélez C."/>
    <d v="2020-04-24T00:00:00"/>
    <s v="NO"/>
    <x v="2"/>
    <s v="Manuel Andres Farias Pinzón"/>
    <s v="24/04/2020:_x000a_A la fecha NO se ha adelantado la etapa precontractual de ningún procceso de contratación de fiducia mercantil, por lo tanto, aún no se ha requerido realizar la acción, por ende, no se tiene evidencia alguna."/>
  </r>
  <r>
    <n v="49"/>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d v="2020-01-23T00:00:00"/>
    <x v="21"/>
    <x v="1"/>
    <s v="Director de Urbanizaciones y Titulación"/>
    <s v="INICIADA EN LA VIGENCIA 2020"/>
    <x v="6"/>
    <d v="2020-04-21T00:00:00"/>
    <s v="EN DESARROLLO "/>
    <s v="Se identificaron algunos documentos de la etapa precontractual y se remitieron para su archivo ."/>
    <s v="Correo electrónico enviado el 21 de abril al responsable de la gestión documental de la DUT."/>
    <s v="Angela María Vélez C."/>
    <d v="2020-04-24T00:00:00"/>
    <s v="NO"/>
    <x v="2"/>
    <s v="Manuel Andres Farias Pinzón"/>
    <s v="24/04/2020:_x000a_No se adjunta evidencia del cumplimiento de esta actividad."/>
  </r>
  <r>
    <n v="50"/>
    <s v="7. Urbanizaciones y Titulación"/>
    <s v="7.11"/>
    <s v="Origen Interno "/>
    <s v="1.    Auditorías Internas. "/>
    <x v="14"/>
    <s v="Ivonne Andrea Torrez Cruz "/>
    <x v="14"/>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d v="2020-01-23T00:00:00"/>
    <x v="10"/>
    <x v="1"/>
    <s v="Director de Urbanizaciones y Titulación"/>
    <s v="INICIADA EN LA VIGENCIA 2020"/>
    <x v="4"/>
    <d v="2020-04-21T00:00:00"/>
    <s v="EN DESARROLLO "/>
    <s v="Debido a que no se ha adelantado ningun proceso contractual para la celebración de un negocio fiduciario por parte de la entidad,  no se ha tenido que realizar la acción consistente en efectuar su publicación en secop ii"/>
    <s v="Debido a que no ha sido necesario aún ejecutar la acción, no existe evidencia alguna."/>
    <s v="Angela María Vélez C."/>
    <d v="2020-04-24T00:00:00"/>
    <s v="NO"/>
    <x v="2"/>
    <s v="Manuel Andres Farias Pinzón"/>
    <s v="24/04/2020:_x000a_A la fecha NO se ha adelantado ningun proceso contractual para la celebración de un negocio fiduciario por parte de la entidad, por lo tanto, aún no se ha requerido realizar la acción, por ende, no se tiene evidencia alguna."/>
  </r>
  <r>
    <n v="51"/>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x v="10"/>
    <x v="1"/>
    <s v="Director de Urbanizaciones y Titulación"/>
    <s v="INICIADA EN LA VIGENCIA 2020"/>
    <x v="4"/>
    <d v="2020-04-21T00:00:00"/>
    <s v="EN DESARROLLO "/>
    <s v="En razón a que hasta el momento no se han suscrito las actas 156 a 160, las cuales se encuentran en proceso de firmas, no se han enviando al archivo del contrato."/>
    <s v="Como se indicó las dos actas de comité directivo fiduciario celebradas en el 2020 hasta el momento no se encuentran firmadas por todos los intervenientes, razón por la cual no se han remitido al archivo del contrato."/>
    <s v="Angela María Vélez C."/>
    <d v="2020-04-24T00:00:00"/>
    <s v="NO"/>
    <x v="2"/>
    <s v="Manuel Andres Farias Pinzón"/>
    <s v="24/04/2020:_x000a_A la fecha las actas 156 a 160 se encuentran en proceso de firmas, por ende no se han enviando al archivo del contrato."/>
  </r>
  <r>
    <n v="52"/>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x v="21"/>
    <x v="1"/>
    <s v="Director de Urbanizaciones y Titulación"/>
    <s v="INICIADA EN LA VIGENCIA 2020"/>
    <x v="6"/>
    <d v="2020-04-21T00:00:00"/>
    <s v="EN DESARROLLO "/>
    <s v="Se remitieron para efectos de archvio las actas de comité directivo Fiduciario Nos.  44, 46, 74, 75, 76, 77, 78, 115 y 137. El comité directivo 105 no se realizó. "/>
    <s v="Correo electrónico enviado el 21 de abril al responsable de la gestión documental de la DUT."/>
    <s v="Angela María Vélez C."/>
    <d v="2020-04-24T00:00:00"/>
    <s v="NO"/>
    <x v="2"/>
    <s v="Manuel Andres Farias Pinzón"/>
    <s v="24/04/2020:_x000a_Se cuenta con correo electronico del dia 21Abr2020, donde se envian las actas 44, 46, 74, 75, 76, 77, 78, 115 y 137 para archivar en el expediente; El comité directivo 105 no se realizó."/>
  </r>
  <r>
    <n v="53"/>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d v="2019-01-23T00:00:00"/>
    <x v="10"/>
    <x v="1"/>
    <s v="Director de Urbanizaciones y Titulación"/>
    <s v="INICIADA EN LA VIGENCIA 2019"/>
    <x v="4"/>
    <d v="2020-04-21T00:00:00"/>
    <s v="EN DESARROLLO "/>
    <s v="Se han elaborado las actas de los comités directivos fiduciarios, las cuales se encuentran en proceso de revisión o firmas por parte de los intervinientes, lo cual se ha dificultado por el estado de emergencia."/>
    <s v="Las actas se los comités fiduciarios se encuentran en proceso de firma, razón por la cual no se han remitido al archivo del contrato."/>
    <s v="Angela María Vélez C."/>
    <d v="2020-04-24T00:00:00"/>
    <s v="NO"/>
    <x v="2"/>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
  </r>
  <r>
    <n v="54"/>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19-01-23T00:00:00"/>
    <x v="21"/>
    <x v="1"/>
    <s v="Director de Urbanizaciones y Titulación"/>
    <s v="INICIADA EN LA VIGENCIA 2019"/>
    <x v="6"/>
    <d v="2020-04-21T00:00:00"/>
    <s v="EN DESARROLLO "/>
    <s v="Se pudo verificar que las actas Nos.10, 18, 19, 20, 36, 43, 47, 49, 50, 59, 61, 74, 138 y 139 se encontraban firmadas por todos los miembros, y en consecuencia se remitieron para el archivo en el expediente contractual."/>
    <s v="Correo electrónico enviado el 21 de abril al responsable de la gestión documental de la DUT."/>
    <s v="Angela María Vélez C."/>
    <d v="2020-04-24T00:00:00"/>
    <s v="NO"/>
    <x v="2"/>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
  </r>
  <r>
    <n v="55"/>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d v="2019-01-23T00:00:00"/>
    <x v="21"/>
    <x v="1"/>
    <s v="Director de Urbanizaciones y Titulación"/>
    <s v="INICIADA EN LA VIGENCIA 2019"/>
    <x v="6"/>
    <d v="2020-04-21T00:00:00"/>
    <s v="EN DESARROLLO "/>
    <s v="Se solicitó a la Fiduciaria Bogotá S.A. la remisión de las actas Nos. 1,2,3,8,9, y 13, y se pudo verificar que las actas Nos.10, 18, 19, 20, 36, 43, 47, 49, 50, 59, 61, 74, 138 y 139 se encontraban firmadas por todos los miembros."/>
    <s v="Comunicaciones 2020EE3995  Y 2020EE4012 dirigidas a Fiduciaria Bogotá S.A."/>
    <s v="Angela María Vélez C."/>
    <d v="2020-04-24T00:00:00"/>
    <s v="NO"/>
    <x v="2"/>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
  </r>
  <r>
    <n v="56"/>
    <s v="9. Gestión Administrativa "/>
    <s v="9.46"/>
    <s v="Origen Interno "/>
    <s v="1.    Auditorías Internas. "/>
    <x v="15"/>
    <s v="Ivonne Andrea Torrez Cruz "/>
    <x v="15"/>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d v="2020-02-05T00:00:00"/>
    <x v="22"/>
    <x v="0"/>
    <s v="Subdirector Administrativo "/>
    <s v="INICIADA EN LA VIGENCIA 2020"/>
    <x v="5"/>
    <d v="2020-04-21T00:00:00"/>
    <s v="EN DESARROLLO "/>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
    <s v="Memorando No. 2020IE4972"/>
    <s v="HERNAN DARIO PARRA"/>
    <d v="2020-04-22T00:00:00"/>
    <s v="NO"/>
    <x v="0"/>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
  </r>
  <r>
    <n v="57"/>
    <s v="9. Gestión Administrativa "/>
    <s v="9.47"/>
    <s v="Origen Interno "/>
    <s v="1.    Auditorías Internas. "/>
    <x v="15"/>
    <s v="Ivonne Andrea Torrez Cruz "/>
    <x v="15"/>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d v="2020-02-05T00:00:00"/>
    <x v="22"/>
    <x v="0"/>
    <s v="Subdirector Administrativo "/>
    <s v="INICIADA EN LA VIGENCIA 2020"/>
    <x v="5"/>
    <d v="2020-04-21T00:00:00"/>
    <s v="EN DESARROLLO "/>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
    <s v="Hoja control  Carpeta de Constitución de Caja menor -Año 2020"/>
    <s v="HERNAN DARIO PARRA"/>
    <d v="2020-04-22T00:00:00"/>
    <s v="NO"/>
    <x v="0"/>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
  </r>
  <r>
    <n v="58"/>
    <s v="3. Prevención del Daño Antijurídico y Representación Judicial"/>
    <s v="3.8"/>
    <s v="Origen Interno "/>
    <s v="3.    Seguimientos de la Asesoría de Control Interno."/>
    <x v="16"/>
    <s v="Andrea Sierra Ochoa"/>
    <x v="16"/>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d v="2020-02-03T00:00:00"/>
    <x v="16"/>
    <x v="5"/>
    <s v="Subdirector Financiero"/>
    <s v="INICIADA EN LA VIGENCIA 2020"/>
    <x v="4"/>
    <d v="2020-04-21T00:00:00"/>
    <s v="EN DESARROLLO "/>
    <s v="A la fecha de corte, esta acción se encuentra en curso ya que se realizará en conjunto con la Dirección Juridica la inclusión una politica de operación en los mencionados procedimientos. "/>
    <s v="A la fecha no hay evidencia alguna en cuanto se realice la jormada de trabajo con la Direccón Juridica y se incluya la politica de operación."/>
    <s v="Audrey Alvarez Bustos / Subdirectora Financiera"/>
    <d v="2020-04-29T00:00:00"/>
    <s v="NO"/>
    <x v="2"/>
    <s v="Manuel Andres Farias Pinzón"/>
    <s v="29/04/2020:_x000a_Memo 2020IE569 donde se realiza el traslado por competencias al area de Financiera._x000a__x000a_Actividad que se encuentra en desarrollo."/>
  </r>
  <r>
    <n v="59"/>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d v="2020-01-09T00:00:00"/>
    <x v="23"/>
    <x v="10"/>
    <s v="Director Jurídico "/>
    <s v="INICIADA EN LA VIGENCIA 2020"/>
    <x v="5"/>
    <s v="13/02/2020_x000a_17/03/2020_x000a_16/04/2020"/>
    <s v="EN DESARROLLO "/>
    <s v="Frente a los Procesos reportados con hallazgo en el informe de seguimiento al sistema de información SIPROJWEB se realizaron seguimientos el 13/02/2020 y 17/03/2020 ejecutándose acciones para la corrección de los mismos. Sin embargo, en algunos procesos se había dejado que por estar terminados o por haber cambiado de apoderado no se ejecutarían las acciones, el actual Director Jurídico imparte directriz para hacer el cargue de los documentos en SIPROJWEB."/>
    <s v="Se adjunta Archivo Excel  Hallazgos 3,9 de seguimientos realizados y PDF de pantallazos tomados del SIPROJWEB."/>
    <s v="Julie Pauline Casallas Pinzon - Contratista 23/02/2019."/>
    <d v="2020-04-28T00:00:00"/>
    <s v="NO"/>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
  </r>
  <r>
    <n v="60"/>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_x000a_"/>
    <s v="Actualización Siproj."/>
    <s v="#procesos con actuazión durante el mes/#de procesos con actualización en Siproj"/>
    <d v="2020-01-09T00:00:00"/>
    <x v="10"/>
    <x v="10"/>
    <s v="Director Jurídico "/>
    <s v="INICIADA EN LA VIGENCIA 2020"/>
    <x v="4"/>
    <d v="2020-04-15T00:00:00"/>
    <s v="EN DESARROLLO "/>
    <s v="Se han venido realizando actualizaciones requeridas de los procesos y Siproj. En cuanto a la directriz impartida a los abogados apoderados, en Comité interno de la Dirección Jurídica el día 5 de marzo de 2020 se tocaron varios temas entre esos la obligatoriedad de mantener los procesos actualizados en SIPROJ. Sin embargo, se realiza mediante correo electrónico por parte del Director Jurídico a los abogados activos a la fecha el día 17 de abril 2020. No obstante, se continua con el seguimiento para el cumplimiento de la directriz, así como de impartir la instrucción a los abogados que se vayan vinculando a la CVP."/>
    <s v="Se adjunta PDF del acta de comité interno de Dir. Jurídica y PDF del correo enviado a los abogados apoderados."/>
    <s v="Julie Pauline Casallas Pinzon - Contratista 23/02/2019."/>
    <d v="2020-04-28T00:00:00"/>
    <s v="NO"/>
    <x v="2"/>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
  </r>
  <r>
    <n v="61"/>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d v="2020-01-09T00:00:00"/>
    <x v="23"/>
    <x v="10"/>
    <s v="Director Jurídico "/>
    <s v="INICIADA EN LA VIGENCIA 2020"/>
    <x v="5"/>
    <s v="13/02/2020_x000a_17/03/2020_x000a_16/04/2020"/>
    <s v="CUMPLIDA"/>
    <s v="Se ejecuta acción frente a la corrección de los Procesos en Siproj, teniendo en cuenta que para los Procesos Asignados al Abogado Michael Meek los procesos cambiaron No. de radicado y por lo tanto se desconoce a cual se refiere específicamente se continua con seguimiento a los procesos que fueron asignados a otros abogados."/>
    <s v="Se adjunta Archivo Excel  Hallazgos 3,10 de seguimientos realizados y PDF de pantallazos tomados del SIPROJWEB."/>
    <s v="Julie Pauline Casallas Pinzon - Contratista 23/02/2019."/>
    <d v="2020-04-28T00:00:00"/>
    <s v="NO"/>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
  </r>
  <r>
    <n v="62"/>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d v="2020-01-09T00:00:00"/>
    <x v="16"/>
    <x v="10"/>
    <s v="Director Jurídico "/>
    <s v="INICIADA EN LA VIGENCIA 2020"/>
    <x v="4"/>
    <d v="2020-04-16T00:00:00"/>
    <s v="EN DESARROLLO "/>
    <s v="Por directriz impartida por el Director Jurídico Dr. Arturo Galeano se remitirán todos los Procedimientos con los que cuenta el Proceso a los diferentes abogados para que realicen sus respectivas revisiones y actualizaciones de ser necesario, dentro de esta revisión y actualización se realizará la acción propuesta y cuya fecha de finalización es 30/06/2020. "/>
    <s v="N/A"/>
    <s v="Julie Pauline Casallas Pinzon - Contratista 23/02/2019."/>
    <d v="2020-04-28T00:00:00"/>
    <s v="NO"/>
    <x v="2"/>
    <s v="Manuel Andres Farias Pinzón"/>
    <s v="28/04/2020:_x000a_Acción que se encuentra en ejecución."/>
  </r>
  <r>
    <n v="63"/>
    <s v="4. Reasentamientos Humanos"/>
    <s v="4.9"/>
    <s v="Origen Interno "/>
    <s v="1.    Auditorías Internas. "/>
    <x v="13"/>
    <s v="Marcela Urrea Jaramillo"/>
    <x v="13"/>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d v="2020-02-10T00:00:00"/>
    <x v="10"/>
    <x v="6"/>
    <s v="Director de Reasentamientos Humanos"/>
    <s v="INICIADA EN LA VIGENCIA 2020"/>
    <x v="4"/>
    <d v="2020-04-20T00:00:00"/>
    <s v="NO INICIADA"/>
    <s v="A la fecha no se han realizado audirorías al Proceso."/>
    <m/>
    <s v="MARIA ANTONIA SANTOS VASQUEZ_x000a_Profesional Universitario 04"/>
    <d v="2020-04-24T00:00:00"/>
    <s v="NO"/>
    <x v="2"/>
    <s v="Manuel Andres Farias Pinzón"/>
    <s v="24/04/2020:_x000a_A la fecha no se han realizado audirorías al Proceso, por ende no se ha manifestado la necesidad de realizar esta acción."/>
  </r>
  <r>
    <n v="64"/>
    <s v="4. Reasentamientos Humanos"/>
    <s v="4.10"/>
    <s v="Origen Interno "/>
    <s v="1.    Auditorías Internas. "/>
    <x v="13"/>
    <s v="Marcela Urrea Jaramillo"/>
    <x v="13"/>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d v="2020-02-10T00:00:00"/>
    <x v="24"/>
    <x v="6"/>
    <s v="Director de Reasentamientos Humanos"/>
    <s v="INICIADA EN LA VIGENCIA 2020"/>
    <x v="4"/>
    <d v="2020-04-20T00:00:00"/>
    <s v="EN DESARROLLO "/>
    <s v="El 35% de los expedientes activos corresponde a 2637, de los cuales se han intervenido 3088."/>
    <s v="Informe con el reporte de los expedientes intervenidos realizado por el referente de Gestión Documental."/>
    <s v="MARIA ANTONIA SANTOS VASQUEZ_x000a_Profesional Universitario 04"/>
    <d v="2020-04-24T00:00:00"/>
    <s v="NO"/>
    <x v="2"/>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
  </r>
  <r>
    <n v="65"/>
    <s v="4. Reasentamientos Humanos"/>
    <s v="4.11"/>
    <s v="Origen Interno "/>
    <s v="1.    Auditorías Internas. "/>
    <x v="13"/>
    <s v="Marcela Urrea Jaramillo"/>
    <x v="13"/>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d v="2020-02-10T00:00:00"/>
    <x v="10"/>
    <x v="6"/>
    <s v="Director de Reasentamientos Humanos"/>
    <s v="INICIADA EN LA VIGENCIA 2020"/>
    <x v="4"/>
    <d v="2020-04-20T00:00:00"/>
    <s v="EN DESARROLLO "/>
    <s v="Se realizó la intervención a 5 expedientes de la Dirección y las evidencias se encuentran en físico en las instalaciones de la CVP. "/>
    <m/>
    <s v="MARIA ANTONIA SANTOS VASQUEZ_x000a_Profesional Universitario 04"/>
    <d v="2020-04-24T00:00:00"/>
    <s v="NO"/>
    <x v="2"/>
    <s v="Manuel Andres Farias Pinzón"/>
    <s v="24/04/2020:_x000a_Debido al aislamiento obligatorio por el Covid-19, no fue posible realizar verificación de las evidencias, ya que se encuentran en físico en las instalaciones de la CVP."/>
  </r>
  <r>
    <n v="66"/>
    <s v="4. Reasentamientos Humanos"/>
    <s v="4.11"/>
    <s v="Origen Interno "/>
    <s v="1.    Auditorías Internas. "/>
    <x v="13"/>
    <s v="Marcela Urrea Jaramillo"/>
    <x v="13"/>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d v="2020-02-10T00:00:00"/>
    <x v="25"/>
    <x v="6"/>
    <s v="Director de Reasentamientos Humanos"/>
    <s v="INICIADA EN LA VIGENCIA 2020"/>
    <x v="4"/>
    <d v="2020-04-20T00:00:00"/>
    <s v="EN DESARROLLO "/>
    <s v="Se han enviado correos electrónicos a los referentes de los equipos de trabajo de la Dirección requiriendo la información para el FUSS. "/>
    <s v="Correo enviado el 03 de febrero y el 30 de marzo del 2020."/>
    <s v="MARIA ANTONIA SANTOS VASQUEZ_x000a_Profesional Universitario 04"/>
    <d v="2020-04-24T00:00:00"/>
    <s v="NO"/>
    <x v="2"/>
    <s v="Manuel Andres Farias Pinzón"/>
    <s v="24/04/2020:_x000a_Se cuenta con correos del 03Feb2020 y 30Mar2020, dirigidos a los referentes de los equipos de trabajo de la Dirección, haciendo el requirimiento de la información para el FUSS."/>
  </r>
  <r>
    <n v="67"/>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d v="2020-02-10T00:00:00"/>
    <x v="10"/>
    <x v="6"/>
    <s v="Director de Reasentamientos Humanos"/>
    <s v="INICIADA EN LA VIGENCIA 2020"/>
    <x v="4"/>
    <d v="2020-04-20T00:00:00"/>
    <s v="NO INICIADA"/>
    <s v="No se ha remitido copia del taponamiento."/>
    <m/>
    <s v="MARIA ANTONIA SANTOS VASQUEZ_x000a_Profesional Universitario 04"/>
    <d v="2020-04-24T00:00:00"/>
    <s v="NO"/>
    <x v="2"/>
    <s v="Manuel Andres Farias Pinzón"/>
    <s v="24/04/2020:_x000a_A la fecha no se evidencia soporte del desarrollo de esta actividad."/>
  </r>
  <r>
    <n v="68"/>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d v="2020-02-10T00:00:00"/>
    <x v="10"/>
    <x v="6"/>
    <s v="Director de Reasentamientos Humanos"/>
    <s v="INICIADA EN LA VIGENCIA 2020"/>
    <x v="4"/>
    <d v="2020-04-20T00:00:00"/>
    <s v="NO INICIADA"/>
    <s v="No se han realizado auditorias."/>
    <m/>
    <s v="MARIA ANTONIA SANTOS VASQUEZ_x000a_Profesional Universitario 04"/>
    <d v="2020-04-24T00:00:00"/>
    <s v="NO"/>
    <x v="2"/>
    <s v="Manuel Andres Farias Pinzón"/>
    <s v="24/04/2020:_x000a_A la fecha no se ha requerido el desarrollo de esta actividad."/>
  </r>
  <r>
    <n v="69"/>
    <s v="4. Reasentamientos Humanos"/>
    <s v="4.13"/>
    <s v="Origen Interno "/>
    <s v="1.    Auditorías Internas. "/>
    <x v="13"/>
    <s v="Marcela Urrea Jaramillo"/>
    <x v="13"/>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x v="10"/>
    <x v="6"/>
    <s v="Director de Reasentamientos Humanos"/>
    <s v="INICIADA EN LA VIGENCIA 2020"/>
    <x v="4"/>
    <d v="2020-04-20T00:00:00"/>
    <s v="NO INICIADA"/>
    <s v="No se ha realizado la herramienta para el seguimiento."/>
    <m/>
    <s v="MARIA ANTONIA SANTOS VASQUEZ_x000a_Profesional Universitario 04"/>
    <d v="2020-04-24T00:00:00"/>
    <s v="NO"/>
    <x v="2"/>
    <s v="Manuel Andres Farias Pinzón"/>
    <s v="24/04/2020:_x000a_A la fecha no se evidencia soporte del desarrollo de esta actividad."/>
  </r>
  <r>
    <n v="70"/>
    <s v="4. Reasentamientos Humanos"/>
    <s v="4.14"/>
    <s v="Origen Interno "/>
    <s v="1.    Auditorías Internas. "/>
    <x v="13"/>
    <s v="Marcela Urrea Jaramillo"/>
    <x v="13"/>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x v="10"/>
    <x v="6"/>
    <s v="Director de Reasentamientos Humanos"/>
    <s v="INICIADA EN LA VIGENCIA 2020"/>
    <x v="4"/>
    <d v="2020-04-20T00:00:00"/>
    <s v="NO INICIADA"/>
    <s v="No se ha realizado la herramienta para el seguimiento."/>
    <m/>
    <s v="MARIA ANTONIA SANTOS VASQUEZ_x000a_Profesional Universitario 04"/>
    <d v="2020-04-24T00:00:00"/>
    <s v="NO"/>
    <x v="2"/>
    <s v="Manuel Andres Farias Pinzón"/>
    <s v="24/04/2020:_x000a_A la fecha no se evidencia soporte del desarrollo de esta actividad."/>
  </r>
  <r>
    <n v="71"/>
    <s v="4. Reasentamientos Humanos"/>
    <s v="4.15"/>
    <s v="Origen Interno "/>
    <s v="1.    Auditorías Internas. "/>
    <x v="13"/>
    <s v="Marcela Urrea Jaramillo"/>
    <x v="13"/>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d v="2020-02-10T00:00:00"/>
    <x v="10"/>
    <x v="6"/>
    <s v="Director de Reasentamientos Humanos"/>
    <s v="INICIADA EN LA VIGENCIA 2020"/>
    <x v="4"/>
    <d v="2020-04-20T00:00:00"/>
    <s v="EN DESARROLLO "/>
    <s v="Con el formato 208-REAS-Ft-103 FORMATO PARA PRESTAMO Y DEVOLUCIÓN DE EXPEDIENTES se realiza el seguimiento diario del prestamo de los expedientes y el control de la foliación."/>
    <s v="208-REAS-Ft-103 FORMATO PARA PRESTAMO Y DEVOLUCIÓN DE EXPEDIENTES"/>
    <s v="MARIA ANTONIA SANTOS VASQUEZ_x000a_Profesional Universitario 04"/>
    <d v="2020-04-24T00:00:00"/>
    <s v="NO"/>
    <x v="2"/>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
  </r>
  <r>
    <n v="72"/>
    <s v="1. Gestión Estratégica"/>
    <s v="1.30"/>
    <s v="Origen Interno "/>
    <s v="3.    Seguimientos de la Asesoría de Control Interno."/>
    <x v="17"/>
    <s v="Ángelo Maurizio Díaz Rodríguez"/>
    <x v="17"/>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d v="2020-05-01T00:00:00"/>
    <x v="26"/>
    <x v="3"/>
    <s v="Jefe Oficina Asesora de Planeación "/>
    <s v="NO INICIADA"/>
    <x v="4"/>
    <d v="2020-04-21T00:00:00"/>
    <s v="NO INICIADA"/>
    <s v="N/A - Actividad inicia el 1 de Mayo de 2020"/>
    <s v="N/A"/>
    <s v="Catalina Nagy Patiño - Jefe Oficina Asesora de Planeación"/>
    <m/>
    <m/>
    <x v="3"/>
    <m/>
    <m/>
  </r>
  <r>
    <n v="73"/>
    <s v="1. Gestión Estratégica"/>
    <s v="1.30"/>
    <s v="Origen Interno "/>
    <s v="3.    Seguimientos de la Asesoría de Control Interno."/>
    <x v="17"/>
    <s v="Ángelo Maurizio Díaz Rodríguez"/>
    <x v="17"/>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d v="2020-05-01T00:00:00"/>
    <x v="26"/>
    <x v="3"/>
    <s v="Jefe Oficina Asesora de Planeación "/>
    <s v="NO INICIADA"/>
    <x v="4"/>
    <d v="2020-04-21T00:00:00"/>
    <s v="NO INICIADA"/>
    <s v="N/A - Actividad inicia el 1 de Mayo de 2020"/>
    <s v="N/A"/>
    <s v="Catalina Nagy Patiño - Jefe Oficina Asesora de Planeación"/>
    <m/>
    <m/>
    <x v="3"/>
    <m/>
    <m/>
  </r>
  <r>
    <n v="74"/>
    <s v="1. Gestión Estratégica"/>
    <s v="1.31"/>
    <s v="Origen Interno "/>
    <s v="3.    Seguimientos de la Asesoría de Control Interno."/>
    <x v="17"/>
    <s v="Ángelo Maurizio Díaz Rodríguez"/>
    <x v="17"/>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d v="2020-01-01T00:00:00"/>
    <x v="27"/>
    <x v="3"/>
    <s v="Jefe Oficina Asesora de Planeación "/>
    <s v="CERRADA"/>
    <x v="1"/>
    <d v="2020-04-21T00:00:00"/>
    <s v="EN DESARROLLO "/>
    <s v="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
    <s v="Acta de reunión:_x000a_\\10.216.160.201\Oficial\PLAN DE MEJORAMIENTO CI\2020\Actividad 74"/>
    <s v="Catalina Nagy Patiño - Jefe Oficina Asesora de Planeación"/>
    <d v="2020-04-27T00:00:00"/>
    <s v="SI"/>
    <x v="1"/>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intificando el actual formato son las actividades de control correspondientes al plan de tratamiento de riesgos y no a los controles de cada uno de los procesos, como se afirma en el autocontrol entregado por la OAP."/>
  </r>
  <r>
    <n v="75"/>
    <s v="2. Gestión de Comunicaciones"/>
    <s v="2.6"/>
    <s v="Origen Interno "/>
    <s v="3.    Seguimientos de la Asesoría de Control Interno."/>
    <x v="17"/>
    <s v="Ángelo Maurizio Díaz Rodríguez"/>
    <x v="17"/>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d v="2020-01-21T00:00:00"/>
    <x v="28"/>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6"/>
    <s v="2. Gestión de Comunicaciones"/>
    <s v="2.7"/>
    <s v="Origen Interno "/>
    <s v="3.    Seguimientos de la Asesoría de Control Interno."/>
    <x v="17"/>
    <s v="Ángelo Maurizio Díaz Rodríguez"/>
    <x v="17"/>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x v="28"/>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7"/>
    <s v="2. Gestión de Comunicaciones"/>
    <s v="2.8"/>
    <s v="Origen Interno "/>
    <s v="3.    Seguimientos de la Asesoría de Control Interno."/>
    <x v="17"/>
    <s v="Ángelo Maurizio Díaz Rodríguez"/>
    <x v="17"/>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x v="28"/>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8"/>
    <s v="2. Gestión de Comunicaciones"/>
    <s v="2.9"/>
    <s v="Origen Interno "/>
    <s v="3.    Seguimientos de la Asesoría de Control Interno."/>
    <x v="17"/>
    <s v="Ángelo Maurizio Díaz Rodríguez"/>
    <x v="17"/>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d v="2020-01-21T00:00:00"/>
    <x v="28"/>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9"/>
    <s v="4. Reasentamientos Humanos"/>
    <s v="4.17"/>
    <s v="Origen Interno "/>
    <s v="3.    Seguimientos de la Asesoría de Control Interno."/>
    <x v="17"/>
    <s v="Ángelo Maurizio Díaz Rodríguez"/>
    <x v="17"/>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d v="2020-01-28T00:00:00"/>
    <x v="10"/>
    <x v="6"/>
    <s v="Director de Reasentamientos Humanos"/>
    <s v="CERRADA"/>
    <x v="1"/>
    <d v="2020-04-20T00:00:00"/>
    <s v="CUMPLIDA"/>
    <s v="Se incluyó en la redacción de los riesgos para el 2020 las variables."/>
    <s v="Mapa de riesgos de la Dirección."/>
    <s v="MARIA ANTONIA SANTOS VASQUEZ_x000a_Profesional Universitario 04"/>
    <d v="2020-04-24T00:00:00"/>
    <s v="SI"/>
    <x v="1"/>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r>
  <r>
    <n v="80"/>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d v="2020-01-01T00:00:00"/>
    <x v="16"/>
    <x v="1"/>
    <s v="Director de Urbanizaciones y Titulación"/>
    <s v="INICIADA EN LA VIGENCIA 2020"/>
    <x v="4"/>
    <s v="15/042020"/>
    <s v="EN DESARROLLO "/>
    <s v="Las observaciones efectuadas se remitieron a la Subsecretaria Jurìdica del Hàbitat para que a su vez las remita a la Alcaldìa Mayor para aprobaciòn y posterior promulgaciòn del Decreto de condiciones de urgencia."/>
    <s v="Se encuentra el proyecto en validaciòn por parte del Hàbitat para aprobaciòn de la Alcaldìa"/>
    <s v="Angela María Vélez C."/>
    <d v="2020-04-24T00:00:00"/>
    <s v="NO"/>
    <x v="2"/>
    <s v="Manuel Andres Farias Pinzón"/>
    <s v="24/04/2020:_x000a_El proyecto se encuentra en validaciòn por parte del Hàbitat para aprobaciòn de la Alcaldìa."/>
  </r>
  <r>
    <n v="81"/>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d v="2020-01-01T00:00:00"/>
    <x v="16"/>
    <x v="1"/>
    <s v="Director de Urbanizaciones y Titulación"/>
    <s v="CERRADA"/>
    <x v="1"/>
    <d v="2020-04-15T00:00:00"/>
    <s v="CUMPLIDA"/>
    <s v="En el PAAC vigencia 2020 fue incluìdo este escenario de participaciòn ciudadana"/>
    <s v="PAAC 2020"/>
    <s v="Angela María Vélez C."/>
    <d v="2020-04-24T00:00:00"/>
    <s v="SI"/>
    <x v="1"/>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r>
  <r>
    <n v="82"/>
    <s v="9. Gestión Administrativa "/>
    <s v="9.48"/>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d v="2020-02-01T00:00:00"/>
    <x v="29"/>
    <x v="0"/>
    <s v="Subdirector Administrativo "/>
    <s v="CERRADA"/>
    <x v="1"/>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1"/>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r>
  <r>
    <n v="83"/>
    <s v="12. Gestión del Talento Humano"/>
    <s v="12.4"/>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d v="2020-02-01T00:00:00"/>
    <x v="29"/>
    <x v="12"/>
    <s v="Subdirector Administrativo "/>
    <s v="CERRADA"/>
    <x v="1"/>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1"/>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r>
  <r>
    <n v="84"/>
    <s v="14. Gestión Tecnología de la Información y Comunicaciones"/>
    <s v="14.31"/>
    <s v="Origen Interno "/>
    <s v="3.    Seguimientos de la Asesoría de Control Interno."/>
    <x v="17"/>
    <s v="Ángelo Maurizio Díaz Rodríguez"/>
    <x v="17"/>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x v="6"/>
    <x v="7"/>
    <s v="Jefe Oficina de Tecnologías de la Información y las Comunicaciones"/>
    <s v="CERRADA"/>
    <x v="1"/>
    <d v="2020-04-17T00:00:00"/>
    <s v="EN DESARROLLO "/>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5"/>
    <s v="14. Gestión Tecnología de la Información y Comunicaciones"/>
    <s v="14.32"/>
    <s v="Origen Interno "/>
    <s v="3.    Seguimientos de la Asesoría de Control Interno."/>
    <x v="17"/>
    <s v="Ángelo Maurizio Díaz Rodríguez"/>
    <x v="17"/>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x v="6"/>
    <x v="7"/>
    <s v="Jefe Oficina de Tecnologías de la Información y las Comunicaciones"/>
    <s v="CERRADA"/>
    <x v="1"/>
    <d v="2020-04-17T00:00:00"/>
    <s v="EN DESARROLLO "/>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6"/>
    <s v="14. Gestión Tecnología de la Información y Comunicaciones"/>
    <s v="14.33"/>
    <s v="Origen Interno "/>
    <s v="3.    Seguimientos de la Asesoría de Control Interno."/>
    <x v="17"/>
    <s v="Ángelo Maurizio Díaz Rodríguez"/>
    <x v="17"/>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d v="2020-01-01T00:00:00"/>
    <x v="6"/>
    <x v="7"/>
    <s v="Jefe Oficina de Tecnologías de la Información y las Comunicaciones"/>
    <s v="CERRADA"/>
    <x v="1"/>
    <d v="2020-04-17T00:00:00"/>
    <s v="EN DESARROLLO "/>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7"/>
    <s v="14. Gestión Tecnología de la Información y Comunicaciones"/>
    <s v="14.34"/>
    <s v="Origen Interno "/>
    <s v="3.    Seguimientos de la Asesoría de Control Interno."/>
    <x v="17"/>
    <s v="Ángelo Maurizio Díaz Rodríguez"/>
    <x v="17"/>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d v="2020-01-01T00:00:00"/>
    <x v="6"/>
    <x v="7"/>
    <s v="Jefe Oficina de Tecnologías de la Información y las Comunicaciones"/>
    <s v="CERRADA"/>
    <x v="1"/>
    <d v="2020-04-17T00:00:00"/>
    <s v="EN DESARROLLO "/>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8"/>
    <s v="8. Servicio al Ciudadano"/>
    <s v="8.14"/>
    <s v="Origen Interno "/>
    <s v="13.  Otros."/>
    <x v="18"/>
    <s v="Marcela Urrea Jaramillo"/>
    <x v="18"/>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d v="2020-02-06T00:00:00"/>
    <x v="22"/>
    <x v="13"/>
    <s v="Director de Gestión Corporativa y CID"/>
    <s v="CERRADA"/>
    <x v="1"/>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x v="1"/>
    <s v="Manuel Andres Farias Pinzón"/>
    <s v="28/04/2020:_x000a_Se cuenta con memorando 2020IE5000 del dia 16Mar2020, donde la Dirección de Gestión Corporativa solicita a la Subdirección Administrativa la modificación de la resolución 4720 del 29 de octubre de 2018."/>
  </r>
  <r>
    <n v="89"/>
    <s v="9. Gestión Administrativa "/>
    <s v="9.49"/>
    <s v="Origen Interno "/>
    <s v="1.    Auditorías Internas. "/>
    <x v="19"/>
    <s v="Graciela Zabala Rico"/>
    <x v="19"/>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
    <s v="Acciones Administrativas y juridicas"/>
    <s v="Acciones Administrativas y juridicas"/>
    <d v="2020-02-18T00:00:00"/>
    <x v="26"/>
    <x v="0"/>
    <s v="Subdirector Administrativo "/>
    <s v="INICIADA EN LA VIGENCIA 2020"/>
    <x v="4"/>
    <d v="2020-04-21T00:00:00"/>
    <s v="EN DESARROLLO "/>
    <s v="21/04/2020: Se recibió comunicado de Promoambiental con fecha de 12 de FEBRERO de 2020 con asunto Citacion Notificacion personal para el 19-02-2020, en la cual solo se informó que proambiental realizará la verificación de la información y valores segun radicado por la CVP. Se realizó Memorando 2020IE2723 y 2020IE2746 a la oficina Juridica con el fin de iniciar las acciones juridicas del caso."/>
    <s v="Memorando 2020IE2746 - 2020IE2723"/>
    <s v="HERNAN DARIO PARRA"/>
    <d v="2020-04-22T00:00:00"/>
    <s v="NO"/>
    <x v="2"/>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
  </r>
  <r>
    <n v="90"/>
    <s v="9. Gestión Administrativa "/>
    <s v="9.50"/>
    <s v="Origen Interno "/>
    <s v="1.    Auditorías Internas. "/>
    <x v="19"/>
    <s v="Graciela Zabala Rico"/>
    <x v="19"/>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d v="2020-02-18T00:00:00"/>
    <x v="10"/>
    <x v="0"/>
    <s v="Subdirector Administrativo "/>
    <s v="INICIADA EN LA VIGENCIA 2020"/>
    <x v="4"/>
    <d v="2020-04-21T00:00:00"/>
    <s v="EN DESARROLLO "/>
    <s v="21/04/2020: Se realizó socialización y mesa de trabajo para el primer trimestre al Informe de Austeridad del gasto, con los diferentes enlaces de forma virtual, debido a la emergencia sanitaria y aislamiento, dando respuesta bajo memorando."/>
    <s v="Mesa de trabajo virtual "/>
    <s v="HERNAN DARIO PARRA"/>
    <d v="2020-04-22T00:00:00"/>
    <s v="NO"/>
    <x v="2"/>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
  </r>
  <r>
    <n v="91"/>
    <s v="8. Servicio al Ciudadano"/>
    <s v="8.15"/>
    <s v="Origen Interno "/>
    <s v="1.    Auditorías Internas. "/>
    <x v="18"/>
    <s v="Marcela Urrea Jaramillo"/>
    <x v="18"/>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x v="10"/>
    <x v="6"/>
    <s v="Director de Reasentamientos Humanos"/>
    <s v="INICIADA EN LA VIGENCIA 2020"/>
    <x v="4"/>
    <d v="2020-04-20T00:00:00"/>
    <s v="EN DESARROLLO "/>
    <s v="Se implementó en la Dirección una herramienta para realizar el seguimiento a las PQRSD en donde se encuentra el responsable de dar respuesta."/>
    <s v="\\10.216.160.201\Bases_usuarios\bd\reasentamientos\MATRIZ SEGUIMIENTO PQRS (REAS)"/>
    <s v="MARIA ANTONIA SANTOS VASQUEZ_x000a_Profesional Universitario 04"/>
    <d v="2020-04-24T00:00:00"/>
    <s v="NO"/>
    <x v="2"/>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
  </r>
</pivotCacheRecords>
</file>

<file path=xl/pivotCache/pivotCacheRecords2.xml><?xml version="1.0" encoding="utf-8"?>
<pivotCacheRecords xmlns="http://schemas.openxmlformats.org/spreadsheetml/2006/main" xmlns:r="http://schemas.openxmlformats.org/officeDocument/2006/relationships" count="105">
  <r>
    <n v="1"/>
    <s v="9. Gestión Administrativa "/>
    <s v="9.2"/>
    <s v="Origen Interno "/>
    <s v="1.    Auditorías Internas. "/>
    <s v="Auditoría combinada Gestión Financiera 2016"/>
    <s v="Graciela Zabala Rico"/>
    <d v="2016-12-30T00:00:0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d v="2017-02-10T00:00:00"/>
    <d v="2017-09-30T00:00:00"/>
    <x v="0"/>
    <x v="0"/>
    <s v="INICIADA EN LA VIGENCIA 2017"/>
    <s v="VENCIDA EN LA VIGENCIA 2017"/>
    <s v="23/05/2015_x000a_13/12/2017_x000a_23/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ó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m/>
    <m/>
    <m/>
    <x v="0"/>
  </r>
  <r>
    <n v="2"/>
    <s v="9. Gestión Administrativa "/>
    <s v="9.3"/>
    <s v="Origen Interno "/>
    <s v="1.    Auditorías Internas. "/>
    <s v="Auditoría combinada Gestión Financiera 2016"/>
    <s v="Graciela Zabala Rico"/>
    <d v="2016-12-30T00:00:0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d v="2017-02-10T00:00:00"/>
    <d v="2017-09-30T00:00:00"/>
    <x v="0"/>
    <x v="0"/>
    <s v="INICIADA EN LA VIGENCIA 2017"/>
    <s v="VENCIDA EN LA VIGENCIA 2017"/>
    <s v="23/05/2015_x000a_13/12/2017_x000a_23/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m/>
    <m/>
    <m/>
    <x v="0"/>
  </r>
  <r>
    <n v="3"/>
    <s v="9. Gestión Administrativa "/>
    <s v="9.3"/>
    <s v="Origen Interno "/>
    <s v="1.    Auditorías Internas. "/>
    <s v="Auditoría combinada Gestión Financiera 2016"/>
    <s v="Graciela Zabala Rico"/>
    <d v="2016-12-30T00:00:0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17-02-10T00:00:00"/>
    <d v="2017-09-30T00:00:00"/>
    <x v="0"/>
    <x v="0"/>
    <s v="INICIADA EN LA VIGENCIA 2017"/>
    <s v="VENCIDA EN LA VIGENCIA 2017"/>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m/>
    <m/>
    <m/>
    <x v="0"/>
  </r>
  <r>
    <n v="4"/>
    <s v="10. Gestión Financiera "/>
    <s v="10.4"/>
    <s v="Origen Interno "/>
    <s v="1.    Auditorías Internas. "/>
    <s v="Auditoría combinada Gestión Financiera 2016"/>
    <s v="Graciela Zabala Rico"/>
    <d v="2016-12-30T00:00:0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d v="2017-02-10T00:00:00"/>
    <d v="2017-09-30T00:00:00"/>
    <x v="0"/>
    <x v="0"/>
    <s v="INICIADA EN LA VIGENCIA 2017"/>
    <s v="VENCIDA EN LA VIGENCIA 2017"/>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m/>
    <m/>
    <m/>
    <x v="0"/>
  </r>
  <r>
    <n v="5"/>
    <s v="10. Gestión Financiera "/>
    <s v="10.4"/>
    <s v="Origen Interno "/>
    <s v="1.    Auditorías Internas. "/>
    <s v="Auditoría combinada Gestión Financiera 2016"/>
    <s v="Graciela Zabala Rico"/>
    <d v="2016-12-30T00:00:0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17-02-10T00:00:00"/>
    <d v="2017-09-30T00:00:00"/>
    <x v="0"/>
    <x v="0"/>
    <s v="INICIADA EN LA VIGENCIA 2017"/>
    <s v="VENCIDA EN LA VIGENCIA 2017"/>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m/>
    <m/>
    <m/>
    <x v="0"/>
  </r>
  <r>
    <n v="6"/>
    <s v="10. Gestión Financiera "/>
    <s v="10.7"/>
    <s v="Origen Interno "/>
    <s v="1.    Auditorías Internas. "/>
    <s v="Auditoría combinada Gestión Financiera 2016"/>
    <s v="Graciela Zabala Rico"/>
    <d v="2016-12-30T00:00:0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d v="2017-02-10T00:00:00"/>
    <d v="2017-12-31T00:00:00"/>
    <x v="0"/>
    <x v="0"/>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x v="1"/>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m/>
    <m/>
    <m/>
    <x v="1"/>
  </r>
  <r>
    <n v="7"/>
    <s v="10. Gestión Financiera "/>
    <s v="10.7"/>
    <s v="Origen Interno "/>
    <s v="1.    Auditorías Internas. "/>
    <s v="Auditoría combinada Gestión Financiera 2016"/>
    <s v="Graciela Zabala Rico"/>
    <d v="2016-12-30T00:00:0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d v="2017-02-10T00:00:00"/>
    <d v="2017-12-31T00:00:00"/>
    <x v="0"/>
    <x v="0"/>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x v="1"/>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m/>
    <m/>
    <m/>
    <x v="1"/>
  </r>
  <r>
    <n v="8"/>
    <s v="7. Urbanizaciones y Titulación"/>
    <s v="7.3"/>
    <s v="Origen Interno "/>
    <s v="1.    Auditorías Internas. "/>
    <s v="Auditoría combinada Urbanización y Titulación"/>
    <s v="Claudia Yanet D'antonio Adame"/>
    <d v="2017-10-17T00:00:00"/>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d v="2018-05-02T00:00:00"/>
    <d v="2018-06-30T00:00:00"/>
    <x v="1"/>
    <x v="1"/>
    <s v="INICIADA EN LA VIGENCIA 2018"/>
    <s v="VENCIDA EN LA VIGENCIA 2018"/>
    <s v="13/11/2018_x000a_22/05/2019_x000a_4/10/2019 _x000a_ 31/12/2019_x000a_15/04/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
    <s v="Ivonne Maritza Gómez-Marisol Cuadrado, se revisó con Claudia Yanet D Antonio Adame el 3 de mayo de 2018_x000a__x000a_  22/05/19 Magda Giselle Cifuentes                31/12/2019 Magda Giselle Cifuentes 15/04/2020 Angela Marìa Vèlez"/>
    <s v="18/12/2018_x000a_06/06/2019_x000a_14/11/2019_x000a_24/01/2020_x000a_24/04/2020_x000a_01/07/2020"/>
    <s v="NO"/>
    <x v="0"/>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01/07/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m/>
    <m/>
    <m/>
    <x v="0"/>
  </r>
  <r>
    <n v="9"/>
    <s v="16. Evaluación de la Gestión"/>
    <s v="16.1"/>
    <s v="Origen Interno "/>
    <s v="1.    Auditorías Internas. "/>
    <s v="Auditoría Interna de Calidad ISO 9001:2015 SGS"/>
    <s v="Auditor Externo "/>
    <d v="2018-04-26T00:00:00"/>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d v="2018-08-31T00:00:00"/>
    <x v="2"/>
    <x v="2"/>
    <s v="INICIADA EN LA VIGENCIA 2018"/>
    <s v="VENCIDA EN LA VIGENCIA 2018"/>
    <s v="12/12/2018_x000a_19/06/2019_x000a_04/10/2019_x000a_15/01/2020_x000a_15/04/2020_x000a_25/06/2020"/>
    <s v="EN DESARROLLO "/>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
    <s v="Alejandro Marín Cañón / Contratista 560-2018 / Contratista 007-2019_x000a_15/01/2020: Alexandra Johenn Álvarez Mantilla-Profesional Universitario 219-01"/>
    <s v="13/12/2018_x000a_19/06/2019_x000a_04/10/2019_x000a_29/01/2020_x000a_28/04/2020_x000a_01/07/2020"/>
    <s v="NO"/>
    <x v="0"/>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on de la mejora_x000a__x000a_28/04/2020:_x000a_Se ha socializado a 3 de 16 procesos el procedimiento &quot;208-CI-PR-05 gestión de la mejora&quot; _x000a_Hallazgo que continua abierto_x000a__x000a_01/07/2020: En razón al aislamiento oblogatorio declarado por la pandemia generada por el virus COVID-19, no se ha podido continuar con la socialización a los demás procesos. _x000a_Hallazgo que continua abierto"/>
    <m/>
    <m/>
    <m/>
    <x v="0"/>
  </r>
  <r>
    <n v="10"/>
    <s v="1. Gestión Estratégica"/>
    <s v="1.18"/>
    <s v="Origen Interno "/>
    <s v="3.    Seguimientos de la Asesoría de Control Interno."/>
    <s v="Informe Primer Seguimiento PAAC 2019"/>
    <s v="Alejandro Marín Cañón"/>
    <d v="2019-05-15T00:00:00"/>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d v="2019-12-31T00:00:00"/>
    <x v="3"/>
    <x v="3"/>
    <s v="CERRADA"/>
    <s v="CERRADA"/>
    <s v="4/10/2019_x000a_14/01/2020_x000a_30/06/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_x000a__x000a_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_x000a__x000a_https://www.cajaviviendapopular.gov.co/?q=matriz-de-riesgos-plan-anticorrupci%C3%B3n-y-atenci%C3%B3n-al-ciudadano"/>
    <s v="14/01/2020:\\10.216.160.201\calidad\19. CONSOLIDADO MAPAS DE RIESGO\MATRIZ DE RIESGOS - PAAC\2019\MATRIZ DE RIESGOS - PAAC - 3er. CORTE_x000a__x000a_30/06/2020: \\10.216.160.201\calidad\19. CONSOLIDADO MAPAS DE RIESGO\MATRIZ DE RIESGOS - PAAC\2020\MAPA DE RIESGOS - PAAC - 1er. CORTE - 2020"/>
    <s v="14/01/2020: Javier de Jesús Cruz - Jefe Oficina Asesora de Planeación_x000a_30/06/2020: Catalina Nagy Patiño - Jefe Oficina Asesora de Planeación"/>
    <s v="15/10/2019_x000a_27/01/2020_x000a_27/04/2020_x000a_03/07/2020"/>
    <s v="SI"/>
    <x v="1"/>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i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on 2 del PAAC 2020, ni la actualización de la modificación en el componente de Rendición de Cuentas, asi como tampoco se encuentra evidencia de socialización a la ciudadani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i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ia 11Mar2020, con numero de reunión 02-2020."/>
    <m/>
    <m/>
    <m/>
    <x v="0"/>
  </r>
  <r>
    <n v="11"/>
    <s v="6. Mejoramiento de Barrios"/>
    <s v="6.3"/>
    <s v="Origen Interno "/>
    <s v="1.    Auditorías Internas. "/>
    <s v="Auditoría Interna de Calidad ISO 9001:2015 APPLUS"/>
    <s v="Auditor Externo "/>
    <d v="2019-05-28T00:00:00"/>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d v="2019-10-09T00:00:00"/>
    <x v="4"/>
    <x v="4"/>
    <s v="CERRADA"/>
    <s v="CERRADA"/>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x v="1"/>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m/>
    <m/>
    <m/>
    <x v="1"/>
  </r>
  <r>
    <n v="12"/>
    <s v="6. Mejoramiento de Barrios"/>
    <s v="6.3"/>
    <s v="Origen Interno "/>
    <s v="1.    Auditorías Internas. "/>
    <s v="Auditoría Interna de Calidad ISO 9001:2015 APPLUS"/>
    <s v="Auditor Externo "/>
    <d v="2019-05-28T00:00:00"/>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d v="2019-12-31T00:00:00"/>
    <x v="4"/>
    <x v="4"/>
    <s v="CERRADA"/>
    <s v="CERRADA"/>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x v="1"/>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ia TECNICONSULTA SAS correspondiente al contrato 691 de 2018_x000a_-El di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m/>
    <m/>
    <m/>
    <x v="1"/>
  </r>
  <r>
    <n v="13"/>
    <s v="10. Gestión Financiera "/>
    <s v="10.28"/>
    <s v="Origen Interno "/>
    <s v="1.    Auditorías Internas. "/>
    <s v="Auditoría Interna de Calidad ISO 9001:2015 APPLUS"/>
    <s v="Auditor Externo "/>
    <d v="2019-05-28T00:00:00"/>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d v="2020-01-31T00:00:00"/>
    <x v="5"/>
    <x v="5"/>
    <s v="CERRADA"/>
    <s v="CERRADA"/>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x v="1"/>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on 65_x000a__x000a_29/04/2020:_x000a_Se realiza segundo seguimiento trimestral, correspondiente al 4 trimestre de 2019, a las areas de Cartera, Presupuesto, Tesorería y Contabilidad, del dia 18Dic2019, donde se relaciona listado de asistencia por cada area y archivo en excel con el puntaje obtenido por cada area."/>
    <m/>
    <m/>
    <m/>
    <x v="1"/>
  </r>
  <r>
    <n v="14"/>
    <s v="1. Gestión Estratégica"/>
    <s v="1.23"/>
    <s v="Origen Interno "/>
    <s v="1.    Auditorías Internas. "/>
    <s v="Auditoría Interna de Calidad ISO 9001:2015 APPLUS"/>
    <s v="Auditor Interno"/>
    <d v="2019-05-28T00:00:00"/>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d v="2019-07-31T00:00:00"/>
    <x v="3"/>
    <x v="3"/>
    <s v="CERRADA"/>
    <s v="CERRADA"/>
    <s v="4/10/2019_x000a_14/01/2020_x000a_30/06/2020"/>
    <s v="CUMPLIDA"/>
    <s v="14/01/2020: Durante el mes de Mayo - 2019, se actualizarón las Matrices de Oportunidades de Mejora, consolidando la información para cada proceso de la Entidad (16) y efectuando su publicación en la carpeta de calidad._x000a__x000a_30/06/2020:Durante el mes de Enero - 2020, se actualizarón las Matrices DOFA, dentro de las cuales se tienen las Oportunidades , consolidando la información para cada proceso de la Entidad (16) y efectuando su publicación en la carpeta de calidad."/>
    <s v="14/01/2020: \\10.216.160.201\calidad\1. PROCESO DE GESTIÓN ESTRATÉGICA\DOCUMENTOS REFERENCIA\CONTEXTO ORGANIZACIONAL\2019_x000a__x000a_30/06/2020:\\10.216.160.201\calidad\19. CONSOLIDADO MAPAS DE RIESGO\MATRIZ DE RIESGOS - PAAC\2020\FICHAS DE RIESGO - 2020"/>
    <s v="14/01/2020: Javier de Jesús Cruz - Jefe Oficina Asesora de Planeación_x000a_30/06/2020: Catalina Nagy Patiño - Jefe Oficina Asesora de Planeación"/>
    <s v="13/11/2019_x000a_27/01/2020_x000a_27/04/2020_x000a_03/07/2020"/>
    <s v="SI"/>
    <x v="1"/>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andose 16 pestañas, una para cada proceso, por lo cual dicho archivo no refleja la construcción de una Matriz de Oportunidades de Mejora que reuna las acciones o actividades para abordar y gestionar las Oportunidades de Mejora identificadas para cada Proceso de la entidad._x000a_Hallazgo que continua abierto_x000a__x000a_03/07/2020_x000a_Se realiza verificación de las matrices DOFA actualizadas para la vigencia 2020, en la ruta: \\10.216.160.201\calidad\19. CONSOLIDADO MAPAS DE RIESGO\MATRIZ DE RIESGOS - PAAC\2020\FICHAS DE RIESGO - 2020, donde se puede evidenciar que se encuentran 16 archivos &quot;208-PLA-Ft-73-74-75 y 78 Riesgos&quot; para los 16 procesos de la CVP, encontrando en cada proceso el item de &quot;3.2 Oportunidades de Mejora&quot; del formato &quot;Contexto del Proceso&quot; codigo 208-PLA-Ft-75 versión 2."/>
    <m/>
    <m/>
    <m/>
    <x v="0"/>
  </r>
  <r>
    <n v="15"/>
    <s v="4. Reasentamientos Humanos"/>
    <s v="4.6"/>
    <s v="Origen Interno "/>
    <s v="1.    Auditorías Internas. "/>
    <s v="Auditoría Interna de Calidad ISO 9001:2015 APPLUS"/>
    <s v="Auditor Externo "/>
    <d v="2019-05-28T00:00:00"/>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d v="2019-12-31T00:00:00"/>
    <x v="6"/>
    <x v="6"/>
    <s v="CERRADA"/>
    <s v="CERRADA"/>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x v="1"/>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ia se permite dejar cerrada la acción, ya que cumple con la actividad propuesta, pero el envio de la misma, no cumple con la fecha establecida, la cual era el dia 31/12/2019, pero entregan el soporte de las evidencias el dia 20/02/2020."/>
    <m/>
    <m/>
    <m/>
    <x v="1"/>
  </r>
  <r>
    <n v="16"/>
    <s v="14. Gestión Tecnología de la Información y Comunicaciones"/>
    <s v="14.14"/>
    <s v="Origen Interno "/>
    <s v="1.    Auditorías Internas. "/>
    <s v="Auditoría Interna de Calidad ISO 9001:2015 APPLUS"/>
    <s v="Auditor Externo "/>
    <d v="2019-05-28T00:00:00"/>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d v="2019-12-31T00:00:00"/>
    <x v="7"/>
    <x v="7"/>
    <s v="CERRADA"/>
    <s v="CERRADA"/>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x v="1"/>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onico del di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ia 31Ene2020 mediante correo se realiza el envio del los documentos FUSS TIC enero 2020_x000a__x000a_Así mismo se cuenta con correo del dia 08Abr2020 donde se realiza la entrega oportuna de las Herramientas de Gestión con corte al 31Mar2020, teniendo en cuenta que el plazo de entrega establecido por la OAP era el dia 08Abr2020."/>
    <m/>
    <m/>
    <m/>
    <x v="1"/>
  </r>
  <r>
    <n v="17"/>
    <s v="16. Evaluación de la Gestión"/>
    <s v="16.3"/>
    <s v="Origen Interno "/>
    <s v="1.    Auditorías Internas. "/>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d v="2019-09-30T00:00:00"/>
    <x v="2"/>
    <x v="2"/>
    <s v="INICIADA EN LA VIGENCIA 2019"/>
    <s v="VENCIDA EN LA VIGENCIA 2019"/>
    <s v="14/10/2019_x000a_15/01/2020_x000a_15/04/2020_x000a_25/06/2020"/>
    <s v="EN DESARROLLO "/>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 En razón al aislamiento oblogatorio declarado por la pandemia generada por el virus COVID-19, no se ha podido continuar con la socialización a los demás procesos._x000a_Hallazgo que continua abierto"/>
    <m/>
    <m/>
    <m/>
    <x v="0"/>
  </r>
  <r>
    <n v="18"/>
    <s v="16. Evaluación de la Gestión"/>
    <s v="16.3"/>
    <s v="Origen Interno "/>
    <s v="1.    Auditorías Internas. "/>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d v="2019-10-15T00:00:00"/>
    <x v="2"/>
    <x v="2"/>
    <s v="INICIADA EN LA VIGENCIA 2019"/>
    <s v="VENCIDA EN LA VIGENCIA 2019"/>
    <s v="14/10/2019_x000a_15/01/2020_x000a_15/04/2020_x000a_25/06/2020"/>
    <s v="EN DESARROLLO "/>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m/>
    <m/>
    <m/>
    <x v="0"/>
  </r>
  <r>
    <n v="19"/>
    <s v="11. Gestión Documental"/>
    <s v="11.7"/>
    <s v="Origen Externo "/>
    <s v="13.  Otros."/>
    <s v="Visita Archivo Distrital - Cumplimiento de la normativa archivística"/>
    <s v="Auditor Externo "/>
    <d v="2019-05-08T00:00:00"/>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x v="8"/>
    <x v="0"/>
    <s v="INICIADA EN LA VIGENCIA 2020"/>
    <s v="SIN VENCER"/>
    <s v="21/04/2020_x000a_25/06/202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
    <s v="La evidencia reposa en el servidor_x000a__x000a_Evidencia proceso de Gestión Documental"/>
    <s v="HERNAN DARIO PARRA"/>
    <s v="05/02/2020_x000a_22/04/2020_x000a_01/07/2020"/>
    <s v="NO"/>
    <x v="2"/>
    <s v="Ángelo Maurizio Diaz Rodríguez_x000a__x000a_Manuel Andres Farias Pinzón"/>
    <s v="5/02/2020: Se hará seguimiento a esta actividad en el 2020._x000a__x000a_22/04/2020: No se evidencia certificado del registro unico de series y subseries del AGN mediante oficio 2-2020-02255 del 29 de marzo de 2020, ni la expedición de la resolución No. 2099 del 13 de marzo de 2020-Adopción de TVD, asi mismo, no se adjunta soporte de la elaboración del plan integral de trabajo para la aplicación._x000a__x000a_01/07/2020:_x000a_Actividad que continúa en ejecución oportuna."/>
    <m/>
    <m/>
    <m/>
    <x v="0"/>
  </r>
  <r>
    <n v="20"/>
    <s v="14. Gestión Tecnología de la Información y Comunicaciones"/>
    <s v="14.24"/>
    <s v="Origen Interno "/>
    <s v="4- Auditoría Especial"/>
    <s v="Auditoría Especial de Inventarios (hardware y software)"/>
    <s v="Auditor Interno"/>
    <d v="2019-07-02T00:00:00"/>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d v="2019-10-31T00:00:00"/>
    <x v="7"/>
    <x v="7"/>
    <s v="CERRADA"/>
    <s v="CERRADA"/>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x v="1"/>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on con los siguientes temas:_x000a_1. Capacitación de SAE-SAI a Diego Fernando Díaz Barrero - fecha 03Oct2019_x000a_2. Capacitación de SAE-SAI a Diego Fernando Díaz Barrero - fecha 24May2019, acta con instrucitvo incluido de fecha 24May2019"/>
    <m/>
    <m/>
    <m/>
    <x v="1"/>
  </r>
  <r>
    <n v="21"/>
    <s v="9. Gestión Administrativa "/>
    <s v="9.19"/>
    <s v="Origen Interno "/>
    <s v="4- Auditoría Especial"/>
    <s v="Auditoría Especial de Inventarios (hardware y software)"/>
    <s v="Auditor Interno"/>
    <d v="2019-07-02T00:00:00"/>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d v="2019-07-17T00:00:00"/>
    <d v="2019-11-30T00:00:00"/>
    <x v="0"/>
    <x v="0"/>
    <s v="INICIADA EN LA VIGENCIA 2019"/>
    <s v="VENCIDA EN LA VIGENCIA 2019"/>
    <s v="9/10/2019_x000a_15/01/2020_x000a_21/04/2020_x000a_25/06/2020"/>
    <s v="EN DESARROLLO "/>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_x000a__x000a_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
    <s v="Memorando modificacion Manual Funciones_x000a__x000a_Radicado MEMORANDO  2019EE2620  y 2019EE2784 _x000a__x000a_Comunicados internos del proceso de Talento Humano"/>
    <s v="HERNAN DARIO PARRA"/>
    <s v="29/10/2019_x000a_29/01/2020_x000a_22/04/2020_x000a_01/07/2020"/>
    <s v="NO"/>
    <x v="0"/>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sitartivo del servico civil para la actualización del Manual de funciones de la CVP._x000a__x000a_22/04/2020:_x000a_Se encuentra en ajuste con el Departamento administrativo del servico civil para la actualización del Manual de funciones de la CVP._x000a_Hallazgo que continua abierto_x000a__x000a_01/07/2020:_x000a_Actividad que continúa en ejecución vencida, el hallazgo continúa abierto."/>
    <m/>
    <m/>
    <m/>
    <x v="0"/>
  </r>
  <r>
    <n v="22"/>
    <s v="9. Gestión Administrativa "/>
    <s v="9.23"/>
    <s v="Origen Interno "/>
    <s v="4- Auditoría Especial"/>
    <s v="Auditoría Especial de Inventarios (hardware y software)"/>
    <s v="Auditor Interno"/>
    <d v="2019-07-02T00:00:00"/>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d v="2019-12-31T00:00:00"/>
    <x v="0"/>
    <x v="0"/>
    <s v="INICIADA EN LA VIGENCIA 2019"/>
    <s v="VENCIDA EN LA VIGENCIA 2019"/>
    <s v="9/10/2019_x000a_15/01/2020_x000a_21/04/2020_x000a_25/06/2020"/>
    <s v="CUMPLIDA"/>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
    <s v="Conceptos Tecnicos para dar de baja Muebles, enceres sofware y equipos tecnologicos, Proyecto PAA 2020_x000a__x000a_Resoluciones N° 4921 - 4922 del 30 de diciembre de 2019._x000a__x000a_PLAN ANUAL DE ADQUISICIONES - 2020 SECOP II"/>
    <s v="HERNAN DARIO PARRA"/>
    <s v="29/10/2019_x000a_29/01/2020_x000a_22/04/2020_x000a_01/07/2020"/>
    <s v="NO"/>
    <x v="0"/>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_x000a__x000a_01/07/2020:_x000a_Se cuenta con el Plan Anual de Adquiciones publicado en la pagina web de la entidad, con corte al 31 de enero de 2020, la programación en la Fila 167, la disponibilidad de recursos asignados como proyecto de inversio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_x000a__x000a_Queda pendiente la evidencia que demuestre que se haya dado de baja el inventario y retiro definitivo en físico de estos elementos. Hallazgo que continúa abierto."/>
    <m/>
    <m/>
    <m/>
    <x v="0"/>
  </r>
  <r>
    <n v="23"/>
    <s v="6. Mejoramiento de Barrios"/>
    <s v="6.4"/>
    <s v="Origen Externo "/>
    <s v="1.    Auditorías Internas. "/>
    <s v="Auditoría Interna de Calidad ISO 9001:2015 ICONTEC"/>
    <s v="Auditor Externo "/>
    <d v="2019-05-30T00:00:00"/>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d v="2019-06-01T00:00:00"/>
    <d v="2019-09-30T00:00:00"/>
    <x v="4"/>
    <x v="4"/>
    <s v="CERRADA"/>
    <s v="CERRADA"/>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x v="1"/>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m/>
    <m/>
    <m/>
    <x v="1"/>
  </r>
  <r>
    <n v="24"/>
    <s v="16. Evaluación de la Gestión"/>
    <s v="16.4"/>
    <s v="Origen Externo "/>
    <s v="1.    Auditorías Internas. "/>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d v="2019-09-30T00:00:00"/>
    <x v="2"/>
    <x v="2"/>
    <s v="INICIADA EN LA VIGENCIA 2019"/>
    <s v="VENCIDA EN LA VIGENCIA 2019"/>
    <s v="14/10/2019_x000a_15/01/2020_x000a_15/04/2020_x000a_25/06/2020"/>
    <s v="EN DESARROLLO "/>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m/>
    <m/>
    <m/>
    <x v="0"/>
  </r>
  <r>
    <n v="25"/>
    <s v="16. Evaluación de la Gestión"/>
    <s v="16.4"/>
    <s v="Origen Externo "/>
    <s v="1.    Auditorías Internas. "/>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d v="2019-10-15T00:00:00"/>
    <x v="2"/>
    <x v="2"/>
    <s v="INICIADA EN LA VIGENCIA 2019"/>
    <s v="VENCIDA EN LA VIGENCIA 2019"/>
    <s v="14/10/2019_x000a_15/01/2020_x000a_15/04/2020_x000a_25/06/2020"/>
    <s v="EN DESARROLLO "/>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m/>
    <m/>
    <m/>
    <x v="0"/>
  </r>
  <r>
    <n v="26"/>
    <s v="9. Gestión Administrativa "/>
    <s v="9.31"/>
    <s v="Origen Interno "/>
    <s v="4- Auditoría Especial"/>
    <s v="Constitución Caja Menor vigencia 2019 y Primer Arqueo de Caja Menor"/>
    <s v="Graciela Zabala Rico"/>
    <d v="2019-07-23T00:00:00"/>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d v="2019-12-31T00:00:00"/>
    <x v="0"/>
    <x v="0"/>
    <s v="CERRADA"/>
    <s v="CERRADA"/>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x v="1"/>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m/>
    <m/>
    <m/>
    <x v="1"/>
  </r>
  <r>
    <n v="27"/>
    <s v="14. Gestión Tecnología de la Información y Comunicaciones"/>
    <s v="14.27"/>
    <s v="Origen Interno "/>
    <s v="3.    Seguimientos de la Asesoría de Control Interno."/>
    <s v="Seguimiento al PETI 2016 - 2019"/>
    <s v="Alejandro Marín Cañón"/>
    <d v="2019-08-28T00:00:00"/>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d v="2019-09-16T00:00:00"/>
    <d v="2019-12-31T00:00:00"/>
    <x v="7"/>
    <x v="7"/>
    <s v="CERRADA"/>
    <s v="CERRADA"/>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x v="1"/>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as en la Hoja de Ruta 20196-2020, se realiza el seguimiento a los proyectos de la oficina TIC, en su planeación y ejecución de cada actividad, de acuerdo a los dominios establecidos por el MinTIC."/>
    <m/>
    <m/>
    <m/>
    <x v="1"/>
  </r>
  <r>
    <n v="28"/>
    <s v="4. Reasentamientos Humanos"/>
    <s v="4.7"/>
    <s v="Origen Interno "/>
    <s v="3.    Seguimientos de la Asesoría de Control Interno."/>
    <s v="Informe Segundo Seguimiento al PAAC 2019"/>
    <s v="Alejandro Marín Cañón"/>
    <d v="2019-09-13T00:00:0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d v="2019-09-18T00:00:00"/>
    <d v="2020-01-31T00:00:00"/>
    <x v="6"/>
    <x v="6"/>
    <s v="CERRADA"/>
    <s v="CERRADA"/>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ia se permite dejar cerrada la acción, ya que cumple con la actividad propuesta, con el envio oportuno de los soportes de la misma, el dia 22/01/2020,"/>
    <m/>
    <m/>
    <m/>
    <x v="1"/>
  </r>
  <r>
    <n v="29"/>
    <s v="7. Urbanizaciones y Titulación"/>
    <s v="7.8"/>
    <s v="Origen Interno "/>
    <s v="3.    Seguimientos de la Asesoría de Control Interno."/>
    <s v="Informe Segundo Seguimiento al PAAC 2019"/>
    <s v="Alejandro Marín Cañón"/>
    <d v="2019-09-13T00:00:0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d v="2020-01-31T00:00:00"/>
    <x v="1"/>
    <x v="1"/>
    <s v="CERRADA"/>
    <s v="CERRADA"/>
    <d v="2019-12-31T00:00:00"/>
    <s v="CUMPLIDA"/>
    <s v="El PAAC fue entregado a la Oficina Asesora de Plaenación el 9 de enero de 2020.                                                                                                                                                                                                                                                                                                                                                                                                                                                                                                                                            "/>
    <s v="Correo electrónico enviado el 9 de enero de 2020 a la Oficina Asesora de Planeación."/>
    <s v="Angela María Vélez C."/>
    <s v="05/02/2020_x000a_24/04/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ia 23Dic2019 dirigido al area de Planeación, donde se realiza la entrega oportuna de la formulación del PAAC 2020."/>
    <m/>
    <m/>
    <m/>
    <x v="1"/>
  </r>
  <r>
    <n v="30"/>
    <s v="6. Mejoramiento de Barrios"/>
    <s v="6.5"/>
    <s v="Origen Interno "/>
    <s v="3.    Seguimientos de la Asesoría de Control Interno."/>
    <s v="Informe Segundo Seguimiento al PAAC 2019"/>
    <s v="Alejandro Marín Cañón"/>
    <d v="2019-09-13T00:00:0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d v="2020-01-10T00:00:00"/>
    <x v="4"/>
    <x v="4"/>
    <s v="CERRADA"/>
    <s v="CERRADA"/>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m/>
    <m/>
    <m/>
    <x v="1"/>
  </r>
  <r>
    <n v="31"/>
    <s v="5. Mejoramiento de Vivienda"/>
    <s v="5.6"/>
    <s v="Origen Interno "/>
    <s v="3.    Seguimientos de la Asesoría de Control Interno."/>
    <s v="Informe Segundo Seguimiento al PAAC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d v="2020-01-31T00:00:00"/>
    <x v="9"/>
    <x v="8"/>
    <s v="CERRADA"/>
    <s v="CERRADA"/>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x v="1"/>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ia 20Ene2020 mediante memorando 2020IE415, cumpliendo oportunamente con el tiempo establecido para la acción."/>
    <m/>
    <m/>
    <m/>
    <x v="1"/>
  </r>
  <r>
    <n v="32"/>
    <s v="14. Gestión Tecnología de la Información y Comunicaciones"/>
    <s v="14.28"/>
    <s v="Origen Interno "/>
    <s v="3.    Seguimientos de la Asesoría de Control Interno."/>
    <s v="Informe Segundo Seguimiento al PAAC 2019"/>
    <s v="Alejandro Marín Cañón"/>
    <d v="2019-09-13T00:00:0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d v="2020-01-15T00:00:00"/>
    <x v="7"/>
    <x v="7"/>
    <s v="CERRADA"/>
    <s v="CERRADA"/>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3Ene2020, donde se realiza la entrega oportuna del PAAC 2020 a la OAP, así mismo el día 26Feb2020 el Jefe Andrés Orlando Briceño realizó la socialización de la matriz del PAAC a través del correo electrónico al equipo de la oficina TIC."/>
    <m/>
    <m/>
    <m/>
    <x v="1"/>
  </r>
  <r>
    <n v="33"/>
    <s v="16. Evaluación de la Gestión"/>
    <s v="16.5"/>
    <s v="Origen Interno "/>
    <s v="3.    Seguimientos de la Asesoría de Control Interno."/>
    <s v="Informe Segundo Seguimiento al PAAC 2019"/>
    <s v="Alejandro Marín Cañón"/>
    <d v="2019-09-13T00:00:0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d v="2020-01-31T00:00:00"/>
    <x v="2"/>
    <x v="2"/>
    <s v="CERRADA"/>
    <s v="CERRADA"/>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4Ene2020, donde se realiza el envio oportuno de la formulación del PAAC 2020 al area de Planeación."/>
    <m/>
    <m/>
    <m/>
    <x v="1"/>
  </r>
  <r>
    <n v="34"/>
    <s v="9. Gestión Administrativa "/>
    <s v="9.43"/>
    <s v="Origen Interno "/>
    <s v="3.    Seguimientos de la Asesoría de Control Interno."/>
    <s v="Informe Segundo Seguimiento al PAAC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d v="2020-01-31T00:00:00"/>
    <x v="0"/>
    <x v="0"/>
    <s v="CERRADA"/>
    <s v="CERRADA"/>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m/>
    <m/>
    <m/>
    <x v="1"/>
  </r>
  <r>
    <n v="35"/>
    <s v="3. Prevención del Daño Antijurídico y Representación Judicial"/>
    <s v="3.4"/>
    <s v="Origen Interno "/>
    <s v="3.    Seguimientos de la Asesoría de Control Interno."/>
    <s v="Informe Segundo Seguimiento al PAAC 2019"/>
    <s v="Auditor Interno"/>
    <d v="2019-09-13T00:00:0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d v="2020-01-31T00:00:00"/>
    <x v="10"/>
    <x v="9"/>
    <s v="CERRADA"/>
    <s v="CERRADA"/>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m/>
    <m/>
    <m/>
    <x v="1"/>
  </r>
  <r>
    <n v="36"/>
    <s v="1. Gestión Estratégica"/>
    <s v="1.24"/>
    <s v="Origen Interno "/>
    <s v="3.    Seguimientos de la Asesoría de Control Interno."/>
    <s v="Informe Segundo Seguimiento al PAAC 2019"/>
    <s v="Auditor Interno"/>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d v="2020-01-31T00:00:00"/>
    <x v="3"/>
    <x v="3"/>
    <s v="CERRADA"/>
    <s v="CERRADA"/>
    <s v="14/01/2020_x000a_30/06/2020"/>
    <s v="CUMPLIDA"/>
    <s v="14/01/2020: A la fecha, los responsables de procesos han entregado las herramientas de gestión de forma oportuna, acorde al memorando de solicitud._x000a__x000a_30/06/2020: Para la formualción del Mapa deRiesgos - PAAC, se evidenció la entrega oportuna por parte de los responsables de procesos, exceptuando el proceso de Gestión de Comunicaciones, que entregó posterior a la fecha requerida."/>
    <s v="14/01/2020: \\10.216.160.201\calidad\19. CONSOLIDADO MAPAS DE RIESGO\MATRIZ DE RIESGOS - PAAC\2019\MATRIZ DE RIESGOS - PAAC - 3er. CORTE_x000a__x000a_30/06/2020: \\10.216.160.201\calidad\19. CONSOLIDADO MAPAS DE RIESGO\MATRIZ DE RIESGOS - PAAC\2020\MATRIZ DE RIESGOS - PAAC FINAL"/>
    <s v="14/01/2020: Javier de Jesús Cruz - Jefe Oficina Asesora de Planeación_x000a_Todos los Resposables de procesos_x000a_30/06/2020: Catalina Nagy Patiño - Jefe Oficina Asesora de Planeación_x000a_Todos los Resposables de procesos"/>
    <s v="05/02/2020_x000a_27/04/2020_x000a_03/07/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_x000a_Hallazgo que continua abierto_x000a__x000a_03/07/2020:_x000a_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
    <m/>
    <m/>
    <m/>
    <x v="0"/>
  </r>
  <r>
    <n v="37"/>
    <s v="1. Gestión Estratégica"/>
    <s v="1.27"/>
    <s v="Origen Interno "/>
    <s v="3.    Seguimientos de la Asesoría de Control Interno."/>
    <s v="Informe Segundo Seguimiento al PAAC 2019"/>
    <s v="Auditor Interno"/>
    <d v="2019-09-13T00:00:0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d v="2019-12-31T00:00:00"/>
    <x v="3"/>
    <x v="3"/>
    <s v="CERRADA"/>
    <s v="CERRADA"/>
    <s v="4/10/2019_x000a_14/01/2020_x000a_30/06/2020"/>
    <s v="CUMPLIDA"/>
    <s v="14/01/2020: 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_x000a__x000a_30/06/2020: _x000a_La Oficina Asesora de Planeación, una vez consolidada la información para los 16 procesos de la Entidad, llevó para revisión y/o aprobación la formulación del Mapa de riesgos - PAAC - 2020, en el Comité Institucional de Gestión y Desempeño, el día 27 de enero - 2020. _x000a_El 28 de enero - 2020 solicitó la publicación de la versión preliminar para observaciones de los grupos de interés internos y externos. _x000a_El 28 de enero - 2020, envía el Mapa de Riesgos - Plan Anticorrupción y Atención al ciudadado a los Responsables de Procesos y sus enlaces, para socializar la Versión Preliminar Mapa de Riesgos Procesos – Plan Anticorrupción y Atención al Ciudadano._x000a_El 31 de enero - 2020, una vez aprobada y no habiendo recibido observaciones, se publica la formulación de la Herramienta en la página web y en la carpeta de calidad, cumpliendo así con la Normatividad que nos rige  (3101/2020). _x000a__x000a_Publicación: _x000a_1. Pagina web de la Caja de la Vivienda Popular y en el Botón de Transparencia _x000a_https://www.cajaviviendapopular.gov.co/?q=matriz-de-riesgos-plan-anticorrupci%C3%B3n-y-atenci%C3%B3n-al-ciudadano_x000a__x000a_Calidad: _x000a_\\10.216.160.201\calidad\19. CONSOLIDADO MAPAS DE RIESGO\MATRIZ DE RIESGOS - PAAC\2020_x000a__x000a_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
    <s v="14/01/2020: https://www.cajaviviendapopular.gov.co/?q=matriz-de-riesgos-plan-anticorrupci%C3%B3n-y-atenci%C3%B3n-al-ciudadano_x000a__x000a_30/06/2020: https://www.cajaviviendapopular.gov.co/?q=matriz-de-riesgos-plan-anticorrupci%C3%B3n-y-atenci%C3%B3n-al-ciudadano"/>
    <s v="14/01/2020: Javier de Jesús Cruz - Jefe Oficina Asesora de Planeación_x000a_30/06/2020: Catalina Nagy Patiño - Jefe Oficina Asesora de Planeación"/>
    <s v="16/10/2019_x000a_27/01/2020_x000a_27/04/2020_x000a_03/07/2020"/>
    <s v="SI"/>
    <x v="1"/>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_x000a__x000a_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_x000a__x000a_Una vez aprobada y no habiendo recibido observaciones, se publica la formulación de la Herramienta en la página web y en la carpeta de calidad, mediante correo electrónico del día 31Ene2020."/>
    <m/>
    <m/>
    <m/>
    <x v="0"/>
  </r>
  <r>
    <n v="38"/>
    <s v="2. Gestión de Comunicaciones"/>
    <s v="2.4"/>
    <s v="Origen Interno "/>
    <s v="3.    Seguimientos de la Asesoría de Control Interno."/>
    <s v="Informe Segundo Seguimiento al PAAC 2019"/>
    <s v="Auditor Interno"/>
    <d v="2019-09-13T00:00:0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d v="2020-01-30T00:00:00"/>
    <x v="11"/>
    <x v="10"/>
    <s v="CERRADA"/>
    <s v="CERRADA"/>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m/>
    <m/>
    <m/>
    <x v="1"/>
  </r>
  <r>
    <n v="39"/>
    <s v="10. Gestión Financiera "/>
    <s v="10.29"/>
    <s v="Origen Interno "/>
    <s v="3.    Seguimientos de la Asesoría de Control Interno."/>
    <s v="Informe Segundo Seguimiento al PAAC 2019"/>
    <s v="Auditor Interno"/>
    <d v="2019-09-13T00:00:0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d v="2020-01-31T00:00:00"/>
    <x v="5"/>
    <x v="5"/>
    <s v="CERRADA"/>
    <s v="CERRADA"/>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m/>
    <m/>
    <m/>
    <x v="1"/>
  </r>
  <r>
    <n v="40"/>
    <s v="10. Gestión Financiera "/>
    <s v="10.31"/>
    <s v="Origen Interno "/>
    <s v="1.    Auditorías Internas. "/>
    <s v="Arqueo de Caja Fuerte"/>
    <s v="Graciela Zabala Rico"/>
    <d v="2019-09-19T00:00:00"/>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d v="2019-12-24T00:00:00"/>
    <d v="2020-06-30T00:00:00"/>
    <x v="5"/>
    <x v="5"/>
    <s v="CERRADA"/>
    <s v="CERRADA"/>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x v="1"/>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s v="nueva"/>
    <n v="1"/>
    <n v="1"/>
    <x v="1"/>
  </r>
  <r>
    <n v="41"/>
    <s v="10. Gestión Financiera "/>
    <s v="10.32"/>
    <s v="Origen Interno "/>
    <s v="1.    Auditorías Internas. "/>
    <s v="Arqueo de Caja Fuerte"/>
    <s v="Graciela Zabala Rico"/>
    <d v="2019-09-19T00:00:00"/>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d v="2019-12-24T00:00:00"/>
    <d v="2020-07-30T00:00:00"/>
    <x v="5"/>
    <x v="5"/>
    <s v="INICIADA EN LA VIGENCIA 2019"/>
    <s v="SIN VENCER"/>
    <s v="21/04/2020_x000a_25/06/2020"/>
    <s v="EN DESARROLLO "/>
    <s v="21/04/2020:_x000a_A la fecha de corte, esta acción se encuentra en curso ya que se ha venido actualizando el instructivo  208-SFIN-In-03 PROT. SEGURIDAD TESORERIA DE LA CVP_x000a__x000a_25/06/2020:_x000a_A la fecha de corte 23 de junio de 2020 se finalizo la revisión de fondo de la actualizacion del instructivo 208-SFIN-In-03 PROT. SEGURIDAD TESORERIA DE LA CVP, la cual se encuentra en proceso de ajuste de formas para asi ser radicado en la Oficina Asesora de Planeación."/>
    <s v="Borrador del instructivo  208-SFIN-In-03 PROT. SEGURIDAD TESORERIA DE LA CVP _x000a__x000a_Borrador revisado de fondo  y en proceso de ajuste de forma del instructivo  208-SFIN-In-03 PROT. SEGURIDAD TESORERIA DE LA CVP "/>
    <s v="Audrey Alvarez Bustos / Subdirectora Financiera_x000a_Rafael Pinilla Cueva / profesional SIG"/>
    <s v="29/04/2020_x000a_25/06/2020"/>
    <s v="NO"/>
    <x v="2"/>
    <s v="Manuel Andres Farias Pinzón"/>
    <s v="29/04/2020:_x000a_Se adjunta borrador del Instructivo de politicas y procedimientos para implementar el protocolo de seguridad en la C.V.P. _x000a__x000a_25/06/2020:_x000a_Se adjunta borrador del Instructivo de politicas y procedimientos para implementar el protocolo de seguridad en la C.V.P. "/>
    <s v="nueva"/>
    <n v="1"/>
    <n v="1"/>
    <x v="0"/>
  </r>
  <r>
    <n v="42"/>
    <s v="3. Prevención del Daño Antijurídico y Representación Judicial"/>
    <s v="3.5"/>
    <s v="Origen Interno "/>
    <s v="3.    Seguimientos de la Asesoría de Control Interno."/>
    <s v="Informe de Seguimiento al Comité de Conciliación y Defensa Judicial"/>
    <s v="Andrea Sierra Ochoa"/>
    <d v="2019-10-21T00:00:00"/>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d v="2019-11-01T00:00:00"/>
    <d v="2019-12-30T00:00:00"/>
    <x v="10"/>
    <x v="9"/>
    <s v="CERRADA"/>
    <s v="CERRADA"/>
    <s v="14/11/2019_x000a_15/04/2020_x000a_23/06/2020                   "/>
    <s v="CUMPLIDA"/>
    <s v="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
    <s v="Se envía adjunto Memorando N°. 2019IE20376 del 15 de noviembre de 2019 suscrito por el Director Jurídico de la entidad, previamente remitido a la Asesora de Control Interno, asi como el Acta No. 249 de 29 de noviembre de 2019 del Comité de Conciliación."/>
    <s v="Christian Camilo Orjuela Galeano-Profesional Universitario"/>
    <s v="28/04/2020_x000a_25/06/2020"/>
    <s v="SI"/>
    <x v="1"/>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_x000a__x000a_25/06/2020:_x000a_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
    <s v="nueva"/>
    <n v="1"/>
    <n v="1"/>
    <x v="0"/>
  </r>
  <r>
    <n v="43"/>
    <s v="3. Prevención del Daño Antijurídico y Representación Judicial"/>
    <s v="3.6"/>
    <s v="Origen Interno "/>
    <s v="3.    Seguimientos de la Asesoría de Control Interno."/>
    <s v="Informe de Seguimiento al Comité de Conciliación y Defensa Judicial"/>
    <s v="Andrea Sierra Ochoa"/>
    <d v="2019-10-21T00:00:00"/>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d v="2019-10-23T00:00:00"/>
    <d v="2019-11-15T00:00:00"/>
    <x v="10"/>
    <x v="9"/>
    <s v="CERRADA"/>
    <s v="CERRADA"/>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x v="1"/>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s v="nueva"/>
    <n v="1"/>
    <n v="1"/>
    <x v="1"/>
  </r>
  <r>
    <n v="44"/>
    <s v="3. Prevención del Daño Antijurídico y Representación Judicial"/>
    <s v="3.7"/>
    <s v="Origen Interno "/>
    <s v="3.    Seguimientos de la Asesoría de Control Interno."/>
    <s v="Informe de Seguimiento al Comité de Conciliación y Defensa Judicial"/>
    <s v="Andrea Sierra Ochoa"/>
    <d v="2019-10-21T00:00:00"/>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d v="2019-11-01T00:00:00"/>
    <d v="2019-12-30T00:00:00"/>
    <x v="10"/>
    <x v="9"/>
    <s v="CERRADA"/>
    <s v="CERRADA"/>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x v="1"/>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s v="nueva"/>
    <n v="1"/>
    <n v="1"/>
    <x v="1"/>
  </r>
  <r>
    <n v="45"/>
    <s v="1. Gestión Estratégica"/>
    <s v="1.29"/>
    <s v="Origen Interno "/>
    <s v="1.    Auditorías Internas. "/>
    <s v="Auditoría de Gestión proceso de reasentamientos Humanos"/>
    <s v="Ivonne Andrea Torrez Cruz "/>
    <d v="2019-12-13T00:00:00"/>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d v="2020-02-15T00:00:00"/>
    <d v="2020-06-30T00:00:00"/>
    <x v="3"/>
    <x v="3"/>
    <s v="CERRADA"/>
    <s v="CERRADA"/>
    <s v="21/04/2020_x000a_30/06/2020"/>
    <s v="CUMPLIDA"/>
    <s v="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_x000a__x000a_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
    <s v="30/06/2020: \\10.216.160.201\Oficial\PLAN DE MEJORAMIENTO CI\2020\SEGUIMIENTO JUNIO - 30 2020\PROYECTOS"/>
    <s v="Catalina Nagy Patiño - Jefe Oficina Asesora de Planeación"/>
    <s v="27/04/2020_x000a_03/07/2020"/>
    <s v="SI"/>
    <x v="1"/>
    <s v="Manuel Andres Farias Pinzón"/>
    <s v="24/04/2020:_x000a_La oficina asesora de Planeación realiza solicitud para el aplazamiento de la fecha de finalización (31Mar2020), la cual se aplaza para el dia 30Jun2020._x000a__x000a_03/07/2020:_x000a_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
    <s v="nueva"/>
    <n v="1"/>
    <n v="1"/>
    <x v="0"/>
  </r>
  <r>
    <n v="46"/>
    <s v="1. Gestión Estratégica"/>
    <s v="1.29"/>
    <s v="Origen Interno "/>
    <s v="1.    Auditorías Internas. "/>
    <s v="Auditoría de Gestión proceso de reasentamientos Humanos"/>
    <s v="Ivonne Andrea Torrez Cruz "/>
    <d v="2019-12-13T00:00:00"/>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d v="2020-01-01T00:00:00"/>
    <d v="2020-12-17T00:00:00"/>
    <x v="3"/>
    <x v="3"/>
    <s v="INICIADA EN LA VIGENCIA 2020"/>
    <s v="SIN VENCER"/>
    <s v="21/04/2020_x000a_30/06/2020"/>
    <s v="EN DESARROLLO "/>
    <s v="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_x000a__x000a_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
    <s v="21/04/2020: Correos institucionales en cual se envidencia el envío del documento:_x000a_\\10.216.160.201\Oficial\PLAN DE MEJORAMIENTO CI\2020\Actividad 46_x000a__x000a_30/06/2020: Correos institucionales en los cuales se evidencia el envío del documento:_x000a__x000a_\\10.216.160.201\Oficial\PLAN DE MEJORAMIENTO CI\2020\SEGUIMIENTO JUNIO - 30 2020\PROYECTOS"/>
    <s v="Catalina Nagy Patiño - Jefe Oficina Asesora de Planeación"/>
    <s v="27/04/2020_x000a_03/07/2020"/>
    <s v="NO"/>
    <x v="2"/>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ia 17Feb2020 - Plan Anual de Adquisiciones - Corte 31 enero 2020_x000a_Correo del dia 16Mar2020 - Plan Anual de Adquisiciones CVP - Corte 29 de febrero de 2020_x000a_Correo del dia 21Abr2020 - Plan Anual de Adquisiciones CVP - Corte 29 de marzo de 2020_x000a__x000a_03/07/2020:_x000a_Se cuenta con los siguientes correos electronicos, donde la oficina asesora de Planeación envia a la Direccion de Gestión Corporativa y Oficina de Comunicaciones el Plan Anual de Adquisiciones de la CVP actualizado:_x000a__x000a_Correo del dia 20May2020 - Plan Anual de Adquisiciones - Corte 30 abril 2020_x000a_Correo del dia 12Jun2020 - Plan Anual de Adquisiciones - Corte 31 mayo 2020_x000a_Actividad que se encuentra en Ejecución Oportuna"/>
    <s v="nueva"/>
    <n v="0"/>
    <n v="1"/>
    <x v="0"/>
  </r>
  <r>
    <n v="47"/>
    <s v="7. Urbanizaciones y Titulación"/>
    <s v="7.9"/>
    <s v="Origen Interno "/>
    <s v="1.    Auditorías Internas. "/>
    <s v="Auditoría interna DUT Proyecto de inversión No. 471"/>
    <s v="Ivonne Andrea Torrez Cruz "/>
    <d v="2019-12-19T00:00:00"/>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d v="2020-01-23T00:00:00"/>
    <d v="2020-12-31T00:00:00"/>
    <x v="1"/>
    <x v="1"/>
    <s v="INICIADA EN LA VIGENCIA 2020"/>
    <s v="SIN VENCER"/>
    <s v="21/04/2020_x000a_23/06/2020"/>
    <s v="EN DESARROLLO "/>
    <s v="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21/04/2020:Debido a que no ha sido necesario aún ejecutar la acción, no existe evidencia alguna._x000a__x000a_23/06/2020:Debido a que no ha sido necesario aún ejecutar la acción, no existe evidencia alguna."/>
    <s v="Luz Andrea Cáceres-Andres Castillo-Angela Maria Vèlez"/>
    <s v="24/04/2020_x000a_01/07/2020"/>
    <s v="NO"/>
    <x v="2"/>
    <s v="Manuel Andres Farias Pinzón"/>
    <s v="24/04/2020:_x000a_A la fecha NO se ha iniciado ningún proceso contractual para la celebración de contrato de fiducia mercantil, por lo tanto, aún no se ha requerido realizar la acción, por ende, no se tiene evidencia alguna._x000a__x000a_01/07/2020:_x000a_A la fecha NO se ha iniciado ningún proceso contractual para la celebración de contrato de fiducia mercantil, por lo tanto, aún no se ha requerido realizar la acción, por ende, no se tiene evidencia alguna."/>
    <s v="nueva"/>
    <n v="1"/>
    <n v="1"/>
    <x v="0"/>
  </r>
  <r>
    <n v="48"/>
    <s v="7. Urbanizaciones y Titulación"/>
    <s v="7.10"/>
    <s v="Origen Interno "/>
    <s v="1.    Auditorías Internas. "/>
    <s v="Auditoría interna DUT Proyecto de inversión No. 471"/>
    <s v="Ivonne Andrea Torrez Cruz "/>
    <d v="2019-12-19T00:00:00"/>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d v="2020-01-23T00:00:00"/>
    <d v="2020-12-31T00:00:00"/>
    <x v="1"/>
    <x v="1"/>
    <s v="INICIADA EN LA VIGENCIA 2020"/>
    <s v="SIN VENCER"/>
    <s v="21/04/2020_x000a_23/06/2020"/>
    <s v="EN DESARROLLO "/>
    <s v="21/04/2020:En razón a que no se ha adelantado la etapa precontractual de ningún procceso de contratación de fiducia mercantil, no se ha dado el supuesto de hecho para el cumplimiento de la acción._x000a__x000a_23/06/2020: En razón a que no se ha adelantado la etapa precontractual de ningún procceso de contratación de fiducia mercantil, no se ha dado el supuesto de hecho para el cumplimiento de la acción."/>
    <s v="21/04/2020:Debido a que no ha sido necesario aún ejecutar la acción, no existe evidencia alguna._x000a__x000a_23/06/2020:Debido a que no ha sido necesario aún ejecutar la acción, no existe evidencia alguna."/>
    <s v="Luz Andrea Cáceres-Andres Castillo-Angela Maria Vèlez"/>
    <s v="24/04/2020_x000a_01/07/2020"/>
    <s v="NO"/>
    <x v="2"/>
    <s v="Manuel Andres Farias Pinzón"/>
    <s v="24/04/2020:_x000a_A la fecha NO se ha adelantado la etapa precontractual de ningún procceso de contratación de fiducia mercantil, por lo tanto, aún no se ha requerido realizar la acción, por ende, no se tiene evidencia alguna._x000a__x000a_01/07/2020:_x000a_A la fecha NO se ha adelantado la etapa precontractual de ningún procceso de contratación de fiducia mercantil, por lo tanto, aún no se ha requerido realizar la acción, por ende, no se tiene evidencia alguna."/>
    <s v="nueva"/>
    <n v="1"/>
    <n v="1"/>
    <x v="0"/>
  </r>
  <r>
    <n v="49"/>
    <s v="7. Urbanizaciones y Titulación"/>
    <s v="7.10"/>
    <s v="Origen Interno "/>
    <s v="1.    Auditorías Internas. "/>
    <s v="Auditoría interna DUT Proyecto de inversión No. 471"/>
    <s v="Ivonne Andrea Torrez Cruz "/>
    <d v="2019-12-19T00:00:00"/>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d v="2020-01-23T00:00:00"/>
    <d v="2020-04-30T00:00:00"/>
    <x v="1"/>
    <x v="1"/>
    <s v="INICIADA EN LA VIGENCIA 2020"/>
    <s v="VENCIDA EN LA VIGENCIA 2020"/>
    <s v="21/04/2020_x000a_23/06/2020"/>
    <s v="EN DESARROLLO "/>
    <s v="21/04/2020: Se identificaron algunos documentos de la etapa precontractual y se remitieron para su archivo._x000a__x000a_23/06/2020: Se identificaron algunos documentos de la etapa precontractual y se remitieron para su archivo."/>
    <s v="21/04/2020: Correo electrónico enviado el 21 de abril al responsable de la gestión documental de la DUT._x000a__x000a_23/06/2020: Correo electrónico enviado el 21 de abril al responsable de la gestión documental de la DUT. Carpetas contratos."/>
    <s v="Angela María Vélez C._x000a_Luz Andrea Cáceres-Andres Castillo"/>
    <s v="24/04/2020_x000a_01/07/2020"/>
    <s v="NO"/>
    <x v="0"/>
    <s v="Manuel Andres Farias Pinzón"/>
    <s v="24/04/2020:_x000a_No se adjunta evidencia del cumplimiento de esta actividad._x000a__x000a_01/07/2020:_x000a_No se adjunta evidencia del cumplimiento de esta actividad. Hallazgo que se encuentra en estado &quot;En Ejecución Vencida&quot;."/>
    <s v="nueva"/>
    <n v="0"/>
    <n v="1"/>
    <x v="0"/>
  </r>
  <r>
    <n v="50"/>
    <s v="7. Urbanizaciones y Titulación"/>
    <s v="7.11"/>
    <s v="Origen Interno "/>
    <s v="1.    Auditorías Internas. "/>
    <s v="Auditoría interna DUT Proyecto de inversión No. 471"/>
    <s v="Ivonne Andrea Torrez Cruz "/>
    <d v="2019-12-19T00:00:00"/>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d v="2020-01-23T00:00:00"/>
    <d v="2020-12-31T00:00:00"/>
    <x v="1"/>
    <x v="1"/>
    <s v="INICIADA EN LA VIGENCIA 2020"/>
    <s v="SIN VENCER"/>
    <s v="21/04/2020_x000a_23/06/2020"/>
    <s v="EN DESARROLLO "/>
    <s v="21/04/2020: Debido a que no se ha adelantado ningun proceso contractual para la celebración de un negocio fiduciario por parte de la entidad,  no se ha tenido que realizar la acción consistente en efectuar su publicación en secop ii_x000a__x000a_23/06/2020: Debido a que no se ha adelantado ningun proceso contractual para la celebración de un negocio fiduciario por parte de la entidad,  no se ha tenido que realizar la acción consistente en efectuar su publicación en secop ii"/>
    <s v="21/04/2020: Debido a que no ha sido necesario aún ejecutar la acción, no existe evidencia alguna._x000a__x000a_23/06/2020: Debido a que no ha sido necesario aún ejecutar la acción, no existe evidencia alguna."/>
    <s v="Angela María Vélez C._x000a_Luz Andrea Cáceres-Andres Castillo"/>
    <s v="24/04/2020_x000a_01/07/2020"/>
    <s v="NO"/>
    <x v="2"/>
    <s v="Manuel Andres Farias Pinzón"/>
    <s v="24/04/2020:_x000a_A la fecha NO se ha adelantado ningun proceso contractual para la celebración de un negocio fiduciario por parte de la entidad, por lo tanto, aún no se ha requerido realizar la acción, por ende, no se tiene evidencia alguna._x000a__x000a_01/07/2020:_x000a_A la fecha NO se ha adelantado ningun proceso contractual para la celebración de un negocio fiduciario por parte de la entidad, por lo tanto, aún no se ha requerido realizar la acción, por ende, no se tiene evidencia alguna."/>
    <s v="nueva"/>
    <n v="1"/>
    <n v="1"/>
    <x v="0"/>
  </r>
  <r>
    <n v="51"/>
    <s v="7. Urbanizaciones y Titulación"/>
    <s v="7.12"/>
    <s v="Origen Interno "/>
    <s v="1.    Auditorías Internas. "/>
    <s v="Auditoría interna DUT Proyecto de inversión No. 471"/>
    <s v="Ivonne Andrea Torrez Cruz "/>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d v="2020-12-31T00:00:00"/>
    <x v="1"/>
    <x v="1"/>
    <s v="INICIADA EN LA VIGENCIA 2020"/>
    <s v="SIN VENCER"/>
    <s v="21/04/2020_x000a_23/06/2020"/>
    <s v="EN DESARROLLO "/>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
    <s v="Angela María Vélez C._x000a_Luz Andrea Cáceres-Andres Castillo"/>
    <s v="24/04/2020_x000a_01/07/2020"/>
    <s v="NO"/>
    <x v="2"/>
    <s v="Manuel Andres Farias Pinzón"/>
    <s v="24/04/2020:_x000a_A la fecha las actas 156 a 160 se encuentran en proceso de firmas, por ende no se han enviando al archivo del contrato._x000a__x000a_01/07/2020:_x000a_No se cuenta con actas 156 a 160 firmadas por todos los intervenientes, por ende no se han enviando al archivo del contrato. Una vez se encuentren firmadas se debe verificar la evidencia."/>
    <s v="nueva"/>
    <n v="1"/>
    <n v="1"/>
    <x v="0"/>
  </r>
  <r>
    <n v="52"/>
    <s v="7. Urbanizaciones y Titulación"/>
    <s v="7.12"/>
    <s v="Origen Interno "/>
    <s v="1.    Auditorías Internas. "/>
    <s v="Auditoría interna DUT Proyecto de inversión No. 471"/>
    <s v="Ivonne Andrea Torrez Cruz "/>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d v="2020-04-30T00:00:00"/>
    <x v="1"/>
    <x v="1"/>
    <s v="INICIADA EN LA VIGENCIA 2020"/>
    <s v="VENCIDA EN LA VIGENCIA 2020"/>
    <s v="21/04/2020_x000a_23/06/2020"/>
    <s v="EN DESARROLLO "/>
    <s v="21/04/2020: Se remitieron para efectos de archvio las actas de comité directivo Fiduciario Nos.  44, 46, 74, 75, 76, 77, 78, 115 y 137. El comité directivo 105 no se realizó._x000a__x000a_23/06/2020: En espera que la Fiduciaria verifique en sus archivos físicos las firmas de éstas actas"/>
    <s v="21/04/2020: Correo electrónico enviado el 21 de abril al responsable de la gestión documental de la DUT._x000a__x000a_23/06/2020: Correo electrónico enviado el 21 de abril al responsable de la gestión documental de la DUT."/>
    <s v="Angela María Vélez C._x000a_Luz Andrea Cáceres-Andres Castillo"/>
    <s v="24/04/2020_x000a_01/07/2020"/>
    <s v="NO"/>
    <x v="0"/>
    <s v="Manuel Andres Farias Pinzón"/>
    <s v="24/04/2020:_x000a_Se cuenta con correo electronico del dia 21Abr2020, donde se envian las actas 44, 46, 74, 75, 76, 77, 78, 115 y 137 para archivar en el expediente; El comité directivo 105 no se realizó._x000a__x000a_01/07/2020:_x000a_No se adjunta soporte de evidencia, actividad que se encuentra en estado &quot;En Ejecución Vencida&quot;."/>
    <s v="nueva"/>
    <n v="0"/>
    <n v="1"/>
    <x v="0"/>
  </r>
  <r>
    <n v="53"/>
    <s v="7. Urbanizaciones y Titulación"/>
    <s v="7.13"/>
    <s v="Origen Interno "/>
    <s v="1.    Auditorías Internas. "/>
    <s v="Auditoría interna DUT Proyecto de inversión No. 471"/>
    <s v="Ivonne Andrea Torrez Cruz "/>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d v="2019-01-23T00:00:00"/>
    <d v="2020-12-31T00:00:00"/>
    <x v="1"/>
    <x v="1"/>
    <s v="INICIADA EN LA VIGENCIA 2019"/>
    <s v="SIN VENCER"/>
    <s v="21/04/2020_x000a_23/06/2020"/>
    <s v="EN DESARROLLO "/>
    <s v="21/04/2020: Se han elaborado las actas de los comités directivos fiduciarios, las cuales se encuentran en proceso de revisión o firmas por parte de los intervinientes, lo cual se ha dificultado por el estado de emergencia._x000a__x000a_23/06/2020: En espera que la Fiduciaria verifique en sus archivos físicos las firmas de éstas actas."/>
    <s v="21/04/2020: Las actas se los comités fiduciarios se encuentran en proceso de firma, razón por la cual no se han remitido al archivo del contrato._x000a__x000a_01/07/2020: Las actas de los comités fiduciarios se encuentran en proceso de firma, razón por la cual no se han remitido al archivo del contrato."/>
    <s v="Angela María Vélez C._x000a_Luz Andrea Cáceres-Andres Castillo"/>
    <s v="24/04/2020_x000a_01/07/2020"/>
    <s v="NO"/>
    <x v="2"/>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_x000a__x000a_01/07/2020:_x000a_No se adjunta soporte de evidencia, actividad que se encuentra en estado &quot;En Ejecución Oportuna&quot;."/>
    <s v="nueva"/>
    <n v="1"/>
    <n v="1"/>
    <x v="0"/>
  </r>
  <r>
    <n v="54"/>
    <s v="7. Urbanizaciones y Titulación"/>
    <s v="7.13"/>
    <s v="Origen Interno "/>
    <s v="1.    Auditorías Internas. "/>
    <s v="Auditoría interna DUT Proyecto de inversión No. 471"/>
    <s v="Ivonne Andrea Torrez Cruz "/>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19-01-23T00:00:00"/>
    <d v="2020-04-30T00:00:00"/>
    <x v="1"/>
    <x v="1"/>
    <s v="INICIADA EN LA VIGENCIA 2019"/>
    <s v="VENCIDA EN LA VIGENCIA 2020"/>
    <s v="21/04/2020_x000a_23/06/2020"/>
    <s v="EN DESARROLLO "/>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
    <s v="21/04/2020: Correo electrónico enviado el 21 de abril al responsable de la gestión documental de la DUT._x000a__x000a_23/06/2020: Correo electrónico enviado el 21 de abril al responsable de la gestión documental de la DUT."/>
    <s v="Angela María Vélez C._x000a_Luz Andrea Cáceres-Andres Castillo"/>
    <s v="24/04/2020_x000a_01/07/2020"/>
    <s v="NO"/>
    <x v="0"/>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_x000a__x000a_01/07/2020:_x000a_No se adjunta soporte de evidencia, actividad que se encuentra en estado &quot;En Ejecución Vencida&quot;."/>
    <s v="nueva"/>
    <n v="0"/>
    <n v="1"/>
    <x v="0"/>
  </r>
  <r>
    <n v="55"/>
    <s v="7. Urbanizaciones y Titulación"/>
    <s v="7.13"/>
    <s v="Origen Interno "/>
    <s v="1.    Auditorías Internas. "/>
    <s v="Auditoría interna DUT Proyecto de inversión No. 471"/>
    <s v="Ivonne Andrea Torrez Cruz "/>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d v="2019-01-23T00:00:00"/>
    <d v="2020-04-30T00:00:00"/>
    <x v="1"/>
    <x v="1"/>
    <s v="INICIADA EN LA VIGENCIA 2019"/>
    <s v="VENCIDA EN LA VIGENCIA 2020"/>
    <s v="21/04/2020_x000a_23/06/2020"/>
    <s v="EN DESARROLLO "/>
    <s v="24/04/2020: Se solicitó a la Fiduciaria Bogotá S.A. la remisión de las actas Nos. 1,2,3,8,9, y 13, y se pudo verificar que las actas Nos.10, 18, 19, 20, 36, 43, 47, 49, 50, 59, 61, 74, 138 y 139 se encontraban firmadas por todos los miembros._x000a__x000a_23/06/2020:  En espera que la Fiduciaria verifique en sus archivos físicos las firmas de éstas actas"/>
    <s v="24/04/2020: Comunicaciones 2020EE3995  Y 2020EE4012 dirigidas a Fiduciaria Bogotá S.A._x000a__x000a_23/06/2020: Comunicaciones 2020EE3995  Y 2020EE4012 dirigidas a Fiduciaria Bogotá S.A."/>
    <s v="Angela María Vélez C._x000a_Luz Andrea Cáceres-Andres Castillo"/>
    <s v="24/04/2020_x000a_01/07/2020"/>
    <s v="NO"/>
    <x v="0"/>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_x000a__x000a_01/07/2020:_x000a_No se adjunta soporte de evidencia, actividad que se encuentra en estado &quot;En Ejecución Vencida&quot;."/>
    <s v="nueva"/>
    <n v="0"/>
    <n v="1"/>
    <x v="0"/>
  </r>
  <r>
    <n v="56"/>
    <s v="9. Gestión Administrativa "/>
    <s v="9.46"/>
    <s v="Origen Interno "/>
    <s v="1.    Auditorías Internas. "/>
    <s v="Segundo Arqueo de Caja Menor"/>
    <s v="Ivonne Andrea Torrez Cruz "/>
    <d v="2019-12-17T00:00:00"/>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d v="2020-02-05T00:00:00"/>
    <d v="2020-03-31T00:00:00"/>
    <x v="0"/>
    <x v="0"/>
    <s v="CERRADA"/>
    <s v="CERRADA"/>
    <s v="21/04/2020_x000a_25/06/2020"/>
    <s v="CUMPLIDA"/>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_x000a__x000a_25/06/2020: Se realizó socialización a los enlaces de las dependencias para la solicitud de caja menor, en la solicitud de recurso y legalización."/>
    <s v="Memorando No. 2020IE4972_x000a__x000a_Correo Electrónico Socialización Procedimiento 208-SADM-Pr-29 Caja Menor -Enlaces, presentación socialización procedimiento caja menor."/>
    <s v="HERNAN DARIO PARRA"/>
    <s v="22/04/2020_x000a_01/07/2020"/>
    <s v="SI"/>
    <x v="1"/>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_x000a__x000a_01/07/2020:_x000a_Se cuenta con correo electronico del día 26Jun2020, donde se realiza entrega de presentación en PowerPoint a los enlaces de cada área, donde se realiza la socialización del Procedimiento 208-SADM-Pr-29 Caja Menor."/>
    <s v="nueva"/>
    <n v="1"/>
    <n v="1"/>
    <x v="0"/>
  </r>
  <r>
    <n v="57"/>
    <s v="9. Gestión Administrativa "/>
    <s v="9.47"/>
    <s v="Origen Interno "/>
    <s v="1.    Auditorías Internas. "/>
    <s v="Segundo Arqueo de Caja Menor"/>
    <s v="Ivonne Andrea Torrez Cruz "/>
    <d v="2019-12-17T00:00:00"/>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d v="2020-02-05T00:00:00"/>
    <d v="2020-03-31T00:00:00"/>
    <x v="0"/>
    <x v="0"/>
    <s v="CERRADA"/>
    <s v="CERRADA"/>
    <s v="21/04/2020_x000a_25/06/2020"/>
    <s v="CUMPLIDA"/>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_x000a__x000a_25/06/2020: Se realizó visita de seguimiento por el Subdirector Administrativos verificando las TRD del proceso de caja menor, se concluye que el expediente está actualizado a la fecha de la visita."/>
    <s v="Hoja control  Carpeta de Constitución de Caja menor -Año 2020"/>
    <s v="HERNAN DARIO PARRA"/>
    <s v="22/04/2020_x000a_01/07/2020"/>
    <s v="SI"/>
    <x v="1"/>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_x000a__x000a_01/07/2020:_x000a_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
    <s v="nueva"/>
    <n v="1"/>
    <n v="1"/>
    <x v="0"/>
  </r>
  <r>
    <n v="58"/>
    <s v="3. Prevención del Daño Antijurídico y Representación Judicial"/>
    <s v="3.8"/>
    <s v="Origen Interno "/>
    <s v="3.    Seguimientos de la Asesoría de Control Interno."/>
    <s v="Seguimiento Sistema SIPROJ del 01ene2018 al 30jun2019"/>
    <s v="Andrea Sierra Ochoa"/>
    <d v="2019-12-20T00:00:00"/>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d v="2020-02-03T00:00:00"/>
    <d v="2020-06-30T00:00:00"/>
    <x v="5"/>
    <x v="5"/>
    <s v="CERRADA"/>
    <s v="CERRADA"/>
    <s v="21/04/2020_x000a_25/06/2020"/>
    <s v="CUMPLIDA"/>
    <s v="21/04/2020:_x000a_A la fecha de corte, esta acción se encuentra en curso ya que se realizará en conjunto con la Dirección Juridica la inclusión una politica de operación en los mencionados procedimientos._x000a__x000a_25/06/2020:_x000a_Se incluyo en el procedimiento 208-SFIN-Pr-11 &quot;Operaciones de Tesorería&quot;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quot;Gestión de Pagos&quot;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
    <s v="Procedimiento 208-SFIN-Pr-11 - Operaciones de Tesorería en su versión 4_x000a_\\10.216.160.201\calidad\10. PROCESO GESTIÓN FINANCIERA\PROCEDIMIENTOS\208-SFIN-Pr-11 OPERACIONES DE TESORERÍA _x000a__x000a_Procedimiento 208-SFIN-Pr-07 Gestión de Pagos en su versión 4 _x000a_\\10.216.160.201\calidad\10. PROCESO GESTIÓN FINANCIERA\PROCEDIMIENTOS\208-SFIN-Pr-07 GESTIÓN DE PAGOS"/>
    <s v="Audrey Alvarez Bustos / Subdirectora Financiera_x000a_Rafael Pinilla Cueva / profesional SIG"/>
    <s v="29/04/2020_x000a_25/06/2020"/>
    <s v="SI"/>
    <x v="1"/>
    <s v="Manuel Andres Farias Pinzón"/>
    <s v="29/04/2020:_x000a_Memo 2020IE569 donde se realiza el traslado por competencias al area de Financiera._x000a_Actividad que se encuentra en desarrollo._x000a__x000a_25/06/2020:_x000a_Se cuenta con el &quot;Procedimiento de Operaciones de Tesoreria&quot; Código: 208-SFIN-Pr-11 Versión: 4 Vigente desde: 12-06-2020, donde se incluye en el Numeral 5 Politicas de Operacio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_x000a__x000a_Igualmente se cuenta con el &quot;Procedimiento de Gestión de Pagos&quot;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_x000a__x000a_Los dos (2) procedimientos se encuentran publicados en la carpeta de calidad en la ruta: \\10.216.160.201\calidad\10. PROCESO GESTIÓN FINANCIERA\PROCEDIMIENTOS"/>
    <s v="nueva"/>
    <n v="1"/>
    <n v="1"/>
    <x v="0"/>
  </r>
  <r>
    <n v="59"/>
    <s v="3. Prevención del Daño Antijurídico y Representación Judicial"/>
    <s v="3.9"/>
    <s v="Origen Interno "/>
    <s v="3.    Seguimientos de la Asesoría de Control Interno."/>
    <s v="Seguimiento Sistema SIPROJ del 01ene2018 al 30jun2019"/>
    <s v="Andrea Sierra Ochoa"/>
    <d v="2019-12-20T00:00:00"/>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d v="2020-01-09T00:00:00"/>
    <d v="2020-02-28T00:00:00"/>
    <x v="10"/>
    <x v="9"/>
    <s v="INICIADA EN LA VIGENCIA 2020"/>
    <s v="VENCIDA EN LA VIGENCIA 2020"/>
    <s v="13/02/2020_x000a_17/03/2020_x000a_16/04/2020_x000a_23/06/2020"/>
    <s v="CUMPLIDA"/>
    <s v="Frente a los Procesos reportados con hallazgo en el informe de seguimiento al sistema de información SIPROJWEB, se han realizado los seguimientos tendientes a ejecutar acciones para la corrección de los mismos, tal como se evidencia en el archivo adjunto."/>
    <s v="Se adjunta Archivo Excel  Hallazgos 3.9 &quot;59. Registro de Seguimientos Hallazgo 3_9 Plan de Mejoramiento Siproj Junio 23 2020.xls&quot; y archivo PDF con los  pantallazos tomados del SIPROJWEB."/>
    <s v="Zolangie Franco Díaz (331-2020) y Blanca Calderón Cárdenas (468-2020)  Contratistas."/>
    <s v="28/04/2020_x000a_25/06/2020"/>
    <s v="NO"/>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Hallazgos 3.9 Registro de Seguimientos Hallazgo Plan de Mejoramiento Siproj Junio 23 2020&quot; y archivo PDF co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2014-00511, 2017-41632, 2018-21268 y 2019-00810, por ende el hallazgo continúa abierto hasta no se subsane la totalidad de los procesos."/>
    <s v="nueva"/>
    <n v="1"/>
    <n v="1"/>
    <x v="0"/>
  </r>
  <r>
    <n v="60"/>
    <s v="3. Prevención del Daño Antijurídico y Representación Judicial"/>
    <s v="3.9"/>
    <s v="Origen Interno "/>
    <s v="3.    Seguimientos de la Asesoría de Control Interno."/>
    <s v="Seguimiento Sistema SIPROJ del 01ene2018 al 30jun2019"/>
    <s v="Andrea Sierra Ochoa"/>
    <d v="2019-12-20T00:00:00"/>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
    <s v="Actualización Siproj."/>
    <s v="#procesos con actuazión durante el mes/#de procesos con actualización en Siproj"/>
    <d v="2020-01-09T00:00:00"/>
    <d v="2020-12-31T00:00:00"/>
    <x v="10"/>
    <x v="9"/>
    <s v="INICIADA EN LA VIGENCIA 2020"/>
    <s v="SIN VENCER"/>
    <s v="15/04/2020_x000a_17/06/2020"/>
    <s v="CUMPLIDA"/>
    <s v="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_x000a__x000a_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_x000a__x000a_Finalmente la Dirección ha solicitado la debida capacitación y creación de usuarios en el SIPROJ de los nuevos apoderados que se vincularon a la CVP, en aras de cumplir con la correcta actualización de dicho sistema."/>
    <s v="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
    <s v="Zolangie Franco Díaz (331-2020) y Blanca Calderón Cárdenas (468-2020)  Contratistas._x000a__x000a_Christian Camilo Orjuela Galeano - Profesional Universitario Grado 12."/>
    <s v="28/04/2020_x000a_25/06/2020"/>
    <s v="NO"/>
    <x v="2"/>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_x000a__x000a_25/06/2020:_x000a_Se cuenta con acta No 260-2020 del 19May2020 del Comité de Conciliación, donde se realiza aprobación de la adición de la Política de Prevención del Daño Antijurídico de la CVP, adicionalmente se cuenta con el documento &quot;POLÍTICA DE PREVENCIÓN DEL DAÑO ANTIJURÍDICO Y LA DEFENSA DE LOS INTERESES DE LA CVP DEL_x000a_DISTRITO DE BOGOTÁ&quot; Código: 208-DJ-Mn-02, Versión 4, Vigente desde: 19/05/2020, el cual se encuentra publicado en la carpeta de calidad en la ruta: \\10.216.160.201\calidad\3. PROCESO PREVENCIÓN DEL DAÑO ANTIJURÍDICO Y REP\MANUALES\208-DJ-Mn-02 POLITICAS PREVENCIÓN DEL DAÑO ANT._x000a__x000a_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_x000a__x000a_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l cumplimiento de la misma, por lo tanto, la acción se encuentra en estado &quot;En Ejecución Oportuna&quot; hasta que finalice la vigencia y se cuente con los soportes que evidencien el control mensual que los abogados apoderados ejecutan sobre las actuaciones de los procesos judiciales registrados en el sistema SIPROJ."/>
    <s v="nueva"/>
    <n v="0"/>
    <n v="1"/>
    <x v="0"/>
  </r>
  <r>
    <n v="61"/>
    <s v="3. Prevención del Daño Antijurídico y Representación Judicial"/>
    <s v="3.10"/>
    <s v="Origen Interno "/>
    <s v="3.    Seguimientos de la Asesoría de Control Interno."/>
    <s v="Seguimiento Sistema SIPROJ del 01ene2018 al 30jun2019"/>
    <s v="Andrea Sierra Ochoa"/>
    <d v="2019-12-20T00:00:00"/>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d v="2020-01-09T00:00:00"/>
    <d v="2020-02-28T00:00:00"/>
    <x v="10"/>
    <x v="9"/>
    <s v="INICIADA EN LA VIGENCIA 2020"/>
    <s v="VENCIDA EN LA VIGENCIA 2020"/>
    <s v="13/02/2020_x000a_17/03/2020_x000a_16/04/2020_x000a_23/06/2020"/>
    <s v="CUMPLIDA"/>
    <s v="Se ejecuta acción correctiva frente a los Procesos alimentados en el SIPROJ, los cuales se encuentran actualmente asignados a abogados activos, quienes una vez se reanuden los términos judiciales continuarán ejerciendo la defensa judicial de la entidad."/>
    <s v="Se adjunta Archivo Excel  Hallazgos 3.10 &quot;61. Registro de Seguimientos Hallazgo 3-10 Plan de Mejoramiento Siproj Junio 23 2020&quot;  y PDF de pantallazos tomados del SIPROJWEB y Correo Secretaría Jurídica Procesos Eliminados SIPROJ."/>
    <s v="Zolangie Franco Díaz (331-2020) y Blanca Calderón Cárdenas (468-2020)  Contratistas."/>
    <s v="28/04/2020_x000a_25/06/2020"/>
    <s v="NO"/>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í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Registro de Seguimientos Hallazgo 3-10 Plan de Mejoramiento Siproj Junio 23 2020&quot; y archivo PDF de nombre &quot;61. HALLAZGO 3.10 SIPROJ&quot; en el que se relaciona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
    <s v="nueva"/>
    <n v="1"/>
    <n v="1"/>
    <x v="0"/>
  </r>
  <r>
    <n v="62"/>
    <s v="3. Prevención del Daño Antijurídico y Representación Judicial"/>
    <s v="3.10"/>
    <s v="Origen Interno "/>
    <s v="3.    Seguimientos de la Asesoría de Control Interno."/>
    <s v="Seguimiento Sistema SIPROJ del 01ene2018 al 30jun2019"/>
    <s v="Andrea Sierra Ochoa"/>
    <d v="2019-12-20T00:00:00"/>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d v="2020-01-09T00:00:00"/>
    <d v="2020-06-30T00:00:00"/>
    <x v="10"/>
    <x v="9"/>
    <s v="INICIADA EN LA VIGENCIA 2020"/>
    <s v="PRÓXIMA A VENCER"/>
    <s v="16/04/2020_x000a_23/06/2020"/>
    <s v="EN DESARROLLO "/>
    <s v="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_x000a__x000a_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quot;208-DJ-Pr-07 REGISTRO Y APODERAMIENTO DE PROCESOS JUDICIALES V4&quot;, como quiera que dicha norma tiene una vigencia de 2 años, razón por la cual actualmente nos encontramos realizando la respectiva actualización._x000a__x000a_Así mismo se realizó el reparto de todos los procesos judiciales en los que la CVP es parte, asignándolos en el SIPROJ a los abogados activos, quienes adelantarán la debida defensa judicial de la Entidad."/>
    <s v="Se adjunta PDF con la remisión de correos electrónicos, Reunión socialización Decreto 806 de Junio 2020, Reporte de Procesos Judiciales Asignados a Abogados Activos Junio 17 2020."/>
    <s v="Zolangie Franco Díaz (331-2020) y Blanca Calderón Cárdenas (468-2020)  Contratistas."/>
    <s v="28/04/2020_x000a_25/06/2020"/>
    <s v="NO"/>
    <x v="2"/>
    <s v="Manuel Andres Farias Pinzón"/>
    <s v="28/04/2020:_x000a_Acción que se encuentra en ejecución._x000a__x000a_25/06/2020:_x000a_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_x000a__x000a_Queda pendiente actualización y divulgación del procedimiento &quot;208-DJ-Pr-07 REGISTRO Y APODERAMIENTO DE PROCESOS JUDICIALES&quot;, que incluya los datos de los abogados apoderados en SIPROJ."/>
    <s v="nueva"/>
    <n v="0"/>
    <n v="1"/>
    <x v="0"/>
  </r>
  <r>
    <n v="63"/>
    <s v="4. Reasentamientos Humanos"/>
    <s v="4.9"/>
    <s v="Origen Interno "/>
    <s v="1.    Auditorías Internas. "/>
    <s v="Auditoría de Gestión proceso de reasentamientos Humanos"/>
    <s v="Marcela Urrea Jaramillo"/>
    <d v="2019-12-13T00:00:00"/>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d v="2020-02-10T00:00:00"/>
    <d v="2020-12-31T00:00:00"/>
    <x v="6"/>
    <x v="6"/>
    <s v="INICIADA EN LA VIGENCIA 2020"/>
    <s v="SIN VENCER"/>
    <s v="20/04/2020_x000a__x000a_23/06/2020"/>
    <s v="NO INICIADA"/>
    <s v="A la fecha no se han realizado auditorías al Proceso._x000a__x000a_A la fecha no se han realizado auditorías al Proceso."/>
    <m/>
    <s v="MARIA ANTONIA SANTOS VASQUEZ_x000a_Profesional Universitario 04_x000a_LUZ MERY PONGUTÁ MONTAÑEZ_x000a_Contratista 359 - 2020"/>
    <s v="24/04/2020_x000a_25/06/2020"/>
    <s v="NO"/>
    <x v="2"/>
    <s v="Manuel Andres Farias Pinzón"/>
    <s v="24/04/2020:_x000a_A la fecha no se han realizado audirorías al Proceso, por ende no se ha manifestado la necesidad de realizar esta acción._x000a__x000a_25/06/2020_x000a_A la fecha no se han realizado audirorías al Proceso, por ende no se ha manifestado la necesidad de realizar esta acción."/>
    <s v="nueva"/>
    <n v="1"/>
    <n v="1"/>
    <x v="0"/>
  </r>
  <r>
    <n v="64"/>
    <s v="4. Reasentamientos Humanos"/>
    <s v="4.10"/>
    <s v="Origen Interno "/>
    <s v="1.    Auditorías Internas. "/>
    <s v="Auditoría de Gestión proceso de reasentamientos Humanos"/>
    <s v="Marcela Urrea Jaramillo"/>
    <d v="2019-12-13T00:00:00"/>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d v="2020-02-10T00:00:00"/>
    <d v="2020-05-29T00:00:00"/>
    <x v="6"/>
    <x v="6"/>
    <s v="CERRADA"/>
    <s v="CERRADA"/>
    <s v="20/04/2020_x000a__x000a_23/06/2020"/>
    <s v="CUMPLIDA"/>
    <s v="El 35% de los expedientes activos corresponde a 2637, de los cuales se han intervenido 3088._x000a__x000a_Se anexa el Informe Final de Gestión Documental, donde se evidencia que se realizó la intervención del  117% de los expedientes activos de la Dirección. "/>
    <s v="Informe con el reporte de los expedientes intervenidos realizado por el referente de Gestión Documental._x000a__x000a_Informe de Gestión Documental y archivo de Excel con la relación de los ID intervenidos."/>
    <s v="MARIA ANTONIA SANTOS VASQUEZ_x000a_Profesional Universitario 04_x000a_LUZ MERY PONGUTÁ MONTAÑEZ_x000a_Contratista 359 - 2020"/>
    <s v="24/04/2020_x000a_25/06/2020"/>
    <s v="SI"/>
    <x v="1"/>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_x000a__x000a_25/06/2020_x000a_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
    <s v="nueva"/>
    <n v="1"/>
    <n v="1"/>
    <x v="0"/>
  </r>
  <r>
    <n v="65"/>
    <s v="4. Reasentamientos Humanos"/>
    <s v="4.11"/>
    <s v="Origen Interno "/>
    <s v="1.    Auditorías Internas. "/>
    <s v="Auditoría de Gestión proceso de reasentamientos Humanos"/>
    <s v="Marcela Urrea Jaramillo"/>
    <d v="2019-12-13T00:00:00"/>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d v="2020-02-10T00:00:00"/>
    <d v="2020-12-31T00:00:00"/>
    <x v="6"/>
    <x v="6"/>
    <s v="INICIADA EN LA VIGENCIA 2020"/>
    <s v="SIN VENCER"/>
    <s v="20/04/2020_x000a__x000a_23/06/2020"/>
    <s v="EN DESARROLLO "/>
    <s v="Se realizó la intervención a 5 expedientes de la Dirección y las evidencias se encuentran en físico en las instalaciones de la CVP. _x000a__x000a_Se realizó la revisión de la base de selección de vivienda y se verificó la información en el GIS. "/>
    <s v="Base de selección de vivienda, revisión de 25 identificadores y pantallazos del GIS. "/>
    <s v="MARIA ANTONIA SANTOS VASQUEZ_x000a_Profesional Universitario 04_x000a_LUZ MERY PONGUTÁ MONTAÑEZ_x000a_Contratista 359 - 2020"/>
    <s v="24/04/2020_x000a_25/06/2020"/>
    <s v="NO"/>
    <x v="2"/>
    <s v="Manuel Andres Farias Pinzón"/>
    <s v="24/04/2020:_x000a_Debido al aislamiento obligatorio por el Covid-19, no fue posible realizar verificación de las evidencias, ya que se encuentran en físico en las instalaciones de la CVP._x000a__x000a_25/06/2020_x000a_Se cuenta con dos (2) archivos en word, desglosados asi: uno corresponde al mes de mayo de2020, donde se evidencian cinco (5) pantallazos de la verificación realizada a cinco expedientes en el sistema GIS; el segundo archivo corresponde al mes de junio de2020, donde se evidencian cinco (5) pantallazos de la verificación realizada a cinco expedientes en el sistema GIS._x000a__x000a_Tambien se cuenta con base datos de seleccion de vivienda, donde se registra seguimiento realizado a los 10 expedientes correspondientes a mayo y junio del presente año."/>
    <s v="nueva"/>
    <n v="1"/>
    <n v="1"/>
    <x v="0"/>
  </r>
  <r>
    <n v="66"/>
    <s v="4. Reasentamientos Humanos"/>
    <s v="4.11"/>
    <s v="Origen Interno "/>
    <s v="1.    Auditorías Internas. "/>
    <s v="Auditoría de Gestión proceso de reasentamientos Humanos"/>
    <s v="Marcela Urrea Jaramillo"/>
    <d v="2019-12-13T00:00:00"/>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d v="2020-02-10T00:00:00"/>
    <d v="2020-12-14T00:00:00"/>
    <x v="6"/>
    <x v="6"/>
    <s v="INICIADA EN LA VIGENCIA 2020"/>
    <s v="SIN VENCER"/>
    <s v="20/04/2020_x000a__x000a_23/06/2020"/>
    <s v="EN DESARROLLO "/>
    <s v="Se han enviado correos electrónicos a los referentes de los equipos de trabajo de la Dirección requiriendo la información para el FUSS. _x000a__x000a_Se han enviado correos electrónicos a los referentes de los equipos de trabajo de la Dirección requiriendo la información para el FUSS. "/>
    <s v="Correo enviado el 03 de febrero y el 30 de marzo del 2020, 30 de abril y  29 de mayo del 2020."/>
    <s v="MARIA ANTONIA SANTOS VASQUEZ_x000a_Profesional Universitario 04_x000a_LUZ MERY PONGUTÁ MONTAÑEZ_x000a_Contratista 359 - 2020"/>
    <s v="24/04/2020_x000a_25/06/2020"/>
    <s v="NO"/>
    <x v="2"/>
    <s v="Manuel Andres Farias Pinzón"/>
    <s v="24/04/2020:_x000a_Se cuenta con correos del 03Feb2020 y 30Mar2020, dirigidos a los referentes de los equipos de trabajo de la Dirección, haciendo el requirimiento de la información para el FUSS._x000a__x000a_25/06/2020:_x000a_Se han enviado correos electrónicos a los referentes de los equipos de trabajo de la Dirección requiriendo la información para el FUSS, enviados el 03Feb2020, 02Mar2020, 30Mar2020, 30Abr2020 y  29May2020."/>
    <s v="nueva"/>
    <n v="1"/>
    <n v="1"/>
    <x v="0"/>
  </r>
  <r>
    <n v="67"/>
    <s v="4. Reasentamientos Humanos"/>
    <s v="4.12"/>
    <s v="Origen Interno "/>
    <s v="1.    Auditorías Internas. "/>
    <s v="Auditoría de Gestión proceso de reasentamientos Humanos"/>
    <s v="Marcela Urrea Jaramillo"/>
    <d v="2019-12-13T00:00:00"/>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d v="2020-02-10T00:00:00"/>
    <d v="2020-12-31T00:00:00"/>
    <x v="6"/>
    <x v="6"/>
    <s v="CERRADA"/>
    <s v="CERRADA"/>
    <s v="20/04/2020_x000a__x000a_23/06/2020"/>
    <s v="CUMPLIDA"/>
    <s v="No se ha remitido copia del taponamiento._x000a__x000a_Se evidencia documento del taponamiento del servicio público del ID 2011-19-12599"/>
    <s v="Escaner de los documentos del expediente 2011-19-12599."/>
    <s v="MARIA ANTONIA SANTOS VASQUEZ_x000a_Profesional Universitario 04_x000a_LUZ MERY PONGUTÁ MONTAÑEZ_x000a_Contratista 359 - 2020"/>
    <s v="24/04/2020_x000a_25/06/2020"/>
    <s v="SI"/>
    <x v="1"/>
    <s v="Manuel Andres Farias Pinzón"/>
    <s v="24/04/2020:_x000a_A la fecha no se evidencia soporte del desarrollo de esta actividad._x000a__x000a_25/06/2020:_x000a_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
    <s v="nueva"/>
    <n v="1"/>
    <n v="1"/>
    <x v="0"/>
  </r>
  <r>
    <n v="68"/>
    <s v="4. Reasentamientos Humanos"/>
    <s v="4.12"/>
    <s v="Origen Interno "/>
    <s v="1.    Auditorías Internas. "/>
    <s v="Auditoría de Gestión proceso de reasentamientos Humanos"/>
    <s v="Marcela Urrea Jaramillo"/>
    <d v="2019-12-13T00:00:00"/>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d v="2020-02-10T00:00:00"/>
    <d v="2020-12-31T00:00:00"/>
    <x v="6"/>
    <x v="6"/>
    <s v="INICIADA EN LA VIGENCIA 2020"/>
    <s v="SIN VENCER"/>
    <s v="20/04/2020_x000a__x000a_23/06/2020"/>
    <s v="NO INICIADA"/>
    <s v="No se han realizado auditorias._x000a__x000a_No se han realizado auditorias."/>
    <m/>
    <s v="MARIA ANTONIA SANTOS VASQUEZ_x000a_Profesional Universitario 04_x000a_LUZ MERY PONGUTÁ MONTAÑEZ_x000a_Contratista 359 - 2020"/>
    <s v="24/04/2020_x000a_25/06/2020"/>
    <s v="NO"/>
    <x v="2"/>
    <s v="Manuel Andres Farias Pinzón"/>
    <s v="24/04/2020:_x000a_A la fecha no se ha requerido el desarrollo de esta actividad._x000a__x000a_25/06/2020:_x000a_A la fecha no se ha requerido el desarrollo de esta actividad."/>
    <s v="nueva"/>
    <n v="0"/>
    <n v="1"/>
    <x v="0"/>
  </r>
  <r>
    <n v="69"/>
    <s v="4. Reasentamientos Humanos"/>
    <s v="4.13"/>
    <s v="Origen Interno "/>
    <s v="1.    Auditorías Internas. "/>
    <s v="Auditoría de Gestión proceso de reasentamientos Humanos"/>
    <s v="Marcela Urrea Jaramillo"/>
    <d v="2019-12-13T00:00:00"/>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x v="6"/>
    <x v="6"/>
    <s v="CERRADA"/>
    <s v="CERRADA"/>
    <s v="20/04/2020_x000a__x000a_23/06/2020"/>
    <s v="CUMPLIDA"/>
    <s v="No se ha realizado la herramienta para el seguimiento.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x v="1"/>
    <s v="Manuel Andres Farias Pinzón"/>
    <s v="24/04/2020:_x000a_A la fecha no se evidencia soporte del desarrollo de esta actividad._x000a__x000a_25/06/2020:_x000a_Se cuenta con un archivo Excel  donde se registra el seguimiento a los actos administrativos, actualmente con 38 registros"/>
    <s v="nueva"/>
    <n v="1"/>
    <n v="1"/>
    <x v="0"/>
  </r>
  <r>
    <n v="70"/>
    <s v="4. Reasentamientos Humanos"/>
    <s v="4.14"/>
    <s v="Origen Interno "/>
    <s v="1.    Auditorías Internas. "/>
    <s v="Auditoría de Gestión proceso de reasentamientos Humanos"/>
    <s v="Marcela Urrea Jaramillo"/>
    <d v="2019-12-13T00:00:00"/>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x v="6"/>
    <x v="6"/>
    <s v="CERRADA"/>
    <s v="CERRADA"/>
    <s v="20/04/2020_x000a__x000a_23/06/2020"/>
    <s v="CUMPLIDA"/>
    <s v="No se ha realizado la herramienta para el seguimiento._x000a_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x v="1"/>
    <s v="Manuel Andres Farias Pinzón"/>
    <s v="24/04/2020:_x000a_A la fecha no se evidencia soporte del desarrollo de esta actividad._x000a__x000a_25/06/2020:_x000a_Se cuenta con un archivo Excel  donde se registra el seguimiento a los actos administrativos, actualmente con 38 registros"/>
    <s v="nueva"/>
    <n v="1"/>
    <n v="0"/>
    <x v="0"/>
  </r>
  <r>
    <n v="71"/>
    <s v="4. Reasentamientos Humanos"/>
    <s v="4.15"/>
    <s v="Origen Interno "/>
    <s v="1.    Auditorías Internas. "/>
    <s v="Auditoría de Gestión proceso de reasentamientos Humanos"/>
    <s v="Marcela Urrea Jaramillo"/>
    <d v="2019-12-13T00:00:00"/>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d v="2020-02-10T00:00:00"/>
    <d v="2020-12-31T00:00:00"/>
    <x v="6"/>
    <x v="6"/>
    <s v="INICIADA EN LA VIGENCIA 2020"/>
    <s v="SIN VENCER"/>
    <s v="20/04/2020_x000a__x000a_23/06/2020"/>
    <s v="EN DESARROLLO "/>
    <s v="Con el formato 208-REAS-Ft-103 FORMATO PARA PRESTAMO Y DEVOLUCIÓN DE EXPEDIENTES se realiza el seguimiento diario del prestamo de los expedientes y el control de la foliación._x000a__x000a_Se realizó la modificación del Procedimiento de Reubicación Definitiva mediante radicado 2020IE6123 de fecha 09 de junio de 2020."/>
    <s v="208-REAS-Ft-103 FORMATO PARA PRESTAMO Y DEVOLUCIÓN DE EXPEDIENTES_x000a__x000a_Procedimiento de Reubicación Definitiva modificado y Correo enviado a los funcionarios y contratistas de la Dirección, comunicando dicha modificación, con fecha 19 de junio de 2020_x000a_Memorando para la OAP con radicado 2020IE6123."/>
    <s v="MARIA ANTONIA SANTOS VASQUEZ_x000a_Profesional Universitario 04_x000a_LUZ MERY PONGUTÁ MONTAÑEZ_x000a_Contratista 359 - 2020"/>
    <s v="24/04/2020_x000a_25/06/2020"/>
    <s v="NO"/>
    <x v="2"/>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_x000a__x000a_25/06/2020:_x000a_Se evidencia actualización de un (1) procedimiento, donde se realizó la modificación del procedimiento 208-REAS-Pr-05 PROCEDIMIENTO REUBICACION DEFINITIVA  V9 mediante radicado 2020IE6123 de fecha 09Jun2020._x000a__x000a_Aún esta pendiente la actualización de cuatro (4) procedimientos."/>
    <s v="nueva"/>
    <n v="1"/>
    <n v="1"/>
    <x v="0"/>
  </r>
  <r>
    <n v="72"/>
    <s v="1. Gestión Estratégica"/>
    <s v="1.30"/>
    <s v="Origen Interno "/>
    <s v="3.    Seguimientos de la Asesoría de Control Interno."/>
    <s v="Informe Tercer Seguimiento PAAC 2019"/>
    <s v="Ángelo Maurizio Díaz Rodríguez"/>
    <d v="2020-01-16T00:00:00"/>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d v="2020-05-01T00:00:00"/>
    <d v="2020-08-31T00:00:00"/>
    <x v="3"/>
    <x v="3"/>
    <s v="INICIADA EN LA VIGENCIA 2020"/>
    <s v="SIN VENCER"/>
    <d v="2020-06-30T00:00:00"/>
    <s v="EN DESARROLLO "/>
    <s v="30/06/2020: Se formuló la versión 11 de la Norma Fundamental, la cual se encuentra en proceso de revisión."/>
    <s v="30/06/2020: \\10.216.160.201\Oficial\PLAN DE MEJORAMIENTO CI\2020\SEGUIMIENTO JUNIO - 30 2020\SIG"/>
    <s v="Catalina Nagy Patiño - Jefe Oficina Asesora de Planeación"/>
    <d v="2020-07-03T00:00:00"/>
    <s v="NO"/>
    <x v="2"/>
    <s v="Manuel Andres Farias Pinzón"/>
    <s v="03/07/2020:_x000a_No se cuenta con soporte que evidencie que se formuló la versión 11 de la Norma Fundamental y que se encuentra en proceso de revisión._x000a_Actividad que se encuentra en Ejecución Oportuna"/>
    <s v="nueva"/>
    <n v="1"/>
    <n v="1"/>
    <x v="0"/>
  </r>
  <r>
    <n v="73"/>
    <s v="1. Gestión Estratégica"/>
    <s v="1.30"/>
    <s v="Origen Interno "/>
    <s v="3.    Seguimientos de la Asesoría de Control Interno."/>
    <s v="Informe Tercer Seguimiento PAAC 2019"/>
    <s v="Ángelo Maurizio Díaz Rodríguez"/>
    <d v="2020-01-16T00:00:00"/>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d v="2020-05-01T00:00:00"/>
    <d v="2020-08-31T00:00:00"/>
    <x v="3"/>
    <x v="3"/>
    <s v="INICIADA EN LA VIGENCIA 2020"/>
    <s v="SIN VENCER"/>
    <d v="2020-06-30T00:00:00"/>
    <s v="EN DESARROLLO "/>
    <s v="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
    <s v="30/06/2020: \\10.216.160.201\Oficial\PLAN DE MEJORAMIENTO CI\2020\SEGUIMIENTO JUNIO - 30 2020\SIG"/>
    <s v="Catalina Nagy Patiño - Jefe Oficina Asesora de Planeación"/>
    <d v="2020-07-03T00:00:00"/>
    <s v="NO"/>
    <x v="2"/>
    <s v="Manuel Andres Farias Pinzón"/>
    <s v="03/07/2020:_x000a_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_x000a__x000a_Queda pendiente entregar el memorando para Informar a los Responsables de Proceso - Enlace, sobre los lineamientos establecidos para la documentación del Sistema Integrado de Gestión y su ruta de consulta._x000a_Actividad que se encuentra en Ejecución Oportuna"/>
    <s v="nueva"/>
    <n v="0"/>
    <n v="1"/>
    <x v="0"/>
  </r>
  <r>
    <n v="74"/>
    <s v="1. Gestión Estratégica"/>
    <s v="1.31"/>
    <s v="Origen Interno "/>
    <s v="3.    Seguimientos de la Asesoría de Control Interno."/>
    <s v="Informe Tercer Seguimiento PAAC 2019"/>
    <s v="Ángelo Maurizio Díaz Rodríguez"/>
    <d v="2020-01-16T00:00:00"/>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d v="2020-01-01T00:00:00"/>
    <d v="2020-05-31T00:00:00"/>
    <x v="3"/>
    <x v="3"/>
    <s v="CERRADA"/>
    <s v="CERRADA"/>
    <s v="21/04/2020_x000a_30/06/2020"/>
    <s v="CUMPLIDA"/>
    <s v="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
    <s v="21/04/2020: Acta de reunión:_x000a_\\10.216.160.201\Oficial\PLAN DE MEJORAMIENTO CI\2020\Actividad 74_x000a__x000a_30/06/2020: \\10.216.160.201\calidad\19. CONSOLIDADO MAPAS DE RIESGO\MATRIZ DE RIESGOS - PAAC\2020"/>
    <s v="Catalina Nagy Patiño - Jefe Oficina Asesora de Planeación"/>
    <d v="2020-04-27T00:00:00"/>
    <s v="SI"/>
    <x v="1"/>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quot;.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
    <s v="nueva"/>
    <n v="1"/>
    <n v="1"/>
    <x v="1"/>
  </r>
  <r>
    <n v="75"/>
    <s v="2. Gestión de Comunicaciones"/>
    <s v="2.6"/>
    <s v="Origen Interno "/>
    <s v="3.    Seguimientos de la Asesoría de Control Interno."/>
    <s v="Informe Tercer Seguimiento PAAC 2019"/>
    <s v="Ángelo Maurizio Díaz Rodríguez"/>
    <d v="2020-01-16T00:00:00"/>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d v="2020-01-21T00:00:00"/>
    <d v="2020-01-24T00:00:00"/>
    <x v="11"/>
    <x v="10"/>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s v="nueva"/>
    <n v="1"/>
    <n v="1"/>
    <x v="1"/>
  </r>
  <r>
    <n v="76"/>
    <s v="2. Gestión de Comunicaciones"/>
    <s v="2.7"/>
    <s v="Origen Interno "/>
    <s v="3.    Seguimientos de la Asesoría de Control Interno."/>
    <s v="Informe Tercer Seguimiento PAAC 2019"/>
    <s v="Ángelo Maurizio Díaz Rodríguez"/>
    <d v="2020-01-16T00:00:00"/>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x v="11"/>
    <x v="10"/>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s v="nueva"/>
    <n v="1"/>
    <n v="1"/>
    <x v="1"/>
  </r>
  <r>
    <n v="77"/>
    <s v="2. Gestión de Comunicaciones"/>
    <s v="2.8"/>
    <s v="Origen Interno "/>
    <s v="3.    Seguimientos de la Asesoría de Control Interno."/>
    <s v="Informe Tercer Seguimiento PAAC 2019"/>
    <s v="Ángelo Maurizio Díaz Rodríguez"/>
    <d v="2020-01-16T00:00:00"/>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x v="11"/>
    <x v="10"/>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s v="nueva"/>
    <n v="1"/>
    <n v="0"/>
    <x v="1"/>
  </r>
  <r>
    <n v="78"/>
    <s v="2. Gestión de Comunicaciones"/>
    <s v="2.9"/>
    <s v="Origen Interno "/>
    <s v="3.    Seguimientos de la Asesoría de Control Interno."/>
    <s v="Informe Tercer Seguimiento PAAC 2019"/>
    <s v="Ángelo Maurizio Díaz Rodríguez"/>
    <d v="2020-01-16T00:00:00"/>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d v="2020-01-21T00:00:00"/>
    <d v="2020-01-24T00:00:00"/>
    <x v="11"/>
    <x v="10"/>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s v="nueva"/>
    <n v="1"/>
    <n v="1"/>
    <x v="1"/>
  </r>
  <r>
    <n v="79"/>
    <s v="4. Reasentamientos Humanos"/>
    <s v="4.17"/>
    <s v="Origen Interno "/>
    <s v="3.    Seguimientos de la Asesoría de Control Interno."/>
    <s v="Informe Tercer Seguimiento PAAC 2019"/>
    <s v="Ángelo Maurizio Díaz Rodríguez"/>
    <d v="2020-01-16T00:00:00"/>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d v="2020-01-28T00:00:00"/>
    <d v="2020-12-31T00:00:00"/>
    <x v="6"/>
    <x v="6"/>
    <s v="CERRADA"/>
    <s v="CERRADA"/>
    <d v="2020-04-20T00:00:00"/>
    <s v="CUMPLIDA"/>
    <s v="Se incluyó en la redacción de los riesgos para el 2020 las variables."/>
    <s v="Mapa de riesgos de la Dirección."/>
    <s v="MARIA ANTONIA SANTOS VASQUEZ_x000a_Profesional Universitario 04"/>
    <d v="2020-04-24T00:00:00"/>
    <s v="SI"/>
    <x v="1"/>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s v="nueva"/>
    <n v="1"/>
    <n v="1"/>
    <x v="1"/>
  </r>
  <r>
    <n v="80"/>
    <s v="7. Urbanizaciones y Titulación"/>
    <s v="7.14"/>
    <s v="Origen Interno "/>
    <s v="3.    Seguimientos de la Asesoría de Control Interno."/>
    <s v="Informe Tercer Seguimiento PAAC 2019"/>
    <s v="Ángelo Maurizio Díaz Rodríguez"/>
    <d v="2020-01-16T00:00:00"/>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d v="2020-01-01T00:00:00"/>
    <d v="2020-06-30T00:00:00"/>
    <x v="1"/>
    <x v="1"/>
    <s v="INICIADA EN LA VIGENCIA 2020"/>
    <s v="PRÓXIMA A VENCER"/>
    <s v="15/042020_x000a_23/06/2020"/>
    <s v="EN DESARROLLO "/>
    <s v="24/04/2020: Las observaciones efectuadas se remitieron a la Subsecretaria Jurìdica del Hàbitat para que a su vez las remita a la Alcaldìa Mayor para aprobaciòn y posterior promulgaciòn del Decreto de condiciones de urgencia._x000a__x000a_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
    <s v="15/04/2020: Se encuentra el proyecto en validaciòn por parte del Hàbitat para aprobaciòn de la Alcaldìa_x000a__x000a_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
    <s v="Angela María Vélez C._x000a_Amalin Ariza"/>
    <s v="24/04/2020_x000a_01/07/2020"/>
    <s v="NO"/>
    <x v="2"/>
    <s v="Manuel Andres Farias Pinzón"/>
    <s v="24/04/2020:_x000a_El proyecto se encuentra en validaciòn por parte del Hàbitat para aprobaciòn de la Alcaldìa._x000a__x000a_01/07/2020:_x000a_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
    <s v="nueva"/>
    <n v="1"/>
    <n v="1"/>
    <x v="0"/>
  </r>
  <r>
    <n v="81"/>
    <s v="7. Urbanizaciones y Titulación"/>
    <s v="7.14"/>
    <s v="Origen Interno "/>
    <s v="3.    Seguimientos de la Asesoría de Control Interno."/>
    <s v="Informe Tercer Seguimiento PAAC 2019"/>
    <s v="Ángelo Maurizio Díaz Rodríguez"/>
    <d v="2020-01-16T00:00:00"/>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d v="2020-01-01T00:00:00"/>
    <d v="2020-06-30T00:00:00"/>
    <x v="1"/>
    <x v="1"/>
    <s v="CERRADA"/>
    <s v="CERRADA"/>
    <d v="2020-04-15T00:00:00"/>
    <s v="CUMPLIDA"/>
    <s v="En el PAAC vigencia 2020 fue incluìdo este escenario de participaciòn ciudadana"/>
    <s v="PAAC 2020"/>
    <s v="Angela María Vélez C."/>
    <d v="2020-04-24T00:00:00"/>
    <s v="SI"/>
    <x v="1"/>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s v="nueva"/>
    <n v="0"/>
    <n v="1"/>
    <x v="1"/>
  </r>
  <r>
    <n v="82"/>
    <s v="9. Gestión Administrativa "/>
    <s v="9.48"/>
    <s v="Origen Interno "/>
    <s v="3.    Seguimientos de la Asesoría de Control Interno."/>
    <s v="Informe Tercer Seguimiento PAAC 2019"/>
    <s v="Ángelo Maurizio Díaz Rodríguez"/>
    <d v="2020-01-16T00:00:00"/>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d v="2020-02-01T00:00:00"/>
    <d v="2020-02-29T00:00:00"/>
    <x v="0"/>
    <x v="0"/>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1"/>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s v="nueva"/>
    <n v="1"/>
    <n v="1"/>
    <x v="1"/>
  </r>
  <r>
    <n v="83"/>
    <s v="12. Gestión del Talento Humano"/>
    <s v="12.4"/>
    <s v="Origen Interno "/>
    <s v="3.    Seguimientos de la Asesoría de Control Interno."/>
    <s v="Informe Tercer Seguimiento PAAC 2019"/>
    <s v="Ángelo Maurizio Díaz Rodríguez"/>
    <d v="2020-01-16T00:00:00"/>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d v="2020-02-01T00:00:00"/>
    <d v="2020-02-29T00:00:00"/>
    <x v="12"/>
    <x v="0"/>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1"/>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s v="nueva"/>
    <n v="0"/>
    <n v="1"/>
    <x v="1"/>
  </r>
  <r>
    <n v="84"/>
    <s v="14. Gestión Tecnología de la Información y Comunicaciones"/>
    <s v="14.31"/>
    <s v="Origen Interno "/>
    <s v="3.    Seguimientos de la Asesoría de Control Interno."/>
    <s v="Informe Tercer Seguimiento PAAC 2019"/>
    <s v="Ángelo Maurizio Díaz Rodríguez"/>
    <d v="2020-01-16T00:00:00"/>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x v="7"/>
    <x v="7"/>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s v="nueva"/>
    <n v="1"/>
    <n v="1"/>
    <x v="1"/>
  </r>
  <r>
    <n v="85"/>
    <s v="14. Gestión Tecnología de la Información y Comunicaciones"/>
    <s v="14.32"/>
    <s v="Origen Interno "/>
    <s v="3.    Seguimientos de la Asesoría de Control Interno."/>
    <s v="Informe Tercer Seguimiento PAAC 2019"/>
    <s v="Ángelo Maurizio Díaz Rodríguez"/>
    <d v="2020-01-16T00:00:00"/>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x v="7"/>
    <x v="7"/>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s v="nueva"/>
    <n v="1"/>
    <n v="0"/>
    <x v="1"/>
  </r>
  <r>
    <n v="86"/>
    <s v="14. Gestión Tecnología de la Información y Comunicaciones"/>
    <s v="14.33"/>
    <s v="Origen Interno "/>
    <s v="3.    Seguimientos de la Asesoría de Control Interno."/>
    <s v="Informe Tercer Seguimiento PAAC 2019"/>
    <s v="Ángelo Maurizio Díaz Rodríguez"/>
    <d v="2020-01-16T00:00:00"/>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d v="2020-01-01T00:00:00"/>
    <d v="2020-01-31T00:00:00"/>
    <x v="7"/>
    <x v="7"/>
    <s v="CERRADA"/>
    <s v="CERRADA"/>
    <d v="2020-04-17T00:00:00"/>
    <s v="CUMPLIDA"/>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s v="nueva"/>
    <n v="1"/>
    <n v="1"/>
    <x v="1"/>
  </r>
  <r>
    <n v="87"/>
    <s v="14. Gestión Tecnología de la Información y Comunicaciones"/>
    <s v="14.34"/>
    <s v="Origen Interno "/>
    <s v="3.    Seguimientos de la Asesoría de Control Interno."/>
    <s v="Informe Tercer Seguimiento PAAC 2019"/>
    <s v="Ángelo Maurizio Díaz Rodríguez"/>
    <d v="2020-01-16T00:00:00"/>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d v="2020-01-01T00:00:00"/>
    <d v="2020-01-31T00:00:00"/>
    <x v="7"/>
    <x v="7"/>
    <s v="CERRADA"/>
    <s v="CERRADA"/>
    <d v="2020-04-17T00:00:00"/>
    <s v="CUMPLIDA"/>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s v="nueva"/>
    <n v="1"/>
    <n v="1"/>
    <x v="1"/>
  </r>
  <r>
    <n v="88"/>
    <s v="8. Servicio al Ciudadano"/>
    <s v="8.14"/>
    <s v="Origen Interno "/>
    <s v="3.    Seguimientos de la Asesoría de Control Interno."/>
    <s v="Seguimiento PQRSDF por presuntos actos de Corrupción 2do semestre 2019"/>
    <s v="Marcela Urrea Jaramillo"/>
    <d v="2020-01-31T00:00:00"/>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d v="2020-02-06T00:00:00"/>
    <d v="2020-03-31T00:00:00"/>
    <x v="13"/>
    <x v="11"/>
    <s v="CERRADA"/>
    <s v="CERRADA"/>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x v="1"/>
    <s v="Manuel Andres Farias Pinzón"/>
    <s v="28/04/2020:_x000a_Se cuenta con memorando 2020IE5000 del dia 16Mar2020, donde la Dirección de Gestión Corporativa solicita a la Subdirección Administrativa la modificación de la resolución 4720 del 29 de octubre de 2018."/>
    <s v="nueva"/>
    <n v="1"/>
    <n v="1"/>
    <x v="1"/>
  </r>
  <r>
    <n v="89"/>
    <s v="9. Gestión Administrativa "/>
    <s v="9.49"/>
    <s v="Origen Interno "/>
    <s v="3.    Seguimientos de la Asesoría de Control Interno."/>
    <s v="Informe de Austeridad del gasto público"/>
    <s v="Graciela Zabala Rico"/>
    <d v="2020-01-30T00:00:00"/>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d v="2020-02-18T00:00:00"/>
    <d v="2020-08-31T00:00:00"/>
    <x v="0"/>
    <x v="0"/>
    <s v="INICIADA EN LA VIGENCIA 2020"/>
    <s v="SIN VENCER"/>
    <s v="21/04/2020_x000a_25/06/2020"/>
    <s v="CUMPLIDA"/>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
    <s v="Memorando 2020IE2746 - 2020IE2723_x000a__x000a_Memorando 2020EE2466 Recurso de reposición"/>
    <s v="HERNAN DARIO PARRA"/>
    <s v="22/04/2020_x000a_01/07/2020"/>
    <s v="NO"/>
    <x v="2"/>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_x000a__x000a_01/07/2020:_x000a_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
    <s v="nueva"/>
    <n v="1"/>
    <n v="1"/>
    <x v="0"/>
  </r>
  <r>
    <n v="90"/>
    <s v="9. Gestión Administrativa "/>
    <s v="9.50"/>
    <s v="Origen Interno "/>
    <s v="3.    Seguimientos de la Asesoría de Control Interno."/>
    <s v="Informe de Austeridad del gasto público"/>
    <s v="Graciela Zabala Rico"/>
    <d v="2020-01-30T00:00:00"/>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d v="2020-02-18T00:00:00"/>
    <d v="2020-12-31T00:00:00"/>
    <x v="0"/>
    <x v="0"/>
    <s v="INICIADA EN LA VIGENCIA 2020"/>
    <s v="SIN VENCER"/>
    <s v="21/04/2020_x000a_25/06/2020"/>
    <s v="EN DESARROLLO "/>
    <s v="21/04/2020: Se realizó socialización y mesa de trabajo para el primer trimestre al Informe de Austeridad del gasto, con los diferentes enlaces de forma virtual, debido a la emergencia sanitaria y aislamiento, dando respuesta bajo memorando._x000a__x000a_25/06/2020: se adjunta memorando 2020IE5430 Respuesta información austeridad del gasto publico primer trimestre, en el cual se dio respuesta de manera conjunta, canalizando la información en un solo memorando. "/>
    <s v="Mesa de trabajo virtual _x000a__x000a_2020IE5430 Respuesta información austeridad del gasto publico primer trimestre"/>
    <s v="HERNAN DARIO PARRA"/>
    <s v="22/04/2020_x000a_01/07/2020"/>
    <s v="NO"/>
    <x v="2"/>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_x000a__x000a_01/07/2020:_x000a_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
    <s v="nueva"/>
    <n v="1"/>
    <n v="1"/>
    <x v="0"/>
  </r>
  <r>
    <n v="91"/>
    <s v="8. Servicio al Ciudadano"/>
    <s v="8.15"/>
    <s v="Origen Interno "/>
    <s v="3.    Seguimientos de la Asesoría de Control Interno."/>
    <s v="Seguimiento PQRSDF por presuntos actos de Corrupción 2do semestre 2019"/>
    <s v="Marcela Urrea Jaramillo"/>
    <d v="2020-01-31T00:00:00"/>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d v="2020-12-31T00:00:00"/>
    <x v="6"/>
    <x v="6"/>
    <s v="INICIADA EN LA VIGENCIA 2020"/>
    <s v="SIN VENCER"/>
    <s v="20/04/2020_x000a__x000a_23/06/2020"/>
    <s v="EN DESARROLLO "/>
    <s v="Se implementó en la Dirección una herramienta para realizar el seguimiento a las PQRSD en donde se encuentra el responsable de dar respuesta._x000a__x000a_En la herramienta implementada se registra el profesional responsable de proyectar la respuesta a los PQRSD."/>
    <s v="\\10.216.160.201\Bases_usuarios\bd\reasentamientos\MATRIZ SEGUIMIENTO PQRS (REAS)_x000a__x000a_Correo electrónico de fecha 18 de junio de 2020 con la remisión de la información."/>
    <s v="MARIA ANTONIA SANTOS VASQUEZ_x000a_Profesional Universitario 04_x000a_LUZ MERY PONGUTÁ MONTAÑEZ_x000a_Contratista 359 - 2020"/>
    <s v="24/04/2020_x000a_25/06/2020"/>
    <s v="NO"/>
    <x v="2"/>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_x000a_Se cuenta con correo electronico del dia 18Jun2020 donde se comparte Matriz de seguimiento PQRS, así mismo se adjunta en archivo Excel, la Matriz de Seguimiento de PQRS del REAS, en la cual la cual se define el responsable de hacer el seguimiento a cada PQRS. Actualmente con 264 registros"/>
    <s v="nueva"/>
    <n v="1"/>
    <n v="1"/>
    <x v="0"/>
  </r>
  <r>
    <n v="92"/>
    <s v="9. Gestión Administrativa "/>
    <s v="9.51"/>
    <s v="Origen Interno "/>
    <s v="3.    Seguimientos de la Asesoría de Control Interno."/>
    <s v="Seguimiento al Comité Técnico de Inventarios de bienes inmuebles para la vigencia 2019"/>
    <s v="Marcela Urrea Jaramillo"/>
    <d v="2020-03-30T00:00:0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m/>
    <s v="NO"/>
    <m/>
    <s v="5 porqués"/>
    <s v="Porque no se ha incluido dentro de las acciones adelantadas por el Comité Técnico de Inventario de Bienes Inmuebles orientadas a la revisión para la modificación o derogatoria (según sea el caso) de las Resoluciones 2904 de 2017 y 1491 de 2014"/>
    <s v="Acción Correctiva "/>
    <s v="Realizar por parte del Comité Técnico de Inventario de Bienes Inmuebles la revisión de las Resoluciones 2904 de 2017 y 1491 de 2014"/>
    <s v="Revisión de las Resoluciones 2904 de 2017 y 1491 de 2014"/>
    <s v="1 = cumplió_x000a_0 = no cumplió"/>
    <d v="2020-04-20T00:00:00"/>
    <d v="2020-06-30T00:00:00"/>
    <x v="14"/>
    <x v="11"/>
    <s v="CERRADA"/>
    <s v="CERRADA"/>
    <d v="2020-06-19T00:00:00"/>
    <s v="CUMPLIDA"/>
    <s v="Las áreas que participan del Comité Técnico de Inventarios de Bienes Inmuebles realizaron observaciones frente a los contenidos de la Resoluciones 1491 de 2014 y  2904 de 2017"/>
    <s v="Formatos diligenciados y enviados a la Dirección Jurídica"/>
    <s v="Leonardo Téllez - Profesional Dirección de Gestión Corporativa y CID_x000a_Yesid Bazurto - Profesional Dirección Jurídica"/>
    <d v="2020-06-25T00:00:00"/>
    <s v="SI"/>
    <x v="1"/>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
    <m/>
    <m/>
    <m/>
    <x v="0"/>
  </r>
  <r>
    <n v="93"/>
    <s v="9. Gestión Administrativa "/>
    <s v="9.52"/>
    <s v="Origen Interno "/>
    <s v="3.    Seguimientos de la Asesoría de Control Interno."/>
    <s v="Seguimiento al Comité Técnico de Inventarios de bienes inmuebles para la vigencia 2019"/>
    <s v="Marcela Urrea Jaramillo"/>
    <d v="2020-03-30T00:00:0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m/>
    <s v="NO"/>
    <m/>
    <s v="5 porqués"/>
    <s v="Porque no se han modificado o derogado las Resoluciones 2904 de 2014 y 1491 de 2014"/>
    <s v="Acción Correctiva "/>
    <s v="Realizar la modificación o derogatoria (según sea el caso) de las Resoluciones 2904 de 2017 y 1491 de 2014"/>
    <s v="Modificación o derogatoria realizada"/>
    <s v="1 = cumplió_x000a_0 = no cumplió"/>
    <d v="2020-06-01T00:00:00"/>
    <d v="2020-09-30T00:00:00"/>
    <x v="14"/>
    <x v="11"/>
    <s v="INICIADA EN LA VIGENCIA 2020"/>
    <s v="SIN VENCER"/>
    <d v="2020-06-19T00:00:00"/>
    <s v="EN DESARROLLO "/>
    <s v="A partir del análisis que realice la Dirección Jurídica frente a las observaciones realizadas por las áreas, se iniciará la estructuración de las nuevas propuestas normativas"/>
    <s v="Formatos diligenciados y enviados a la Dirección Jurídica"/>
    <s v="Leonardo Téllez - Profesional Dirección de Gestión Corporativa y CID_x000a_Yesid Bazurto - Profesional Dirección Jurídica"/>
    <d v="2020-06-25T00:00:0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m/>
    <m/>
    <m/>
    <x v="0"/>
  </r>
  <r>
    <n v="94"/>
    <s v="9. Gestión Administrativa "/>
    <s v="9.53"/>
    <s v="Origen Interno "/>
    <s v="3.    Seguimientos de la Asesoría de Control Interno."/>
    <s v="Seguimiento al Comité Técnico de Inventarios de bienes inmuebles para la vigencia 2019"/>
    <s v="Marcela Urrea Jaramillo"/>
    <d v="2020-03-30T00:00:00"/>
    <s v="Hallazgo - No conformidad"/>
    <s v="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
    <d v="2020-04-15T00:00:00"/>
    <s v="NO"/>
    <m/>
    <s v="NO"/>
    <m/>
    <s v="5 porqués"/>
    <s v="Falta de seguimiento a las fechas en que debe sesionar el Comité"/>
    <s v="Acción Correctiva "/>
    <s v="Advertir faltando diez (10) días hábiles al cumplimiento de los tres (3) meses posteriores al último comité, sobre la realización de la convocatoria al presidente del Comité Técnico de Inventario de Bienes Inmuebles "/>
    <s v="Punto de control"/>
    <s v="1 = cumplió_x000a_0 = no cumplió"/>
    <d v="2020-04-20T00:00:00"/>
    <d v="2020-12-18T00:00:00"/>
    <x v="15"/>
    <x v="0"/>
    <s v="INICIADA EN LA VIGENCIA 2020"/>
    <s v="SIN VENCER"/>
    <d v="2020-06-25T00:00:00"/>
    <s v="EN DESARROLLO "/>
    <s v="25/06/2020: Se realizo comité de inventarios de bienes inmuebles el 27 de marzo de 2020, según lo establecido en esta acción, se realizo convocatoria al comité el día 10 de junio del 2020 según correo electrónico a los miembros del comité."/>
    <s v="Correo electrónico Programación Sesión Ordinaria Comité Técnico de inventarios de bienes inmuebles_x000a_"/>
    <s v="HERNAN DARIO PARRA"/>
    <d v="2020-07-01T00:00:00"/>
    <s v="NO"/>
    <x v="2"/>
    <s v="Manuel Andres Farias Pinzón"/>
    <s v="01/07/2020:_x000a_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
    <m/>
    <m/>
    <m/>
    <x v="0"/>
  </r>
  <r>
    <n v="95"/>
    <s v="9. Gestión Administrativa "/>
    <s v="9.54"/>
    <s v="Origen Interno "/>
    <s v="3.    Seguimientos de la Asesoría de Control Interno."/>
    <s v="Seguimiento al Comité Técnico de Inventarios de bienes inmuebles para la vigencia 2019"/>
    <s v="Marcela Urrea Jaramillo"/>
    <d v="2020-03-30T00:00:00"/>
    <s v="Hallazgo - No conformidad"/>
    <s v="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
    <d v="2020-04-15T00:00:00"/>
    <s v="NO"/>
    <m/>
    <s v="NO"/>
    <m/>
    <s v="5 porqués"/>
    <s v="Porque no se estructuró y aprobó un plan de trabajo independientemente del plan de desarrollo aplicable y de los contenidos que deben ser objeto de revisión de la Resolución 1491 de 2014"/>
    <s v="Acción Correctiva "/>
    <s v="Elaborar y aprobar un plan de acción para abordar los elementos definidos por la Resolución 1491 de 2014 o la norma que modifique o sustituya"/>
    <s v="Solicitud realizada"/>
    <s v="1 = cumplió_x000a_0 = no cumplió"/>
    <d v="2020-04-20T00:00:00"/>
    <d v="2020-05-15T00:00:00"/>
    <x v="14"/>
    <x v="11"/>
    <s v="CERRADA"/>
    <s v="CERRADA"/>
    <d v="2020-06-19T00:00:00"/>
    <s v="CUMPLIDA"/>
    <s v="El plan de acción 2020 del Comité Técnico de Inventarios de Bienes Inmuebles fue aprobado el 24 de abril de 2020"/>
    <s v="Acta del Comité del 24 de abril de 2020 y plan de acción aprobado"/>
    <s v="Leonardo Téllez - Profesional Dirección de Gestión Corporativa y CID"/>
    <d v="2020-06-25T00:00:00"/>
    <s v="SI"/>
    <x v="1"/>
    <s v="Manuel Andres Farias Pinzón"/>
    <s v="25/06/2020:_x000a_Se cuenta con Acta de comité de Inventarios Bienes Inmuebles del dia 24Abr2020, donde se aprueba el plan de acción para la vigencia 2020._x000a__x000a_Se adjunta Plan de Acción en Excel aprobado para la vigencia 2020."/>
    <m/>
    <m/>
    <m/>
    <x v="0"/>
  </r>
  <r>
    <n v="96"/>
    <s v="9. Gestión Administrativa "/>
    <s v="9.55"/>
    <s v="Origen Interno "/>
    <s v="3.    Seguimientos de la Asesoría de Control Interno."/>
    <s v="Seguimiento al Comité Técnico de Inventarios de bienes inmuebles para la vigencia 2019"/>
    <s v="Marcela Urrea Jaramillo"/>
    <d v="2020-03-30T00:00:00"/>
    <s v="Hallazgo - No conformidad"/>
    <s v="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
    <d v="2020-04-15T00:00:00"/>
    <s v="NO"/>
    <m/>
    <s v="NO"/>
    <m/>
    <s v="5 porqués"/>
    <s v="No se implementó un procedimiento para que los miembros del Comité Técnico de Inventario de Bienes Inmuebles aprobaran un plan de enajenación onerosa de los bienes inmuebles de la CVP"/>
    <s v="Acción Correctiva "/>
    <s v="Implementar el procedimiento de enajenación de bienes inmuebles 208-SADM-Ft-39"/>
    <s v="Proceso implementado"/>
    <s v="1 = cumplió_x000a_0 = no cumplió"/>
    <d v="2020-06-01T00:00:00"/>
    <d v="2020-12-18T00:00:00"/>
    <x v="14"/>
    <x v="11"/>
    <s v="INICIADA EN LA VIGENCIA 2020"/>
    <s v="SIN VENCER"/>
    <d v="2020-06-19T00:00:00"/>
    <s v="EN DESARROLLO "/>
    <s v="Dentro del plan de acción 2020 del Comité Técnico de Inventarios de Bienes Inmuebles se tienen establecidas acciones orientadas a la aplicación del procedimiento de enajenación de bienes inmuebles 208-SADM-Pr-39"/>
    <s v="plan de acción aprobado"/>
    <s v="Leonardo Téllez - Profesional Dirección de Gestión Corporativa y CID_x000a_Paola Turizo - Profesional Dirección de Urbanizaciones y Titulación"/>
    <d v="2020-06-25T00:00:00"/>
    <s v="NO"/>
    <x v="2"/>
    <s v="Manuel Andres Farias Pinzón"/>
    <s v="25/06/2020:_x000a_Se cuenta con Plan de Acción aprobado para la vigencia 2020 mediante acta de comité de Inventarios Bienes Inmuebles del dia 24Abr2020, donde se tienen establecidas acciones orientadas a la aplicación del procedimiento de enajenación de bienes inmuebles 208-SADM-Pr-39."/>
    <m/>
    <m/>
    <m/>
    <x v="0"/>
  </r>
  <r>
    <n v="97"/>
    <s v="9. Gestión Administrativa "/>
    <s v="9.56"/>
    <s v="Origen Interno "/>
    <s v="3.    Seguimientos de la Asesoría de Control Interno."/>
    <s v="Seguimiento al Comité Técnico de Inventarios de bienes inmuebles para la vigencia 2019"/>
    <s v="Marcela Urrea Jaramillo"/>
    <d v="2020-03-30T00:00:00"/>
    <s v="Hallazgo - No conformidad"/>
    <s v="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
    <d v="2020-04-15T00:00:00"/>
    <s v="NO"/>
    <m/>
    <s v="NO"/>
    <m/>
    <s v="5 porqués"/>
    <s v="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
    <s v="Acción Correctiva "/>
    <s v="Evaluar la pertinencia o no de modificar el contenido de la función del Comité definida al numeral 4, Parágrafo 2° del Artículo 3° de la Resolución 2904 de 2017_x000a_"/>
    <s v="Evaluar la pertinencia"/>
    <s v="1 = cumplió_x000a_0 = no cumplió"/>
    <d v="2020-04-20T00:00:00"/>
    <d v="2020-09-30T00:00:00"/>
    <x v="14"/>
    <x v="11"/>
    <s v="INICIADA EN LA VIGENCIA 2020"/>
    <s v="SIN VENCER"/>
    <d v="2020-06-19T00:00:00"/>
    <s v="EN DESARROLLO "/>
    <s v="Las áreas que participan del Comité Técnico de Inventarios de Bienes Inmuebles realizaron observaciones frente a los contenidos de la Resolución 2904 de 2017 como insumo para la expedición de un nuevo acto administrativo definido en el plan de acción  del Comité"/>
    <s v="Formatos diligenciados y enviados a la Dirección Jurídica"/>
    <s v="Leonardo Téllez - Profesional Dirección de Gestión Corporativa y CID_x000a_Yesid Bazurto - Profesional Dirección Jurídica"/>
    <d v="2020-06-25T00:00:0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m/>
    <m/>
    <m/>
    <x v="0"/>
  </r>
  <r>
    <n v="98"/>
    <s v="9. Gestión Administrativa "/>
    <s v="9.57"/>
    <s v="Origen Interno "/>
    <s v="3.    Seguimientos de la Asesoría de Control Interno."/>
    <s v="Seguimiento al Comité Técnico de Inventarios de bienes inmuebles para la vigencia 2019"/>
    <s v="Marcela Urrea Jaramillo"/>
    <d v="2020-03-30T00:00:00"/>
    <s v="Hallazgo - No conformidad"/>
    <s v="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
    <d v="2020-04-15T00:00:00"/>
    <s v="NO"/>
    <m/>
    <s v="NO"/>
    <m/>
    <s v="5 porqués"/>
    <s v="No se han modificado los contenidos de la Resolución 2904 de 2017 en el sentido de aclarar que las solicitudes para la celebración de contratos, convenios y otros actos al igual que sus modificaciones se harán en caso de existir y ser necesarias"/>
    <s v="Acción Correctiva "/>
    <s v="Evaluar la pertinencia o no de modificar el contenido de la función del Comité definida al numeral 5, Parágrafo 2° del Artículo 3° de la Resolución 2904 de 2017_x000a_"/>
    <s v="Evaluar la pertinencia"/>
    <s v="1 = cumplió_x000a_0 = no cumplió"/>
    <d v="2020-04-20T00:00:00"/>
    <d v="2020-09-30T00:00:00"/>
    <x v="14"/>
    <x v="11"/>
    <s v="INICIADA EN LA VIGENCIA 2020"/>
    <s v="SIN VENCER"/>
    <d v="2020-06-19T00:00:00"/>
    <s v="EN DESARROLLO "/>
    <s v="Las áreas que participan del Comité Técnico de Inventarios de Bienes Inmuebles realizaron observaciones frente a los contenidos de la Resolución 2904 de 2017 como insumo para la expedición de un nuevo acto administrativo definido en el plan de acción  del Comité"/>
    <s v="Formatos diligenciados y enviados a la Dirección Jurídica"/>
    <s v="Leonardo Téllez - Profesional Dirección de Gestión Corporativa y CID_x000a_Yesid Bazurto - Profesional Dirección Jurídica"/>
    <d v="2020-06-25T00:00:0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m/>
    <m/>
    <m/>
    <x v="0"/>
  </r>
  <r>
    <n v="99"/>
    <s v="9. Gestión Administrativa "/>
    <s v="9.58"/>
    <s v="Origen Interno "/>
    <s v="3.    Seguimientos de la Asesoría de Control Interno."/>
    <s v="Seguimiento al Comité Técnico de Inventarios de bienes inmuebles para la vigencia 2019"/>
    <s v="Marcela Urrea Jaramillo"/>
    <d v="2020-03-30T00:00:00"/>
    <s v="Hallazgo - No conformidad"/>
    <s v="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
    <d v="2020-04-15T00:00:00"/>
    <s v="NO"/>
    <m/>
    <s v="NO"/>
    <m/>
    <s v="5 porqués"/>
    <s v="No se realizó seguimiento a los compromisos adquiridos por los integrantes del Comité en cada sesión"/>
    <s v="Acción Correctiva "/>
    <s v="Realizar en cada sesión del  Comité Técnico de Inventario de Bienes Inmuebles  el seguimiento los compromisos adquiridos por los integrantes del Comité"/>
    <s v="Seguimiento de compromisos"/>
    <s v="1 = cumplió_x000a_0 = no cumplió"/>
    <d v="2020-03-27T00:00:00"/>
    <d v="2020-12-18T00:00:00"/>
    <x v="15"/>
    <x v="0"/>
    <s v="INICIADA EN LA VIGENCIA 2020"/>
    <s v="SIN VENCER"/>
    <d v="2020-06-25T00:00:00"/>
    <s v="EN DESARROLLO "/>
    <s v="25/06/2020: se realizo seguimiento a los compromisos establecidos en el comité técnico de inventarios bienes inmuebles del 27 de marzo de 2020, se identifica en punto 2.1  Seguimiento a compromisos adquiridos en reuniones anteriores."/>
    <s v="Acta de comité No. 12"/>
    <s v="HERNAN DARIO PARRA"/>
    <d v="2020-07-01T00:00:00"/>
    <s v="NO"/>
    <x v="2"/>
    <s v="Manuel Andres Farias Pinzón"/>
    <s v="01/07/2020:_x000a_Se cuenta con acta de reunión del 27Mar2020, donde se realizó seguimiento a los compromisos adquiridos en reuniones anteriores, se identifica en punto 2.1 &quot;Seguimiento a compromisos&quot;. Hallazgo que continúa en Ejecución Oportuna."/>
    <m/>
    <m/>
    <m/>
    <x v="0"/>
  </r>
  <r>
    <n v="100"/>
    <s v="10. Gestión Financiera "/>
    <s v="10.33"/>
    <s v="Origen Interno "/>
    <s v="3.    Seguimientos de la Asesoría de Control Interno."/>
    <s v="Seguimiento al Marco Normativo Contable corte a 30mar2020"/>
    <s v="Marcela Urrea Jaramillo"/>
    <d v="2020-04-30T00:00:00"/>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adecuada planeación y coordinación de las convocatorias y realización a las sesiones de los Comités de Seguimiento y Control Financiero."/>
    <s v="Acción Correctiva "/>
    <s v="Establecer y aplicar un cronograma de sesiones ordinarias del Comité de Seguimiento y Control Financiero y sus respectivas agendas."/>
    <s v="Cronograma"/>
    <s v="1 (un) cronograma establecido y aplicado."/>
    <d v="2020-05-08T00:00:00"/>
    <d v="2020-12-31T00:00:00"/>
    <x v="5"/>
    <x v="5"/>
    <s v="INICIADA EN LA VIGENCIA 2020"/>
    <s v="SIN VENCER"/>
    <d v="2020-06-25T00:00:00"/>
    <s v="EN DESARROLLO "/>
    <s v="Se establecio el cronograma de las sesiones ordinarias del Comité de seguimiento y control Financiero para la vigencia 2020"/>
    <s v="Cronograma de Comites Financieros con corte a 23 de junio de 2020"/>
    <s v="Rafael Pinilla Cueva / profesional SIG"/>
    <d v="2020-06-25T00:00:00"/>
    <s v="NO"/>
    <x v="2"/>
    <s v="Manuel Andres Farias Pinzón"/>
    <s v="25/06/2020:_x000a_Se cuenta con cronograma de las sesiones ordinarias del Comité de seguimiento y control Financiero para la vigencia 2020, donde se establecen las fechas de realización del mismo._x000a_Pendiente verificación de la ejecución del cronograma a lo largo de la vigencia 2020."/>
    <m/>
    <m/>
    <m/>
    <x v="0"/>
  </r>
  <r>
    <n v="101"/>
    <s v="10. Gestión Financiera "/>
    <s v="10.34"/>
    <s v="Origen Interno "/>
    <s v="3.    Seguimientos de la Asesoría de Control Interno."/>
    <s v="Seguimiento al Marco Normativo Contable corte a 30mar2020"/>
    <s v="Marcela Urrea Jaramillo"/>
    <d v="2020-04-30T00:00:00"/>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terpretación inapropiada de los mencanismos operativos de la Resolución 973 de 2010."/>
    <s v="Acción Correctiva "/>
    <s v="Establecer en las agendas del Comité un primer punto la lectura y aprobación del acta anterior y el seguimiento a los compromisos a los diferentes actores."/>
    <s v="Seguimiento al los compromisos adquiridos "/>
    <s v="No. De seguimientos realizados / No. De seguimientos programados * 100"/>
    <d v="2020-05-08T00:00:00"/>
    <d v="2021-01-31T00:00:00"/>
    <x v="5"/>
    <x v="5"/>
    <s v="INICIADA EN LA VIGENCIA 2020"/>
    <s v="SIN VENCER"/>
    <d v="2020-06-25T00:00:00"/>
    <s v="EN DESARROLLO "/>
    <s v="Se estableció en las agendas del Comité como primer punto la lectura y aprobación del acta anterior y el seguimiento a los compromisos a los diferentes actores del mes de mayo de 2020."/>
    <s v="Acta de Comité de Seguimiento y Control Financiero del 28 de mayo de 2020."/>
    <s v="Rafael Pinilla Cueva / profesional SIG"/>
    <d v="2020-06-25T00:00:00"/>
    <s v="NO"/>
    <x v="2"/>
    <s v="Manuel Andres Farias Pinzón"/>
    <s v="25/06/2020:_x000a_Se cuenta con acta de Comité de Seguimiento y Control Financiero del dia 28May2020, donde se tiene establecido en el Orden del Dia, el punto 2. &quot;Lectura y aprobación del acta anterior&quot; y punto 3. &quot;Seguimiento a los compromisos adquiridos&quot;._x000a_Pendiente verificación de las actas del Comité de Seguimiento y Control Financiero a lo largo de la vigencia 2020."/>
    <m/>
    <m/>
    <m/>
    <x v="0"/>
  </r>
  <r>
    <n v="102"/>
    <s v="9. Gestión Administrativa "/>
    <s v="9.59"/>
    <s v="Origen Interno "/>
    <s v="3.    Seguimientos de la Asesoría de Control Interno."/>
    <s v="Informe Primer Seguimiento PAAC 2020"/>
    <s v="Ivonne Andrea Torrez Cruz "/>
    <d v="2020-05-15T00:00:00"/>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5-26T00:00:00"/>
    <s v="NO"/>
    <m/>
    <m/>
    <m/>
    <s v="5 porqués"/>
    <s v="No se tiene identificado la fechas y cortes, para la entrega del seguimiento a los componentes del PAAC."/>
    <s v="Acción Correctiva "/>
    <s v="Informar a los funcionarios de la Subdirección Administrativa, la fecha y periocidad de corte, en el suministro de información para los componentes del PAAC."/>
    <s v="Memorando"/>
    <s v="Un (1) Memorando "/>
    <d v="2020-06-01T00:00:00"/>
    <d v="2020-06-30T00:00:00"/>
    <x v="0"/>
    <x v="0"/>
    <s v="CERRADA"/>
    <s v="CERRADA"/>
    <d v="2020-06-25T00:00:00"/>
    <s v="CUMPLIDA"/>
    <s v="25/06/2020: Se realizó memorando 2020IE6334 con el fin de informar la periocidad fechas de entrega del seguimiento a la Matriz de riesgos - PAAC Plan anticorrupción y atención al ciudadano 2020."/>
    <s v="Memorando 2020IE6334"/>
    <s v="HERNAN DARIO PARRA"/>
    <d v="2020-07-01T00:00:00"/>
    <s v="SI"/>
    <x v="1"/>
    <s v="Manuel Andres Farias Pinzón"/>
    <s v="01/07/2020:_x000a_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
    <m/>
    <m/>
    <m/>
    <x v="0"/>
  </r>
  <r>
    <n v="103"/>
    <s v="14. Gestión Tecnología de la Información y Comunicaciones"/>
    <s v="14.35"/>
    <s v="Origen Interno "/>
    <s v="3.    Seguimientos de la Asesoría de Control Interno."/>
    <s v="Informe Primer Seguimiento PAAC 2020"/>
    <s v="Manuel Andrés Farias Pinzón"/>
    <s v="30/042020"/>
    <s v="Hallazgo - No conformidad"/>
    <s v="Se evidenció incumplimiento por parte de (5) procesos del lineamiento interno definido por la Oficina Asesora de Planeación mediante memorando 2020IE5454 de 22Abr2020, en el que se estableció como fecha de entrega del 1er seguimiento al PAAC 2020 al día 04May2020"/>
    <d v="2020-05-27T00:00:00"/>
    <s v="NO"/>
    <m/>
    <m/>
    <m/>
    <s v="5 porqués"/>
    <s v="Debido a los cambios realizados en la Oficina TIC y al proceso de contratación del personal encargado del tema. "/>
    <s v="Acción Correctiva "/>
    <s v="Realización de alarmas en el calendario donde se identifiquen las fechas máximas para el envío de información a las dependencias responsables"/>
    <s v="Alarmas"/>
    <s v="Alarmas creadas"/>
    <d v="2020-06-01T00:00:00"/>
    <d v="2020-07-31T00:00:00"/>
    <x v="7"/>
    <x v="7"/>
    <s v="INICIADA EN LA VIGENCIA 2020"/>
    <s v="SIN VENCER"/>
    <d v="2020-06-25T00:00:00"/>
    <s v="EN DESARROLLO "/>
    <s v="Se realizó la consolidación de todas las actividades que se plasmaran en el calendario para iniciar el cargue de la información y generación de alertas."/>
    <s v="Archivo excel denominado &quot;Cuadro de Actividades&quot;"/>
    <s v="LILIANA MORALES / JEFE TIC"/>
    <d v="2020-06-27T00:00:00"/>
    <s v="NO"/>
    <x v="2"/>
    <s v="Manuel Andres Farias Pinzón"/>
    <s v="27/06/2020:_x000a_Actividad que se encuentra en desarrollo."/>
    <m/>
    <m/>
    <m/>
    <x v="0"/>
  </r>
  <r>
    <n v="104"/>
    <s v="2. Gestión de Comunicaciones"/>
    <s v="2.10"/>
    <s v="Origen Interno "/>
    <s v="3.    Seguimientos de la Asesoría de Control Interno."/>
    <s v="Informe Primer Seguimiento PAAC 2020"/>
    <s v="Manuel Andrés Farias Pinzón"/>
    <d v="2020-05-06T00:00:00"/>
    <s v="Hallazgo - No conformidad"/>
    <s v="Se evidenció incumplimiento por parte de un proceso, sobre el lineamiento interno definido por la Oficina Asesora de Planeación mediante el memorando 2019IE23353 del 24Dic2019, en el que se estableció como fecha de entrega de la formulación del PAAC 2020 el 24Ene2020."/>
    <d v="2020-06-16T00:00:00"/>
    <s v="NO"/>
    <s v="N/A"/>
    <s v="NO"/>
    <s v="NO"/>
    <s v="5 porqués"/>
    <s v="La OAC se retrazó en la fecha de entrega del plan  "/>
    <s v="Acción Correctiva "/>
    <s v="Generar alertas oportunas hacia el funcionario y/o contratista encargado por parte de la OAC cuando se generen las solicitudesdesde la Oficina Asesora de Planeación. "/>
    <s v="Alertas generadas por la OAC a través del correo electrónico "/>
    <s v="(Número de Alertas generadas sobre número de publicaciones de la vigencia) x 100%  "/>
    <d v="2020-06-16T00:00:00"/>
    <d v="2020-12-31T00:00:00"/>
    <x v="11"/>
    <x v="10"/>
    <s v="INICIADA EN LA VIGENCIA 2020"/>
    <s v="SIN VENCER"/>
    <d v="2020-06-25T00:00:00"/>
    <s v="EN DESARROLLO "/>
    <s v="Desde la OAC se iniciará el proceso de generación de alertas para dar el debido cumplimiento de manera oportuna a los requerimientos realizados por la OAP. "/>
    <s v="Se realizará la generación de alertas a través del correo institucional, la cual  quedará establecida 8 días antes de la solicitud asignada. "/>
    <s v="Jefe Oficina Asesora de Comunicaciones "/>
    <d v="2020-06-25T00:00:00"/>
    <s v="NO"/>
    <x v="2"/>
    <s v="Manuel Andres Farias Pinzón"/>
    <s v="25/06/2020:_x000a_Actividad que se encuentra en desarrollo."/>
    <m/>
    <m/>
    <m/>
    <x v="0"/>
  </r>
  <r>
    <n v="105"/>
    <s v="1. Gestión Estratégica"/>
    <s v="1.32"/>
    <s v="Origen Interno "/>
    <s v="3.    Seguimientos de la Asesoría de Control Interno."/>
    <s v="Informe Primer Seguimiento PAAC 2020"/>
    <s v="Manuel Andrés Farias Pinzón"/>
    <d v="2020-05-15T00:00:00"/>
    <s v="Hallazgo - No conformidad"/>
    <s v="Se evidenció incumplimiento por parte de cinco (5) procesos del lineamiento internodefinido por la Oficina Asesora de Planeación mediante el memorando 2020IE5454 del 22Abr2020, en el que se estableció como fecha de entrega del reporte del 1er seguimiento al PAAC 2020 el día 04May2020."/>
    <d v="2020-06-16T00:00:00"/>
    <s v="NO"/>
    <s v="N/A"/>
    <s v="NO"/>
    <s v="NO"/>
    <s v="5 porqués"/>
    <s v="Desconocimiento del manejo y_x000a_diligenciamiento de la herramienta, por parte_x000a_del personal responsable del reporte de las actividades."/>
    <s v="Acción Correctiva "/>
    <s v="Efectuar reunión de forma tal que se tengan claras las actividades de competencia del Proceso de Gestión Estratégica y las fechas de entrega de la Información, para_x000a_su posterior revisión, consolidación y remisión de forma oportuna de la Herramienta para cumplir los tiempos establecidos"/>
    <s v="Acta de_x000a_Reunión"/>
    <s v="1 Acta"/>
    <d v="2020-08-15T00:00:00"/>
    <d v="2020-09-15T00:00:00"/>
    <x v="3"/>
    <x v="3"/>
    <s v="NO INICIADA"/>
    <s v="SIN VENCER"/>
    <m/>
    <m/>
    <m/>
    <m/>
    <m/>
    <m/>
    <m/>
    <x v="3"/>
    <m/>
    <m/>
    <m/>
    <m/>
    <m/>
    <x v="2"/>
  </r>
</pivotCacheRecords>
</file>

<file path=xl/pivotCache/pivotCacheRecords3.xml><?xml version="1.0" encoding="utf-8"?>
<pivotCacheRecords xmlns="http://schemas.openxmlformats.org/spreadsheetml/2006/main" xmlns:r="http://schemas.openxmlformats.org/officeDocument/2006/relationships" count="105">
  <r>
    <n v="1"/>
    <s v="9. Gestión Administrativa "/>
    <s v="9.2"/>
    <s v="Origen Interno "/>
    <s v="1.    Auditorías Internas. "/>
    <x v="0"/>
    <s v="Graciela Zabala Rico"/>
    <x v="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d v="2017-02-10T00:00:00"/>
    <d v="2017-09-30T00:00:00"/>
    <s v="9. Gestión Administrativa "/>
    <s v="Subdirector Administrativo "/>
    <s v="INICIADA EN LA VIGENCIA 2017"/>
    <s v="VENCIDA EN LA VIGENCIA 2017"/>
    <s v="23/05/2015_x000a_13/12/2017_x000a_23/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s v="En Ejecución Vencida"/>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ó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x v="0"/>
    <m/>
    <m/>
  </r>
  <r>
    <n v="2"/>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d v="2017-02-10T00:00:00"/>
    <d v="2017-09-30T00:00:00"/>
    <s v="9. Gestión Administrativa "/>
    <s v="Subdirector Administrativo "/>
    <s v="INICIADA EN LA VIGENCIA 2017"/>
    <s v="VENCIDA EN LA VIGENCIA 2017"/>
    <s v="23/05/2015_x000a_13/12/2017_x000a_23/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s v="En Ejecución Vencida"/>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x v="0"/>
    <m/>
    <m/>
  </r>
  <r>
    <n v="3"/>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17-02-10T00:00:00"/>
    <d v="2017-09-30T00:00:00"/>
    <s v="9. Gestión Administrativa "/>
    <s v="Subdirector Administrativo "/>
    <s v="INICIADA EN LA VIGENCIA 2017"/>
    <s v="VENCIDA EN LA VIGENCIA 2017"/>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s v="En Ejecución Vencida"/>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x v="0"/>
    <m/>
    <m/>
  </r>
  <r>
    <n v="4"/>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d v="2017-02-10T00:00:00"/>
    <d v="2017-09-30T00:00:00"/>
    <s v="9. Gestión Administrativa "/>
    <s v="Subdirector Administrativo "/>
    <s v="INICIADA EN LA VIGENCIA 2017"/>
    <s v="VENCIDA EN LA VIGENCIA 2017"/>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s v="En Ejecución Vencida"/>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x v="0"/>
    <m/>
    <m/>
  </r>
  <r>
    <n v="5"/>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17-02-10T00:00:00"/>
    <d v="2017-09-30T00:00:00"/>
    <s v="9. Gestión Administrativa "/>
    <s v="Subdirector Administrativo "/>
    <s v="INICIADA EN LA VIGENCIA 2017"/>
    <s v="VENCIDA EN LA VIGENCIA 2017"/>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s v="En Ejecución Vencida"/>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x v="0"/>
    <m/>
    <m/>
  </r>
  <r>
    <n v="6"/>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d v="2017-02-10T00:00:00"/>
    <d v="2017-12-31T00:00:00"/>
    <s v="9. Gestión Administrativa "/>
    <s v="Subdirector Administrativo "/>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s v="Cerrada "/>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x v="0"/>
    <m/>
    <m/>
  </r>
  <r>
    <n v="7"/>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d v="2017-02-10T00:00:00"/>
    <d v="2017-12-31T00:00:00"/>
    <s v="9. Gestión Administrativa "/>
    <s v="Subdirector Administrativo "/>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s v="Cerrada "/>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x v="0"/>
    <m/>
    <m/>
  </r>
  <r>
    <n v="8"/>
    <s v="7. Urbanizaciones y Titulación"/>
    <s v="7.3"/>
    <s v="Origen Interno "/>
    <s v="1.    Auditorías Internas. "/>
    <x v="1"/>
    <s v="Claudia Yanet D'antonio Adame"/>
    <x v="1"/>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d v="2018-05-02T00:00:00"/>
    <d v="2018-06-30T00:00:00"/>
    <s v="7. Urbanizaciones y Titulación"/>
    <s v="Director de Urbanizaciones y Titulación"/>
    <s v="INICIADA EN LA VIGENCIA 2018"/>
    <s v="VENCIDA EN LA VIGENCIA 2018"/>
    <s v="13/11/2018_x000a_22/05/2019_x000a_4/10/2019 _x000a_ 31/12/2019_x000a_15/04/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
    <s v="Ivonne Maritza Gómez-Marisol Cuadrado, se revisó con Claudia Yanet D Antonio Adame el 3 de mayo de 2018_x000a__x000a_  22/05/19 Magda Giselle Cifuentes                31/12/2019 Magda Giselle Cifuentes 15/04/2020 Angela Marìa Vèlez"/>
    <s v="18/12/2018_x000a_06/06/2019_x000a_14/11/2019_x000a_24/01/2020_x000a_24/04/2020_x000a_01/07/2020"/>
    <s v="NO"/>
    <s v="En Ejecución Vencida"/>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01/07/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x v="0"/>
    <m/>
    <m/>
  </r>
  <r>
    <n v="9"/>
    <s v="16. Evaluación de la Gestión"/>
    <s v="16.1"/>
    <s v="Origen Interno "/>
    <s v="1.    Auditorías Internas. "/>
    <x v="2"/>
    <s v="Auditor Externo "/>
    <x v="2"/>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d v="2018-08-31T00:00:00"/>
    <s v="16. Evaluación de la Gestión"/>
    <s v="Asesor de Control Interno "/>
    <s v="INICIADA EN LA VIGENCIA 2018"/>
    <s v="VENCIDA EN LA VIGENCIA 2018"/>
    <s v="12/12/2018_x000a_19/06/2019_x000a_04/10/2019_x000a_15/01/2020_x000a_15/04/2020_x000a_25/06/2020"/>
    <s v="EN DESARROLLO "/>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
    <s v="Alejandro Marín Cañón / Contratista 560-2018 / Contratista 007-2019_x000a_15/01/2020: Alexandra Johenn Álvarez Mantilla-Profesional Universitario 219-01"/>
    <s v="13/12/2018_x000a_19/06/2019_x000a_04/10/2019_x000a_29/01/2020_x000a_28/04/2020_x000a_01/07/2020"/>
    <s v="NO"/>
    <s v="En Ejecución Vencida"/>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on de la mejora_x000a__x000a_28/04/2020:_x000a_Se ha socializado a 3 de 16 procesos el procedimiento &quot;208-CI-PR-05 gestión de la mejora&quot; _x000a_Hallazgo que continua abierto_x000a__x000a_01/07/2020: En razón al aislamiento oblogatorio declarado por la pandemia generada por el virus COVID-19, no se ha podido continuar con la socialización a los demás procesos. _x000a_Hallazgo que continua abierto"/>
    <x v="0"/>
    <m/>
    <m/>
  </r>
  <r>
    <n v="10"/>
    <s v="1. Gestión Estratégica"/>
    <s v="1.18"/>
    <s v="Origen Interno "/>
    <s v="3.    Seguimientos de la Asesoría de Control Interno."/>
    <x v="3"/>
    <s v="Alejandro Marín Cañón"/>
    <x v="3"/>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d v="2019-12-31T00:00:00"/>
    <s v="1. Gestión Estratégica"/>
    <s v="Jefe Oficina Asesora de Planeación "/>
    <s v="CERRADA"/>
    <s v="CERRADA"/>
    <s v="4/10/2019_x000a_14/01/2020_x000a_30/06/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_x000a__x000a_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_x000a__x000a_https://www.cajaviviendapopular.gov.co/?q=matriz-de-riesgos-plan-anticorrupci%C3%B3n-y-atenci%C3%B3n-al-ciudadano"/>
    <s v="14/01/2020:\\10.216.160.201\calidad\19. CONSOLIDADO MAPAS DE RIESGO\MATRIZ DE RIESGOS - PAAC\2019\MATRIZ DE RIESGOS - PAAC - 3er. CORTE_x000a__x000a_30/06/2020: \\10.216.160.201\calidad\19. CONSOLIDADO MAPAS DE RIESGO\MATRIZ DE RIESGOS - PAAC\2020\MAPA DE RIESGOS - PAAC - 1er. CORTE - 2020"/>
    <s v="14/01/2020: Javier de Jesús Cruz - Jefe Oficina Asesora de Planeación_x000a_30/06/2020: Catalina Nagy Patiño - Jefe Oficina Asesora de Planeación"/>
    <s v="15/10/2019_x000a_27/01/2020_x000a_27/04/2020_x000a_03/07/2020"/>
    <s v="SI"/>
    <s v="Cerrada "/>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i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on 2 del PAAC 2020, ni la actualización de la modificación en el componente de Rendición de Cuentas, asi como tampoco se encuentra evidencia de socialización a la ciudadani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i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ia 11Mar2020, con numero de reunión 02-2020."/>
    <x v="0"/>
    <m/>
    <m/>
  </r>
  <r>
    <n v="11"/>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d v="2019-10-09T00:00:00"/>
    <s v="6. Mejoramiento de Barrios"/>
    <s v="Director de Mejoramiento de Barrios"/>
    <s v="CERRADA"/>
    <s v="CERRADA"/>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s v="Cerrada "/>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x v="0"/>
    <m/>
    <m/>
  </r>
  <r>
    <n v="12"/>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d v="2019-12-31T00:00:00"/>
    <s v="6. Mejoramiento de Barrios"/>
    <s v="Director de Mejoramiento de Barrios"/>
    <s v="CERRADA"/>
    <s v="CERRADA"/>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s v="Cerrada "/>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ia TECNICONSULTA SAS correspondiente al contrato 691 de 2018_x000a_-El di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x v="0"/>
    <m/>
    <m/>
  </r>
  <r>
    <n v="13"/>
    <s v="10. Gestión Financiera "/>
    <s v="10.28"/>
    <s v="Origen Interno "/>
    <s v="1.    Auditorías Internas. "/>
    <x v="4"/>
    <s v="Auditor Externo "/>
    <x v="4"/>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d v="2020-01-31T00:00:00"/>
    <s v="10. Gestión Financiera "/>
    <s v="Subdirector Financiero"/>
    <s v="CERRADA"/>
    <s v="CERRADA"/>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s v="Cerrada "/>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on 65_x000a__x000a_29/04/2020:_x000a_Se realiza segundo seguimiento trimestral, correspondiente al 4 trimestre de 2019, a las areas de Cartera, Presupuesto, Tesorería y Contabilidad, del dia 18Dic2019, donde se relaciona listado de asistencia por cada area y archivo en excel con el puntaje obtenido por cada area."/>
    <x v="0"/>
    <m/>
    <m/>
  </r>
  <r>
    <n v="14"/>
    <s v="1. Gestión Estratégica"/>
    <s v="1.23"/>
    <s v="Origen Interno "/>
    <s v="1.    Auditorías Internas. "/>
    <x v="4"/>
    <s v="Auditor Interno"/>
    <x v="4"/>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d v="2019-07-31T00:00:00"/>
    <s v="1. Gestión Estratégica"/>
    <s v="Jefe Oficina Asesora de Planeación "/>
    <s v="CERRADA"/>
    <s v="CERRADA"/>
    <s v="4/10/2019_x000a_14/01/2020_x000a_30/06/2020"/>
    <s v="CUMPLIDA"/>
    <s v="14/01/2020: Durante el mes de Mayo - 2019, se actualizarón las Matrices de Oportunidades de Mejora, consolidando la información para cada proceso de la Entidad (16) y efectuando su publicación en la carpeta de calidad._x000a__x000a_30/06/2020:Durante el mes de Enero - 2020, se actualizarón las Matrices DOFA, dentro de las cuales se tienen las Oportunidades , consolidando la información para cada proceso de la Entidad (16) y efectuando su publicación en la carpeta de calidad."/>
    <s v="14/01/2020: \\10.216.160.201\calidad\1. PROCESO DE GESTIÓN ESTRATÉGICA\DOCUMENTOS REFERENCIA\CONTEXTO ORGANIZACIONAL\2019_x000a__x000a_30/06/2020:\\10.216.160.201\calidad\19. CONSOLIDADO MAPAS DE RIESGO\MATRIZ DE RIESGOS - PAAC\2020\FICHAS DE RIESGO - 2020"/>
    <s v="14/01/2020: Javier de Jesús Cruz - Jefe Oficina Asesora de Planeación_x000a_30/06/2020: Catalina Nagy Patiño - Jefe Oficina Asesora de Planeación"/>
    <s v="13/11/2019_x000a_27/01/2020_x000a_27/04/2020_x000a_03/07/2020"/>
    <s v="SI"/>
    <s v="Cerrada "/>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andose 16 pestañas, una para cada proceso, por lo cual dicho archivo no refleja la construcción de una Matriz de Oportunidades de Mejora que reuna las acciones o actividades para abordar y gestionar las Oportunidades de Mejora identificadas para cada Proceso de la entidad._x000a_Hallazgo que continua abierto_x000a__x000a_03/07/2020_x000a_Se realiza verificación de las matrices DOFA actualizadas para la vigencia 2020, en la ruta: \\10.216.160.201\calidad\19. CONSOLIDADO MAPAS DE RIESGO\MATRIZ DE RIESGOS - PAAC\2020\FICHAS DE RIESGO - 2020, donde se puede evidenciar que se encuentran 16 archivos &quot;208-PLA-Ft-73-74-75 y 78 Riesgos&quot; para los 16 procesos de la CVP, encontrando en cada proceso el item de &quot;3.2 Oportunidades de Mejora&quot; del formato &quot;Contexto del Proceso&quot; codigo 208-PLA-Ft-75 versión 2."/>
    <x v="0"/>
    <m/>
    <m/>
  </r>
  <r>
    <n v="15"/>
    <s v="4. Reasentamientos Humanos"/>
    <s v="4.6"/>
    <s v="Origen Interno "/>
    <s v="1.    Auditorías Internas. "/>
    <x v="4"/>
    <s v="Auditor Externo "/>
    <x v="4"/>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d v="2019-12-31T00:00:00"/>
    <s v="4. Reasentamientos Humanos"/>
    <s v="Director de Reasentamientos Humanos"/>
    <s v="CERRADA"/>
    <s v="CERRADA"/>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s v="Cerrada "/>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ia se permite dejar cerrada la acción, ya que cumple con la actividad propuesta, pero el envio de la misma, no cumple con la fecha establecida, la cual era el dia 31/12/2019, pero entregan el soporte de las evidencias el dia 20/02/2020."/>
    <x v="0"/>
    <m/>
    <m/>
  </r>
  <r>
    <n v="16"/>
    <s v="14. Gestión Tecnología de la Información y Comunicaciones"/>
    <s v="14.14"/>
    <s v="Origen Interno "/>
    <s v="1.    Auditorías Internas. "/>
    <x v="4"/>
    <s v="Auditor Externo "/>
    <x v="4"/>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d v="2019-12-31T00:00:00"/>
    <s v="14. Gestión Tecnología de la Información y Comunicaciones"/>
    <s v="Jefe Oficina de Tecnologías de la Información y las Comunicaciones"/>
    <s v="CERRADA"/>
    <s v="CERRADA"/>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s v="Cerrada "/>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onico del di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ia 31Ene2020 mediante correo se realiza el envio del los documentos FUSS TIC enero 2020_x000a__x000a_Así mismo se cuenta con correo del dia 08Abr2020 donde se realiza la entrega oportuna de las Herramientas de Gestión con corte al 31Mar2020, teniendo en cuenta que el plazo de entrega establecido por la OAP era el dia 08Abr2020."/>
    <x v="0"/>
    <m/>
    <m/>
  </r>
  <r>
    <n v="17"/>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d v="2019-09-30T00:00:00"/>
    <s v="16. Evaluación de la Gestión"/>
    <s v="Asesor de Control Interno "/>
    <s v="INICIADA EN LA VIGENCIA 2019"/>
    <s v="VENCIDA EN LA VIGENCIA 2019"/>
    <s v="14/10/2019_x000a_15/01/2020_x000a_15/04/2020_x000a_25/06/2020"/>
    <s v="EN DESARROLLO "/>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s v="En Ejecución Vencida"/>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 En razón al aislamiento oblogatorio declarado por la pandemia generada por el virus COVID-19, no se ha podido continuar con la socialización a los demás procesos._x000a_Hallazgo que continua abierto"/>
    <x v="0"/>
    <m/>
    <m/>
  </r>
  <r>
    <n v="18"/>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d v="2019-10-15T00:00:00"/>
    <s v="16. Evaluación de la Gestión"/>
    <s v="Asesor de Control Interno "/>
    <s v="INICIADA EN LA VIGENCIA 2019"/>
    <s v="VENCIDA EN LA VIGENCIA 2019"/>
    <s v="14/10/2019_x000a_15/01/2020_x000a_15/04/2020_x000a_25/06/2020"/>
    <s v="EN DESARROLLO "/>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s v="En Ejecución Vencida"/>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x v="0"/>
    <m/>
    <m/>
  </r>
  <r>
    <n v="19"/>
    <s v="11. Gestión Documental"/>
    <s v="11.7"/>
    <s v="Origen Externo "/>
    <s v="13.  Otros."/>
    <x v="5"/>
    <s v="Auditor Externo "/>
    <x v="5"/>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s v="11. Gestión Documental"/>
    <s v="Subdirector Administrativo "/>
    <s v="INICIADA EN LA VIGENCIA 2020"/>
    <s v="SIN VENCER"/>
    <s v="21/04/2020_x000a_25/06/202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
    <s v="La evidencia reposa en el servidor_x000a__x000a_Evidencia proceso de Gestión Documental"/>
    <s v="HERNAN DARIO PARRA"/>
    <s v="05/02/2020_x000a_22/04/2020_x000a_01/07/2020"/>
    <s v="NO"/>
    <s v="En Ejecución Oportuna"/>
    <s v="Ángelo Maurizio Diaz Rodríguez_x000a__x000a_Manuel Andres Farias Pinzón"/>
    <s v="5/02/2020: Se hará seguimiento a esta actividad en el 2020._x000a__x000a_22/04/2020: No se evidencia certificado del registro unico de series y subseries del AGN mediante oficio 2-2020-02255 del 29 de marzo de 2020, ni la expedición de la resolución No. 2099 del 13 de marzo de 2020-Adopción de TVD, asi mismo, no se adjunta soporte de la elaboración del plan integral de trabajo para la aplicación._x000a__x000a_01/07/2020:_x000a_Actividad que continúa en ejecución oportuna."/>
    <x v="0"/>
    <m/>
    <m/>
  </r>
  <r>
    <n v="20"/>
    <s v="14. Gestión Tecnología de la Información y Comunicaciones"/>
    <s v="14.24"/>
    <s v="Origen Interno "/>
    <s v="4- Auditoría Especial"/>
    <x v="6"/>
    <s v="Auditor Interno"/>
    <x v="6"/>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d v="2019-10-31T00:00:00"/>
    <s v="14. Gestión Tecnología de la Información y Comunicaciones"/>
    <s v="Jefe Oficina de Tecnologías de la Información y las Comunicaciones"/>
    <s v="CERRADA"/>
    <s v="CERRADA"/>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s v="Cerrada "/>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on con los siguientes temas:_x000a_1. Capacitación de SAE-SAI a Diego Fernando Díaz Barrero - fecha 03Oct2019_x000a_2. Capacitación de SAE-SAI a Diego Fernando Díaz Barrero - fecha 24May2019, acta con instrucitvo incluido de fecha 24May2019"/>
    <x v="0"/>
    <m/>
    <m/>
  </r>
  <r>
    <n v="21"/>
    <s v="9. Gestión Administrativa "/>
    <s v="9.19"/>
    <s v="Origen Interno "/>
    <s v="4- Auditoría Especial"/>
    <x v="6"/>
    <s v="Auditor Interno"/>
    <x v="6"/>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d v="2019-07-17T00:00:00"/>
    <d v="2019-11-30T00:00:00"/>
    <s v="9. Gestión Administrativa "/>
    <s v="Subdirector Administrativo "/>
    <s v="INICIADA EN LA VIGENCIA 2019"/>
    <s v="VENCIDA EN LA VIGENCIA 2019"/>
    <s v="9/10/2019_x000a_15/01/2020_x000a_21/04/2020_x000a_25/06/2020"/>
    <s v="EN DESARROLLO "/>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_x000a__x000a_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
    <s v="Memorando modificacion Manual Funciones_x000a__x000a_Radicado MEMORANDO  2019EE2620  y 2019EE2784 _x000a__x000a_Comunicados internos del proceso de Talento Humano"/>
    <s v="HERNAN DARIO PARRA"/>
    <s v="29/10/2019_x000a_29/01/2020_x000a_22/04/2020_x000a_01/07/2020"/>
    <s v="NO"/>
    <s v="En Ejecución Vencida"/>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sitartivo del servico civil para la actualización del Manual de funciones de la CVP._x000a__x000a_22/04/2020:_x000a_Se encuentra en ajuste con el Departamento administrativo del servico civil para la actualización del Manual de funciones de la CVP._x000a_Hallazgo que continua abierto_x000a__x000a_01/07/2020:_x000a_Actividad que continúa en ejecución vencida, el hallazgo continúa abierto."/>
    <x v="0"/>
    <m/>
    <m/>
  </r>
  <r>
    <n v="22"/>
    <s v="9. Gestión Administrativa "/>
    <s v="9.23"/>
    <s v="Origen Interno "/>
    <s v="4- Auditoría Especial"/>
    <x v="6"/>
    <s v="Auditor Interno"/>
    <x v="6"/>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d v="2019-12-31T00:00:00"/>
    <s v="9. Gestión Administrativa "/>
    <s v="Subdirector Administrativo "/>
    <s v="INICIADA EN LA VIGENCIA 2019"/>
    <s v="VENCIDA EN LA VIGENCIA 2019"/>
    <s v="9/10/2019_x000a_15/01/2020_x000a_21/04/2020_x000a_25/06/2020"/>
    <s v="CUMPLIDA"/>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
    <s v="Conceptos Tecnicos para dar de baja Muebles, enceres sofware y equipos tecnologicos, Proyecto PAA 2020_x000a__x000a_Resoluciones N° 4921 - 4922 del 30 de diciembre de 2019._x000a__x000a_PLAN ANUAL DE ADQUISICIONES - 2020 SECOP II"/>
    <s v="HERNAN DARIO PARRA"/>
    <s v="29/10/2019_x000a_29/01/2020_x000a_22/04/2020_x000a_01/07/2020"/>
    <s v="NO"/>
    <s v="En Ejecución Vencida"/>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_x000a__x000a_01/07/2020:_x000a_Se cuenta con el Plan Anual de Adquiciones publicado en la pagina web de la entidad, con corte al 31 de enero de 2020, la programación en la Fila 167, la disponibilidad de recursos asignados como proyecto de inversio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_x000a__x000a_Queda pendiente la evidencia que demuestre que se haya dado de baja el inventario y retiro definitivo en físico de estos elementos. Hallazgo que continúa abierto."/>
    <x v="0"/>
    <m/>
    <m/>
  </r>
  <r>
    <n v="23"/>
    <s v="6. Mejoramiento de Barrios"/>
    <s v="6.4"/>
    <s v="Origen Externo "/>
    <s v="1.    Auditorías Internas. "/>
    <x v="7"/>
    <s v="Auditor Externo "/>
    <x v="7"/>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d v="2019-06-01T00:00:00"/>
    <d v="2019-09-30T00:00:00"/>
    <s v="6. Mejoramiento de Barrios"/>
    <s v="Director de Mejoramiento de Barrios"/>
    <s v="CERRADA"/>
    <s v="CERRADA"/>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s v="Cerrada "/>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x v="0"/>
    <m/>
    <m/>
  </r>
  <r>
    <n v="24"/>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d v="2019-09-30T00:00:00"/>
    <s v="16. Evaluación de la Gestión"/>
    <s v="Asesor de Control Interno "/>
    <s v="INICIADA EN LA VIGENCIA 2019"/>
    <s v="VENCIDA EN LA VIGENCIA 2019"/>
    <s v="14/10/2019_x000a_15/01/2020_x000a_15/04/2020_x000a_25/06/2020"/>
    <s v="EN DESARROLLO "/>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s v="En Ejecución Vencida"/>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x v="0"/>
    <m/>
    <m/>
  </r>
  <r>
    <n v="25"/>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d v="2019-10-15T00:00:00"/>
    <s v="16. Evaluación de la Gestión"/>
    <s v="Asesor de Control Interno "/>
    <s v="INICIADA EN LA VIGENCIA 2019"/>
    <s v="VENCIDA EN LA VIGENCIA 2019"/>
    <s v="14/10/2019_x000a_15/01/2020_x000a_15/04/2020_x000a_25/06/2020"/>
    <s v="EN DESARROLLO "/>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s v="En Ejecución Vencida"/>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x v="0"/>
    <m/>
    <m/>
  </r>
  <r>
    <n v="26"/>
    <s v="9. Gestión Administrativa "/>
    <s v="9.31"/>
    <s v="Origen Interno "/>
    <s v="4- Auditoría Especial"/>
    <x v="8"/>
    <s v="Graciela Zabala Rico"/>
    <x v="8"/>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d v="2019-12-31T00:00:00"/>
    <s v="9. Gestión Administrativa "/>
    <s v="Subdirector Administrativo "/>
    <s v="CERRADA"/>
    <s v="CERRADA"/>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s v="Cerrada "/>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x v="0"/>
    <m/>
    <m/>
  </r>
  <r>
    <n v="27"/>
    <s v="14. Gestión Tecnología de la Información y Comunicaciones"/>
    <s v="14.27"/>
    <s v="Origen Interno "/>
    <s v="3.    Seguimientos de la Asesoría de Control Interno."/>
    <x v="9"/>
    <s v="Alejandro Marín Cañón"/>
    <x v="9"/>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d v="2019-09-16T00:00:00"/>
    <d v="2019-12-31T00:00:00"/>
    <s v="14. Gestión Tecnología de la Información y Comunicaciones"/>
    <s v="Jefe Oficina de Tecnologías de la Información y las Comunicaciones"/>
    <s v="CERRADA"/>
    <s v="CERRADA"/>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s v="Cerrada "/>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as en la Hoja de Ruta 20196-2020, se realiza el seguimiento a los proyectos de la oficina TIC, en su planeación y ejecución de cada actividad, de acuerdo a los dominios establecidos por el MinTIC."/>
    <x v="0"/>
    <m/>
    <m/>
  </r>
  <r>
    <n v="28"/>
    <s v="4. Reasentamientos Humanos"/>
    <s v="4.7"/>
    <s v="Origen Interno "/>
    <s v="3.    Seguimientos de la Asesoría de Control Interno."/>
    <x v="10"/>
    <s v="Alejandro Marín Cañón"/>
    <x v="1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d v="2019-09-18T00:00:00"/>
    <d v="2020-01-31T00:00:00"/>
    <s v="4. Reasentamientos Humanos"/>
    <s v="Director de Reasentamientos Humanos"/>
    <s v="CERRADA"/>
    <s v="CERRADA"/>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ia se permite dejar cerrada la acción, ya que cumple con la actividad propuesta, con el envio oportuno de los soportes de la misma, el dia 22/01/2020,"/>
    <x v="0"/>
    <m/>
    <m/>
  </r>
  <r>
    <n v="29"/>
    <s v="7. Urbanizaciones y Titulación"/>
    <s v="7.8"/>
    <s v="Origen Interno "/>
    <s v="3.    Seguimientos de la Asesoría de Control Interno."/>
    <x v="10"/>
    <s v="Alejandro Marín Cañón"/>
    <x v="1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d v="2020-01-31T00:00:00"/>
    <s v="7. Urbanizaciones y Titulación"/>
    <s v="Director de Urbanizaciones y Titulación"/>
    <s v="CERRADA"/>
    <s v="CERRADA"/>
    <d v="2019-12-31T00:00:00"/>
    <s v="CUMPLIDA"/>
    <s v="El PAAC fue entregado a la Oficina Asesora de Plaenación el 9 de enero de 2020.                                                                                                                                                                                                                                                                                                                                                                                                                                                                                                                                            "/>
    <s v="Correo electrónico enviado el 9 de enero de 2020 a la Oficina Asesora de Planeación."/>
    <s v="Angela María Vélez C."/>
    <s v="05/02/2020_x000a_24/04/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ia 23Dic2019 dirigido al area de Planeación, donde se realiza la entrega oportuna de la formulación del PAAC 2020."/>
    <x v="0"/>
    <m/>
    <m/>
  </r>
  <r>
    <n v="30"/>
    <s v="6. Mejoramiento de Barrios"/>
    <s v="6.5"/>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d v="2020-01-10T00:00:00"/>
    <s v="6. Mejoramiento de Barrios"/>
    <s v="Director de Mejoramiento de Barrios"/>
    <s v="CERRADA"/>
    <s v="CERRADA"/>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x v="0"/>
    <m/>
    <m/>
  </r>
  <r>
    <n v="31"/>
    <s v="5. Mejoramiento de Vivienda"/>
    <s v="5.6"/>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d v="2020-01-31T00:00:00"/>
    <s v="5. Mejoramiento de Vivienda"/>
    <s v="Director de Mejoramiento de Vivienda"/>
    <s v="CERRADA"/>
    <s v="CERRADA"/>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s v="Cerrada "/>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ia 20Ene2020 mediante memorando 2020IE415, cumpliendo oportunamente con el tiempo establecido para la acción."/>
    <x v="0"/>
    <m/>
    <m/>
  </r>
  <r>
    <n v="32"/>
    <s v="14. Gestión Tecnología de la Información y Comunicaciones"/>
    <s v="14.28"/>
    <s v="Origen Interno "/>
    <s v="3.    Seguimientos de la Asesoría de Control Interno."/>
    <x v="10"/>
    <s v="Alejandro Marín Cañón"/>
    <x v="1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d v="2020-01-15T00:00:00"/>
    <s v="14. Gestión Tecnología de la Información y Comunicaciones"/>
    <s v="Jefe Oficina de Tecnologías de la Información y las Comunicaciones"/>
    <s v="CERRADA"/>
    <s v="CERRADA"/>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3Ene2020, donde se realiza la entrega oportuna del PAAC 2020 a la OAP, así mismo el día 26Feb2020 el Jefe Andrés Orlando Briceño realizó la socialización de la matriz del PAAC a través del correo electrónico al equipo de la oficina TIC."/>
    <x v="0"/>
    <m/>
    <m/>
  </r>
  <r>
    <n v="33"/>
    <s v="16. Evaluación de la Gestión"/>
    <s v="16.5"/>
    <s v="Origen Interno "/>
    <s v="3.    Seguimientos de la Asesoría de Control Interno."/>
    <x v="10"/>
    <s v="Alejandro Marín Cañón"/>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d v="2020-01-31T00:00:00"/>
    <s v="16. Evaluación de la Gestión"/>
    <s v="Asesor de Control Interno "/>
    <s v="CERRADA"/>
    <s v="CERRADA"/>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4Ene2020, donde se realiza el envio oportuno de la formulación del PAAC 2020 al area de Planeación."/>
    <x v="0"/>
    <m/>
    <m/>
  </r>
  <r>
    <n v="34"/>
    <s v="9. Gestión Administrativa "/>
    <s v="9.43"/>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d v="2020-01-31T00:00:00"/>
    <s v="9. Gestión Administrativa "/>
    <s v="Subdirector Administrativo "/>
    <s v="CERRADA"/>
    <s v="CERRADA"/>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x v="0"/>
    <m/>
    <m/>
  </r>
  <r>
    <n v="35"/>
    <s v="3. Prevención del Daño Antijurídico y Representación Judicial"/>
    <s v="3.4"/>
    <s v="Origen Interno "/>
    <s v="3.    Seguimientos de la Asesoría de Control Interno."/>
    <x v="10"/>
    <s v="Auditor Interno"/>
    <x v="1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d v="2020-01-31T00:00:00"/>
    <s v="3. Prevención del Daño Antijurídico y Representación Judicial"/>
    <s v="Director Jurídico "/>
    <s v="CERRADA"/>
    <s v="CERRADA"/>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x v="0"/>
    <m/>
    <m/>
  </r>
  <r>
    <n v="36"/>
    <s v="1. Gestión Estratégica"/>
    <s v="1.24"/>
    <s v="Origen Interno "/>
    <s v="3.    Seguimientos de la Asesoría de Control Interno."/>
    <x v="10"/>
    <s v="Auditor Interno"/>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d v="2020-01-31T00:00:00"/>
    <s v="1. Gestión Estratégica"/>
    <s v="Jefe Oficina Asesora de Planeación "/>
    <s v="CERRADA"/>
    <s v="CERRADA"/>
    <s v="14/01/2020_x000a_30/06/2020"/>
    <s v="CUMPLIDA"/>
    <s v="14/01/2020: A la fecha, los responsables de procesos han entregado las herramientas de gestión de forma oportuna, acorde al memorando de solicitud._x000a__x000a_30/06/2020: Para la formualción del Mapa deRiesgos - PAAC, se evidenció la entrega oportuna por parte de los responsables de procesos, exceptuando el proceso de Gestión de Comunicaciones, que entregó posterior a la fecha requerida."/>
    <s v="14/01/2020: \\10.216.160.201\calidad\19. CONSOLIDADO MAPAS DE RIESGO\MATRIZ DE RIESGOS - PAAC\2019\MATRIZ DE RIESGOS - PAAC - 3er. CORTE_x000a__x000a_30/06/2020: \\10.216.160.201\calidad\19. CONSOLIDADO MAPAS DE RIESGO\MATRIZ DE RIESGOS - PAAC\2020\MATRIZ DE RIESGOS - PAAC FINAL"/>
    <s v="14/01/2020: Javier de Jesús Cruz - Jefe Oficina Asesora de Planeación_x000a_Todos los Resposables de procesos_x000a_30/06/2020: Catalina Nagy Patiño - Jefe Oficina Asesora de Planeación_x000a_Todos los Resposables de procesos"/>
    <s v="05/02/2020_x000a_27/04/2020_x000a_03/07/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_x000a_Hallazgo que continua abierto_x000a__x000a_03/07/2020:_x000a_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
    <x v="0"/>
    <m/>
    <m/>
  </r>
  <r>
    <n v="37"/>
    <s v="1. Gestión Estratégica"/>
    <s v="1.27"/>
    <s v="Origen Interno "/>
    <s v="3.    Seguimientos de la Asesoría de Control Interno."/>
    <x v="10"/>
    <s v="Auditor Interno"/>
    <x v="1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d v="2019-12-31T00:00:00"/>
    <s v="1. Gestión Estratégica"/>
    <s v="Jefe Oficina Asesora de Planeación "/>
    <s v="CERRADA"/>
    <s v="CERRADA"/>
    <s v="4/10/2019_x000a_14/01/2020_x000a_30/06/2020"/>
    <s v="CUMPLIDA"/>
    <s v="14/01/2020: 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_x000a__x000a_30/06/2020: _x000a_La Oficina Asesora de Planeación, una vez consolidada la información para los 16 procesos de la Entidad, llevó para revisión y/o aprobación la formulación del Mapa de riesgos - PAAC - 2020, en el Comité Institucional de Gestión y Desempeño, el día 27 de enero - 2020. _x000a_El 28 de enero - 2020 solicitó la publicación de la versión preliminar para observaciones de los grupos de interés internos y externos. _x000a_El 28 de enero - 2020, envía el Mapa de Riesgos - Plan Anticorrupción y Atención al ciudadado a los Responsables de Procesos y sus enlaces, para socializar la Versión Preliminar Mapa de Riesgos Procesos – Plan Anticorrupción y Atención al Ciudadano._x000a_El 31 de enero - 2020, una vez aprobada y no habiendo recibido observaciones, se publica la formulación de la Herramienta en la página web y en la carpeta de calidad, cumpliendo así con la Normatividad que nos rige  (3101/2020). _x000a__x000a_Publicación: _x000a_1. Pagina web de la Caja de la Vivienda Popular y en el Botón de Transparencia _x000a_https://www.cajaviviendapopular.gov.co/?q=matriz-de-riesgos-plan-anticorrupci%C3%B3n-y-atenci%C3%B3n-al-ciudadano_x000a__x000a_Calidad: _x000a_\\10.216.160.201\calidad\19. CONSOLIDADO MAPAS DE RIESGO\MATRIZ DE RIESGOS - PAAC\2020_x000a__x000a_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
    <s v="14/01/2020: https://www.cajaviviendapopular.gov.co/?q=matriz-de-riesgos-plan-anticorrupci%C3%B3n-y-atenci%C3%B3n-al-ciudadano_x000a__x000a_30/06/2020: https://www.cajaviviendapopular.gov.co/?q=matriz-de-riesgos-plan-anticorrupci%C3%B3n-y-atenci%C3%B3n-al-ciudadano"/>
    <s v="14/01/2020: Javier de Jesús Cruz - Jefe Oficina Asesora de Planeación_x000a_30/06/2020: Catalina Nagy Patiño - Jefe Oficina Asesora de Planeación"/>
    <s v="16/10/2019_x000a_27/01/2020_x000a_27/04/2020_x000a_03/07/2020"/>
    <s v="SI"/>
    <s v="Cerrada "/>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_x000a__x000a_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_x000a__x000a_Una vez aprobada y no habiendo recibido observaciones, se publica la formulación de la Herramienta en la página web y en la carpeta de calidad, mediante correo electrónico del día 31Ene2020."/>
    <x v="0"/>
    <m/>
    <m/>
  </r>
  <r>
    <n v="38"/>
    <s v="2. Gestión de Comunicaciones"/>
    <s v="2.4"/>
    <s v="Origen Interno "/>
    <s v="3.    Seguimientos de la Asesoría de Control Interno."/>
    <x v="10"/>
    <s v="Auditor Interno"/>
    <x v="1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d v="2020-01-30T00:00:00"/>
    <s v="2. Gestión de Comunicaciones"/>
    <s v="Jefe Oficina Asesora de Comunicaciones "/>
    <s v="CERRADA"/>
    <s v="CERRADA"/>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x v="0"/>
    <m/>
    <m/>
  </r>
  <r>
    <n v="39"/>
    <s v="10. Gestión Financiera "/>
    <s v="10.29"/>
    <s v="Origen Interno "/>
    <s v="3.    Seguimientos de la Asesoría de Control Interno."/>
    <x v="10"/>
    <s v="Auditor Interno"/>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d v="2020-01-31T00:00:00"/>
    <s v="10. Gestión Financiera "/>
    <s v="Subdirector Financiero"/>
    <s v="CERRADA"/>
    <s v="CERRADA"/>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x v="0"/>
    <m/>
    <m/>
  </r>
  <r>
    <n v="40"/>
    <s v="10. Gestión Financiera "/>
    <s v="10.31"/>
    <s v="Origen Interno "/>
    <s v="1.    Auditorías Internas. "/>
    <x v="11"/>
    <s v="Graciela Zabala Rico"/>
    <x v="11"/>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d v="2019-12-24T00:00:00"/>
    <d v="2020-06-30T00:00:00"/>
    <s v="10. Gestión Financiera "/>
    <s v="Subdirector Financiero"/>
    <s v="CERRADA"/>
    <s v="CERRADA"/>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s v="Cerrada "/>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x v="0"/>
    <m/>
    <m/>
  </r>
  <r>
    <n v="41"/>
    <s v="10. Gestión Financiera "/>
    <s v="10.32"/>
    <s v="Origen Interno "/>
    <s v="1.    Auditorías Internas. "/>
    <x v="11"/>
    <s v="Graciela Zabala Rico"/>
    <x v="11"/>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d v="2019-12-24T00:00:00"/>
    <d v="2020-07-30T00:00:00"/>
    <s v="10. Gestión Financiera "/>
    <s v="Subdirector Financiero"/>
    <s v="INICIADA EN LA VIGENCIA 2019"/>
    <s v="SIN VENCER"/>
    <s v="21/04/2020_x000a_25/06/2020"/>
    <s v="EN DESARROLLO "/>
    <s v="21/04/2020:_x000a_A la fecha de corte, esta acción se encuentra en curso ya que se ha venido actualizando el instructivo  208-SFIN-In-03 PROT. SEGURIDAD TESORERIA DE LA CVP_x000a__x000a_25/06/2020:_x000a_A la fecha de corte 23 de junio de 2020 se finalizo la revisión de fondo de la actualizacion del instructivo 208-SFIN-In-03 PROT. SEGURIDAD TESORERIA DE LA CVP, la cual se encuentra en proceso de ajuste de formas para asi ser radicado en la Oficina Asesora de Planeación."/>
    <s v="Borrador del instructivo  208-SFIN-In-03 PROT. SEGURIDAD TESORERIA DE LA CVP _x000a__x000a_Borrador revisado de fondo  y en proceso de ajuste de forma del instructivo  208-SFIN-In-03 PROT. SEGURIDAD TESORERIA DE LA CVP "/>
    <s v="Audrey Alvarez Bustos / Subdirectora Financiera_x000a_Rafael Pinilla Cueva / profesional SIG"/>
    <s v="29/04/2020_x000a_25/06/2020"/>
    <s v="NO"/>
    <s v="En Ejecución Oportuna"/>
    <s v="Manuel Andres Farias Pinzón"/>
    <s v="29/04/2020:_x000a_Se adjunta borrador del Instructivo de politicas y procedimientos para implementar el protocolo de seguridad en la C.V.P. _x000a__x000a_25/06/2020:_x000a_Se adjunta borrador del Instructivo de politicas y procedimientos para implementar el protocolo de seguridad en la C.V.P. "/>
    <x v="0"/>
    <m/>
    <m/>
  </r>
  <r>
    <n v="42"/>
    <s v="3. Prevención del Daño Antijurídico y Representación Judicial"/>
    <s v="3.5"/>
    <s v="Origen Interno "/>
    <s v="3.    Seguimientos de la Asesoría de Control Interno."/>
    <x v="12"/>
    <s v="Andrea Sierra Ochoa"/>
    <x v="12"/>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d v="2019-11-01T00:00:00"/>
    <d v="2019-12-30T00:00:00"/>
    <s v="3. Prevención del Daño Antijurídico y Representación Judicial"/>
    <s v="Director Jurídico "/>
    <s v="CERRADA"/>
    <s v="CERRADA"/>
    <s v="14/11/2019_x000a_15/04/2020_x000a_23/06/2020                   "/>
    <s v="CUMPLIDA"/>
    <s v="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
    <s v="Se envía adjunto Memorando N°. 2019IE20376 del 15 de noviembre de 2019 suscrito por el Director Jurídico de la entidad, previamente remitido a la Asesora de Control Interno, asi como el Acta No. 249 de 29 de noviembre de 2019 del Comité de Conciliación."/>
    <s v="Christian Camilo Orjuela Galeano-Profesional Universitario"/>
    <s v="28/04/2020_x000a_25/06/2020"/>
    <s v="SI"/>
    <s v="Cerrada "/>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_x000a__x000a_25/06/2020:_x000a_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
    <x v="0"/>
    <m/>
    <m/>
  </r>
  <r>
    <n v="43"/>
    <s v="3. Prevención del Daño Antijurídico y Representación Judicial"/>
    <s v="3.6"/>
    <s v="Origen Interno "/>
    <s v="3.    Seguimientos de la Asesoría de Control Interno."/>
    <x v="12"/>
    <s v="Andrea Sierra Ochoa"/>
    <x v="12"/>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d v="2019-10-23T00:00:00"/>
    <d v="2019-11-15T00:00:00"/>
    <s v="3. Prevención del Daño Antijurídico y Representación Judicial"/>
    <s v="Director Jurídico "/>
    <s v="CERRADA"/>
    <s v="CERRADA"/>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s v="Cerrada "/>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x v="0"/>
    <m/>
    <m/>
  </r>
  <r>
    <n v="44"/>
    <s v="3. Prevención del Daño Antijurídico y Representación Judicial"/>
    <s v="3.7"/>
    <s v="Origen Interno "/>
    <s v="3.    Seguimientos de la Asesoría de Control Interno."/>
    <x v="12"/>
    <s v="Andrea Sierra Ochoa"/>
    <x v="12"/>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d v="2019-11-01T00:00:00"/>
    <d v="2019-12-30T00:00:00"/>
    <s v="3. Prevención del Daño Antijurídico y Representación Judicial"/>
    <s v="Director Jurídico "/>
    <s v="CERRADA"/>
    <s v="CERRADA"/>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s v="Cerrada "/>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x v="0"/>
    <m/>
    <m/>
  </r>
  <r>
    <n v="45"/>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d v="2020-02-15T00:00:00"/>
    <d v="2020-06-30T00:00:00"/>
    <s v="1. Gestión Estratégica"/>
    <s v="Jefe Oficina Asesora de Planeación "/>
    <s v="CERRADA"/>
    <s v="CERRADA"/>
    <s v="21/04/2020_x000a_30/06/2020"/>
    <s v="CUMPLIDA"/>
    <s v="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_x000a__x000a_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
    <s v="30/06/2020: \\10.216.160.201\Oficial\PLAN DE MEJORAMIENTO CI\2020\SEGUIMIENTO JUNIO - 30 2020\PROYECTOS"/>
    <s v="Catalina Nagy Patiño - Jefe Oficina Asesora de Planeación"/>
    <s v="27/04/2020_x000a_03/07/2020"/>
    <s v="SI"/>
    <s v="Cerrada "/>
    <s v="Manuel Andres Farias Pinzón"/>
    <s v="24/04/2020:_x000a_La oficina asesora de Planeación realiza solicitud para el aplazamiento de la fecha de finalización (31Mar2020), la cual se aplaza para el dia 30Jun2020._x000a__x000a_03/07/2020:_x000a_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
    <x v="0"/>
    <m/>
    <m/>
  </r>
  <r>
    <n v="46"/>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d v="2020-01-01T00:00:00"/>
    <d v="2020-12-17T00:00:00"/>
    <s v="1. Gestión Estratégica"/>
    <s v="Jefe Oficina Asesora de Planeación "/>
    <s v="INICIADA EN LA VIGENCIA 2020"/>
    <s v="SIN VENCER"/>
    <s v="21/04/2020_x000a_30/06/2020"/>
    <s v="EN DESARROLLO "/>
    <s v="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_x000a__x000a_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
    <s v="21/04/2020: Correos institucionales en cual se envidencia el envío del documento:_x000a_\\10.216.160.201\Oficial\PLAN DE MEJORAMIENTO CI\2020\Actividad 46_x000a__x000a_30/06/2020: Correos institucionales en los cuales se evidencia el envío del documento:_x000a__x000a_\\10.216.160.201\Oficial\PLAN DE MEJORAMIENTO CI\2020\SEGUIMIENTO JUNIO - 30 2020\PROYECTOS"/>
    <s v="Catalina Nagy Patiño - Jefe Oficina Asesora de Planeación"/>
    <s v="27/04/2020_x000a_03/07/2020"/>
    <s v="NO"/>
    <s v="En Ejecución Oportuna"/>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ia 17Feb2020 - Plan Anual de Adquisiciones - Corte 31 enero 2020_x000a_Correo del dia 16Mar2020 - Plan Anual de Adquisiciones CVP - Corte 29 de febrero de 2020_x000a_Correo del dia 21Abr2020 - Plan Anual de Adquisiciones CVP - Corte 29 de marzo de 2020_x000a__x000a_03/07/2020:_x000a_Se cuenta con los siguientes correos electronicos, donde la oficina asesora de Planeación envia a la Direccion de Gestión Corporativa y Oficina de Comunicaciones el Plan Anual de Adquisiciones de la CVP actualizado:_x000a__x000a_Correo del dia 20May2020 - Plan Anual de Adquisiciones - Corte 30 abril 2020_x000a_Correo del dia 12Jun2020 - Plan Anual de Adquisiciones - Corte 31 mayo 2020_x000a_Actividad que se encuentra en Ejecución Oportuna"/>
    <x v="0"/>
    <m/>
    <m/>
  </r>
  <r>
    <n v="47"/>
    <s v="7. Urbanizaciones y Titulación"/>
    <s v="7.9"/>
    <s v="Origen Interno "/>
    <s v="1.    Auditorías Internas. "/>
    <x v="14"/>
    <s v="Ivonne Andrea Torrez Cruz "/>
    <x v="14"/>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d v="2020-01-23T00:00:00"/>
    <d v="2020-12-31T00:00:00"/>
    <s v="7. Urbanizaciones y Titulación"/>
    <s v="Director de Urbanizaciones y Titulación"/>
    <s v="INICIADA EN LA VIGENCIA 2020"/>
    <s v="SIN VENCER"/>
    <s v="21/04/2020_x000a_23/06/2020"/>
    <s v="EN DESARROLLO "/>
    <s v="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21/04/2020:Debido a que no ha sido necesario aún ejecutar la acción, no existe evidencia alguna._x000a__x000a_23/06/2020:Debido a que no ha sido necesario aún ejecutar la acción, no existe evidencia alguna."/>
    <s v="Luz Andrea Cáceres-Andres Castillo-Angela Maria Vèlez"/>
    <s v="24/04/2020_x000a_01/07/2020"/>
    <s v="NO"/>
    <s v="En Ejecución Oportuna"/>
    <s v="Manuel Andres Farias Pinzón"/>
    <s v="24/04/2020:_x000a_A la fecha NO se ha iniciado ningún proceso contractual para la celebración de contrato de fiducia mercantil, por lo tanto, aún no se ha requerido realizar la acción, por ende, no se tiene evidencia alguna._x000a__x000a_01/07/2020:_x000a_A la fecha NO se ha iniciado ningún proceso contractual para la celebración de contrato de fiducia mercantil, por lo tanto, aún no se ha requerido realizar la acción, por ende, no se tiene evidencia alguna."/>
    <x v="0"/>
    <m/>
    <m/>
  </r>
  <r>
    <n v="48"/>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d v="2020-01-23T00:00:00"/>
    <d v="2020-12-31T00:00:00"/>
    <s v="7. Urbanizaciones y Titulación"/>
    <s v="Director de Urbanizaciones y Titulación"/>
    <s v="INICIADA EN LA VIGENCIA 2020"/>
    <s v="SIN VENCER"/>
    <s v="21/04/2020_x000a_23/06/2020"/>
    <s v="EN DESARROLLO "/>
    <s v="21/04/2020:En razón a que no se ha adelantado la etapa precontractual de ningún procceso de contratación de fiducia mercantil, no se ha dado el supuesto de hecho para el cumplimiento de la acción._x000a__x000a_23/06/2020: En razón a que no se ha adelantado la etapa precontractual de ningún procceso de contratación de fiducia mercantil, no se ha dado el supuesto de hecho para el cumplimiento de la acción."/>
    <s v="21/04/2020:Debido a que no ha sido necesario aún ejecutar la acción, no existe evidencia alguna._x000a__x000a_23/06/2020:Debido a que no ha sido necesario aún ejecutar la acción, no existe evidencia alguna."/>
    <s v="Luz Andrea Cáceres-Andres Castillo-Angela Maria Vèlez"/>
    <s v="24/04/2020_x000a_01/07/2020"/>
    <s v="NO"/>
    <s v="En Ejecución Oportuna"/>
    <s v="Manuel Andres Farias Pinzón"/>
    <s v="24/04/2020:_x000a_A la fecha NO se ha adelantado la etapa precontractual de ningún procceso de contratación de fiducia mercantil, por lo tanto, aún no se ha requerido realizar la acción, por ende, no se tiene evidencia alguna._x000a__x000a_01/07/2020:_x000a_A la fecha NO se ha adelantado la etapa precontractual de ningún procceso de contratación de fiducia mercantil, por lo tanto, aún no se ha requerido realizar la acción, por ende, no se tiene evidencia alguna."/>
    <x v="0"/>
    <m/>
    <m/>
  </r>
  <r>
    <n v="49"/>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d v="2020-01-23T00:00:00"/>
    <d v="2020-04-30T00:00:00"/>
    <s v="7. Urbanizaciones y Titulación"/>
    <s v="Director de Urbanizaciones y Titulación"/>
    <s v="INICIADA EN LA VIGENCIA 2020"/>
    <s v="VENCIDA EN LA VIGENCIA 2020"/>
    <s v="21/04/2020_x000a_23/06/2020"/>
    <s v="EN DESARROLLO "/>
    <s v="21/04/2020: Se identificaron algunos documentos de la etapa precontractual y se remitieron para su archivo._x000a__x000a_23/06/2020: Se identificaron algunos documentos de la etapa precontractual y se remitieron para su archivo."/>
    <s v="21/04/2020: Correo electrónico enviado el 21 de abril al responsable de la gestión documental de la DUT._x000a__x000a_23/06/2020: Correo electrónico enviado el 21 de abril al responsable de la gestión documental de la DUT. Carpetas contratos."/>
    <s v="Angela María Vélez C._x000a_Luz Andrea Cáceres-Andres Castillo"/>
    <s v="24/04/2020_x000a_01/07/2020"/>
    <s v="NO"/>
    <s v="En Ejecución Vencida"/>
    <s v="Manuel Andres Farias Pinzón"/>
    <s v="24/04/2020:_x000a_No se adjunta evidencia del cumplimiento de esta actividad._x000a__x000a_01/07/2020:_x000a_No se adjunta evidencia del cumplimiento de esta actividad. Hallazgo que se encuentra en estado &quot;En Ejecución Vencida&quot;."/>
    <x v="0"/>
    <m/>
    <m/>
  </r>
  <r>
    <n v="50"/>
    <s v="7. Urbanizaciones y Titulación"/>
    <s v="7.11"/>
    <s v="Origen Interno "/>
    <s v="1.    Auditorías Internas. "/>
    <x v="14"/>
    <s v="Ivonne Andrea Torrez Cruz "/>
    <x v="14"/>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d v="2020-01-23T00:00:00"/>
    <d v="2020-12-31T00:00:00"/>
    <s v="7. Urbanizaciones y Titulación"/>
    <s v="Director de Urbanizaciones y Titulación"/>
    <s v="INICIADA EN LA VIGENCIA 2020"/>
    <s v="SIN VENCER"/>
    <s v="21/04/2020_x000a_23/06/2020"/>
    <s v="EN DESARROLLO "/>
    <s v="21/04/2020: Debido a que no se ha adelantado ningun proceso contractual para la celebración de un negocio fiduciario por parte de la entidad,  no se ha tenido que realizar la acción consistente en efectuar su publicación en secop ii_x000a__x000a_23/06/2020: Debido a que no se ha adelantado ningun proceso contractual para la celebración de un negocio fiduciario por parte de la entidad,  no se ha tenido que realizar la acción consistente en efectuar su publicación en secop ii"/>
    <s v="21/04/2020: Debido a que no ha sido necesario aún ejecutar la acción, no existe evidencia alguna._x000a__x000a_23/06/2020: Debido a que no ha sido necesario aún ejecutar la acción, no existe evidencia alguna."/>
    <s v="Angela María Vélez C._x000a_Luz Andrea Cáceres-Andres Castillo"/>
    <s v="24/04/2020_x000a_01/07/2020"/>
    <s v="NO"/>
    <s v="En Ejecución Oportuna"/>
    <s v="Manuel Andres Farias Pinzón"/>
    <s v="24/04/2020:_x000a_A la fecha NO se ha adelantado ningun proceso contractual para la celebración de un negocio fiduciario por parte de la entidad, por lo tanto, aún no se ha requerido realizar la acción, por ende, no se tiene evidencia alguna._x000a__x000a_01/07/2020:_x000a_A la fecha NO se ha adelantado ningun proceso contractual para la celebración de un negocio fiduciario por parte de la entidad, por lo tanto, aún no se ha requerido realizar la acción, por ende, no se tiene evidencia alguna."/>
    <x v="0"/>
    <m/>
    <m/>
  </r>
  <r>
    <n v="51"/>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d v="2020-12-31T00:00:00"/>
    <s v="7. Urbanizaciones y Titulación"/>
    <s v="Director de Urbanizaciones y Titulación"/>
    <s v="INICIADA EN LA VIGENCIA 2020"/>
    <s v="SIN VENCER"/>
    <s v="21/04/2020_x000a_23/06/2020"/>
    <s v="EN DESARROLLO "/>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
    <s v="Angela María Vélez C._x000a_Luz Andrea Cáceres-Andres Castillo"/>
    <s v="24/04/2020_x000a_01/07/2020"/>
    <s v="NO"/>
    <s v="En Ejecución Oportuna"/>
    <s v="Manuel Andres Farias Pinzón"/>
    <s v="24/04/2020:_x000a_A la fecha las actas 156 a 160 se encuentran en proceso de firmas, por ende no se han enviando al archivo del contrato._x000a__x000a_01/07/2020:_x000a_No se cuenta con actas 156 a 160 firmadas por todos los intervenientes, por ende no se han enviando al archivo del contrato. Una vez se encuentren firmadas se debe verificar la evidencia."/>
    <x v="0"/>
    <m/>
    <m/>
  </r>
  <r>
    <n v="52"/>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d v="2020-04-30T00:00:00"/>
    <s v="7. Urbanizaciones y Titulación"/>
    <s v="Director de Urbanizaciones y Titulación"/>
    <s v="INICIADA EN LA VIGENCIA 2020"/>
    <s v="VENCIDA EN LA VIGENCIA 2020"/>
    <s v="21/04/2020_x000a_23/06/2020"/>
    <s v="EN DESARROLLO "/>
    <s v="21/04/2020: Se remitieron para efectos de archvio las actas de comité directivo Fiduciario Nos.  44, 46, 74, 75, 76, 77, 78, 115 y 137. El comité directivo 105 no se realizó._x000a__x000a_23/06/2020: En espera que la Fiduciaria verifique en sus archivos físicos las firmas de éstas actas"/>
    <s v="21/04/2020: Correo electrónico enviado el 21 de abril al responsable de la gestión documental de la DUT._x000a__x000a_23/06/2020: Correo electrónico enviado el 21 de abril al responsable de la gestión documental de la DUT."/>
    <s v="Angela María Vélez C._x000a_Luz Andrea Cáceres-Andres Castillo"/>
    <s v="24/04/2020_x000a_01/07/2020"/>
    <s v="NO"/>
    <s v="En Ejecución Vencida"/>
    <s v="Manuel Andres Farias Pinzón"/>
    <s v="24/04/2020:_x000a_Se cuenta con correo electronico del dia 21Abr2020, donde se envian las actas 44, 46, 74, 75, 76, 77, 78, 115 y 137 para archivar en el expediente; El comité directivo 105 no se realizó._x000a__x000a_01/07/2020:_x000a_No se adjunta soporte de evidencia, actividad que se encuentra en estado &quot;En Ejecución Vencida&quot;."/>
    <x v="0"/>
    <m/>
    <m/>
  </r>
  <r>
    <n v="53"/>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d v="2019-01-23T00:00:00"/>
    <d v="2020-12-31T00:00:00"/>
    <s v="7. Urbanizaciones y Titulación"/>
    <s v="Director de Urbanizaciones y Titulación"/>
    <s v="INICIADA EN LA VIGENCIA 2019"/>
    <s v="SIN VENCER"/>
    <s v="21/04/2020_x000a_23/06/2020"/>
    <s v="EN DESARROLLO "/>
    <s v="21/04/2020: Se han elaborado las actas de los comités directivos fiduciarios, las cuales se encuentran en proceso de revisión o firmas por parte de los intervinientes, lo cual se ha dificultado por el estado de emergencia._x000a__x000a_23/06/2020: En espera que la Fiduciaria verifique en sus archivos físicos las firmas de éstas actas."/>
    <s v="21/04/2020: Las actas se los comités fiduciarios se encuentran en proceso de firma, razón por la cual no se han remitido al archivo del contrato._x000a__x000a_01/07/2020: Las actas de los comités fiduciarios se encuentran en proceso de firma, razón por la cual no se han remitido al archivo del contrato."/>
    <s v="Angela María Vélez C._x000a_Luz Andrea Cáceres-Andres Castillo"/>
    <s v="24/04/2020_x000a_01/07/2020"/>
    <s v="NO"/>
    <s v="En Ejecución Oportuna"/>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_x000a__x000a_01/07/2020:_x000a_No se adjunta soporte de evidencia, actividad que se encuentra en estado &quot;En Ejecución Oportuna&quot;."/>
    <x v="0"/>
    <m/>
    <m/>
  </r>
  <r>
    <n v="54"/>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19-01-23T00:00:00"/>
    <d v="2020-04-30T00:00:00"/>
    <s v="7. Urbanizaciones y Titulación"/>
    <s v="Director de Urbanizaciones y Titulación"/>
    <s v="INICIADA EN LA VIGENCIA 2019"/>
    <s v="VENCIDA EN LA VIGENCIA 2020"/>
    <s v="21/04/2020_x000a_23/06/2020"/>
    <s v="EN DESARROLLO "/>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
    <s v="21/04/2020: Correo electrónico enviado el 21 de abril al responsable de la gestión documental de la DUT._x000a__x000a_23/06/2020: Correo electrónico enviado el 21 de abril al responsable de la gestión documental de la DUT."/>
    <s v="Angela María Vélez C._x000a_Luz Andrea Cáceres-Andres Castillo"/>
    <s v="24/04/2020_x000a_01/07/2020"/>
    <s v="NO"/>
    <s v="En Ejecución Vencida"/>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_x000a__x000a_01/07/2020:_x000a_No se adjunta soporte de evidencia, actividad que se encuentra en estado &quot;En Ejecución Vencida&quot;."/>
    <x v="0"/>
    <m/>
    <m/>
  </r>
  <r>
    <n v="55"/>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d v="2019-01-23T00:00:00"/>
    <d v="2020-04-30T00:00:00"/>
    <s v="7. Urbanizaciones y Titulación"/>
    <s v="Director de Urbanizaciones y Titulación"/>
    <s v="INICIADA EN LA VIGENCIA 2019"/>
    <s v="VENCIDA EN LA VIGENCIA 2020"/>
    <s v="21/04/2020_x000a_23/06/2020"/>
    <s v="EN DESARROLLO "/>
    <s v="24/04/2020: Se solicitó a la Fiduciaria Bogotá S.A. la remisión de las actas Nos. 1,2,3,8,9, y 13, y se pudo verificar que las actas Nos.10, 18, 19, 20, 36, 43, 47, 49, 50, 59, 61, 74, 138 y 139 se encontraban firmadas por todos los miembros._x000a__x000a_23/06/2020:  En espera que la Fiduciaria verifique en sus archivos físicos las firmas de éstas actas"/>
    <s v="24/04/2020: Comunicaciones 2020EE3995  Y 2020EE4012 dirigidas a Fiduciaria Bogotá S.A._x000a__x000a_23/06/2020: Comunicaciones 2020EE3995  Y 2020EE4012 dirigidas a Fiduciaria Bogotá S.A."/>
    <s v="Angela María Vélez C._x000a_Luz Andrea Cáceres-Andres Castillo"/>
    <s v="24/04/2020_x000a_01/07/2020"/>
    <s v="NO"/>
    <s v="En Ejecución Vencida"/>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_x000a__x000a_01/07/2020:_x000a_No se adjunta soporte de evidencia, actividad que se encuentra en estado &quot;En Ejecución Vencida&quot;."/>
    <x v="0"/>
    <m/>
    <m/>
  </r>
  <r>
    <n v="56"/>
    <s v="9. Gestión Administrativa "/>
    <s v="9.46"/>
    <s v="Origen Interno "/>
    <s v="1.    Auditorías Internas. "/>
    <x v="15"/>
    <s v="Ivonne Andrea Torrez Cruz "/>
    <x v="15"/>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d v="2020-02-05T00:00:00"/>
    <d v="2020-03-31T00:00:00"/>
    <s v="9. Gestión Administrativa "/>
    <s v="Subdirector Administrativo "/>
    <s v="CERRADA"/>
    <s v="CERRADA"/>
    <s v="21/04/2020_x000a_25/06/2020"/>
    <s v="CUMPLIDA"/>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_x000a__x000a_25/06/2020: Se realizó socialización a los enlaces de las dependencias para la solicitud de caja menor, en la solicitud de recurso y legalización."/>
    <s v="Memorando No. 2020IE4972_x000a__x000a_Correo Electrónico Socialización Procedimiento 208-SADM-Pr-29 Caja Menor -Enlaces, presentación socialización procedimiento caja menor."/>
    <s v="HERNAN DARIO PARRA"/>
    <s v="22/04/2020_x000a_01/07/2020"/>
    <s v="SI"/>
    <s v="Cerrada "/>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_x000a__x000a_01/07/2020:_x000a_Se cuenta con correo electronico del día 26Jun2020, donde se realiza entrega de presentación en PowerPoint a los enlaces de cada área, donde se realiza la socialización del Procedimiento 208-SADM-Pr-29 Caja Menor."/>
    <x v="0"/>
    <m/>
    <m/>
  </r>
  <r>
    <n v="57"/>
    <s v="9. Gestión Administrativa "/>
    <s v="9.47"/>
    <s v="Origen Interno "/>
    <s v="1.    Auditorías Internas. "/>
    <x v="15"/>
    <s v="Ivonne Andrea Torrez Cruz "/>
    <x v="15"/>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d v="2020-02-05T00:00:00"/>
    <d v="2020-03-31T00:00:00"/>
    <s v="9. Gestión Administrativa "/>
    <s v="Subdirector Administrativo "/>
    <s v="CERRADA"/>
    <s v="CERRADA"/>
    <s v="21/04/2020_x000a_25/06/2020"/>
    <s v="CUMPLIDA"/>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_x000a__x000a_25/06/2020: Se realizó visita de seguimiento por el Subdirector Administrativos verificando las TRD del proceso de caja menor, se concluye que el expediente está actualizado a la fecha de la visita."/>
    <s v="Hoja control  Carpeta de Constitución de Caja menor -Año 2020"/>
    <s v="HERNAN DARIO PARRA"/>
    <s v="22/04/2020_x000a_01/07/2020"/>
    <s v="SI"/>
    <s v="Cerrada "/>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_x000a__x000a_01/07/2020:_x000a_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
    <x v="0"/>
    <m/>
    <m/>
  </r>
  <r>
    <n v="58"/>
    <s v="3. Prevención del Daño Antijurídico y Representación Judicial"/>
    <s v="3.8"/>
    <s v="Origen Interno "/>
    <s v="3.    Seguimientos de la Asesoría de Control Interno."/>
    <x v="16"/>
    <s v="Andrea Sierra Ochoa"/>
    <x v="16"/>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d v="2020-02-03T00:00:00"/>
    <d v="2020-06-30T00:00:00"/>
    <s v="10. Gestión Financiera "/>
    <s v="Subdirector Financiero"/>
    <s v="CERRADA"/>
    <s v="CERRADA"/>
    <s v="21/04/2020_x000a_25/06/2020"/>
    <s v="CUMPLIDA"/>
    <s v="21/04/2020:_x000a_A la fecha de corte, esta acción se encuentra en curso ya que se realizará en conjunto con la Dirección Juridica la inclusión una politica de operación en los mencionados procedimientos._x000a__x000a_25/06/2020:_x000a_Se incluyo en el procedimiento 208-SFIN-Pr-11 &quot;Operaciones de Tesorería&quot;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quot;Gestión de Pagos&quot;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
    <s v="Procedimiento 208-SFIN-Pr-11 - Operaciones de Tesorería en su versión 4_x000a_\\10.216.160.201\calidad\10. PROCESO GESTIÓN FINANCIERA\PROCEDIMIENTOS\208-SFIN-Pr-11 OPERACIONES DE TESORERÍA _x000a__x000a_Procedimiento 208-SFIN-Pr-07 Gestión de Pagos en su versión 4 _x000a_\\10.216.160.201\calidad\10. PROCESO GESTIÓN FINANCIERA\PROCEDIMIENTOS\208-SFIN-Pr-07 GESTIÓN DE PAGOS"/>
    <s v="Audrey Alvarez Bustos / Subdirectora Financiera_x000a_Rafael Pinilla Cueva / profesional SIG"/>
    <s v="29/04/2020_x000a_25/06/2020"/>
    <s v="SI"/>
    <s v="Cerrada "/>
    <s v="Manuel Andres Farias Pinzón"/>
    <s v="29/04/2020:_x000a_Memo 2020IE569 donde se realiza el traslado por competencias al area de Financiera._x000a_Actividad que se encuentra en desarrollo._x000a__x000a_25/06/2020:_x000a_Se cuenta con el &quot;Procedimiento de Operaciones de Tesoreria&quot; Código: 208-SFIN-Pr-11 Versión: 4 Vigente desde: 12-06-2020, donde se incluye en el Numeral 5 Politicas de Operacio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_x000a__x000a_Igualmente se cuenta con el &quot;Procedimiento de Gestión de Pagos&quot;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_x000a__x000a_Los dos (2) procedimientos se encuentran publicados en la carpeta de calidad en la ruta: \\10.216.160.201\calidad\10. PROCESO GESTIÓN FINANCIERA\PROCEDIMIENTOS"/>
    <x v="0"/>
    <m/>
    <m/>
  </r>
  <r>
    <n v="59"/>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d v="2020-01-09T00:00:00"/>
    <d v="2020-02-28T00:00:00"/>
    <s v="3. Prevención del Daño Antijurídico y Representación Judicial"/>
    <s v="Director Jurídico "/>
    <s v="INICIADA EN LA VIGENCIA 2020"/>
    <s v="VENCIDA EN LA VIGENCIA 2020"/>
    <s v="13/02/2020_x000a_17/03/2020_x000a_16/04/2020_x000a_23/06/2020"/>
    <s v="CUMPLIDA"/>
    <s v="Frente a los Procesos reportados con hallazgo en el informe de seguimiento al sistema de información SIPROJWEB, se han realizado los seguimientos tendientes a ejecutar acciones para la corrección de los mismos, tal como se evidencia en el archivo adjunto."/>
    <s v="Se adjunta Archivo Excel  Hallazgos 3.9 &quot;59. Registro de Seguimientos Hallazgo 3_9 Plan de Mejoramiento Siproj Junio 23 2020.xls&quot; y archivo PDF con los  pantallazos tomados del SIPROJWEB."/>
    <s v="Zolangie Franco Díaz (331-2020) y Blanca Calderón Cárdenas (468-2020)  Contratistas."/>
    <s v="28/04/2020_x000a_25/06/2020"/>
    <s v="NO"/>
    <s v="En Ejecución Vencida"/>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Hallazgos 3.9 Registro de Seguimientos Hallazgo Plan de Mejoramiento Siproj Junio 23 2020&quot; y archivo PDF co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2014-00511, 2017-41632, 2018-21268 y 2019-00810, por ende el hallazgo continúa abierto hasta no se subsane la totalidad de los procesos."/>
    <x v="0"/>
    <m/>
    <m/>
  </r>
  <r>
    <n v="60"/>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
    <s v="Actualización Siproj."/>
    <s v="#procesos con actuazión durante el mes/#de procesos con actualización en Siproj"/>
    <d v="2020-01-09T00:00:00"/>
    <d v="2020-12-31T00:00:00"/>
    <s v="3. Prevención del Daño Antijurídico y Representación Judicial"/>
    <s v="Director Jurídico "/>
    <s v="INICIADA EN LA VIGENCIA 2020"/>
    <s v="SIN VENCER"/>
    <s v="15/04/2020_x000a_17/06/2020"/>
    <s v="CUMPLIDA"/>
    <s v="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_x000a__x000a_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_x000a__x000a_Finalmente la Dirección ha solicitado la debida capacitación y creación de usuarios en el SIPROJ de los nuevos apoderados que se vincularon a la CVP, en aras de cumplir con la correcta actualización de dicho sistema."/>
    <s v="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
    <s v="Zolangie Franco Díaz (331-2020) y Blanca Calderón Cárdenas (468-2020)  Contratistas._x000a__x000a_Christian Camilo Orjuela Galeano - Profesional Universitario Grado 12."/>
    <s v="28/04/2020_x000a_25/06/2020"/>
    <s v="NO"/>
    <s v="En Ejecución Oportuna"/>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_x000a__x000a_25/06/2020:_x000a_Se cuenta con acta No 260-2020 del 19May2020 del Comité de Conciliación, donde se realiza aprobación de la adición de la Política de Prevención del Daño Antijurídico de la CVP, adicionalmente se cuenta con el documento &quot;POLÍTICA DE PREVENCIÓN DEL DAÑO ANTIJURÍDICO Y LA DEFENSA DE LOS INTERESES DE LA CVP DEL_x000a_DISTRITO DE BOGOTÁ&quot; Código: 208-DJ-Mn-02, Versión 4, Vigente desde: 19/05/2020, el cual se encuentra publicado en la carpeta de calidad en la ruta: \\10.216.160.201\calidad\3. PROCESO PREVENCIÓN DEL DAÑO ANTIJURÍDICO Y REP\MANUALES\208-DJ-Mn-02 POLITICAS PREVENCIÓN DEL DAÑO ANT._x000a__x000a_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_x000a__x000a_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l cumplimiento de la misma, por lo tanto, la acción se encuentra en estado &quot;En Ejecución Oportuna&quot; hasta que finalice la vigencia y se cuente con los soportes que evidencien el control mensual que los abogados apoderados ejecutan sobre las actuaciones de los procesos judiciales registrados en el sistema SIPROJ."/>
    <x v="0"/>
    <m/>
    <m/>
  </r>
  <r>
    <n v="61"/>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d v="2020-01-09T00:00:00"/>
    <d v="2020-02-28T00:00:00"/>
    <s v="3. Prevención del Daño Antijurídico y Representación Judicial"/>
    <s v="Director Jurídico "/>
    <s v="INICIADA EN LA VIGENCIA 2020"/>
    <s v="VENCIDA EN LA VIGENCIA 2020"/>
    <s v="13/02/2020_x000a_17/03/2020_x000a_16/04/2020_x000a_23/06/2020"/>
    <s v="CUMPLIDA"/>
    <s v="Se ejecuta acción correctiva frente a los Procesos alimentados en el SIPROJ, los cuales se encuentran actualmente asignados a abogados activos, quienes una vez se reanuden los términos judiciales continuarán ejerciendo la defensa judicial de la entidad."/>
    <s v="Se adjunta Archivo Excel  Hallazgos 3.10 &quot;61. Registro de Seguimientos Hallazgo 3-10 Plan de Mejoramiento Siproj Junio 23 2020&quot;  y PDF de pantallazos tomados del SIPROJWEB y Correo Secretaría Jurídica Procesos Eliminados SIPROJ."/>
    <s v="Zolangie Franco Díaz (331-2020) y Blanca Calderón Cárdenas (468-2020)  Contratistas."/>
    <s v="28/04/2020_x000a_25/06/2020"/>
    <s v="NO"/>
    <s v="En Ejecución Vencida"/>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í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Registro de Seguimientos Hallazgo 3-10 Plan de Mejoramiento Siproj Junio 23 2020&quot; y archivo PDF de nombre &quot;61. HALLAZGO 3.10 SIPROJ&quot; en el que se relaciona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
    <x v="0"/>
    <m/>
    <m/>
  </r>
  <r>
    <n v="62"/>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d v="2020-01-09T00:00:00"/>
    <d v="2020-06-30T00:00:00"/>
    <s v="3. Prevención del Daño Antijurídico y Representación Judicial"/>
    <s v="Director Jurídico "/>
    <s v="INICIADA EN LA VIGENCIA 2020"/>
    <s v="PRÓXIMA A VENCER"/>
    <s v="16/04/2020_x000a_23/06/2020"/>
    <s v="EN DESARROLLO "/>
    <s v="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_x000a__x000a_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quot;208-DJ-Pr-07 REGISTRO Y APODERAMIENTO DE PROCESOS JUDICIALES V4&quot;, como quiera que dicha norma tiene una vigencia de 2 años, razón por la cual actualmente nos encontramos realizando la respectiva actualización._x000a__x000a_Así mismo se realizó el reparto de todos los procesos judiciales en los que la CVP es parte, asignándolos en el SIPROJ a los abogados activos, quienes adelantarán la debida defensa judicial de la Entidad."/>
    <s v="Se adjunta PDF con la remisión de correos electrónicos, Reunión socialización Decreto 806 de Junio 2020, Reporte de Procesos Judiciales Asignados a Abogados Activos Junio 17 2020."/>
    <s v="Zolangie Franco Díaz (331-2020) y Blanca Calderón Cárdenas (468-2020)  Contratistas."/>
    <s v="28/04/2020_x000a_25/06/2020"/>
    <s v="NO"/>
    <s v="En Ejecución Oportuna"/>
    <s v="Manuel Andres Farias Pinzón"/>
    <s v="28/04/2020:_x000a_Acción que se encuentra en ejecución._x000a__x000a_25/06/2020:_x000a_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_x000a__x000a_Queda pendiente actualización y divulgación del procedimiento &quot;208-DJ-Pr-07 REGISTRO Y APODERAMIENTO DE PROCESOS JUDICIALES&quot;, que incluya los datos de los abogados apoderados en SIPROJ."/>
    <x v="0"/>
    <m/>
    <m/>
  </r>
  <r>
    <n v="63"/>
    <s v="4. Reasentamientos Humanos"/>
    <s v="4.9"/>
    <s v="Origen Interno "/>
    <s v="1.    Auditorías Internas. "/>
    <x v="13"/>
    <s v="Marcela Urrea Jaramillo"/>
    <x v="13"/>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d v="2020-02-10T00:00:00"/>
    <d v="2020-12-31T00:00:00"/>
    <s v="4. Reasentamientos Humanos"/>
    <s v="Director de Reasentamientos Humanos"/>
    <s v="INICIADA EN LA VIGENCIA 2020"/>
    <s v="SIN VENCER"/>
    <s v="20/04/2020_x000a__x000a_23/06/2020"/>
    <s v="NO INICIADA"/>
    <s v="A la fecha no se han realizado auditorías al Proceso._x000a__x000a_A la fecha no se han realizado auditorías al Proceso."/>
    <m/>
    <s v="MARIA ANTONIA SANTOS VASQUEZ_x000a_Profesional Universitario 04_x000a_LUZ MERY PONGUTÁ MONTAÑEZ_x000a_Contratista 359 - 2020"/>
    <s v="24/04/2020_x000a_25/06/2020"/>
    <s v="NO"/>
    <s v="En Ejecución Oportuna"/>
    <s v="Manuel Andres Farias Pinzón"/>
    <s v="24/04/2020:_x000a_A la fecha no se han realizado audirorías al Proceso, por ende no se ha manifestado la necesidad de realizar esta acción._x000a__x000a_25/06/2020_x000a_A la fecha no se han realizado audirorías al Proceso, por ende no se ha manifestado la necesidad de realizar esta acción."/>
    <x v="0"/>
    <m/>
    <m/>
  </r>
  <r>
    <n v="64"/>
    <s v="4. Reasentamientos Humanos"/>
    <s v="4.10"/>
    <s v="Origen Interno "/>
    <s v="1.    Auditorías Internas. "/>
    <x v="13"/>
    <s v="Marcela Urrea Jaramillo"/>
    <x v="13"/>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d v="2020-02-10T00:00:00"/>
    <d v="2020-05-29T00:00:00"/>
    <s v="4. Reasentamientos Humanos"/>
    <s v="Director de Reasentamientos Humanos"/>
    <s v="CERRADA"/>
    <s v="CERRADA"/>
    <s v="20/04/2020_x000a__x000a_23/06/2020"/>
    <s v="CUMPLIDA"/>
    <s v="El 35% de los expedientes activos corresponde a 2637, de los cuales se han intervenido 3088._x000a__x000a_Se anexa el Informe Final de Gestión Documental, donde se evidencia que se realizó la intervención del  117% de los expedientes activos de la Dirección. "/>
    <s v="Informe con el reporte de los expedientes intervenidos realizado por el referente de Gestión Documental._x000a__x000a_Informe de Gestión Documental y archivo de Excel con la relación de los ID intervenidos."/>
    <s v="MARIA ANTONIA SANTOS VASQUEZ_x000a_Profesional Universitario 04_x000a_LUZ MERY PONGUTÁ MONTAÑEZ_x000a_Contratista 359 - 2020"/>
    <s v="24/04/2020_x000a_25/06/2020"/>
    <s v="SI"/>
    <s v="Cerrada "/>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_x000a__x000a_25/06/2020_x000a_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
    <x v="0"/>
    <m/>
    <m/>
  </r>
  <r>
    <n v="65"/>
    <s v="4. Reasentamientos Humanos"/>
    <s v="4.11"/>
    <s v="Origen Interno "/>
    <s v="1.    Auditorías Internas. "/>
    <x v="13"/>
    <s v="Marcela Urrea Jaramillo"/>
    <x v="13"/>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d v="2020-02-10T00:00:00"/>
    <d v="2020-12-31T00:00:00"/>
    <s v="4. Reasentamientos Humanos"/>
    <s v="Director de Reasentamientos Humanos"/>
    <s v="INICIADA EN LA VIGENCIA 2020"/>
    <s v="SIN VENCER"/>
    <s v="20/04/2020_x000a__x000a_23/06/2020"/>
    <s v="EN DESARROLLO "/>
    <s v="Se realizó la intervención a 5 expedientes de la Dirección y las evidencias se encuentran en físico en las instalaciones de la CVP. _x000a__x000a_Se realizó la revisión de la base de selección de vivienda y se verificó la información en el GIS. "/>
    <s v="Base de selección de vivienda, revisión de 25 identificadores y pantallazos del GIS. "/>
    <s v="MARIA ANTONIA SANTOS VASQUEZ_x000a_Profesional Universitario 04_x000a_LUZ MERY PONGUTÁ MONTAÑEZ_x000a_Contratista 359 - 2020"/>
    <s v="24/04/2020_x000a_25/06/2020"/>
    <s v="NO"/>
    <s v="En Ejecución Oportuna"/>
    <s v="Manuel Andres Farias Pinzón"/>
    <s v="24/04/2020:_x000a_Debido al aislamiento obligatorio por el Covid-19, no fue posible realizar verificación de las evidencias, ya que se encuentran en físico en las instalaciones de la CVP._x000a__x000a_25/06/2020_x000a_Se cuenta con dos (2) archivos en word, desglosados asi: uno corresponde al mes de mayo de2020, donde se evidencian cinco (5) pantallazos de la verificación realizada a cinco expedientes en el sistema GIS; el segundo archivo corresponde al mes de junio de2020, donde se evidencian cinco (5) pantallazos de la verificación realizada a cinco expedientes en el sistema GIS._x000a__x000a_Tambien se cuenta con base datos de seleccion de vivienda, donde se registra seguimiento realizado a los 10 expedientes correspondientes a mayo y junio del presente año."/>
    <x v="0"/>
    <m/>
    <m/>
  </r>
  <r>
    <n v="66"/>
    <s v="4. Reasentamientos Humanos"/>
    <s v="4.11"/>
    <s v="Origen Interno "/>
    <s v="1.    Auditorías Internas. "/>
    <x v="13"/>
    <s v="Marcela Urrea Jaramillo"/>
    <x v="13"/>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d v="2020-02-10T00:00:00"/>
    <d v="2020-12-14T00:00:00"/>
    <s v="4. Reasentamientos Humanos"/>
    <s v="Director de Reasentamientos Humanos"/>
    <s v="INICIADA EN LA VIGENCIA 2020"/>
    <s v="SIN VENCER"/>
    <s v="20/04/2020_x000a__x000a_23/06/2020"/>
    <s v="EN DESARROLLO "/>
    <s v="Se han enviado correos electrónicos a los referentes de los equipos de trabajo de la Dirección requiriendo la información para el FUSS. _x000a__x000a_Se han enviado correos electrónicos a los referentes de los equipos de trabajo de la Dirección requiriendo la información para el FUSS. "/>
    <s v="Correo enviado el 03 de febrero y el 30 de marzo del 2020, 30 de abril y  29 de mayo del 2020."/>
    <s v="MARIA ANTONIA SANTOS VASQUEZ_x000a_Profesional Universitario 04_x000a_LUZ MERY PONGUTÁ MONTAÑEZ_x000a_Contratista 359 - 2020"/>
    <s v="24/04/2020_x000a_25/06/2020"/>
    <s v="NO"/>
    <s v="En Ejecución Oportuna"/>
    <s v="Manuel Andres Farias Pinzón"/>
    <s v="24/04/2020:_x000a_Se cuenta con correos del 03Feb2020 y 30Mar2020, dirigidos a los referentes de los equipos de trabajo de la Dirección, haciendo el requirimiento de la información para el FUSS._x000a__x000a_25/06/2020:_x000a_Se han enviado correos electrónicos a los referentes de los equipos de trabajo de la Dirección requiriendo la información para el FUSS, enviados el 03Feb2020, 02Mar2020, 30Mar2020, 30Abr2020 y  29May2020."/>
    <x v="0"/>
    <m/>
    <m/>
  </r>
  <r>
    <n v="67"/>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d v="2020-02-10T00:00:00"/>
    <d v="2020-12-31T00:00:00"/>
    <s v="4. Reasentamientos Humanos"/>
    <s v="Director de Reasentamientos Humanos"/>
    <s v="CERRADA"/>
    <s v="CERRADA"/>
    <s v="20/04/2020_x000a__x000a_23/06/2020"/>
    <s v="CUMPLIDA"/>
    <s v="No se ha remitido copia del taponamiento._x000a__x000a_Se evidencia documento del taponamiento del servicio público del ID 2011-19-12599"/>
    <s v="Escaner de los documentos del expediente 2011-19-12599."/>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
    <x v="0"/>
    <m/>
    <m/>
  </r>
  <r>
    <n v="68"/>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d v="2020-02-10T00:00:00"/>
    <d v="2020-12-31T00:00:00"/>
    <s v="4. Reasentamientos Humanos"/>
    <s v="Director de Reasentamientos Humanos"/>
    <s v="INICIADA EN LA VIGENCIA 2020"/>
    <s v="SIN VENCER"/>
    <s v="20/04/2020_x000a__x000a_23/06/2020"/>
    <s v="NO INICIADA"/>
    <s v="No se han realizado auditorias._x000a__x000a_No se han realizado auditorias."/>
    <m/>
    <s v="MARIA ANTONIA SANTOS VASQUEZ_x000a_Profesional Universitario 04_x000a_LUZ MERY PONGUTÁ MONTAÑEZ_x000a_Contratista 359 - 2020"/>
    <s v="24/04/2020_x000a_25/06/2020"/>
    <s v="NO"/>
    <s v="En Ejecución Oportuna"/>
    <s v="Manuel Andres Farias Pinzón"/>
    <s v="24/04/2020:_x000a_A la fecha no se ha requerido el desarrollo de esta actividad._x000a__x000a_25/06/2020:_x000a_A la fecha no se ha requerido el desarrollo de esta actividad."/>
    <x v="0"/>
    <m/>
    <m/>
  </r>
  <r>
    <n v="69"/>
    <s v="4. Reasentamientos Humanos"/>
    <s v="4.13"/>
    <s v="Origen Interno "/>
    <s v="1.    Auditorías Internas. "/>
    <x v="13"/>
    <s v="Marcela Urrea Jaramillo"/>
    <x v="13"/>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s v="4. Reasentamientos Humanos"/>
    <s v="Director de Reasentamientos Humanos"/>
    <s v="CERRADA"/>
    <s v="CERRADA"/>
    <s v="20/04/2020_x000a__x000a_23/06/2020"/>
    <s v="CUMPLIDA"/>
    <s v="No se ha realizado la herramienta para el seguimiento.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un archivo Excel  donde se registra el seguimiento a los actos administrativos, actualmente con 38 registros"/>
    <x v="0"/>
    <m/>
    <m/>
  </r>
  <r>
    <n v="70"/>
    <s v="4. Reasentamientos Humanos"/>
    <s v="4.14"/>
    <s v="Origen Interno "/>
    <s v="1.    Auditorías Internas. "/>
    <x v="13"/>
    <s v="Marcela Urrea Jaramillo"/>
    <x v="13"/>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s v="4. Reasentamientos Humanos"/>
    <s v="Director de Reasentamientos Humanos"/>
    <s v="CERRADA"/>
    <s v="CERRADA"/>
    <s v="20/04/2020_x000a__x000a_23/06/2020"/>
    <s v="CUMPLIDA"/>
    <s v="No se ha realizado la herramienta para el seguimiento._x000a_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un archivo Excel  donde se registra el seguimiento a los actos administrativos, actualmente con 38 registros"/>
    <x v="0"/>
    <m/>
    <m/>
  </r>
  <r>
    <n v="71"/>
    <s v="4. Reasentamientos Humanos"/>
    <s v="4.15"/>
    <s v="Origen Interno "/>
    <s v="1.    Auditorías Internas. "/>
    <x v="13"/>
    <s v="Marcela Urrea Jaramillo"/>
    <x v="13"/>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d v="2020-02-10T00:00:00"/>
    <d v="2020-12-31T00:00:00"/>
    <s v="4. Reasentamientos Humanos"/>
    <s v="Director de Reasentamientos Humanos"/>
    <s v="INICIADA EN LA VIGENCIA 2020"/>
    <s v="SIN VENCER"/>
    <s v="20/04/2020_x000a__x000a_23/06/2020"/>
    <s v="EN DESARROLLO "/>
    <s v="Con el formato 208-REAS-Ft-103 FORMATO PARA PRESTAMO Y DEVOLUCIÓN DE EXPEDIENTES se realiza el seguimiento diario del prestamo de los expedientes y el control de la foliación._x000a__x000a_Se realizó la modificación del Procedimiento de Reubicación Definitiva mediante radicado 2020IE6123 de fecha 09 de junio de 2020."/>
    <s v="208-REAS-Ft-103 FORMATO PARA PRESTAMO Y DEVOLUCIÓN DE EXPEDIENTES_x000a__x000a_Procedimiento de Reubicación Definitiva modificado y Correo enviado a los funcionarios y contratistas de la Dirección, comunicando dicha modificación, con fecha 19 de junio de 2020_x000a_Memorando para la OAP con radicado 2020IE6123."/>
    <s v="MARIA ANTONIA SANTOS VASQUEZ_x000a_Profesional Universitario 04_x000a_LUZ MERY PONGUTÁ MONTAÑEZ_x000a_Contratista 359 - 2020"/>
    <s v="24/04/2020_x000a_25/06/2020"/>
    <s v="NO"/>
    <s v="En Ejecución Oportuna"/>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_x000a__x000a_25/06/2020:_x000a_Se evidencia actualización de un (1) procedimiento, donde se realizó la modificación del procedimiento 208-REAS-Pr-05 PROCEDIMIENTO REUBICACION DEFINITIVA  V9 mediante radicado 2020IE6123 de fecha 09Jun2020._x000a__x000a_Aún esta pendiente la actualización de cuatro (4) procedimientos."/>
    <x v="0"/>
    <m/>
    <m/>
  </r>
  <r>
    <n v="72"/>
    <s v="1. Gestión Estratégica"/>
    <s v="1.30"/>
    <s v="Origen Interno "/>
    <s v="3.    Seguimientos de la Asesoría de Control Interno."/>
    <x v="17"/>
    <s v="Ángelo Maurizio Díaz Rodríguez"/>
    <x v="17"/>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d v="2020-05-01T00:00:00"/>
    <d v="2020-08-31T00:00:00"/>
    <s v="1. Gestión Estratégica"/>
    <s v="Jefe Oficina Asesora de Planeación "/>
    <s v="INICIADA EN LA VIGENCIA 2020"/>
    <s v="SIN VENCER"/>
    <d v="2020-06-30T00:00:00"/>
    <s v="EN DESARROLLO "/>
    <s v="30/06/2020: Se formuló la versión 11 de la Norma Fundamental, la cual se encuentra en proceso de revisión."/>
    <s v="30/06/2020: \\10.216.160.201\Oficial\PLAN DE MEJORAMIENTO CI\2020\SEGUIMIENTO JUNIO - 30 2020\SIG"/>
    <s v="Catalina Nagy Patiño - Jefe Oficina Asesora de Planeación"/>
    <d v="2020-07-03T00:00:00"/>
    <s v="NO"/>
    <s v="En Ejecución Oportuna"/>
    <s v="Manuel Andres Farias Pinzón"/>
    <s v="03/07/2020:_x000a_No se cuenta con soporte que evidencie que se formuló la versión 11 de la Norma Fundamental y que se encuentra en proceso de revisión._x000a_Actividad que se encuentra en Ejecución Oportuna"/>
    <x v="0"/>
    <m/>
    <m/>
  </r>
  <r>
    <n v="73"/>
    <s v="1. Gestión Estratégica"/>
    <s v="1.30"/>
    <s v="Origen Interno "/>
    <s v="3.    Seguimientos de la Asesoría de Control Interno."/>
    <x v="17"/>
    <s v="Ángelo Maurizio Díaz Rodríguez"/>
    <x v="17"/>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d v="2020-05-01T00:00:00"/>
    <d v="2020-08-31T00:00:00"/>
    <s v="1. Gestión Estratégica"/>
    <s v="Jefe Oficina Asesora de Planeación "/>
    <s v="INICIADA EN LA VIGENCIA 2020"/>
    <s v="SIN VENCER"/>
    <d v="2020-06-30T00:00:00"/>
    <s v="EN DESARROLLO "/>
    <s v="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
    <s v="30/06/2020: \\10.216.160.201\Oficial\PLAN DE MEJORAMIENTO CI\2020\SEGUIMIENTO JUNIO - 30 2020\SIG"/>
    <s v="Catalina Nagy Patiño - Jefe Oficina Asesora de Planeación"/>
    <d v="2020-07-03T00:00:00"/>
    <s v="NO"/>
    <s v="En Ejecución Oportuna"/>
    <s v="Manuel Andres Farias Pinzón"/>
    <s v="03/07/2020:_x000a_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_x000a__x000a_Queda pendiente entregar el memorando para Informar a los Responsables de Proceso - Enlace, sobre los lineamientos establecidos para la documentación del Sistema Integrado de Gestión y su ruta de consulta._x000a_Actividad que se encuentra en Ejecución Oportuna"/>
    <x v="0"/>
    <m/>
    <m/>
  </r>
  <r>
    <n v="74"/>
    <s v="1. Gestión Estratégica"/>
    <s v="1.31"/>
    <s v="Origen Interno "/>
    <s v="3.    Seguimientos de la Asesoría de Control Interno."/>
    <x v="17"/>
    <s v="Ángelo Maurizio Díaz Rodríguez"/>
    <x v="17"/>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d v="2020-01-01T00:00:00"/>
    <d v="2020-05-31T00:00:00"/>
    <s v="1. Gestión Estratégica"/>
    <s v="Jefe Oficina Asesora de Planeación "/>
    <s v="CERRADA"/>
    <s v="CERRADA"/>
    <s v="21/04/2020_x000a_30/06/2020"/>
    <s v="CUMPLIDA"/>
    <s v="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
    <s v="21/04/2020: Acta de reunión:_x000a_\\10.216.160.201\Oficial\PLAN DE MEJORAMIENTO CI\2020\Actividad 74_x000a__x000a_30/06/2020: \\10.216.160.201\calidad\19. CONSOLIDADO MAPAS DE RIESGO\MATRIZ DE RIESGOS - PAAC\2020"/>
    <s v="Catalina Nagy Patiño - Jefe Oficina Asesora de Planeación"/>
    <d v="2020-04-27T00:00:00"/>
    <s v="SI"/>
    <s v="Cerrada "/>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quot;.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
    <x v="0"/>
    <m/>
    <m/>
  </r>
  <r>
    <n v="75"/>
    <s v="2. Gestión de Comunicaciones"/>
    <s v="2.6"/>
    <s v="Origen Interno "/>
    <s v="3.    Seguimientos de la Asesoría de Control Interno."/>
    <x v="17"/>
    <s v="Ángelo Maurizio Díaz Rodríguez"/>
    <x v="17"/>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6"/>
    <s v="2. Gestión de Comunicaciones"/>
    <s v="2.7"/>
    <s v="Origen Interno "/>
    <s v="3.    Seguimientos de la Asesoría de Control Interno."/>
    <x v="17"/>
    <s v="Ángelo Maurizio Díaz Rodríguez"/>
    <x v="17"/>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7"/>
    <s v="2. Gestión de Comunicaciones"/>
    <s v="2.8"/>
    <s v="Origen Interno "/>
    <s v="3.    Seguimientos de la Asesoría de Control Interno."/>
    <x v="17"/>
    <s v="Ángelo Maurizio Díaz Rodríguez"/>
    <x v="17"/>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8"/>
    <s v="2. Gestión de Comunicaciones"/>
    <s v="2.9"/>
    <s v="Origen Interno "/>
    <s v="3.    Seguimientos de la Asesoría de Control Interno."/>
    <x v="17"/>
    <s v="Ángelo Maurizio Díaz Rodríguez"/>
    <x v="17"/>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9"/>
    <s v="4. Reasentamientos Humanos"/>
    <s v="4.17"/>
    <s v="Origen Interno "/>
    <s v="3.    Seguimientos de la Asesoría de Control Interno."/>
    <x v="17"/>
    <s v="Ángelo Maurizio Díaz Rodríguez"/>
    <x v="17"/>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d v="2020-01-28T00:00:00"/>
    <d v="2020-12-31T00:00:00"/>
    <s v="4. Reasentamientos Humanos"/>
    <s v="Director de Reasentamientos Humanos"/>
    <s v="CERRADA"/>
    <s v="CERRADA"/>
    <d v="2020-04-20T00:00:00"/>
    <s v="CUMPLIDA"/>
    <s v="Se incluyó en la redacción de los riesgos para el 2020 las variables."/>
    <s v="Mapa de riesgos de la Dirección."/>
    <s v="MARIA ANTONIA SANTOS VASQUEZ_x000a_Profesional Universitario 04"/>
    <d v="2020-04-24T00:00:00"/>
    <s v="SI"/>
    <s v="Cerrada "/>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x v="0"/>
    <m/>
    <m/>
  </r>
  <r>
    <n v="80"/>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d v="2020-01-01T00:00:00"/>
    <d v="2020-06-30T00:00:00"/>
    <s v="7. Urbanizaciones y Titulación"/>
    <s v="Director de Urbanizaciones y Titulación"/>
    <s v="INICIADA EN LA VIGENCIA 2020"/>
    <s v="PRÓXIMA A VENCER"/>
    <s v="15/042020_x000a_23/06/2020"/>
    <s v="EN DESARROLLO "/>
    <s v="24/04/2020: Las observaciones efectuadas se remitieron a la Subsecretaria Jurìdica del Hàbitat para que a su vez las remita a la Alcaldìa Mayor para aprobaciòn y posterior promulgaciòn del Decreto de condiciones de urgencia._x000a__x000a_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
    <s v="15/04/2020: Se encuentra el proyecto en validaciòn por parte del Hàbitat para aprobaciòn de la Alcaldìa_x000a__x000a_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
    <s v="Angela María Vélez C._x000a_Amalin Ariza"/>
    <s v="24/04/2020_x000a_01/07/2020"/>
    <s v="NO"/>
    <s v="En Ejecución Oportuna"/>
    <s v="Manuel Andres Farias Pinzón"/>
    <s v="24/04/2020:_x000a_El proyecto se encuentra en validaciòn por parte del Hàbitat para aprobaciòn de la Alcaldìa._x000a__x000a_01/07/2020:_x000a_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
    <x v="0"/>
    <m/>
    <m/>
  </r>
  <r>
    <n v="81"/>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d v="2020-01-01T00:00:00"/>
    <d v="2020-06-30T00:00:00"/>
    <s v="7. Urbanizaciones y Titulación"/>
    <s v="Director de Urbanizaciones y Titulación"/>
    <s v="CERRADA"/>
    <s v="CERRADA"/>
    <d v="2020-04-15T00:00:00"/>
    <s v="CUMPLIDA"/>
    <s v="En el PAAC vigencia 2020 fue incluìdo este escenario de participaciòn ciudadana"/>
    <s v="PAAC 2020"/>
    <s v="Angela María Vélez C."/>
    <d v="2020-04-24T00:00:00"/>
    <s v="SI"/>
    <s v="Cerrada "/>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x v="0"/>
    <m/>
    <m/>
  </r>
  <r>
    <n v="82"/>
    <s v="9. Gestión Administrativa "/>
    <s v="9.48"/>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d v="2020-02-01T00:00:00"/>
    <d v="2020-02-29T00:00:00"/>
    <s v="9. Gestión Administrativa "/>
    <s v="Subdirector Administrativo "/>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s v="Cerrada "/>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x v="0"/>
    <m/>
    <m/>
  </r>
  <r>
    <n v="83"/>
    <s v="12. Gestión del Talento Humano"/>
    <s v="12.4"/>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d v="2020-02-01T00:00:00"/>
    <d v="2020-02-29T00:00:00"/>
    <s v="12. Gestión del Talento Humano"/>
    <s v="Subdirector Administrativo "/>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s v="Cerrada "/>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x v="0"/>
    <m/>
    <m/>
  </r>
  <r>
    <n v="84"/>
    <s v="14. Gestión Tecnología de la Información y Comunicaciones"/>
    <s v="14.31"/>
    <s v="Origen Interno "/>
    <s v="3.    Seguimientos de la Asesoría de Control Interno."/>
    <x v="17"/>
    <s v="Ángelo Maurizio Díaz Rodríguez"/>
    <x v="17"/>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5"/>
    <s v="14. Gestión Tecnología de la Información y Comunicaciones"/>
    <s v="14.32"/>
    <s v="Origen Interno "/>
    <s v="3.    Seguimientos de la Asesoría de Control Interno."/>
    <x v="17"/>
    <s v="Ángelo Maurizio Díaz Rodríguez"/>
    <x v="17"/>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6"/>
    <s v="14. Gestión Tecnología de la Información y Comunicaciones"/>
    <s v="14.33"/>
    <s v="Origen Interno "/>
    <s v="3.    Seguimientos de la Asesoría de Control Interno."/>
    <x v="17"/>
    <s v="Ángelo Maurizio Díaz Rodríguez"/>
    <x v="17"/>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7"/>
    <s v="14. Gestión Tecnología de la Información y Comunicaciones"/>
    <s v="14.34"/>
    <s v="Origen Interno "/>
    <s v="3.    Seguimientos de la Asesoría de Control Interno."/>
    <x v="17"/>
    <s v="Ángelo Maurizio Díaz Rodríguez"/>
    <x v="17"/>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8"/>
    <s v="8. Servicio al Ciudadano"/>
    <s v="8.14"/>
    <s v="Origen Interno "/>
    <s v="3.    Seguimientos de la Asesoría de Control Interno."/>
    <x v="18"/>
    <s v="Marcela Urrea Jaramillo"/>
    <x v="18"/>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d v="2020-02-06T00:00:00"/>
    <d v="2020-03-31T00:00:00"/>
    <s v="8. Servicio al Ciudadano"/>
    <s v="Director de Gestión Corporativa y CID"/>
    <s v="CERRADA"/>
    <s v="CERRADA"/>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s v="Cerrada "/>
    <s v="Manuel Andres Farias Pinzón"/>
    <s v="28/04/2020:_x000a_Se cuenta con memorando 2020IE5000 del dia 16Mar2020, donde la Dirección de Gestión Corporativa solicita a la Subdirección Administrativa la modificación de la resolución 4720 del 29 de octubre de 2018."/>
    <x v="0"/>
    <m/>
    <m/>
  </r>
  <r>
    <n v="89"/>
    <s v="9. Gestión Administrativa "/>
    <s v="9.49"/>
    <s v="Origen Interno "/>
    <s v="3.    Seguimientos de la Asesoría de Control Interno."/>
    <x v="19"/>
    <s v="Graciela Zabala Rico"/>
    <x v="19"/>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d v="2020-02-18T00:00:00"/>
    <d v="2020-08-31T00:00:00"/>
    <s v="9. Gestión Administrativa "/>
    <s v="Subdirector Administrativo "/>
    <s v="INICIADA EN LA VIGENCIA 2020"/>
    <s v="SIN VENCER"/>
    <s v="21/04/2020_x000a_25/06/2020"/>
    <s v="CUMPLIDA"/>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
    <s v="Memorando 2020IE2746 - 2020IE2723_x000a__x000a_Memorando 2020EE2466 Recurso de reposición"/>
    <s v="HERNAN DARIO PARRA"/>
    <s v="22/04/2020_x000a_01/07/2020"/>
    <s v="NO"/>
    <s v="En Ejecución Oportuna"/>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_x000a__x000a_01/07/2020:_x000a_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
    <x v="0"/>
    <m/>
    <m/>
  </r>
  <r>
    <n v="90"/>
    <s v="9. Gestión Administrativa "/>
    <s v="9.50"/>
    <s v="Origen Interno "/>
    <s v="3.    Seguimientos de la Asesoría de Control Interno."/>
    <x v="19"/>
    <s v="Graciela Zabala Rico"/>
    <x v="19"/>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d v="2020-02-18T00:00:00"/>
    <d v="2020-12-31T00:00:00"/>
    <s v="9. Gestión Administrativa "/>
    <s v="Subdirector Administrativo "/>
    <s v="INICIADA EN LA VIGENCIA 2020"/>
    <s v="SIN VENCER"/>
    <s v="21/04/2020_x000a_25/06/2020"/>
    <s v="EN DESARROLLO "/>
    <s v="21/04/2020: Se realizó socialización y mesa de trabajo para el primer trimestre al Informe de Austeridad del gasto, con los diferentes enlaces de forma virtual, debido a la emergencia sanitaria y aislamiento, dando respuesta bajo memorando._x000a__x000a_25/06/2020: se adjunta memorando 2020IE5430 Respuesta información austeridad del gasto publico primer trimestre, en el cual se dio respuesta de manera conjunta, canalizando la información en un solo memorando. "/>
    <s v="Mesa de trabajo virtual _x000a__x000a_2020IE5430 Respuesta información austeridad del gasto publico primer trimestre"/>
    <s v="HERNAN DARIO PARRA"/>
    <s v="22/04/2020_x000a_01/07/2020"/>
    <s v="NO"/>
    <s v="En Ejecución Oportuna"/>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_x000a__x000a_01/07/2020:_x000a_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
    <x v="0"/>
    <m/>
    <m/>
  </r>
  <r>
    <n v="91"/>
    <s v="8. Servicio al Ciudadano"/>
    <s v="8.15"/>
    <s v="Origen Interno "/>
    <s v="3.    Seguimientos de la Asesoría de Control Interno."/>
    <x v="18"/>
    <s v="Marcela Urrea Jaramillo"/>
    <x v="18"/>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d v="2020-12-31T00:00:00"/>
    <s v="4. Reasentamientos Humanos"/>
    <s v="Director de Reasentamientos Humanos"/>
    <s v="INICIADA EN LA VIGENCIA 2020"/>
    <s v="SIN VENCER"/>
    <s v="20/04/2020_x000a__x000a_23/06/2020"/>
    <s v="EN DESARROLLO "/>
    <s v="Se implementó en la Dirección una herramienta para realizar el seguimiento a las PQRSD en donde se encuentra el responsable de dar respuesta._x000a__x000a_En la herramienta implementada se registra el profesional responsable de proyectar la respuesta a los PQRSD."/>
    <s v="\\10.216.160.201\Bases_usuarios\bd\reasentamientos\MATRIZ SEGUIMIENTO PQRS (REAS)_x000a__x000a_Correo electrónico de fecha 18 de junio de 2020 con la remisión de la información."/>
    <s v="MARIA ANTONIA SANTOS VASQUEZ_x000a_Profesional Universitario 04_x000a_LUZ MERY PONGUTÁ MONTAÑEZ_x000a_Contratista 359 - 2020"/>
    <s v="24/04/2020_x000a_25/06/2020"/>
    <s v="NO"/>
    <s v="En Ejecución Oportuna"/>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_x000a_Se cuenta con correo electronico del dia 18Jun2020 donde se comparte Matriz de seguimiento PQRS, así mismo se adjunta en archivo Excel, la Matriz de Seguimiento de PQRS del REAS, en la cual la cual se define el responsable de hacer el seguimiento a cada PQRS. Actualmente con 264 registros"/>
    <x v="0"/>
    <m/>
    <m/>
  </r>
  <r>
    <n v="92"/>
    <s v="9. Gestión Administrativa "/>
    <s v="9.51"/>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m/>
    <s v="NO"/>
    <m/>
    <s v="5 porqués"/>
    <s v="Porque no se ha incluido dentro de las acciones adelantadas por el Comité Técnico de Inventario de Bienes Inmuebles orientadas a la revisión para la modificación o derogatoria (según sea el caso) de las Resoluciones 2904 de 2017 y 1491 de 2014"/>
    <s v="Acción Correctiva "/>
    <s v="Realizar por parte del Comité Técnico de Inventario de Bienes Inmuebles la revisión de las Resoluciones 2904 de 2017 y 1491 de 2014"/>
    <s v="Revisión de las Resoluciones 2904 de 2017 y 1491 de 2014"/>
    <s v="1 = cumplió_x000a_0 = no cumplió"/>
    <d v="2020-04-20T00:00:00"/>
    <d v="2020-06-30T00:00:00"/>
    <s v="Dirección de Gestión Corporativa y CID"/>
    <s v="Director de Gestión Corporativa y CID"/>
    <s v="CERRADA"/>
    <s v="CERRADA"/>
    <d v="2020-06-19T00:00:00"/>
    <s v="CUMPLIDA"/>
    <s v="Las áreas que participan del Comité Técnico de Inventarios de Bienes Inmuebles realizaron observaciones frente a los contenidos de la Resoluciones 1491 de 2014 y  2904 de 2017"/>
    <s v="Formatos diligenciados y enviados a la Dirección Jurídica"/>
    <s v="Leonardo Téllez - Profesional Dirección de Gestión Corporativa y CID_x000a_Yesid Bazurto - Profesional Dirección Jurídica"/>
    <d v="2020-06-25T00:00:00"/>
    <s v="SI"/>
    <s v="Cerrada "/>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
    <x v="1"/>
    <n v="1"/>
    <n v="1"/>
  </r>
  <r>
    <n v="93"/>
    <s v="9. Gestión Administrativa "/>
    <s v="9.52"/>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m/>
    <s v="NO"/>
    <m/>
    <s v="5 porqués"/>
    <s v="Porque no se han modificado o derogado las Resoluciones 2904 de 2014 y 1491 de 2014"/>
    <s v="Acción Correctiva "/>
    <s v="Realizar la modificación o derogatoria (según sea el caso) de las Resoluciones 2904 de 2017 y 1491 de 2014"/>
    <s v="Modificación o derogatoria realizada"/>
    <s v="1 = cumplió_x000a_0 = no cumplió"/>
    <d v="2020-06-01T00:00:00"/>
    <d v="2020-09-30T00:00:00"/>
    <s v="Dirección de Gestión Corporativa y CID"/>
    <s v="Director de Gestión Corporativa y CID"/>
    <s v="INICIADA EN LA VIGENCIA 2020"/>
    <s v="SIN VENCER"/>
    <d v="2020-06-19T00:00:00"/>
    <s v="EN DESARROLLO "/>
    <s v="A partir del análisis que realice la Dirección Jurídica frente a las observaciones realizadas por las áreas, se iniciará la estructuración de las nuevas propuestas normativas"/>
    <s v="Formatos diligenciados y enviados a la Dirección Jurídica"/>
    <s v="Leonardo Téllez - Profesional Dirección de Gestión Corporativa y CID_x000a_Yesid Bazurto - Profesional Dirección Jurídica"/>
    <d v="2020-06-25T00:00:0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x v="1"/>
    <n v="1"/>
    <n v="1"/>
  </r>
  <r>
    <n v="94"/>
    <s v="9. Gestión Administrativa "/>
    <s v="9.53"/>
    <s v="Origen Interno "/>
    <s v="3.    Seguimientos de la Asesoría de Control Interno."/>
    <x v="20"/>
    <s v="Marcela Urrea Jaramillo"/>
    <x v="20"/>
    <s v="Hallazgo - No conformidad"/>
    <s v="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
    <d v="2020-04-15T00:00:00"/>
    <s v="NO"/>
    <m/>
    <s v="NO"/>
    <m/>
    <s v="5 porqués"/>
    <s v="Falta de seguimiento a las fechas en que debe sesionar el Comité"/>
    <s v="Acción Correctiva "/>
    <s v="Advertir faltando diez (10) días hábiles al cumplimiento de los tres (3) meses posteriores al último comité, sobre la realización de la convocatoria al presidente del Comité Técnico de Inventario de Bienes Inmuebles "/>
    <s v="Punto de control"/>
    <s v="1 = cumplió_x000a_0 = no cumplió"/>
    <d v="2020-04-20T00:00:00"/>
    <d v="2020-12-18T00:00:00"/>
    <s v="Subdirección Administrativa"/>
    <s v="Subdirector Administrativo "/>
    <s v="INICIADA EN LA VIGENCIA 2020"/>
    <s v="SIN VENCER"/>
    <d v="2020-06-25T00:00:00"/>
    <s v="EN DESARROLLO "/>
    <s v="25/06/2020: Se realizo comité de inventarios de bienes inmuebles el 27 de marzo de 2020, según lo establecido en esta acción, se realizo convocatoria al comité el día 10 de junio del 2020 según correo electrónico a los miembros del comité."/>
    <s v="Correo electrónico Programación Sesión Ordinaria Comité Técnico de inventarios de bienes inmuebles_x000a_"/>
    <s v="HERNAN DARIO PARRA"/>
    <d v="2020-07-01T00:00:00"/>
    <s v="NO"/>
    <s v="En Ejecución Oportuna"/>
    <s v="Manuel Andres Farias Pinzón"/>
    <s v="01/07/2020:_x000a_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
    <x v="1"/>
    <n v="1"/>
    <n v="1"/>
  </r>
  <r>
    <n v="95"/>
    <s v="9. Gestión Administrativa "/>
    <s v="9.54"/>
    <s v="Origen Interno "/>
    <s v="3.    Seguimientos de la Asesoría de Control Interno."/>
    <x v="20"/>
    <s v="Marcela Urrea Jaramillo"/>
    <x v="20"/>
    <s v="Hallazgo - No conformidad"/>
    <s v="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
    <d v="2020-04-15T00:00:00"/>
    <s v="NO"/>
    <m/>
    <s v="NO"/>
    <m/>
    <s v="5 porqués"/>
    <s v="Porque no se estructuró y aprobó un plan de trabajo independientemente del plan de desarrollo aplicable y de los contenidos que deben ser objeto de revisión de la Resolución 1491 de 2014"/>
    <s v="Acción Correctiva "/>
    <s v="Elaborar y aprobar un plan de acción para abordar los elementos definidos por la Resolución 1491 de 2014 o la norma que modifique o sustituya"/>
    <s v="Solicitud realizada"/>
    <s v="1 = cumplió_x000a_0 = no cumplió"/>
    <d v="2020-04-20T00:00:00"/>
    <d v="2020-05-15T00:00:00"/>
    <s v="Dirección de Gestión Corporativa y CID"/>
    <s v="Director de Gestión Corporativa y CID"/>
    <s v="CERRADA"/>
    <s v="CERRADA"/>
    <d v="2020-06-19T00:00:00"/>
    <s v="CUMPLIDA"/>
    <s v="El plan de acción 2020 del Comité Técnico de Inventarios de Bienes Inmuebles fue aprobado el 24 de abril de 2020"/>
    <s v="Acta del Comité del 24 de abril de 2020 y plan de acción aprobado"/>
    <s v="Leonardo Téllez - Profesional Dirección de Gestión Corporativa y CID"/>
    <d v="2020-06-25T00:00:00"/>
    <s v="SI"/>
    <s v="Cerrada "/>
    <s v="Manuel Andres Farias Pinzón"/>
    <s v="25/06/2020:_x000a_Se cuenta con Acta de comité de Inventarios Bienes Inmuebles del dia 24Abr2020, donde se aprueba el plan de acción para la vigencia 2020._x000a__x000a_Se adjunta Plan de Acción en Excel aprobado para la vigencia 2020."/>
    <x v="1"/>
    <n v="1"/>
    <n v="1"/>
  </r>
  <r>
    <n v="96"/>
    <s v="9. Gestión Administrativa "/>
    <s v="9.55"/>
    <s v="Origen Interno "/>
    <s v="3.    Seguimientos de la Asesoría de Control Interno."/>
    <x v="20"/>
    <s v="Marcela Urrea Jaramillo"/>
    <x v="20"/>
    <s v="Hallazgo - No conformidad"/>
    <s v="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
    <d v="2020-04-15T00:00:00"/>
    <s v="NO"/>
    <m/>
    <s v="NO"/>
    <m/>
    <s v="5 porqués"/>
    <s v="No se implementó un procedimiento para que los miembros del Comité Técnico de Inventario de Bienes Inmuebles aprobaran un plan de enajenación onerosa de los bienes inmuebles de la CVP"/>
    <s v="Acción Correctiva "/>
    <s v="Implementar el procedimiento de enajenación de bienes inmuebles 208-SADM-Ft-39"/>
    <s v="Proceso implementado"/>
    <s v="1 = cumplió_x000a_0 = no cumplió"/>
    <d v="2020-06-01T00:00:00"/>
    <d v="2020-12-18T00:00:00"/>
    <s v="Dirección de Gestión Corporativa y CID"/>
    <s v="Director de Gestión Corporativa y CID"/>
    <s v="INICIADA EN LA VIGENCIA 2020"/>
    <s v="SIN VENCER"/>
    <d v="2020-06-19T00:00:00"/>
    <s v="EN DESARROLLO "/>
    <s v="Dentro del plan de acción 2020 del Comité Técnico de Inventarios de Bienes Inmuebles se tienen establecidas acciones orientadas a la aplicación del procedimiento de enajenación de bienes inmuebles 208-SADM-Pr-39"/>
    <s v="plan de acción aprobado"/>
    <s v="Leonardo Téllez - Profesional Dirección de Gestión Corporativa y CID_x000a_Paola Turizo - Profesional Dirección de Urbanizaciones y Titulación"/>
    <d v="2020-06-25T00:00:00"/>
    <s v="NO"/>
    <s v="En Ejecución Oportuna"/>
    <s v="Manuel Andres Farias Pinzón"/>
    <s v="25/06/2020:_x000a_Se cuenta con Plan de Acción aprobado para la vigencia 2020 mediante acta de comité de Inventarios Bienes Inmuebles del dia 24Abr2020, donde se tienen establecidas acciones orientadas a la aplicación del procedimiento de enajenación de bienes inmuebles 208-SADM-Pr-39."/>
    <x v="1"/>
    <n v="1"/>
    <n v="1"/>
  </r>
  <r>
    <n v="97"/>
    <s v="9. Gestión Administrativa "/>
    <s v="9.56"/>
    <s v="Origen Interno "/>
    <s v="3.    Seguimientos de la Asesoría de Control Interno."/>
    <x v="20"/>
    <s v="Marcela Urrea Jaramillo"/>
    <x v="20"/>
    <s v="Hallazgo - No conformidad"/>
    <s v="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
    <d v="2020-04-15T00:00:00"/>
    <s v="NO"/>
    <m/>
    <s v="NO"/>
    <m/>
    <s v="5 porqués"/>
    <s v="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
    <s v="Acción Correctiva "/>
    <s v="Evaluar la pertinencia o no de modificar el contenido de la función del Comité definida al numeral 4, Parágrafo 2° del Artículo 3° de la Resolución 2904 de 2017_x000a_"/>
    <s v="Evaluar la pertinencia"/>
    <s v="1 = cumplió_x000a_0 = no cumplió"/>
    <d v="2020-04-20T00:00:00"/>
    <d v="2020-09-30T00:00:00"/>
    <s v="Dirección de Gestión Corporativa y CID"/>
    <s v="Director de Gestión Corporativa y CID"/>
    <s v="INICIADA EN LA VIGENCIA 2020"/>
    <s v="SIN VENCER"/>
    <d v="2020-06-19T00:00:00"/>
    <s v="EN DESARROLLO "/>
    <s v="Las áreas que participan del Comité Técnico de Inventarios de Bienes Inmuebles realizaron observaciones frente a los contenidos de la Resolución 2904 de 2017 como insumo para la expedición de un nuevo acto administrativo definido en el plan de acción  del Comité"/>
    <s v="Formatos diligenciados y enviados a la Dirección Jurídica"/>
    <s v="Leonardo Téllez - Profesional Dirección de Gestión Corporativa y CID_x000a_Yesid Bazurto - Profesional Dirección Jurídica"/>
    <d v="2020-06-25T00:00:0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x v="1"/>
    <n v="1"/>
    <n v="1"/>
  </r>
  <r>
    <n v="98"/>
    <s v="9. Gestión Administrativa "/>
    <s v="9.57"/>
    <s v="Origen Interno "/>
    <s v="3.    Seguimientos de la Asesoría de Control Interno."/>
    <x v="20"/>
    <s v="Marcela Urrea Jaramillo"/>
    <x v="20"/>
    <s v="Hallazgo - No conformidad"/>
    <s v="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
    <d v="2020-04-15T00:00:00"/>
    <s v="NO"/>
    <m/>
    <s v="NO"/>
    <m/>
    <s v="5 porqués"/>
    <s v="No se han modificado los contenidos de la Resolución 2904 de 2017 en el sentido de aclarar que las solicitudes para la celebración de contratos, convenios y otros actos al igual que sus modificaciones se harán en caso de existir y ser necesarias"/>
    <s v="Acción Correctiva "/>
    <s v="Evaluar la pertinencia o no de modificar el contenido de la función del Comité definida al numeral 5, Parágrafo 2° del Artículo 3° de la Resolución 2904 de 2017_x000a_"/>
    <s v="Evaluar la pertinencia"/>
    <s v="1 = cumplió_x000a_0 = no cumplió"/>
    <d v="2020-04-20T00:00:00"/>
    <d v="2020-09-30T00:00:00"/>
    <s v="Dirección de Gestión Corporativa y CID"/>
    <s v="Director de Gestión Corporativa y CID"/>
    <s v="INICIADA EN LA VIGENCIA 2020"/>
    <s v="SIN VENCER"/>
    <d v="2020-06-19T00:00:00"/>
    <s v="EN DESARROLLO "/>
    <s v="Las áreas que participan del Comité Técnico de Inventarios de Bienes Inmuebles realizaron observaciones frente a los contenidos de la Resolución 2904 de 2017 como insumo para la expedición de un nuevo acto administrativo definido en el plan de acción  del Comité"/>
    <s v="Formatos diligenciados y enviados a la Dirección Jurídica"/>
    <s v="Leonardo Téllez - Profesional Dirección de Gestión Corporativa y CID_x000a_Yesid Bazurto - Profesional Dirección Jurídica"/>
    <d v="2020-06-25T00:00:0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x v="1"/>
    <n v="1"/>
    <n v="1"/>
  </r>
  <r>
    <n v="99"/>
    <s v="9. Gestión Administrativa "/>
    <s v="9.58"/>
    <s v="Origen Interno "/>
    <s v="3.    Seguimientos de la Asesoría de Control Interno."/>
    <x v="20"/>
    <s v="Marcela Urrea Jaramillo"/>
    <x v="20"/>
    <s v="Hallazgo - No conformidad"/>
    <s v="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
    <d v="2020-04-15T00:00:00"/>
    <s v="NO"/>
    <m/>
    <s v="NO"/>
    <m/>
    <s v="5 porqués"/>
    <s v="No se realizó seguimiento a los compromisos adquiridos por los integrantes del Comité en cada sesión"/>
    <s v="Acción Correctiva "/>
    <s v="Realizar en cada sesión del  Comité Técnico de Inventario de Bienes Inmuebles  el seguimiento los compromisos adquiridos por los integrantes del Comité"/>
    <s v="Seguimiento de compromisos"/>
    <s v="1 = cumplió_x000a_0 = no cumplió"/>
    <d v="2020-03-27T00:00:00"/>
    <d v="2020-12-18T00:00:00"/>
    <s v="Subdirección Administrativa"/>
    <s v="Subdirector Administrativo "/>
    <s v="INICIADA EN LA VIGENCIA 2020"/>
    <s v="SIN VENCER"/>
    <d v="2020-06-25T00:00:00"/>
    <s v="EN DESARROLLO "/>
    <s v="25/06/2020: se realizo seguimiento a los compromisos establecidos en el comité técnico de inventarios bienes inmuebles del 27 de marzo de 2020, se identifica en punto 2.1  Seguimiento a compromisos adquiridos en reuniones anteriores."/>
    <s v="Acta de comité No. 12"/>
    <s v="HERNAN DARIO PARRA"/>
    <d v="2020-07-01T00:00:00"/>
    <s v="NO"/>
    <s v="En Ejecución Oportuna"/>
    <s v="Manuel Andres Farias Pinzón"/>
    <s v="01/07/2020:_x000a_Se cuenta con acta de reunión del 27Mar2020, donde se realizó seguimiento a los compromisos adquiridos en reuniones anteriores, se identifica en punto 2.1 &quot;Seguimiento a compromisos&quot;. Hallazgo que continúa en Ejecución Oportuna."/>
    <x v="1"/>
    <n v="1"/>
    <n v="1"/>
  </r>
  <r>
    <n v="100"/>
    <s v="10. Gestión Financiera "/>
    <s v="10.33"/>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adecuada planeación y coordinación de las convocatorias y realización a las sesiones de los Comités de Seguimiento y Control Financiero."/>
    <s v="Acción Correctiva "/>
    <s v="Establecer y aplicar un cronograma de sesiones ordinarias del Comité de Seguimiento y Control Financiero y sus respectivas agendas."/>
    <s v="Cronograma"/>
    <s v="1 (un) cronograma establecido y aplicado."/>
    <d v="2020-05-08T00:00:00"/>
    <d v="2020-12-31T00:00:00"/>
    <s v="10. Gestión Financiera "/>
    <s v="Subdirector Financiero"/>
    <s v="INICIADA EN LA VIGENCIA 2020"/>
    <s v="SIN VENCER"/>
    <d v="2020-06-25T00:00:00"/>
    <s v="EN DESARROLLO "/>
    <s v="Se establecio el cronograma de las sesiones ordinarias del Comité de seguimiento y control Financiero para la vigencia 2020"/>
    <s v="Cronograma de Comites Financieros con corte a 23 de junio de 2020"/>
    <s v="Rafael Pinilla Cueva / profesional SIG"/>
    <d v="2020-06-25T00:00:00"/>
    <s v="NO"/>
    <s v="En Ejecución Oportuna"/>
    <s v="Manuel Andres Farias Pinzón"/>
    <s v="25/06/2020:_x000a_Se cuenta con cronograma de las sesiones ordinarias del Comité de seguimiento y control Financiero para la vigencia 2020, donde se establecen las fechas de realización del mismo._x000a_Pendiente verificación de la ejecución del cronograma a lo largo de la vigencia 2020."/>
    <x v="1"/>
    <n v="1"/>
    <n v="1"/>
  </r>
  <r>
    <n v="101"/>
    <s v="10. Gestión Financiera "/>
    <s v="10.34"/>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terpretación inapropiada de los mencanismos operativos de la Resolución 973 de 2010."/>
    <s v="Acción Correctiva "/>
    <s v="Establecer en las agendas del Comité un primer punto la lectura y aprobación del acta anterior y el seguimiento a los compromisos a los diferentes actores."/>
    <s v="Seguimiento al los compromisos adquiridos "/>
    <s v="No. De seguimientos realizados / No. De seguimientos programados * 100"/>
    <d v="2020-05-08T00:00:00"/>
    <d v="2021-01-31T00:00:00"/>
    <s v="10. Gestión Financiera "/>
    <s v="Subdirector Financiero"/>
    <s v="INICIADA EN LA VIGENCIA 2020"/>
    <s v="SIN VENCER"/>
    <d v="2020-06-25T00:00:00"/>
    <s v="EN DESARROLLO "/>
    <s v="Se estableció en las agendas del Comité como primer punto la lectura y aprobación del acta anterior y el seguimiento a los compromisos a los diferentes actores del mes de mayo de 2020."/>
    <s v="Acta de Comité de Seguimiento y Control Financiero del 28 de mayo de 2020."/>
    <s v="Rafael Pinilla Cueva / profesional SIG"/>
    <d v="2020-06-25T00:00:00"/>
    <s v="NO"/>
    <s v="En Ejecución Oportuna"/>
    <s v="Manuel Andres Farias Pinzón"/>
    <s v="25/06/2020:_x000a_Se cuenta con acta de Comité de Seguimiento y Control Financiero del dia 28May2020, donde se tiene establecido en el Orden del Dia, el punto 2. &quot;Lectura y aprobación del acta anterior&quot; y punto 3. &quot;Seguimiento a los compromisos adquiridos&quot;._x000a_Pendiente verificación de las actas del Comité de Seguimiento y Control Financiero a lo largo de la vigencia 2020."/>
    <x v="1"/>
    <n v="1"/>
    <n v="1"/>
  </r>
  <r>
    <n v="102"/>
    <s v="9. Gestión Administrativa "/>
    <s v="9.59"/>
    <s v="Origen Interno "/>
    <s v="3.    Seguimientos de la Asesoría de Control Interno."/>
    <x v="22"/>
    <s v="Ivonne Andrea Torrez Cruz "/>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5-26T00:00:00"/>
    <s v="NO"/>
    <m/>
    <m/>
    <m/>
    <s v="5 porqués"/>
    <s v="No se tiene identificado la fechas y cortes, para la entrega del seguimiento a los componentes del PAAC."/>
    <s v="Acción Correctiva "/>
    <s v="Informar a los funcionarios de la Subdirección Administrativa, la fecha y periocidad de corte, en el suministro de información para los componentes del PAAC."/>
    <s v="Memorando"/>
    <s v="Un (1) Memorando "/>
    <d v="2020-06-01T00:00:00"/>
    <d v="2020-06-30T00:00:00"/>
    <s v="9. Gestión Administrativa "/>
    <s v="Subdirector Administrativo "/>
    <s v="CERRADA"/>
    <s v="CERRADA"/>
    <d v="2020-06-25T00:00:00"/>
    <s v="CUMPLIDA"/>
    <s v="25/06/2020: Se realizó memorando 2020IE6334 con el fin de informar la periocidad fechas de entrega del seguimiento a la Matriz de riesgos - PAAC Plan anticorrupción y atención al ciudadano 2020."/>
    <s v="Memorando 2020IE6334"/>
    <s v="HERNAN DARIO PARRA"/>
    <d v="2020-07-01T00:00:00"/>
    <s v="SI"/>
    <s v="Cerrada "/>
    <s v="Manuel Andres Farias Pinzón"/>
    <s v="01/07/2020:_x000a_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
    <x v="1"/>
    <n v="1"/>
    <n v="1"/>
  </r>
  <r>
    <n v="103"/>
    <s v="14. Gestión Tecnología de la Información y Comunicaciones"/>
    <s v="14.35"/>
    <s v="Origen Interno "/>
    <s v="3.    Seguimientos de la Asesoría de Control Interno."/>
    <x v="22"/>
    <s v="Manuel Andrés Farias Pinzón"/>
    <x v="22"/>
    <s v="Hallazgo - No conformidad"/>
    <s v="Se evidenció incumplimiento por parte de (5) procesos del lineamiento interno definido por la Oficina Asesora de Planeación mediante memorando 2020IE5454 de 22Abr2020, en el que se estableció como fecha de entrega del 1er seguimiento al PAAC 2020 al día 04May2020"/>
    <d v="2020-05-27T00:00:00"/>
    <s v="NO"/>
    <m/>
    <m/>
    <m/>
    <s v="5 porqués"/>
    <s v="Debido a los cambios realizados en la Oficina TIC y al proceso de contratación del personal encargado del tema. "/>
    <s v="Acción Correctiva "/>
    <s v="Realización de alarmas en el calendario donde se identifiquen las fechas máximas para el envío de información a las dependencias responsables"/>
    <s v="Alarmas"/>
    <s v="Alarmas creadas"/>
    <d v="2020-06-01T00:00:00"/>
    <d v="2020-07-31T00:00:00"/>
    <s v="14. Gestión Tecnología de la Información y Comunicaciones"/>
    <s v="Jefe Oficina de Tecnologías de la Información y las Comunicaciones"/>
    <s v="INICIADA EN LA VIGENCIA 2020"/>
    <s v="SIN VENCER"/>
    <d v="2020-06-25T00:00:00"/>
    <s v="EN DESARROLLO "/>
    <s v="Se realizó la consolidación de todas las actividades que se plasmaran en el calendario para iniciar el cargue de la información y generación de alertas."/>
    <s v="Archivo excel denominado &quot;Cuadro de Actividades&quot;"/>
    <s v="LILIANA MORALES / JEFE TIC"/>
    <d v="2020-06-27T00:00:00"/>
    <s v="NO"/>
    <s v="En Ejecución Oportuna"/>
    <s v="Manuel Andres Farias Pinzón"/>
    <s v="27/06/2020:_x000a_Actividad que se encuentra en desarrollo."/>
    <x v="1"/>
    <n v="1"/>
    <n v="1"/>
  </r>
  <r>
    <n v="104"/>
    <s v="2. Gestión de Comunicaciones"/>
    <s v="2.10"/>
    <s v="Origen Interno "/>
    <s v="3.    Seguimientos de la Asesoría de Control Interno."/>
    <x v="22"/>
    <s v="Manuel Andrés Farias Pinzón"/>
    <x v="22"/>
    <s v="Hallazgo - No conformidad"/>
    <s v="Se evidenció incumplimiento por parte de un proceso, sobre el lineamiento interno definido por la Oficina Asesora de Planeación mediante el memorando 2019IE23353 del 24Dic2019, en el que se estableció como fecha de entrega de la formulación del PAAC 2020 el 24Ene2020."/>
    <d v="2020-06-16T00:00:00"/>
    <s v="NO"/>
    <s v="N/A"/>
    <s v="NO"/>
    <s v="NO"/>
    <s v="5 porqués"/>
    <s v="La OAC se retrazó en la fecha de entrega del plan  "/>
    <s v="Acción Correctiva "/>
    <s v="Generar alertas oportunas hacia el funcionario y/o contratista encargado por parte de la OAC cuando se generen las solicitudesdesde la Oficina Asesora de Planeación. "/>
    <s v="Alertas generadas por la OAC a través del correo electrónico "/>
    <s v="(Número de Alertas generadas sobre número de publicaciones de la vigencia) x 100%  "/>
    <d v="2020-06-16T00:00:00"/>
    <d v="2020-12-31T00:00:00"/>
    <s v="2. Gestión de Comunicaciones"/>
    <s v="Jefe Oficina Asesora de Comunicaciones "/>
    <s v="INICIADA EN LA VIGENCIA 2020"/>
    <s v="SIN VENCER"/>
    <d v="2020-06-25T00:00:00"/>
    <s v="EN DESARROLLO "/>
    <s v="Desde la OAC se iniciará el proceso de generación de alertas para dar el debido cumplimiento de manera oportuna a los requerimientos realizados por la OAP. "/>
    <s v="Se realizará la generación de alertas a través del correo institucional, la cual  quedará establecida 8 días antes de la solicitud asignada. "/>
    <s v="Jefe Oficina Asesora de Comunicaciones "/>
    <d v="2020-06-25T00:00:00"/>
    <s v="NO"/>
    <s v="En Ejecución Oportuna"/>
    <s v="Manuel Andres Farias Pinzón"/>
    <s v="25/06/2020:_x000a_Actividad que se encuentra en desarrollo."/>
    <x v="1"/>
    <n v="1"/>
    <n v="1"/>
  </r>
  <r>
    <n v="105"/>
    <s v="1. Gestión Estratégica"/>
    <s v="1.32"/>
    <s v="Origen Interno "/>
    <s v="3.    Seguimientos de la Asesoría de Control Interno."/>
    <x v="22"/>
    <s v="Manuel Andrés Farias Pinzón"/>
    <x v="22"/>
    <s v="Hallazgo - No conformidad"/>
    <s v="Se evidenció incumplimiento por parte de cinco (5) procesos del lineamiento internodefinido por la Oficina Asesora de Planeación mediante el memorando 2020IE5454 del 22Abr2020, en el que se estableció como fecha de entrega del reporte del 1er seguimiento al PAAC 2020 el día 04May2020."/>
    <d v="2020-06-16T00:00:00"/>
    <s v="NO"/>
    <s v="N/A"/>
    <s v="NO"/>
    <s v="NO"/>
    <s v="5 porqués"/>
    <s v="Desconocimiento del manejo y_x000a_diligenciamiento de la herramienta, por parte_x000a_del personal responsable del reporte de las actividades."/>
    <s v="Acción Correctiva "/>
    <s v="Efectuar reunión de forma tal que se tengan claras las actividades de competencia del Proceso de Gestión Estratégica y las fechas de entrega de la Información, para_x000a_su posterior revisión, consolidación y remisión de forma oportuna de la Herramienta para cumplir los tiempos establecidos"/>
    <s v="Acta de_x000a_Reunión"/>
    <s v="1 Acta"/>
    <d v="2020-08-15T00:00:00"/>
    <d v="2020-09-15T00:00:00"/>
    <s v="1. Gestión Estratégica"/>
    <s v="Jefe Oficina Asesora de Planeación "/>
    <s v="NO INICIADA"/>
    <s v="SIN VENCER"/>
    <m/>
    <m/>
    <m/>
    <m/>
    <m/>
    <m/>
    <m/>
    <s v="Sin Seguimiento"/>
    <m/>
    <m/>
    <x v="1"/>
    <n v="1"/>
    <n v="1"/>
  </r>
</pivotCacheRecords>
</file>

<file path=xl/pivotCache/pivotCacheRecords4.xml><?xml version="1.0" encoding="utf-8"?>
<pivotCacheRecords xmlns="http://schemas.openxmlformats.org/spreadsheetml/2006/main" xmlns:r="http://schemas.openxmlformats.org/officeDocument/2006/relationships" count="105">
  <r>
    <n v="1"/>
    <s v="9. Gestión Administrativa "/>
    <s v="9.2"/>
    <s v="Origen Interno "/>
    <s v="1.    Auditorías Internas. "/>
    <x v="0"/>
    <s v="Graciela Zabala Rico"/>
    <x v="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d v="2017-02-10T00:00:00"/>
    <d v="2017-09-30T00:00:00"/>
    <x v="0"/>
    <s v="Subdirector Administrativo "/>
    <s v="INICIADA EN LA VIGENCIA 2017"/>
    <x v="0"/>
    <s v="23/05/2015_x000a_13/12/2017_x000a_23/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ó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r>
  <r>
    <n v="2"/>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d v="2017-02-10T00:00:00"/>
    <d v="2017-09-30T00:00:00"/>
    <x v="0"/>
    <s v="Subdirector Administrativo "/>
    <s v="INICIADA EN LA VIGENCIA 2017"/>
    <x v="0"/>
    <s v="23/05/2015_x000a_13/12/2017_x000a_23/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r>
  <r>
    <n v="3"/>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17-02-10T00:00:00"/>
    <d v="2017-09-30T00:00:00"/>
    <x v="0"/>
    <s v="Subdirector Administrativo "/>
    <s v="INICIADA EN LA VIGENCIA 2017"/>
    <x v="0"/>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r>
  <r>
    <n v="4"/>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d v="2017-02-10T00:00:00"/>
    <d v="2017-09-30T00:00:00"/>
    <x v="0"/>
    <s v="Subdirector Administrativo "/>
    <s v="INICIADA EN LA VIGENCIA 2017"/>
    <x v="0"/>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r>
  <r>
    <n v="5"/>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17-02-10T00:00:00"/>
    <d v="2017-09-30T00:00:00"/>
    <x v="0"/>
    <s v="Subdirector Administrativo "/>
    <s v="INICIADA EN LA VIGENCIA 2017"/>
    <x v="0"/>
    <s v="23/05/2015_x000a_13/12/2017_x000a_27/11/2018_x000a_27/05/2019_x000a_15/01/2020_x000a_21/04/2020_x000a_25/06/2020"/>
    <s v="EN DESARROLLO "/>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
    <s v="Sistema de calidad// procedimientos "/>
    <s v="LUISA FERNANDA LANCHEROS PARRA_x000a__x000a_27/05/2019: HERNAN DARIO PARRA_x000a__x000a_15/01/2020: HERNAN DARIO PARRA_x000a__x000a_21/04/2020: HERNAN DARIO PARRA_x000a__x000a_25/06/2020: HERNAN DARIO PARRA"/>
    <s v="23/05/2015_x000a_13/12/2017_x000a_11/12/2018_x000a_06/06/2019_x000a_21/10/2019_x000a_22/01/2020_x000a_22/04/2020_x000a_01/07/2020"/>
    <s v="NO"/>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
  </r>
  <r>
    <n v="6"/>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d v="2017-02-10T00:00:00"/>
    <d v="2017-12-31T00:00:00"/>
    <x v="0"/>
    <s v="Subdirector Administrativo "/>
    <s v="CERRADA"/>
    <x v="1"/>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x v="1"/>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r>
  <r>
    <n v="7"/>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d v="2017-02-10T00:00:00"/>
    <d v="2017-12-31T00:00:00"/>
    <x v="0"/>
    <s v="Subdirector Administrativo "/>
    <s v="CERRADA"/>
    <x v="1"/>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x v="1"/>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r>
  <r>
    <n v="8"/>
    <s v="7. Urbanizaciones y Titulación"/>
    <s v="7.3"/>
    <s v="Origen Interno "/>
    <s v="1.    Auditorías Internas. "/>
    <x v="1"/>
    <s v="Claudia Yanet D'antonio Adame"/>
    <x v="1"/>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d v="2018-05-02T00:00:00"/>
    <d v="2018-06-30T00:00:00"/>
    <x v="1"/>
    <s v="Director de Urbanizaciones y Titulación"/>
    <s v="INICIADA EN LA VIGENCIA 2018"/>
    <x v="2"/>
    <s v="13/11/2018_x000a_22/05/2019_x000a_4/10/2019 _x000a_ 31/12/2019_x000a_15/04/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
    <s v="Ivonne Maritza Gómez-Marisol Cuadrado, se revisó con Claudia Yanet D Antonio Adame el 3 de mayo de 2018_x000a__x000a_  22/05/19 Magda Giselle Cifuentes                31/12/2019 Magda Giselle Cifuentes 15/04/2020 Angela Marìa Vèlez"/>
    <s v="18/12/2018_x000a_06/06/2019_x000a_14/11/2019_x000a_24/01/2020_x000a_24/04/2020_x000a_01/07/2020"/>
    <s v="NO"/>
    <x v="0"/>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01/07/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r>
  <r>
    <n v="9"/>
    <s v="16. Evaluación de la Gestión"/>
    <s v="16.1"/>
    <s v="Origen Interno "/>
    <s v="1.    Auditorías Internas. "/>
    <x v="2"/>
    <s v="Auditor Externo "/>
    <x v="2"/>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d v="2018-08-31T00:00:00"/>
    <x v="2"/>
    <s v="Asesor de Control Interno "/>
    <s v="INICIADA EN LA VIGENCIA 2018"/>
    <x v="2"/>
    <s v="12/12/2018_x000a_19/06/2019_x000a_04/10/2019_x000a_15/01/2020_x000a_15/04/2020_x000a_25/06/2020"/>
    <s v="EN DESARROLLO "/>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
    <s v="Alejandro Marín Cañón / Contratista 560-2018 / Contratista 007-2019_x000a_15/01/2020: Alexandra Johenn Álvarez Mantilla-Profesional Universitario 219-01"/>
    <s v="13/12/2018_x000a_19/06/2019_x000a_04/10/2019_x000a_29/01/2020_x000a_28/04/2020_x000a_01/07/2020"/>
    <s v="NO"/>
    <x v="0"/>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on de la mejora_x000a__x000a_28/04/2020:_x000a_Se ha socializado a 3 de 16 procesos el procedimiento &quot;208-CI-PR-05 gestión de la mejora&quot; _x000a_Hallazgo que continua abierto_x000a__x000a_01/07/2020: En razón al aislamiento oblogatorio declarado por la pandemia generada por el virus COVID-19, no se ha podido continuar con la socialización a los demás procesos. _x000a_Hallazgo que continua abierto"/>
  </r>
  <r>
    <n v="10"/>
    <s v="1. Gestión Estratégica"/>
    <s v="1.18"/>
    <s v="Origen Interno "/>
    <s v="3.    Seguimientos de la Asesoría de Control Interno."/>
    <x v="3"/>
    <s v="Alejandro Marín Cañón"/>
    <x v="3"/>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d v="2019-12-31T00:00:00"/>
    <x v="3"/>
    <s v="Jefe Oficina Asesora de Planeación "/>
    <s v="CERRADA"/>
    <x v="1"/>
    <s v="4/10/2019_x000a_14/01/2020_x000a_30/06/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_x000a__x000a_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_x000a__x000a_https://www.cajaviviendapopular.gov.co/?q=matriz-de-riesgos-plan-anticorrupci%C3%B3n-y-atenci%C3%B3n-al-ciudadano"/>
    <s v="14/01/2020:\\10.216.160.201\calidad\19. CONSOLIDADO MAPAS DE RIESGO\MATRIZ DE RIESGOS - PAAC\2019\MATRIZ DE RIESGOS - PAAC - 3er. CORTE_x000a__x000a_30/06/2020: \\10.216.160.201\calidad\19. CONSOLIDADO MAPAS DE RIESGO\MATRIZ DE RIESGOS - PAAC\2020\MAPA DE RIESGOS - PAAC - 1er. CORTE - 2020"/>
    <s v="14/01/2020: Javier de Jesús Cruz - Jefe Oficina Asesora de Planeación_x000a_30/06/2020: Catalina Nagy Patiño - Jefe Oficina Asesora de Planeación"/>
    <s v="15/10/2019_x000a_27/01/2020_x000a_27/04/2020_x000a_03/07/2020"/>
    <s v="SI"/>
    <x v="1"/>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i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on 2 del PAAC 2020, ni la actualización de la modificación en el componente de Rendición de Cuentas, asi como tampoco se encuentra evidencia de socialización a la ciudadani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i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ia 11Mar2020, con numero de reunión 02-2020."/>
  </r>
  <r>
    <n v="11"/>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d v="2019-10-09T00:00:00"/>
    <x v="4"/>
    <s v="Director de Mejoramiento de Barrios"/>
    <s v="CERRADA"/>
    <x v="1"/>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x v="1"/>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12"/>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d v="2019-12-31T00:00:00"/>
    <x v="4"/>
    <s v="Director de Mejoramiento de Barrios"/>
    <s v="CERRADA"/>
    <x v="1"/>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x v="1"/>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ia TECNICONSULTA SAS correspondiente al contrato 691 de 2018_x000a_-El di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13"/>
    <s v="10. Gestión Financiera "/>
    <s v="10.28"/>
    <s v="Origen Interno "/>
    <s v="1.    Auditorías Internas. "/>
    <x v="4"/>
    <s v="Auditor Externo "/>
    <x v="4"/>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d v="2020-01-31T00:00:00"/>
    <x v="5"/>
    <s v="Subdirector Financiero"/>
    <s v="CERRADA"/>
    <x v="1"/>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x v="1"/>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on 65_x000a__x000a_29/04/2020:_x000a_Se realiza segundo seguimiento trimestral, correspondiente al 4 trimestre de 2019, a las areas de Cartera, Presupuesto, Tesorería y Contabilidad, del dia 18Dic2019, donde se relaciona listado de asistencia por cada area y archivo en excel con el puntaje obtenido por cada area."/>
  </r>
  <r>
    <n v="14"/>
    <s v="1. Gestión Estratégica"/>
    <s v="1.23"/>
    <s v="Origen Interno "/>
    <s v="1.    Auditorías Internas. "/>
    <x v="4"/>
    <s v="Auditor Interno"/>
    <x v="4"/>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d v="2019-07-31T00:00:00"/>
    <x v="3"/>
    <s v="Jefe Oficina Asesora de Planeación "/>
    <s v="CERRADA"/>
    <x v="1"/>
    <s v="4/10/2019_x000a_14/01/2020_x000a_30/06/2020"/>
    <s v="CUMPLIDA"/>
    <s v="14/01/2020: Durante el mes de Mayo - 2019, se actualizarón las Matrices de Oportunidades de Mejora, consolidando la información para cada proceso de la Entidad (16) y efectuando su publicación en la carpeta de calidad._x000a__x000a_30/06/2020:Durante el mes de Enero - 2020, se actualizarón las Matrices DOFA, dentro de las cuales se tienen las Oportunidades , consolidando la información para cada proceso de la Entidad (16) y efectuando su publicación en la carpeta de calidad."/>
    <s v="14/01/2020: \\10.216.160.201\calidad\1. PROCESO DE GESTIÓN ESTRATÉGICA\DOCUMENTOS REFERENCIA\CONTEXTO ORGANIZACIONAL\2019_x000a__x000a_30/06/2020:\\10.216.160.201\calidad\19. CONSOLIDADO MAPAS DE RIESGO\MATRIZ DE RIESGOS - PAAC\2020\FICHAS DE RIESGO - 2020"/>
    <s v="14/01/2020: Javier de Jesús Cruz - Jefe Oficina Asesora de Planeación_x000a_30/06/2020: Catalina Nagy Patiño - Jefe Oficina Asesora de Planeación"/>
    <s v="13/11/2019_x000a_27/01/2020_x000a_27/04/2020_x000a_03/07/2020"/>
    <s v="SI"/>
    <x v="1"/>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andose 16 pestañas, una para cada proceso, por lo cual dicho archivo no refleja la construcción de una Matriz de Oportunidades de Mejora que reuna las acciones o actividades para abordar y gestionar las Oportunidades de Mejora identificadas para cada Proceso de la entidad._x000a_Hallazgo que continua abierto_x000a__x000a_03/07/2020_x000a_Se realiza verificación de las matrices DOFA actualizadas para la vigencia 2020, en la ruta: \\10.216.160.201\calidad\19. CONSOLIDADO MAPAS DE RIESGO\MATRIZ DE RIESGOS - PAAC\2020\FICHAS DE RIESGO - 2020, donde se puede evidenciar que se encuentran 16 archivos &quot;208-PLA-Ft-73-74-75 y 78 Riesgos&quot; para los 16 procesos de la CVP, encontrando en cada proceso el item de &quot;3.2 Oportunidades de Mejora&quot; del formato &quot;Contexto del Proceso&quot; codigo 208-PLA-Ft-75 versión 2."/>
  </r>
  <r>
    <n v="15"/>
    <s v="4. Reasentamientos Humanos"/>
    <s v="4.6"/>
    <s v="Origen Interno "/>
    <s v="1.    Auditorías Internas. "/>
    <x v="4"/>
    <s v="Auditor Externo "/>
    <x v="4"/>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d v="2019-12-31T00:00:00"/>
    <x v="6"/>
    <s v="Director de Reasentamientos Humanos"/>
    <s v="CERRADA"/>
    <x v="1"/>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x v="1"/>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ia se permite dejar cerrada la acción, ya que cumple con la actividad propuesta, pero el envio de la misma, no cumple con la fecha establecida, la cual era el dia 31/12/2019, pero entregan el soporte de las evidencias el dia 20/02/2020."/>
  </r>
  <r>
    <n v="16"/>
    <s v="14. Gestión Tecnología de la Información y Comunicaciones"/>
    <s v="14.14"/>
    <s v="Origen Interno "/>
    <s v="1.    Auditorías Internas. "/>
    <x v="4"/>
    <s v="Auditor Externo "/>
    <x v="4"/>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d v="2019-12-31T00:00:00"/>
    <x v="7"/>
    <s v="Jefe Oficina de Tecnologías de la Información y las Comunicaciones"/>
    <s v="CERRADA"/>
    <x v="1"/>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x v="1"/>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onico del di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ia 31Ene2020 mediante correo se realiza el envio del los documentos FUSS TIC enero 2020_x000a__x000a_Así mismo se cuenta con correo del dia 08Abr2020 donde se realiza la entrega oportuna de las Herramientas de Gestión con corte al 31Mar2020, teniendo en cuenta que el plazo de entrega establecido por la OAP era el dia 08Abr2020."/>
  </r>
  <r>
    <n v="17"/>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d v="2019-09-30T00:00:00"/>
    <x v="2"/>
    <s v="Asesor de Control Interno "/>
    <s v="INICIADA EN LA VIGENCIA 2019"/>
    <x v="3"/>
    <s v="14/10/2019_x000a_15/01/2020_x000a_15/04/2020_x000a_25/06/2020"/>
    <s v="EN DESARROLLO "/>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 En razón al aislamiento oblogatorio declarado por la pandemia generada por el virus COVID-19, no se ha podido continuar con la socialización a los demás procesos._x000a_Hallazgo que continua abierto"/>
  </r>
  <r>
    <n v="18"/>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d v="2019-10-15T00:00:00"/>
    <x v="2"/>
    <s v="Asesor de Control Interno "/>
    <s v="INICIADA EN LA VIGENCIA 2019"/>
    <x v="3"/>
    <s v="14/10/2019_x000a_15/01/2020_x000a_15/04/2020_x000a_25/06/2020"/>
    <s v="EN DESARROLLO "/>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r>
  <r>
    <n v="19"/>
    <s v="11. Gestión Documental"/>
    <s v="11.7"/>
    <s v="Origen Externo "/>
    <s v="13.  Otros."/>
    <x v="5"/>
    <s v="Auditor Externo "/>
    <x v="5"/>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x v="8"/>
    <s v="Subdirector Administrativo "/>
    <s v="INICIADA EN LA VIGENCIA 2020"/>
    <x v="4"/>
    <s v="21/04/2020_x000a_25/06/202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
    <s v="La evidencia reposa en el servidor_x000a__x000a_Evidencia proceso de Gestión Documental"/>
    <s v="HERNAN DARIO PARRA"/>
    <s v="05/02/2020_x000a_22/04/2020_x000a_01/07/2020"/>
    <s v="NO"/>
    <x v="2"/>
    <s v="Ángelo Maurizio Diaz Rodríguez_x000a__x000a_Manuel Andres Farias Pinzón"/>
    <s v="5/02/2020: Se hará seguimiento a esta actividad en el 2020._x000a__x000a_22/04/2020: No se evidencia certificado del registro unico de series y subseries del AGN mediante oficio 2-2020-02255 del 29 de marzo de 2020, ni la expedición de la resolución No. 2099 del 13 de marzo de 2020-Adopción de TVD, asi mismo, no se adjunta soporte de la elaboración del plan integral de trabajo para la aplicación._x000a__x000a_01/07/2020:_x000a_Actividad que continúa en ejecución oportuna."/>
  </r>
  <r>
    <n v="20"/>
    <s v="14. Gestión Tecnología de la Información y Comunicaciones"/>
    <s v="14.24"/>
    <s v="Origen Interno "/>
    <s v="4- Auditoría Especial"/>
    <x v="6"/>
    <s v="Auditor Interno"/>
    <x v="6"/>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d v="2019-10-31T00:00:00"/>
    <x v="7"/>
    <s v="Jefe Oficina de Tecnologías de la Información y las Comunicaciones"/>
    <s v="CERRADA"/>
    <x v="1"/>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x v="1"/>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on con los siguientes temas:_x000a_1. Capacitación de SAE-SAI a Diego Fernando Díaz Barrero - fecha 03Oct2019_x000a_2. Capacitación de SAE-SAI a Diego Fernando Díaz Barrero - fecha 24May2019, acta con instrucitvo incluido de fecha 24May2019"/>
  </r>
  <r>
    <n v="21"/>
    <s v="9. Gestión Administrativa "/>
    <s v="9.19"/>
    <s v="Origen Interno "/>
    <s v="4- Auditoría Especial"/>
    <x v="6"/>
    <s v="Auditor Interno"/>
    <x v="6"/>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d v="2019-07-17T00:00:00"/>
    <d v="2019-11-30T00:00:00"/>
    <x v="0"/>
    <s v="Subdirector Administrativo "/>
    <s v="INICIADA EN LA VIGENCIA 2019"/>
    <x v="3"/>
    <s v="9/10/2019_x000a_15/01/2020_x000a_21/04/2020_x000a_25/06/2020"/>
    <s v="EN DESARROLLO "/>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_x000a__x000a_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
    <s v="Memorando modificacion Manual Funciones_x000a__x000a_Radicado MEMORANDO  2019EE2620  y 2019EE2784 _x000a__x000a_Comunicados internos del proceso de Talento Humano"/>
    <s v="HERNAN DARIO PARRA"/>
    <s v="29/10/2019_x000a_29/01/2020_x000a_22/04/2020_x000a_01/07/2020"/>
    <s v="NO"/>
    <x v="0"/>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sitartivo del servico civil para la actualización del Manual de funciones de la CVP._x000a__x000a_22/04/2020:_x000a_Se encuentra en ajuste con el Departamento administrativo del servico civil para la actualización del Manual de funciones de la CVP._x000a_Hallazgo que continua abierto_x000a__x000a_01/07/2020:_x000a_Actividad que continúa en ejecución vencida, el hallazgo continúa abierto."/>
  </r>
  <r>
    <n v="22"/>
    <s v="9. Gestión Administrativa "/>
    <s v="9.23"/>
    <s v="Origen Interno "/>
    <s v="4- Auditoría Especial"/>
    <x v="6"/>
    <s v="Auditor Interno"/>
    <x v="6"/>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d v="2019-12-31T00:00:00"/>
    <x v="0"/>
    <s v="Subdirector Administrativo "/>
    <s v="INICIADA EN LA VIGENCIA 2019"/>
    <x v="3"/>
    <s v="9/10/2019_x000a_15/01/2020_x000a_21/04/2020_x000a_25/06/2020"/>
    <s v="CUMPLIDA"/>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
    <s v="Conceptos Tecnicos para dar de baja Muebles, enceres sofware y equipos tecnologicos, Proyecto PAA 2020_x000a__x000a_Resoluciones N° 4921 - 4922 del 30 de diciembre de 2019._x000a__x000a_PLAN ANUAL DE ADQUISICIONES - 2020 SECOP II"/>
    <s v="HERNAN DARIO PARRA"/>
    <s v="29/10/2019_x000a_29/01/2020_x000a_22/04/2020_x000a_01/07/2020"/>
    <s v="NO"/>
    <x v="0"/>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_x000a__x000a_01/07/2020:_x000a_Se cuenta con el Plan Anual de Adquiciones publicado en la pagina web de la entidad, con corte al 31 de enero de 2020, la programación en la Fila 167, la disponibilidad de recursos asignados como proyecto de inversio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_x000a__x000a_Queda pendiente la evidencia que demuestre que se haya dado de baja el inventario y retiro definitivo en físico de estos elementos. Hallazgo que continúa abierto."/>
  </r>
  <r>
    <n v="23"/>
    <s v="6. Mejoramiento de Barrios"/>
    <s v="6.4"/>
    <s v="Origen Externo "/>
    <s v="1.    Auditorías Internas. "/>
    <x v="7"/>
    <s v="Auditor Externo "/>
    <x v="7"/>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d v="2019-06-01T00:00:00"/>
    <d v="2019-09-30T00:00:00"/>
    <x v="4"/>
    <s v="Director de Mejoramiento de Barrios"/>
    <s v="CERRADA"/>
    <x v="1"/>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x v="1"/>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24"/>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d v="2019-09-30T00:00:00"/>
    <x v="2"/>
    <s v="Asesor de Control Interno "/>
    <s v="INICIADA EN LA VIGENCIA 2019"/>
    <x v="3"/>
    <s v="14/10/2019_x000a_15/01/2020_x000a_15/04/2020_x000a_25/06/2020"/>
    <s v="EN DESARROLLO "/>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r>
  <r>
    <n v="25"/>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d v="2019-10-15T00:00:00"/>
    <x v="2"/>
    <s v="Asesor de Control Interno "/>
    <s v="INICIADA EN LA VIGENCIA 2019"/>
    <x v="3"/>
    <s v="14/10/2019_x000a_15/01/2020_x000a_15/04/2020_x000a_25/06/2020"/>
    <s v="EN DESARROLLO "/>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s v="15 y 17 ene 2020 Ruta:\\10.216.160.201\control interno\2020\28.05 PM\INTERNO\CAPACITACIÓN"/>
    <s v="Alejandro Marín Cañón / Contratista 560-2018 / Contratista 007-2019,Alexandra Johenn Álvarez Mantilla /Profesional Universitario-219-01"/>
    <s v="4/10/2019_x000a_28/01/2020_x000a_28/04/2020_x000a_01/07/2020"/>
    <s v="NO"/>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ogatorio declarado por la pandemia generada por el virus COVID-19, no se ha podido continuar con la socialización a los demás procesos._x000a_Hallazgo que continua abierto"/>
  </r>
  <r>
    <n v="26"/>
    <s v="9. Gestión Administrativa "/>
    <s v="9.31"/>
    <s v="Origen Interno "/>
    <s v="4- Auditoría Especial"/>
    <x v="8"/>
    <s v="Graciela Zabala Rico"/>
    <x v="8"/>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d v="2019-12-31T00:00:00"/>
    <x v="0"/>
    <s v="Subdirector Administrativo "/>
    <s v="CERRADA"/>
    <x v="1"/>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x v="1"/>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r>
  <r>
    <n v="27"/>
    <s v="14. Gestión Tecnología de la Información y Comunicaciones"/>
    <s v="14.27"/>
    <s v="Origen Interno "/>
    <s v="3.    Seguimientos de la Asesoría de Control Interno."/>
    <x v="9"/>
    <s v="Alejandro Marín Cañón"/>
    <x v="9"/>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d v="2019-09-16T00:00:00"/>
    <d v="2019-12-31T00:00:00"/>
    <x v="7"/>
    <s v="Jefe Oficina de Tecnologías de la Información y las Comunicaciones"/>
    <s v="CERRADA"/>
    <x v="1"/>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x v="1"/>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as en la Hoja de Ruta 20196-2020, se realiza el seguimiento a los proyectos de la oficina TIC, en su planeación y ejecución de cada actividad, de acuerdo a los dominios establecidos por el MinTIC."/>
  </r>
  <r>
    <n v="28"/>
    <s v="4. Reasentamientos Humanos"/>
    <s v="4.7"/>
    <s v="Origen Interno "/>
    <s v="3.    Seguimientos de la Asesoría de Control Interno."/>
    <x v="10"/>
    <s v="Alejandro Marín Cañón"/>
    <x v="1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d v="2019-09-18T00:00:00"/>
    <d v="2020-01-31T00:00:00"/>
    <x v="6"/>
    <s v="Director de Reasentamientos Humanos"/>
    <s v="CERRADA"/>
    <x v="1"/>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ia se permite dejar cerrada la acción, ya que cumple con la actividad propuesta, con el envio oportuno de los soportes de la misma, el dia 22/01/2020,"/>
  </r>
  <r>
    <n v="29"/>
    <s v="7. Urbanizaciones y Titulación"/>
    <s v="7.8"/>
    <s v="Origen Interno "/>
    <s v="3.    Seguimientos de la Asesoría de Control Interno."/>
    <x v="10"/>
    <s v="Alejandro Marín Cañón"/>
    <x v="1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d v="2020-01-31T00:00:00"/>
    <x v="1"/>
    <s v="Director de Urbanizaciones y Titulación"/>
    <s v="CERRADA"/>
    <x v="1"/>
    <d v="2019-12-31T00:00:00"/>
    <s v="CUMPLIDA"/>
    <s v="El PAAC fue entregado a la Oficina Asesora de Plaenación el 9 de enero de 2020.                                                                                                                                                                                                                                                                                                                                                                                                                                                                                                                                            "/>
    <s v="Correo electrónico enviado el 9 de enero de 2020 a la Oficina Asesora de Planeación."/>
    <s v="Angela María Vélez C."/>
    <s v="05/02/2020_x000a_24/04/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ia 23Dic2019 dirigido al area de Planeación, donde se realiza la entrega oportuna de la formulación del PAAC 2020."/>
  </r>
  <r>
    <n v="30"/>
    <s v="6. Mejoramiento de Barrios"/>
    <s v="6.5"/>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d v="2020-01-10T00:00:00"/>
    <x v="4"/>
    <s v="Director de Mejoramiento de Barrios"/>
    <s v="CERRADA"/>
    <x v="1"/>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ia se permite dejar cerrada la acción, ya que cumple con la actividad propuesta, pero el envio de la misma, no cumple con la fecha establecida, la cual era el dia 9/10/2019, pero entregan el soporte de las evidencias el dia 24/02/2020."/>
  </r>
  <r>
    <n v="31"/>
    <s v="5. Mejoramiento de Vivienda"/>
    <s v="5.6"/>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d v="2020-01-31T00:00:00"/>
    <x v="9"/>
    <s v="Director de Mejoramiento de Vivienda"/>
    <s v="CERRADA"/>
    <x v="1"/>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x v="1"/>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ia 20Ene2020 mediante memorando 2020IE415, cumpliendo oportunamente con el tiempo establecido para la acción."/>
  </r>
  <r>
    <n v="32"/>
    <s v="14. Gestión Tecnología de la Información y Comunicaciones"/>
    <s v="14.28"/>
    <s v="Origen Interno "/>
    <s v="3.    Seguimientos de la Asesoría de Control Interno."/>
    <x v="10"/>
    <s v="Alejandro Marín Cañón"/>
    <x v="1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d v="2020-01-15T00:00:00"/>
    <x v="7"/>
    <s v="Jefe Oficina de Tecnologías de la Información y las Comunicaciones"/>
    <s v="CERRADA"/>
    <x v="1"/>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3Ene2020, donde se realiza la entrega oportuna del PAAC 2020 a la OAP, así mismo el día 26Feb2020 el Jefe Andrés Orlando Briceño realizó la socialización de la matriz del PAAC a través del correo electrónico al equipo de la oficina TIC."/>
  </r>
  <r>
    <n v="33"/>
    <s v="16. Evaluación de la Gestión"/>
    <s v="16.5"/>
    <s v="Origen Interno "/>
    <s v="3.    Seguimientos de la Asesoría de Control Interno."/>
    <x v="10"/>
    <s v="Alejandro Marín Cañón"/>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d v="2020-01-31T00:00:00"/>
    <x v="2"/>
    <s v="Asesor de Control Interno "/>
    <s v="CERRADA"/>
    <x v="1"/>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4Ene2020, donde se realiza el envio oportuno de la formulación del PAAC 2020 al area de Planeación."/>
  </r>
  <r>
    <n v="34"/>
    <s v="9. Gestión Administrativa "/>
    <s v="9.43"/>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d v="2020-01-31T00:00:00"/>
    <x v="0"/>
    <s v="Subdirector Administrativo "/>
    <s v="CERRADA"/>
    <x v="1"/>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x v="1"/>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r>
  <r>
    <n v="35"/>
    <s v="3. Prevención del Daño Antijurídico y Representación Judicial"/>
    <s v="3.4"/>
    <s v="Origen Interno "/>
    <s v="3.    Seguimientos de la Asesoría de Control Interno."/>
    <x v="10"/>
    <s v="Auditor Interno"/>
    <x v="1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d v="2020-01-31T00:00:00"/>
    <x v="10"/>
    <s v="Director Jurídico "/>
    <s v="CERRADA"/>
    <x v="1"/>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r>
  <r>
    <n v="36"/>
    <s v="1. Gestión Estratégica"/>
    <s v="1.24"/>
    <s v="Origen Interno "/>
    <s v="3.    Seguimientos de la Asesoría de Control Interno."/>
    <x v="10"/>
    <s v="Auditor Interno"/>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d v="2020-01-31T00:00:00"/>
    <x v="3"/>
    <s v="Jefe Oficina Asesora de Planeación "/>
    <s v="CERRADA"/>
    <x v="1"/>
    <s v="14/01/2020_x000a_30/06/2020"/>
    <s v="CUMPLIDA"/>
    <s v="14/01/2020: A la fecha, los responsables de procesos han entregado las herramientas de gestión de forma oportuna, acorde al memorando de solicitud._x000a__x000a_30/06/2020: Para la formualción del Mapa deRiesgos - PAAC, se evidenció la entrega oportuna por parte de los responsables de procesos, exceptuando el proceso de Gestión de Comunicaciones, que entregó posterior a la fecha requerida."/>
    <s v="14/01/2020: \\10.216.160.201\calidad\19. CONSOLIDADO MAPAS DE RIESGO\MATRIZ DE RIESGOS - PAAC\2019\MATRIZ DE RIESGOS - PAAC - 3er. CORTE_x000a__x000a_30/06/2020: \\10.216.160.201\calidad\19. CONSOLIDADO MAPAS DE RIESGO\MATRIZ DE RIESGOS - PAAC\2020\MATRIZ DE RIESGOS - PAAC FINAL"/>
    <s v="14/01/2020: Javier de Jesús Cruz - Jefe Oficina Asesora de Planeación_x000a_Todos los Resposables de procesos_x000a_30/06/2020: Catalina Nagy Patiño - Jefe Oficina Asesora de Planeación_x000a_Todos los Resposables de procesos"/>
    <s v="05/02/2020_x000a_27/04/2020_x000a_03/07/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_x000a_Hallazgo que continua abierto_x000a__x000a_03/07/2020:_x000a_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
  </r>
  <r>
    <n v="37"/>
    <s v="1. Gestión Estratégica"/>
    <s v="1.27"/>
    <s v="Origen Interno "/>
    <s v="3.    Seguimientos de la Asesoría de Control Interno."/>
    <x v="10"/>
    <s v="Auditor Interno"/>
    <x v="1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d v="2019-12-31T00:00:00"/>
    <x v="3"/>
    <s v="Jefe Oficina Asesora de Planeación "/>
    <s v="CERRADA"/>
    <x v="1"/>
    <s v="4/10/2019_x000a_14/01/2020_x000a_30/06/2020"/>
    <s v="CUMPLIDA"/>
    <s v="14/01/2020: 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_x000a__x000a_30/06/2020: _x000a_La Oficina Asesora de Planeación, una vez consolidada la información para los 16 procesos de la Entidad, llevó para revisión y/o aprobación la formulación del Mapa de riesgos - PAAC - 2020, en el Comité Institucional de Gestión y Desempeño, el día 27 de enero - 2020. _x000a_El 28 de enero - 2020 solicitó la publicación de la versión preliminar para observaciones de los grupos de interés internos y externos. _x000a_El 28 de enero - 2020, envía el Mapa de Riesgos - Plan Anticorrupción y Atención al ciudadado a los Responsables de Procesos y sus enlaces, para socializar la Versión Preliminar Mapa de Riesgos Procesos – Plan Anticorrupción y Atención al Ciudadano._x000a_El 31 de enero - 2020, una vez aprobada y no habiendo recibido observaciones, se publica la formulación de la Herramienta en la página web y en la carpeta de calidad, cumpliendo así con la Normatividad que nos rige  (3101/2020). _x000a__x000a_Publicación: _x000a_1. Pagina web de la Caja de la Vivienda Popular y en el Botón de Transparencia _x000a_https://www.cajaviviendapopular.gov.co/?q=matriz-de-riesgos-plan-anticorrupci%C3%B3n-y-atenci%C3%B3n-al-ciudadano_x000a__x000a_Calidad: _x000a_\\10.216.160.201\calidad\19. CONSOLIDADO MAPAS DE RIESGO\MATRIZ DE RIESGOS - PAAC\2020_x000a__x000a_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
    <s v="14/01/2020: https://www.cajaviviendapopular.gov.co/?q=matriz-de-riesgos-plan-anticorrupci%C3%B3n-y-atenci%C3%B3n-al-ciudadano_x000a__x000a_30/06/2020: https://www.cajaviviendapopular.gov.co/?q=matriz-de-riesgos-plan-anticorrupci%C3%B3n-y-atenci%C3%B3n-al-ciudadano"/>
    <s v="14/01/2020: Javier de Jesús Cruz - Jefe Oficina Asesora de Planeación_x000a_30/06/2020: Catalina Nagy Patiño - Jefe Oficina Asesora de Planeación"/>
    <s v="16/10/2019_x000a_27/01/2020_x000a_27/04/2020_x000a_03/07/2020"/>
    <s v="SI"/>
    <x v="1"/>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_x000a__x000a_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_x000a__x000a_Una vez aprobada y no habiendo recibido observaciones, se publica la formulación de la Herramienta en la página web y en la carpeta de calidad, mediante correo electrónico del día 31Ene2020."/>
  </r>
  <r>
    <n v="38"/>
    <s v="2. Gestión de Comunicaciones"/>
    <s v="2.4"/>
    <s v="Origen Interno "/>
    <s v="3.    Seguimientos de la Asesoría de Control Interno."/>
    <x v="10"/>
    <s v="Auditor Interno"/>
    <x v="1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d v="2020-01-30T00:00:00"/>
    <x v="11"/>
    <s v="Jefe Oficina Asesora de Comunicaciones "/>
    <s v="CERRADA"/>
    <x v="1"/>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r>
  <r>
    <n v="39"/>
    <s v="10. Gestión Financiera "/>
    <s v="10.29"/>
    <s v="Origen Interno "/>
    <s v="3.    Seguimientos de la Asesoría de Control Interno."/>
    <x v="10"/>
    <s v="Auditor Interno"/>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d v="2020-01-31T00:00:00"/>
    <x v="5"/>
    <s v="Subdirector Financiero"/>
    <s v="CERRADA"/>
    <x v="1"/>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x v="1"/>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r>
  <r>
    <n v="40"/>
    <s v="10. Gestión Financiera "/>
    <s v="10.31"/>
    <s v="Origen Interno "/>
    <s v="1.    Auditorías Internas. "/>
    <x v="11"/>
    <s v="Graciela Zabala Rico"/>
    <x v="11"/>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d v="2019-12-24T00:00:00"/>
    <d v="2020-06-30T00:00:00"/>
    <x v="5"/>
    <s v="Subdirector Financiero"/>
    <s v="CERRADA"/>
    <x v="1"/>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x v="1"/>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r>
  <r>
    <n v="41"/>
    <s v="10. Gestión Financiera "/>
    <s v="10.32"/>
    <s v="Origen Interno "/>
    <s v="1.    Auditorías Internas. "/>
    <x v="11"/>
    <s v="Graciela Zabala Rico"/>
    <x v="11"/>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d v="2019-12-24T00:00:00"/>
    <d v="2020-07-30T00:00:00"/>
    <x v="5"/>
    <s v="Subdirector Financiero"/>
    <s v="INICIADA EN LA VIGENCIA 2019"/>
    <x v="4"/>
    <s v="21/04/2020_x000a_25/06/2020"/>
    <s v="EN DESARROLLO "/>
    <s v="21/04/2020:_x000a_A la fecha de corte, esta acción se encuentra en curso ya que se ha venido actualizando el instructivo  208-SFIN-In-03 PROT. SEGURIDAD TESORERIA DE LA CVP_x000a__x000a_25/06/2020:_x000a_A la fecha de corte 23 de junio de 2020 se finalizo la revisión de fondo de la actualizacion del instructivo 208-SFIN-In-03 PROT. SEGURIDAD TESORERIA DE LA CVP, la cual se encuentra en proceso de ajuste de formas para asi ser radicado en la Oficina Asesora de Planeación."/>
    <s v="Borrador del instructivo  208-SFIN-In-03 PROT. SEGURIDAD TESORERIA DE LA CVP _x000a__x000a_Borrador revisado de fondo  y en proceso de ajuste de forma del instructivo  208-SFIN-In-03 PROT. SEGURIDAD TESORERIA DE LA CVP "/>
    <s v="Audrey Alvarez Bustos / Subdirectora Financiera_x000a_Rafael Pinilla Cueva / profesional SIG"/>
    <s v="29/04/2020_x000a_25/06/2020"/>
    <s v="NO"/>
    <x v="2"/>
    <s v="Manuel Andres Farias Pinzón"/>
    <s v="29/04/2020:_x000a_Se adjunta borrador del Instructivo de politicas y procedimientos para implementar el protocolo de seguridad en la C.V.P. _x000a__x000a_25/06/2020:_x000a_Se adjunta borrador del Instructivo de politicas y procedimientos para implementar el protocolo de seguridad en la C.V.P. "/>
  </r>
  <r>
    <n v="42"/>
    <s v="3. Prevención del Daño Antijurídico y Representación Judicial"/>
    <s v="3.5"/>
    <s v="Origen Interno "/>
    <s v="3.    Seguimientos de la Asesoría de Control Interno."/>
    <x v="12"/>
    <s v="Andrea Sierra Ochoa"/>
    <x v="12"/>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d v="2019-11-01T00:00:00"/>
    <d v="2019-12-30T00:00:00"/>
    <x v="10"/>
    <s v="Director Jurídico "/>
    <s v="CERRADA"/>
    <x v="1"/>
    <s v="14/11/2019_x000a_15/04/2020_x000a_23/06/2020                   "/>
    <s v="CUMPLIDA"/>
    <s v="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
    <s v="Se envía adjunto Memorando N°. 2019IE20376 del 15 de noviembre de 2019 suscrito por el Director Jurídico de la entidad, previamente remitido a la Asesora de Control Interno, asi como el Acta No. 249 de 29 de noviembre de 2019 del Comité de Conciliación."/>
    <s v="Christian Camilo Orjuela Galeano-Profesional Universitario"/>
    <s v="28/04/2020_x000a_25/06/2020"/>
    <s v="SI"/>
    <x v="1"/>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_x000a__x000a_25/06/2020:_x000a_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
  </r>
  <r>
    <n v="43"/>
    <s v="3. Prevención del Daño Antijurídico y Representación Judicial"/>
    <s v="3.6"/>
    <s v="Origen Interno "/>
    <s v="3.    Seguimientos de la Asesoría de Control Interno."/>
    <x v="12"/>
    <s v="Andrea Sierra Ochoa"/>
    <x v="12"/>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d v="2019-10-23T00:00:00"/>
    <d v="2019-11-15T00:00:00"/>
    <x v="10"/>
    <s v="Director Jurídico "/>
    <s v="CERRADA"/>
    <x v="1"/>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x v="1"/>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r>
  <r>
    <n v="44"/>
    <s v="3. Prevención del Daño Antijurídico y Representación Judicial"/>
    <s v="3.7"/>
    <s v="Origen Interno "/>
    <s v="3.    Seguimientos de la Asesoría de Control Interno."/>
    <x v="12"/>
    <s v="Andrea Sierra Ochoa"/>
    <x v="12"/>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d v="2019-11-01T00:00:00"/>
    <d v="2019-12-30T00:00:00"/>
    <x v="10"/>
    <s v="Director Jurídico "/>
    <s v="CERRADA"/>
    <x v="1"/>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x v="1"/>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r>
  <r>
    <n v="45"/>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d v="2020-02-15T00:00:00"/>
    <d v="2020-06-30T00:00:00"/>
    <x v="3"/>
    <s v="Jefe Oficina Asesora de Planeación "/>
    <s v="CERRADA"/>
    <x v="1"/>
    <s v="21/04/2020_x000a_30/06/2020"/>
    <s v="CUMPLIDA"/>
    <s v="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_x000a__x000a_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
    <s v="30/06/2020: \\10.216.160.201\Oficial\PLAN DE MEJORAMIENTO CI\2020\SEGUIMIENTO JUNIO - 30 2020\PROYECTOS"/>
    <s v="Catalina Nagy Patiño - Jefe Oficina Asesora de Planeación"/>
    <s v="27/04/2020_x000a_03/07/2020"/>
    <s v="SI"/>
    <x v="1"/>
    <s v="Manuel Andres Farias Pinzón"/>
    <s v="24/04/2020:_x000a_La oficina asesora de Planeación realiza solicitud para el aplazamiento de la fecha de finalización (31Mar2020), la cual se aplaza para el dia 30Jun2020._x000a__x000a_03/07/2020:_x000a_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
  </r>
  <r>
    <n v="46"/>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d v="2020-01-01T00:00:00"/>
    <d v="2020-12-17T00:00:00"/>
    <x v="3"/>
    <s v="Jefe Oficina Asesora de Planeación "/>
    <s v="INICIADA EN LA VIGENCIA 2020"/>
    <x v="4"/>
    <s v="21/04/2020_x000a_30/06/2020"/>
    <s v="EN DESARROLLO "/>
    <s v="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_x000a__x000a_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
    <s v="21/04/2020: Correos institucionales en cual se envidencia el envío del documento:_x000a_\\10.216.160.201\Oficial\PLAN DE MEJORAMIENTO CI\2020\Actividad 46_x000a__x000a_30/06/2020: Correos institucionales en los cuales se evidencia el envío del documento:_x000a__x000a_\\10.216.160.201\Oficial\PLAN DE MEJORAMIENTO CI\2020\SEGUIMIENTO JUNIO - 30 2020\PROYECTOS"/>
    <s v="Catalina Nagy Patiño - Jefe Oficina Asesora de Planeación"/>
    <s v="27/04/2020_x000a_03/07/2020"/>
    <s v="NO"/>
    <x v="2"/>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ia 17Feb2020 - Plan Anual de Adquisiciones - Corte 31 enero 2020_x000a_Correo del dia 16Mar2020 - Plan Anual de Adquisiciones CVP - Corte 29 de febrero de 2020_x000a_Correo del dia 21Abr2020 - Plan Anual de Adquisiciones CVP - Corte 29 de marzo de 2020_x000a__x000a_03/07/2020:_x000a_Se cuenta con los siguientes correos electronicos, donde la oficina asesora de Planeación envia a la Direccion de Gestión Corporativa y Oficina de Comunicaciones el Plan Anual de Adquisiciones de la CVP actualizado:_x000a__x000a_Correo del dia 20May2020 - Plan Anual de Adquisiciones - Corte 30 abril 2020_x000a_Correo del dia 12Jun2020 - Plan Anual de Adquisiciones - Corte 31 mayo 2020_x000a_Actividad que se encuentra en Ejecución Oportuna"/>
  </r>
  <r>
    <n v="47"/>
    <s v="7. Urbanizaciones y Titulación"/>
    <s v="7.9"/>
    <s v="Origen Interno "/>
    <s v="1.    Auditorías Internas. "/>
    <x v="14"/>
    <s v="Ivonne Andrea Torrez Cruz "/>
    <x v="14"/>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d v="2020-01-23T00:00:00"/>
    <d v="2020-12-31T00:00:00"/>
    <x v="1"/>
    <s v="Director de Urbanizaciones y Titulación"/>
    <s v="INICIADA EN LA VIGENCIA 2020"/>
    <x v="4"/>
    <s v="21/04/2020_x000a_23/06/2020"/>
    <s v="EN DESARROLLO "/>
    <s v="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21/04/2020:Debido a que no ha sido necesario aún ejecutar la acción, no existe evidencia alguna._x000a__x000a_23/06/2020:Debido a que no ha sido necesario aún ejecutar la acción, no existe evidencia alguna."/>
    <s v="Luz Andrea Cáceres-Andres Castillo-Angela Maria Vèlez"/>
    <s v="24/04/2020_x000a_01/07/2020"/>
    <s v="NO"/>
    <x v="2"/>
    <s v="Manuel Andres Farias Pinzón"/>
    <s v="24/04/2020:_x000a_A la fecha NO se ha iniciado ningún proceso contractual para la celebración de contrato de fiducia mercantil, por lo tanto, aún no se ha requerido realizar la acción, por ende, no se tiene evidencia alguna._x000a__x000a_01/07/2020:_x000a_A la fecha NO se ha iniciado ningún proceso contractual para la celebración de contrato de fiducia mercantil, por lo tanto, aún no se ha requerido realizar la acción, por ende, no se tiene evidencia alguna."/>
  </r>
  <r>
    <n v="48"/>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d v="2020-01-23T00:00:00"/>
    <d v="2020-12-31T00:00:00"/>
    <x v="1"/>
    <s v="Director de Urbanizaciones y Titulación"/>
    <s v="INICIADA EN LA VIGENCIA 2020"/>
    <x v="4"/>
    <s v="21/04/2020_x000a_23/06/2020"/>
    <s v="EN DESARROLLO "/>
    <s v="21/04/2020:En razón a que no se ha adelantado la etapa precontractual de ningún procceso de contratación de fiducia mercantil, no se ha dado el supuesto de hecho para el cumplimiento de la acción._x000a__x000a_23/06/2020: En razón a que no se ha adelantado la etapa precontractual de ningún procceso de contratación de fiducia mercantil, no se ha dado el supuesto de hecho para el cumplimiento de la acción."/>
    <s v="21/04/2020:Debido a que no ha sido necesario aún ejecutar la acción, no existe evidencia alguna._x000a__x000a_23/06/2020:Debido a que no ha sido necesario aún ejecutar la acción, no existe evidencia alguna."/>
    <s v="Luz Andrea Cáceres-Andres Castillo-Angela Maria Vèlez"/>
    <s v="24/04/2020_x000a_01/07/2020"/>
    <s v="NO"/>
    <x v="2"/>
    <s v="Manuel Andres Farias Pinzón"/>
    <s v="24/04/2020:_x000a_A la fecha NO se ha adelantado la etapa precontractual de ningún procceso de contratación de fiducia mercantil, por lo tanto, aún no se ha requerido realizar la acción, por ende, no se tiene evidencia alguna._x000a__x000a_01/07/2020:_x000a_A la fecha NO se ha adelantado la etapa precontractual de ningún procceso de contratación de fiducia mercantil, por lo tanto, aún no se ha requerido realizar la acción, por ende, no se tiene evidencia alguna."/>
  </r>
  <r>
    <n v="49"/>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d v="2020-01-23T00:00:00"/>
    <d v="2020-04-30T00:00:00"/>
    <x v="1"/>
    <s v="Director de Urbanizaciones y Titulación"/>
    <s v="INICIADA EN LA VIGENCIA 2020"/>
    <x v="5"/>
    <s v="21/04/2020_x000a_23/06/2020"/>
    <s v="EN DESARROLLO "/>
    <s v="21/04/2020: Se identificaron algunos documentos de la etapa precontractual y se remitieron para su archivo._x000a__x000a_23/06/2020: Se identificaron algunos documentos de la etapa precontractual y se remitieron para su archivo."/>
    <s v="21/04/2020: Correo electrónico enviado el 21 de abril al responsable de la gestión documental de la DUT._x000a__x000a_23/06/2020: Correo electrónico enviado el 21 de abril al responsable de la gestión documental de la DUT. Carpetas contratos."/>
    <s v="Angela María Vélez C._x000a_Luz Andrea Cáceres-Andres Castillo"/>
    <s v="24/04/2020_x000a_01/07/2020"/>
    <s v="NO"/>
    <x v="0"/>
    <s v="Manuel Andres Farias Pinzón"/>
    <s v="24/04/2020:_x000a_No se adjunta evidencia del cumplimiento de esta actividad._x000a__x000a_01/07/2020:_x000a_No se adjunta evidencia del cumplimiento de esta actividad. Hallazgo que se encuentra en estado &quot;En Ejecución Vencida&quot;."/>
  </r>
  <r>
    <n v="50"/>
    <s v="7. Urbanizaciones y Titulación"/>
    <s v="7.11"/>
    <s v="Origen Interno "/>
    <s v="1.    Auditorías Internas. "/>
    <x v="14"/>
    <s v="Ivonne Andrea Torrez Cruz "/>
    <x v="14"/>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d v="2020-01-23T00:00:00"/>
    <d v="2020-12-31T00:00:00"/>
    <x v="1"/>
    <s v="Director de Urbanizaciones y Titulación"/>
    <s v="INICIADA EN LA VIGENCIA 2020"/>
    <x v="4"/>
    <s v="21/04/2020_x000a_23/06/2020"/>
    <s v="EN DESARROLLO "/>
    <s v="21/04/2020: Debido a que no se ha adelantado ningun proceso contractual para la celebración de un negocio fiduciario por parte de la entidad,  no se ha tenido que realizar la acción consistente en efectuar su publicación en secop ii_x000a__x000a_23/06/2020: Debido a que no se ha adelantado ningun proceso contractual para la celebración de un negocio fiduciario por parte de la entidad,  no se ha tenido que realizar la acción consistente en efectuar su publicación en secop ii"/>
    <s v="21/04/2020: Debido a que no ha sido necesario aún ejecutar la acción, no existe evidencia alguna._x000a__x000a_23/06/2020: Debido a que no ha sido necesario aún ejecutar la acción, no existe evidencia alguna."/>
    <s v="Angela María Vélez C._x000a_Luz Andrea Cáceres-Andres Castillo"/>
    <s v="24/04/2020_x000a_01/07/2020"/>
    <s v="NO"/>
    <x v="2"/>
    <s v="Manuel Andres Farias Pinzón"/>
    <s v="24/04/2020:_x000a_A la fecha NO se ha adelantado ningun proceso contractual para la celebración de un negocio fiduciario por parte de la entidad, por lo tanto, aún no se ha requerido realizar la acción, por ende, no se tiene evidencia alguna._x000a__x000a_01/07/2020:_x000a_A la fecha NO se ha adelantado ningun proceso contractual para la celebración de un negocio fiduciario por parte de la entidad, por lo tanto, aún no se ha requerido realizar la acción, por ende, no se tiene evidencia alguna."/>
  </r>
  <r>
    <n v="51"/>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d v="2020-12-31T00:00:00"/>
    <x v="1"/>
    <s v="Director de Urbanizaciones y Titulación"/>
    <s v="INICIADA EN LA VIGENCIA 2020"/>
    <x v="4"/>
    <s v="21/04/2020_x000a_23/06/2020"/>
    <s v="EN DESARROLLO "/>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
    <s v="Angela María Vélez C._x000a_Luz Andrea Cáceres-Andres Castillo"/>
    <s v="24/04/2020_x000a_01/07/2020"/>
    <s v="NO"/>
    <x v="2"/>
    <s v="Manuel Andres Farias Pinzón"/>
    <s v="24/04/2020:_x000a_A la fecha las actas 156 a 160 se encuentran en proceso de firmas, por ende no se han enviando al archivo del contrato._x000a__x000a_01/07/2020:_x000a_No se cuenta con actas 156 a 160 firmadas por todos los intervenientes, por ende no se han enviando al archivo del contrato. Una vez se encuentren firmadas se debe verificar la evidencia."/>
  </r>
  <r>
    <n v="52"/>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d v="2020-04-30T00:00:00"/>
    <x v="1"/>
    <s v="Director de Urbanizaciones y Titulación"/>
    <s v="INICIADA EN LA VIGENCIA 2020"/>
    <x v="5"/>
    <s v="21/04/2020_x000a_23/06/2020"/>
    <s v="EN DESARROLLO "/>
    <s v="21/04/2020: Se remitieron para efectos de archvio las actas de comité directivo Fiduciario Nos.  44, 46, 74, 75, 76, 77, 78, 115 y 137. El comité directivo 105 no se realizó._x000a__x000a_23/06/2020: En espera que la Fiduciaria verifique en sus archivos físicos las firmas de éstas actas"/>
    <s v="21/04/2020: Correo electrónico enviado el 21 de abril al responsable de la gestión documental de la DUT._x000a__x000a_23/06/2020: Correo electrónico enviado el 21 de abril al responsable de la gestión documental de la DUT."/>
    <s v="Angela María Vélez C._x000a_Luz Andrea Cáceres-Andres Castillo"/>
    <s v="24/04/2020_x000a_01/07/2020"/>
    <s v="NO"/>
    <x v="0"/>
    <s v="Manuel Andres Farias Pinzón"/>
    <s v="24/04/2020:_x000a_Se cuenta con correo electronico del dia 21Abr2020, donde se envian las actas 44, 46, 74, 75, 76, 77, 78, 115 y 137 para archivar en el expediente; El comité directivo 105 no se realizó._x000a__x000a_01/07/2020:_x000a_No se adjunta soporte de evidencia, actividad que se encuentra en estado &quot;En Ejecución Vencida&quot;."/>
  </r>
  <r>
    <n v="53"/>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d v="2019-01-23T00:00:00"/>
    <d v="2020-12-31T00:00:00"/>
    <x v="1"/>
    <s v="Director de Urbanizaciones y Titulación"/>
    <s v="INICIADA EN LA VIGENCIA 2019"/>
    <x v="4"/>
    <s v="21/04/2020_x000a_23/06/2020"/>
    <s v="EN DESARROLLO "/>
    <s v="21/04/2020: Se han elaborado las actas de los comités directivos fiduciarios, las cuales se encuentran en proceso de revisión o firmas por parte de los intervinientes, lo cual se ha dificultado por el estado de emergencia._x000a__x000a_23/06/2020: En espera que la Fiduciaria verifique en sus archivos físicos las firmas de éstas actas."/>
    <s v="21/04/2020: Las actas se los comités fiduciarios se encuentran en proceso de firma, razón por la cual no se han remitido al archivo del contrato._x000a__x000a_01/07/2020: Las actas de los comités fiduciarios se encuentran en proceso de firma, razón por la cual no se han remitido al archivo del contrato."/>
    <s v="Angela María Vélez C._x000a_Luz Andrea Cáceres-Andres Castillo"/>
    <s v="24/04/2020_x000a_01/07/2020"/>
    <s v="NO"/>
    <x v="2"/>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_x000a__x000a_01/07/2020:_x000a_No se adjunta soporte de evidencia, actividad que se encuentra en estado &quot;En Ejecución Oportuna&quot;."/>
  </r>
  <r>
    <n v="54"/>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19-01-23T00:00:00"/>
    <d v="2020-04-30T00:00:00"/>
    <x v="1"/>
    <s v="Director de Urbanizaciones y Titulación"/>
    <s v="INICIADA EN LA VIGENCIA 2019"/>
    <x v="5"/>
    <s v="21/04/2020_x000a_23/06/2020"/>
    <s v="EN DESARROLLO "/>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
    <s v="21/04/2020: Correo electrónico enviado el 21 de abril al responsable de la gestión documental de la DUT._x000a__x000a_23/06/2020: Correo electrónico enviado el 21 de abril al responsable de la gestión documental de la DUT."/>
    <s v="Angela María Vélez C._x000a_Luz Andrea Cáceres-Andres Castillo"/>
    <s v="24/04/2020_x000a_01/07/2020"/>
    <s v="NO"/>
    <x v="0"/>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_x000a__x000a_01/07/2020:_x000a_No se adjunta soporte de evidencia, actividad que se encuentra en estado &quot;En Ejecución Vencida&quot;."/>
  </r>
  <r>
    <n v="55"/>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d v="2019-01-23T00:00:00"/>
    <d v="2020-04-30T00:00:00"/>
    <x v="1"/>
    <s v="Director de Urbanizaciones y Titulación"/>
    <s v="INICIADA EN LA VIGENCIA 2019"/>
    <x v="5"/>
    <s v="21/04/2020_x000a_23/06/2020"/>
    <s v="EN DESARROLLO "/>
    <s v="24/04/2020: Se solicitó a la Fiduciaria Bogotá S.A. la remisión de las actas Nos. 1,2,3,8,9, y 13, y se pudo verificar que las actas Nos.10, 18, 19, 20, 36, 43, 47, 49, 50, 59, 61, 74, 138 y 139 se encontraban firmadas por todos los miembros._x000a__x000a_23/06/2020:  En espera que la Fiduciaria verifique en sus archivos físicos las firmas de éstas actas"/>
    <s v="24/04/2020: Comunicaciones 2020EE3995  Y 2020EE4012 dirigidas a Fiduciaria Bogotá S.A._x000a__x000a_23/06/2020: Comunicaciones 2020EE3995  Y 2020EE4012 dirigidas a Fiduciaria Bogotá S.A."/>
    <s v="Angela María Vélez C._x000a_Luz Andrea Cáceres-Andres Castillo"/>
    <s v="24/04/2020_x000a_01/07/2020"/>
    <s v="NO"/>
    <x v="0"/>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_x000a__x000a_01/07/2020:_x000a_No se adjunta soporte de evidencia, actividad que se encuentra en estado &quot;En Ejecución Vencida&quot;."/>
  </r>
  <r>
    <n v="56"/>
    <s v="9. Gestión Administrativa "/>
    <s v="9.46"/>
    <s v="Origen Interno "/>
    <s v="1.    Auditorías Internas. "/>
    <x v="15"/>
    <s v="Ivonne Andrea Torrez Cruz "/>
    <x v="15"/>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d v="2020-02-05T00:00:00"/>
    <d v="2020-03-31T00:00:00"/>
    <x v="0"/>
    <s v="Subdirector Administrativo "/>
    <s v="CERRADA"/>
    <x v="1"/>
    <s v="21/04/2020_x000a_25/06/2020"/>
    <s v="CUMPLIDA"/>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_x000a__x000a_25/06/2020: Se realizó socialización a los enlaces de las dependencias para la solicitud de caja menor, en la solicitud de recurso y legalización."/>
    <s v="Memorando No. 2020IE4972_x000a__x000a_Correo Electrónico Socialización Procedimiento 208-SADM-Pr-29 Caja Menor -Enlaces, presentación socialización procedimiento caja menor."/>
    <s v="HERNAN DARIO PARRA"/>
    <s v="22/04/2020_x000a_01/07/2020"/>
    <s v="SI"/>
    <x v="1"/>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_x000a__x000a_01/07/2020:_x000a_Se cuenta con correo electronico del día 26Jun2020, donde se realiza entrega de presentación en PowerPoint a los enlaces de cada área, donde se realiza la socialización del Procedimiento 208-SADM-Pr-29 Caja Menor."/>
  </r>
  <r>
    <n v="57"/>
    <s v="9. Gestión Administrativa "/>
    <s v="9.47"/>
    <s v="Origen Interno "/>
    <s v="1.    Auditorías Internas. "/>
    <x v="15"/>
    <s v="Ivonne Andrea Torrez Cruz "/>
    <x v="15"/>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d v="2020-02-05T00:00:00"/>
    <d v="2020-03-31T00:00:00"/>
    <x v="0"/>
    <s v="Subdirector Administrativo "/>
    <s v="CERRADA"/>
    <x v="1"/>
    <s v="21/04/2020_x000a_25/06/2020"/>
    <s v="CUMPLIDA"/>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_x000a__x000a_25/06/2020: Se realizó visita de seguimiento por el Subdirector Administrativos verificando las TRD del proceso de caja menor, se concluye que el expediente está actualizado a la fecha de la visita."/>
    <s v="Hoja control  Carpeta de Constitución de Caja menor -Año 2020"/>
    <s v="HERNAN DARIO PARRA"/>
    <s v="22/04/2020_x000a_01/07/2020"/>
    <s v="SI"/>
    <x v="1"/>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_x000a__x000a_01/07/2020:_x000a_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
  </r>
  <r>
    <n v="58"/>
    <s v="3. Prevención del Daño Antijurídico y Representación Judicial"/>
    <s v="3.8"/>
    <s v="Origen Interno "/>
    <s v="3.    Seguimientos de la Asesoría de Control Interno."/>
    <x v="16"/>
    <s v="Andrea Sierra Ochoa"/>
    <x v="16"/>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d v="2020-02-03T00:00:00"/>
    <d v="2020-06-30T00:00:00"/>
    <x v="5"/>
    <s v="Subdirector Financiero"/>
    <s v="CERRADA"/>
    <x v="1"/>
    <s v="21/04/2020_x000a_25/06/2020"/>
    <s v="CUMPLIDA"/>
    <s v="21/04/2020:_x000a_A la fecha de corte, esta acción se encuentra en curso ya que se realizará en conjunto con la Dirección Juridica la inclusión una politica de operación en los mencionados procedimientos._x000a__x000a_25/06/2020:_x000a_Se incluyo en el procedimiento 208-SFIN-Pr-11 &quot;Operaciones de Tesorería&quot;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quot;Gestión de Pagos&quot;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
    <s v="Procedimiento 208-SFIN-Pr-11 - Operaciones de Tesorería en su versión 4_x000a_\\10.216.160.201\calidad\10. PROCESO GESTIÓN FINANCIERA\PROCEDIMIENTOS\208-SFIN-Pr-11 OPERACIONES DE TESORERÍA _x000a__x000a_Procedimiento 208-SFIN-Pr-07 Gestión de Pagos en su versión 4 _x000a_\\10.216.160.201\calidad\10. PROCESO GESTIÓN FINANCIERA\PROCEDIMIENTOS\208-SFIN-Pr-07 GESTIÓN DE PAGOS"/>
    <s v="Audrey Alvarez Bustos / Subdirectora Financiera_x000a_Rafael Pinilla Cueva / profesional SIG"/>
    <s v="29/04/2020_x000a_25/06/2020"/>
    <s v="SI"/>
    <x v="1"/>
    <s v="Manuel Andres Farias Pinzón"/>
    <s v="29/04/2020:_x000a_Memo 2020IE569 donde se realiza el traslado por competencias al area de Financiera._x000a_Actividad que se encuentra en desarrollo._x000a__x000a_25/06/2020:_x000a_Se cuenta con el &quot;Procedimiento de Operaciones de Tesoreria&quot; Código: 208-SFIN-Pr-11 Versión: 4 Vigente desde: 12-06-2020, donde se incluye en el Numeral 5 Politicas de Operacio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_x000a__x000a_Igualmente se cuenta con el &quot;Procedimiento de Gestión de Pagos&quot;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_x000a__x000a_Los dos (2) procedimientos se encuentran publicados en la carpeta de calidad en la ruta: \\10.216.160.201\calidad\10. PROCESO GESTIÓN FINANCIERA\PROCEDIMIENTOS"/>
  </r>
  <r>
    <n v="59"/>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d v="2020-01-09T00:00:00"/>
    <d v="2020-02-28T00:00:00"/>
    <x v="10"/>
    <s v="Director Jurídico "/>
    <s v="INICIADA EN LA VIGENCIA 2020"/>
    <x v="5"/>
    <s v="13/02/2020_x000a_17/03/2020_x000a_16/04/2020_x000a_23/06/2020"/>
    <s v="CUMPLIDA"/>
    <s v="Frente a los Procesos reportados con hallazgo en el informe de seguimiento al sistema de información SIPROJWEB, se han realizado los seguimientos tendientes a ejecutar acciones para la corrección de los mismos, tal como se evidencia en el archivo adjunto."/>
    <s v="Se adjunta Archivo Excel  Hallazgos 3.9 &quot;59. Registro de Seguimientos Hallazgo 3_9 Plan de Mejoramiento Siproj Junio 23 2020.xls&quot; y archivo PDF con los  pantallazos tomados del SIPROJWEB."/>
    <s v="Zolangie Franco Díaz (331-2020) y Blanca Calderón Cárdenas (468-2020)  Contratistas."/>
    <s v="28/04/2020_x000a_25/06/2020"/>
    <s v="NO"/>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Hallazgos 3.9 Registro de Seguimientos Hallazgo Plan de Mejoramiento Siproj Junio 23 2020&quot; y archivo PDF co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2014-00511, 2017-41632, 2018-21268 y 2019-00810, por ende el hallazgo continúa abierto hasta no se subsane la totalidad de los procesos."/>
  </r>
  <r>
    <n v="60"/>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
    <s v="Actualización Siproj."/>
    <s v="#procesos con actuazión durante el mes/#de procesos con actualización en Siproj"/>
    <d v="2020-01-09T00:00:00"/>
    <d v="2020-12-31T00:00:00"/>
    <x v="10"/>
    <s v="Director Jurídico "/>
    <s v="INICIADA EN LA VIGENCIA 2020"/>
    <x v="4"/>
    <s v="15/04/2020_x000a_17/06/2020"/>
    <s v="CUMPLIDA"/>
    <s v="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_x000a__x000a_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_x000a__x000a_Finalmente la Dirección ha solicitado la debida capacitación y creación de usuarios en el SIPROJ de los nuevos apoderados que se vincularon a la CVP, en aras de cumplir con la correcta actualización de dicho sistema."/>
    <s v="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
    <s v="Zolangie Franco Díaz (331-2020) y Blanca Calderón Cárdenas (468-2020)  Contratistas._x000a__x000a_Christian Camilo Orjuela Galeano - Profesional Universitario Grado 12."/>
    <s v="28/04/2020_x000a_25/06/2020"/>
    <s v="NO"/>
    <x v="2"/>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_x000a__x000a_25/06/2020:_x000a_Se cuenta con acta No 260-2020 del 19May2020 del Comité de Conciliación, donde se realiza aprobación de la adición de la Política de Prevención del Daño Antijurídico de la CVP, adicionalmente se cuenta con el documento &quot;POLÍTICA DE PREVENCIÓN DEL DAÑO ANTIJURÍDICO Y LA DEFENSA DE LOS INTERESES DE LA CVP DEL_x000a_DISTRITO DE BOGOTÁ&quot; Código: 208-DJ-Mn-02, Versión 4, Vigente desde: 19/05/2020, el cual se encuentra publicado en la carpeta de calidad en la ruta: \\10.216.160.201\calidad\3. PROCESO PREVENCIÓN DEL DAÑO ANTIJURÍDICO Y REP\MANUALES\208-DJ-Mn-02 POLITICAS PREVENCIÓN DEL DAÑO ANT._x000a__x000a_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_x000a__x000a_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l cumplimiento de la misma, por lo tanto, la acción se encuentra en estado &quot;En Ejecución Oportuna&quot; hasta que finalice la vigencia y se cuente con los soportes que evidencien el control mensual que los abogados apoderados ejecutan sobre las actuaciones de los procesos judiciales registrados en el sistema SIPROJ."/>
  </r>
  <r>
    <n v="61"/>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d v="2020-01-09T00:00:00"/>
    <d v="2020-02-28T00:00:00"/>
    <x v="10"/>
    <s v="Director Jurídico "/>
    <s v="INICIADA EN LA VIGENCIA 2020"/>
    <x v="5"/>
    <s v="13/02/2020_x000a_17/03/2020_x000a_16/04/2020_x000a_23/06/2020"/>
    <s v="CUMPLIDA"/>
    <s v="Se ejecuta acción correctiva frente a los Procesos alimentados en el SIPROJ, los cuales se encuentran actualmente asignados a abogados activos, quienes una vez se reanuden los términos judiciales continuarán ejerciendo la defensa judicial de la entidad."/>
    <s v="Se adjunta Archivo Excel  Hallazgos 3.10 &quot;61. Registro de Seguimientos Hallazgo 3-10 Plan de Mejoramiento Siproj Junio 23 2020&quot;  y PDF de pantallazos tomados del SIPROJWEB y Correo Secretaría Jurídica Procesos Eliminados SIPROJ."/>
    <s v="Zolangie Franco Díaz (331-2020) y Blanca Calderón Cárdenas (468-2020)  Contratistas."/>
    <s v="28/04/2020_x000a_25/06/2020"/>
    <s v="NO"/>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í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Registro de Seguimientos Hallazgo 3-10 Plan de Mejoramiento Siproj Junio 23 2020&quot; y archivo PDF de nombre &quot;61. HALLAZGO 3.10 SIPROJ&quot; en el que se relaciona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
  </r>
  <r>
    <n v="62"/>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d v="2020-01-09T00:00:00"/>
    <d v="2020-06-30T00:00:00"/>
    <x v="10"/>
    <s v="Director Jurídico "/>
    <s v="INICIADA EN LA VIGENCIA 2020"/>
    <x v="6"/>
    <s v="16/04/2020_x000a_23/06/2020"/>
    <s v="EN DESARROLLO "/>
    <s v="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_x000a__x000a_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quot;208-DJ-Pr-07 REGISTRO Y APODERAMIENTO DE PROCESOS JUDICIALES V4&quot;, como quiera que dicha norma tiene una vigencia de 2 años, razón por la cual actualmente nos encontramos realizando la respectiva actualización._x000a__x000a_Así mismo se realizó el reparto de todos los procesos judiciales en los que la CVP es parte, asignándolos en el SIPROJ a los abogados activos, quienes adelantarán la debida defensa judicial de la Entidad."/>
    <s v="Se adjunta PDF con la remisión de correos electrónicos, Reunión socialización Decreto 806 de Junio 2020, Reporte de Procesos Judiciales Asignados a Abogados Activos Junio 17 2020."/>
    <s v="Zolangie Franco Díaz (331-2020) y Blanca Calderón Cárdenas (468-2020)  Contratistas."/>
    <s v="28/04/2020_x000a_25/06/2020"/>
    <s v="NO"/>
    <x v="2"/>
    <s v="Manuel Andres Farias Pinzón"/>
    <s v="28/04/2020:_x000a_Acción que se encuentra en ejecución._x000a__x000a_25/06/2020:_x000a_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_x000a__x000a_Queda pendiente actualización y divulgación del procedimiento &quot;208-DJ-Pr-07 REGISTRO Y APODERAMIENTO DE PROCESOS JUDICIALES&quot;, que incluya los datos de los abogados apoderados en SIPROJ."/>
  </r>
  <r>
    <n v="63"/>
    <s v="4. Reasentamientos Humanos"/>
    <s v="4.9"/>
    <s v="Origen Interno "/>
    <s v="1.    Auditorías Internas. "/>
    <x v="13"/>
    <s v="Marcela Urrea Jaramillo"/>
    <x v="13"/>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d v="2020-02-10T00:00:00"/>
    <d v="2020-12-31T00:00:00"/>
    <x v="6"/>
    <s v="Director de Reasentamientos Humanos"/>
    <s v="INICIADA EN LA VIGENCIA 2020"/>
    <x v="4"/>
    <s v="20/04/2020_x000a__x000a_23/06/2020"/>
    <s v="NO INICIADA"/>
    <s v="A la fecha no se han realizado auditorías al Proceso._x000a__x000a_A la fecha no se han realizado auditorías al Proceso."/>
    <m/>
    <s v="MARIA ANTONIA SANTOS VASQUEZ_x000a_Profesional Universitario 04_x000a_LUZ MERY PONGUTÁ MONTAÑEZ_x000a_Contratista 359 - 2020"/>
    <s v="24/04/2020_x000a_25/06/2020"/>
    <s v="NO"/>
    <x v="2"/>
    <s v="Manuel Andres Farias Pinzón"/>
    <s v="24/04/2020:_x000a_A la fecha no se han realizado audirorías al Proceso, por ende no se ha manifestado la necesidad de realizar esta acción._x000a__x000a_25/06/2020_x000a_A la fecha no se han realizado audirorías al Proceso, por ende no se ha manifestado la necesidad de realizar esta acción."/>
  </r>
  <r>
    <n v="64"/>
    <s v="4. Reasentamientos Humanos"/>
    <s v="4.10"/>
    <s v="Origen Interno "/>
    <s v="1.    Auditorías Internas. "/>
    <x v="13"/>
    <s v="Marcela Urrea Jaramillo"/>
    <x v="13"/>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d v="2020-02-10T00:00:00"/>
    <d v="2020-05-29T00:00:00"/>
    <x v="6"/>
    <s v="Director de Reasentamientos Humanos"/>
    <s v="CERRADA"/>
    <x v="1"/>
    <s v="20/04/2020_x000a__x000a_23/06/2020"/>
    <s v="CUMPLIDA"/>
    <s v="El 35% de los expedientes activos corresponde a 2637, de los cuales se han intervenido 3088._x000a__x000a_Se anexa el Informe Final de Gestión Documental, donde se evidencia que se realizó la intervención del  117% de los expedientes activos de la Dirección. "/>
    <s v="Informe con el reporte de los expedientes intervenidos realizado por el referente de Gestión Documental._x000a__x000a_Informe de Gestión Documental y archivo de Excel con la relación de los ID intervenidos."/>
    <s v="MARIA ANTONIA SANTOS VASQUEZ_x000a_Profesional Universitario 04_x000a_LUZ MERY PONGUTÁ MONTAÑEZ_x000a_Contratista 359 - 2020"/>
    <s v="24/04/2020_x000a_25/06/2020"/>
    <s v="SI"/>
    <x v="1"/>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_x000a__x000a_25/06/2020_x000a_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
  </r>
  <r>
    <n v="65"/>
    <s v="4. Reasentamientos Humanos"/>
    <s v="4.11"/>
    <s v="Origen Interno "/>
    <s v="1.    Auditorías Internas. "/>
    <x v="13"/>
    <s v="Marcela Urrea Jaramillo"/>
    <x v="13"/>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d v="2020-02-10T00:00:00"/>
    <d v="2020-12-31T00:00:00"/>
    <x v="6"/>
    <s v="Director de Reasentamientos Humanos"/>
    <s v="INICIADA EN LA VIGENCIA 2020"/>
    <x v="4"/>
    <s v="20/04/2020_x000a__x000a_23/06/2020"/>
    <s v="EN DESARROLLO "/>
    <s v="Se realizó la intervención a 5 expedientes de la Dirección y las evidencias se encuentran en físico en las instalaciones de la CVP. _x000a__x000a_Se realizó la revisión de la base de selección de vivienda y se verificó la información en el GIS. "/>
    <s v="Base de selección de vivienda, revisión de 25 identificadores y pantallazos del GIS. "/>
    <s v="MARIA ANTONIA SANTOS VASQUEZ_x000a_Profesional Universitario 04_x000a_LUZ MERY PONGUTÁ MONTAÑEZ_x000a_Contratista 359 - 2020"/>
    <s v="24/04/2020_x000a_25/06/2020"/>
    <s v="NO"/>
    <x v="2"/>
    <s v="Manuel Andres Farias Pinzón"/>
    <s v="24/04/2020:_x000a_Debido al aislamiento obligatorio por el Covid-19, no fue posible realizar verificación de las evidencias, ya que se encuentran en físico en las instalaciones de la CVP._x000a__x000a_25/06/2020_x000a_Se cuenta con dos (2) archivos en word, desglosados asi: uno corresponde al mes de mayo de2020, donde se evidencian cinco (5) pantallazos de la verificación realizada a cinco expedientes en el sistema GIS; el segundo archivo corresponde al mes de junio de2020, donde se evidencian cinco (5) pantallazos de la verificación realizada a cinco expedientes en el sistema GIS._x000a__x000a_Tambien se cuenta con base datos de seleccion de vivienda, donde se registra seguimiento realizado a los 10 expedientes correspondientes a mayo y junio del presente año."/>
  </r>
  <r>
    <n v="66"/>
    <s v="4. Reasentamientos Humanos"/>
    <s v="4.11"/>
    <s v="Origen Interno "/>
    <s v="1.    Auditorías Internas. "/>
    <x v="13"/>
    <s v="Marcela Urrea Jaramillo"/>
    <x v="13"/>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d v="2020-02-10T00:00:00"/>
    <d v="2020-12-14T00:00:00"/>
    <x v="6"/>
    <s v="Director de Reasentamientos Humanos"/>
    <s v="INICIADA EN LA VIGENCIA 2020"/>
    <x v="4"/>
    <s v="20/04/2020_x000a__x000a_23/06/2020"/>
    <s v="EN DESARROLLO "/>
    <s v="Se han enviado correos electrónicos a los referentes de los equipos de trabajo de la Dirección requiriendo la información para el FUSS. _x000a__x000a_Se han enviado correos electrónicos a los referentes de los equipos de trabajo de la Dirección requiriendo la información para el FUSS. "/>
    <s v="Correo enviado el 03 de febrero y el 30 de marzo del 2020, 30 de abril y  29 de mayo del 2020."/>
    <s v="MARIA ANTONIA SANTOS VASQUEZ_x000a_Profesional Universitario 04_x000a_LUZ MERY PONGUTÁ MONTAÑEZ_x000a_Contratista 359 - 2020"/>
    <s v="24/04/2020_x000a_25/06/2020"/>
    <s v="NO"/>
    <x v="2"/>
    <s v="Manuel Andres Farias Pinzón"/>
    <s v="24/04/2020:_x000a_Se cuenta con correos del 03Feb2020 y 30Mar2020, dirigidos a los referentes de los equipos de trabajo de la Dirección, haciendo el requirimiento de la información para el FUSS._x000a__x000a_25/06/2020:_x000a_Se han enviado correos electrónicos a los referentes de los equipos de trabajo de la Dirección requiriendo la información para el FUSS, enviados el 03Feb2020, 02Mar2020, 30Mar2020, 30Abr2020 y  29May2020."/>
  </r>
  <r>
    <n v="67"/>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d v="2020-02-10T00:00:00"/>
    <d v="2020-12-31T00:00:00"/>
    <x v="6"/>
    <s v="Director de Reasentamientos Humanos"/>
    <s v="CERRADA"/>
    <x v="1"/>
    <s v="20/04/2020_x000a__x000a_23/06/2020"/>
    <s v="CUMPLIDA"/>
    <s v="No se ha remitido copia del taponamiento._x000a__x000a_Se evidencia documento del taponamiento del servicio público del ID 2011-19-12599"/>
    <s v="Escaner de los documentos del expediente 2011-19-12599."/>
    <s v="MARIA ANTONIA SANTOS VASQUEZ_x000a_Profesional Universitario 04_x000a_LUZ MERY PONGUTÁ MONTAÑEZ_x000a_Contratista 359 - 2020"/>
    <s v="24/04/2020_x000a_25/06/2020"/>
    <s v="SI"/>
    <x v="1"/>
    <s v="Manuel Andres Farias Pinzón"/>
    <s v="24/04/2020:_x000a_A la fecha no se evidencia soporte del desarrollo de esta actividad._x000a__x000a_25/06/2020:_x000a_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
  </r>
  <r>
    <n v="68"/>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d v="2020-02-10T00:00:00"/>
    <d v="2020-12-31T00:00:00"/>
    <x v="6"/>
    <s v="Director de Reasentamientos Humanos"/>
    <s v="INICIADA EN LA VIGENCIA 2020"/>
    <x v="4"/>
    <s v="20/04/2020_x000a__x000a_23/06/2020"/>
    <s v="NO INICIADA"/>
    <s v="No se han realizado auditorias._x000a__x000a_No se han realizado auditorias."/>
    <m/>
    <s v="MARIA ANTONIA SANTOS VASQUEZ_x000a_Profesional Universitario 04_x000a_LUZ MERY PONGUTÁ MONTAÑEZ_x000a_Contratista 359 - 2020"/>
    <s v="24/04/2020_x000a_25/06/2020"/>
    <s v="NO"/>
    <x v="2"/>
    <s v="Manuel Andres Farias Pinzón"/>
    <s v="24/04/2020:_x000a_A la fecha no se ha requerido el desarrollo de esta actividad._x000a__x000a_25/06/2020:_x000a_A la fecha no se ha requerido el desarrollo de esta actividad."/>
  </r>
  <r>
    <n v="69"/>
    <s v="4. Reasentamientos Humanos"/>
    <s v="4.13"/>
    <s v="Origen Interno "/>
    <s v="1.    Auditorías Internas. "/>
    <x v="13"/>
    <s v="Marcela Urrea Jaramillo"/>
    <x v="13"/>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x v="6"/>
    <s v="Director de Reasentamientos Humanos"/>
    <s v="CERRADA"/>
    <x v="1"/>
    <s v="20/04/2020_x000a__x000a_23/06/2020"/>
    <s v="CUMPLIDA"/>
    <s v="No se ha realizado la herramienta para el seguimiento.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x v="1"/>
    <s v="Manuel Andres Farias Pinzón"/>
    <s v="24/04/2020:_x000a_A la fecha no se evidencia soporte del desarrollo de esta actividad._x000a__x000a_25/06/2020:_x000a_Se cuenta con un archivo Excel  donde se registra el seguimiento a los actos administrativos, actualmente con 38 registros"/>
  </r>
  <r>
    <n v="70"/>
    <s v="4. Reasentamientos Humanos"/>
    <s v="4.14"/>
    <s v="Origen Interno "/>
    <s v="1.    Auditorías Internas. "/>
    <x v="13"/>
    <s v="Marcela Urrea Jaramillo"/>
    <x v="13"/>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x v="6"/>
    <s v="Director de Reasentamientos Humanos"/>
    <s v="CERRADA"/>
    <x v="1"/>
    <s v="20/04/2020_x000a__x000a_23/06/2020"/>
    <s v="CUMPLIDA"/>
    <s v="No se ha realizado la herramienta para el seguimiento._x000a_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x v="1"/>
    <s v="Manuel Andres Farias Pinzón"/>
    <s v="24/04/2020:_x000a_A la fecha no se evidencia soporte del desarrollo de esta actividad._x000a__x000a_25/06/2020:_x000a_Se cuenta con un archivo Excel  donde se registra el seguimiento a los actos administrativos, actualmente con 38 registros"/>
  </r>
  <r>
    <n v="71"/>
    <s v="4. Reasentamientos Humanos"/>
    <s v="4.15"/>
    <s v="Origen Interno "/>
    <s v="1.    Auditorías Internas. "/>
    <x v="13"/>
    <s v="Marcela Urrea Jaramillo"/>
    <x v="13"/>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d v="2020-02-10T00:00:00"/>
    <d v="2020-12-31T00:00:00"/>
    <x v="6"/>
    <s v="Director de Reasentamientos Humanos"/>
    <s v="INICIADA EN LA VIGENCIA 2020"/>
    <x v="4"/>
    <s v="20/04/2020_x000a__x000a_23/06/2020"/>
    <s v="EN DESARROLLO "/>
    <s v="Con el formato 208-REAS-Ft-103 FORMATO PARA PRESTAMO Y DEVOLUCIÓN DE EXPEDIENTES se realiza el seguimiento diario del prestamo de los expedientes y el control de la foliación._x000a__x000a_Se realizó la modificación del Procedimiento de Reubicación Definitiva mediante radicado 2020IE6123 de fecha 09 de junio de 2020."/>
    <s v="208-REAS-Ft-103 FORMATO PARA PRESTAMO Y DEVOLUCIÓN DE EXPEDIENTES_x000a__x000a_Procedimiento de Reubicación Definitiva modificado y Correo enviado a los funcionarios y contratistas de la Dirección, comunicando dicha modificación, con fecha 19 de junio de 2020_x000a_Memorando para la OAP con radicado 2020IE6123."/>
    <s v="MARIA ANTONIA SANTOS VASQUEZ_x000a_Profesional Universitario 04_x000a_LUZ MERY PONGUTÁ MONTAÑEZ_x000a_Contratista 359 - 2020"/>
    <s v="24/04/2020_x000a_25/06/2020"/>
    <s v="NO"/>
    <x v="2"/>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_x000a__x000a_25/06/2020:_x000a_Se evidencia actualización de un (1) procedimiento, donde se realizó la modificación del procedimiento 208-REAS-Pr-05 PROCEDIMIENTO REUBICACION DEFINITIVA  V9 mediante radicado 2020IE6123 de fecha 09Jun2020._x000a__x000a_Aún esta pendiente la actualización de cuatro (4) procedimientos."/>
  </r>
  <r>
    <n v="72"/>
    <s v="1. Gestión Estratégica"/>
    <s v="1.30"/>
    <s v="Origen Interno "/>
    <s v="3.    Seguimientos de la Asesoría de Control Interno."/>
    <x v="17"/>
    <s v="Ángelo Maurizio Díaz Rodríguez"/>
    <x v="17"/>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d v="2020-05-01T00:00:00"/>
    <d v="2020-08-31T00:00:00"/>
    <x v="3"/>
    <s v="Jefe Oficina Asesora de Planeación "/>
    <s v="INICIADA EN LA VIGENCIA 2020"/>
    <x v="4"/>
    <d v="2020-06-30T00:00:00"/>
    <s v="EN DESARROLLO "/>
    <s v="30/06/2020: Se formuló la versión 11 de la Norma Fundamental, la cual se encuentra en proceso de revisión."/>
    <s v="30/06/2020: \\10.216.160.201\Oficial\PLAN DE MEJORAMIENTO CI\2020\SEGUIMIENTO JUNIO - 30 2020\SIG"/>
    <s v="Catalina Nagy Patiño - Jefe Oficina Asesora de Planeación"/>
    <d v="2020-07-03T00:00:00"/>
    <s v="NO"/>
    <x v="2"/>
    <s v="Manuel Andres Farias Pinzón"/>
    <s v="03/07/2020:_x000a_No se cuenta con soporte que evidencie que se formuló la versión 11 de la Norma Fundamental y que se encuentra en proceso de revisión._x000a_Actividad que se encuentra en Ejecución Oportuna"/>
  </r>
  <r>
    <n v="73"/>
    <s v="1. Gestión Estratégica"/>
    <s v="1.30"/>
    <s v="Origen Interno "/>
    <s v="3.    Seguimientos de la Asesoría de Control Interno."/>
    <x v="17"/>
    <s v="Ángelo Maurizio Díaz Rodríguez"/>
    <x v="17"/>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d v="2020-05-01T00:00:00"/>
    <d v="2020-08-31T00:00:00"/>
    <x v="3"/>
    <s v="Jefe Oficina Asesora de Planeación "/>
    <s v="INICIADA EN LA VIGENCIA 2020"/>
    <x v="4"/>
    <d v="2020-06-30T00:00:00"/>
    <s v="EN DESARROLLO "/>
    <s v="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
    <s v="30/06/2020: \\10.216.160.201\Oficial\PLAN DE MEJORAMIENTO CI\2020\SEGUIMIENTO JUNIO - 30 2020\SIG"/>
    <s v="Catalina Nagy Patiño - Jefe Oficina Asesora de Planeación"/>
    <d v="2020-07-03T00:00:00"/>
    <s v="NO"/>
    <x v="2"/>
    <s v="Manuel Andres Farias Pinzón"/>
    <s v="03/07/2020:_x000a_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_x000a__x000a_Queda pendiente entregar el memorando para Informar a los Responsables de Proceso - Enlace, sobre los lineamientos establecidos para la documentación del Sistema Integrado de Gestión y su ruta de consulta._x000a_Actividad que se encuentra en Ejecución Oportuna"/>
  </r>
  <r>
    <n v="74"/>
    <s v="1. Gestión Estratégica"/>
    <s v="1.31"/>
    <s v="Origen Interno "/>
    <s v="3.    Seguimientos de la Asesoría de Control Interno."/>
    <x v="17"/>
    <s v="Ángelo Maurizio Díaz Rodríguez"/>
    <x v="17"/>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d v="2020-01-01T00:00:00"/>
    <d v="2020-05-31T00:00:00"/>
    <x v="3"/>
    <s v="Jefe Oficina Asesora de Planeación "/>
    <s v="CERRADA"/>
    <x v="1"/>
    <s v="21/04/2020_x000a_30/06/2020"/>
    <s v="CUMPLIDA"/>
    <s v="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
    <s v="21/04/2020: Acta de reunión:_x000a_\\10.216.160.201\Oficial\PLAN DE MEJORAMIENTO CI\2020\Actividad 74_x000a__x000a_30/06/2020: \\10.216.160.201\calidad\19. CONSOLIDADO MAPAS DE RIESGO\MATRIZ DE RIESGOS - PAAC\2020"/>
    <s v="Catalina Nagy Patiño - Jefe Oficina Asesora de Planeación"/>
    <d v="2020-04-27T00:00:00"/>
    <s v="SI"/>
    <x v="1"/>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quot;.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
  </r>
  <r>
    <n v="75"/>
    <s v="2. Gestión de Comunicaciones"/>
    <s v="2.6"/>
    <s v="Origen Interno "/>
    <s v="3.    Seguimientos de la Asesoría de Control Interno."/>
    <x v="17"/>
    <s v="Ángelo Maurizio Díaz Rodríguez"/>
    <x v="17"/>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d v="2020-01-21T00:00:00"/>
    <d v="2020-01-24T00:00:00"/>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6"/>
    <s v="2. Gestión de Comunicaciones"/>
    <s v="2.7"/>
    <s v="Origen Interno "/>
    <s v="3.    Seguimientos de la Asesoría de Control Interno."/>
    <x v="17"/>
    <s v="Ángelo Maurizio Díaz Rodríguez"/>
    <x v="17"/>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7"/>
    <s v="2. Gestión de Comunicaciones"/>
    <s v="2.8"/>
    <s v="Origen Interno "/>
    <s v="3.    Seguimientos de la Asesoría de Control Interno."/>
    <x v="17"/>
    <s v="Ángelo Maurizio Díaz Rodríguez"/>
    <x v="17"/>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8"/>
    <s v="2. Gestión de Comunicaciones"/>
    <s v="2.9"/>
    <s v="Origen Interno "/>
    <s v="3.    Seguimientos de la Asesoría de Control Interno."/>
    <x v="17"/>
    <s v="Ángelo Maurizio Díaz Rodríguez"/>
    <x v="17"/>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d v="2020-01-21T00:00:00"/>
    <d v="2020-01-24T00:00:00"/>
    <x v="11"/>
    <s v="Jefe Oficina Asesora de Comunicaciones "/>
    <s v="CERRADA"/>
    <x v="1"/>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1"/>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9"/>
    <s v="4. Reasentamientos Humanos"/>
    <s v="4.17"/>
    <s v="Origen Interno "/>
    <s v="3.    Seguimientos de la Asesoría de Control Interno."/>
    <x v="17"/>
    <s v="Ángelo Maurizio Díaz Rodríguez"/>
    <x v="17"/>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d v="2020-01-28T00:00:00"/>
    <d v="2020-12-31T00:00:00"/>
    <x v="6"/>
    <s v="Director de Reasentamientos Humanos"/>
    <s v="CERRADA"/>
    <x v="1"/>
    <d v="2020-04-20T00:00:00"/>
    <s v="CUMPLIDA"/>
    <s v="Se incluyó en la redacción de los riesgos para el 2020 las variables."/>
    <s v="Mapa de riesgos de la Dirección."/>
    <s v="MARIA ANTONIA SANTOS VASQUEZ_x000a_Profesional Universitario 04"/>
    <d v="2020-04-24T00:00:00"/>
    <s v="SI"/>
    <x v="1"/>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r>
  <r>
    <n v="80"/>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d v="2020-01-01T00:00:00"/>
    <d v="2020-06-30T00:00:00"/>
    <x v="1"/>
    <s v="Director de Urbanizaciones y Titulación"/>
    <s v="INICIADA EN LA VIGENCIA 2020"/>
    <x v="6"/>
    <s v="15/042020_x000a_23/06/2020"/>
    <s v="EN DESARROLLO "/>
    <s v="24/04/2020: Las observaciones efectuadas se remitieron a la Subsecretaria Jurìdica del Hàbitat para que a su vez las remita a la Alcaldìa Mayor para aprobaciòn y posterior promulgaciòn del Decreto de condiciones de urgencia._x000a__x000a_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
    <s v="15/04/2020: Se encuentra el proyecto en validaciòn por parte del Hàbitat para aprobaciòn de la Alcaldìa_x000a__x000a_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
    <s v="Angela María Vélez C._x000a_Amalin Ariza"/>
    <s v="24/04/2020_x000a_01/07/2020"/>
    <s v="NO"/>
    <x v="2"/>
    <s v="Manuel Andres Farias Pinzón"/>
    <s v="24/04/2020:_x000a_El proyecto se encuentra en validaciòn por parte del Hàbitat para aprobaciòn de la Alcaldìa._x000a__x000a_01/07/2020:_x000a_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
  </r>
  <r>
    <n v="81"/>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d v="2020-01-01T00:00:00"/>
    <d v="2020-06-30T00:00:00"/>
    <x v="1"/>
    <s v="Director de Urbanizaciones y Titulación"/>
    <s v="CERRADA"/>
    <x v="1"/>
    <d v="2020-04-15T00:00:00"/>
    <s v="CUMPLIDA"/>
    <s v="En el PAAC vigencia 2020 fue incluìdo este escenario de participaciòn ciudadana"/>
    <s v="PAAC 2020"/>
    <s v="Angela María Vélez C."/>
    <d v="2020-04-24T00:00:00"/>
    <s v="SI"/>
    <x v="1"/>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r>
  <r>
    <n v="82"/>
    <s v="9. Gestión Administrativa "/>
    <s v="9.48"/>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d v="2020-02-01T00:00:00"/>
    <d v="2020-02-29T00:00:00"/>
    <x v="0"/>
    <s v="Subdirector Administrativo "/>
    <s v="CERRADA"/>
    <x v="1"/>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1"/>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r>
  <r>
    <n v="83"/>
    <s v="12. Gestión del Talento Humano"/>
    <s v="12.4"/>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d v="2020-02-01T00:00:00"/>
    <d v="2020-02-29T00:00:00"/>
    <x v="12"/>
    <s v="Subdirector Administrativo "/>
    <s v="CERRADA"/>
    <x v="1"/>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1"/>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r>
  <r>
    <n v="84"/>
    <s v="14. Gestión Tecnología de la Información y Comunicaciones"/>
    <s v="14.31"/>
    <s v="Origen Interno "/>
    <s v="3.    Seguimientos de la Asesoría de Control Interno."/>
    <x v="17"/>
    <s v="Ángelo Maurizio Díaz Rodríguez"/>
    <x v="17"/>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x v="1"/>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5"/>
    <s v="14. Gestión Tecnología de la Información y Comunicaciones"/>
    <s v="14.32"/>
    <s v="Origen Interno "/>
    <s v="3.    Seguimientos de la Asesoría de Control Interno."/>
    <x v="17"/>
    <s v="Ángelo Maurizio Díaz Rodríguez"/>
    <x v="17"/>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x v="1"/>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6"/>
    <s v="14. Gestión Tecnología de la Información y Comunicaciones"/>
    <s v="14.33"/>
    <s v="Origen Interno "/>
    <s v="3.    Seguimientos de la Asesoría de Control Interno."/>
    <x v="17"/>
    <s v="Ángelo Maurizio Díaz Rodríguez"/>
    <x v="17"/>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x v="1"/>
    <d v="2020-04-17T00:00:00"/>
    <s v="CUMPLIDA"/>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7"/>
    <s v="14. Gestión Tecnología de la Información y Comunicaciones"/>
    <s v="14.34"/>
    <s v="Origen Interno "/>
    <s v="3.    Seguimientos de la Asesoría de Control Interno."/>
    <x v="17"/>
    <s v="Ángelo Maurizio Díaz Rodríguez"/>
    <x v="17"/>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x v="1"/>
    <d v="2020-04-17T00:00:00"/>
    <s v="CUMPLIDA"/>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x v="1"/>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8"/>
    <s v="8. Servicio al Ciudadano"/>
    <s v="8.14"/>
    <s v="Origen Interno "/>
    <s v="3.    Seguimientos de la Asesoría de Control Interno."/>
    <x v="18"/>
    <s v="Marcela Urrea Jaramillo"/>
    <x v="18"/>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d v="2020-02-06T00:00:00"/>
    <d v="2020-03-31T00:00:00"/>
    <x v="13"/>
    <s v="Director de Gestión Corporativa y CID"/>
    <s v="CERRADA"/>
    <x v="1"/>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x v="1"/>
    <s v="Manuel Andres Farias Pinzón"/>
    <s v="28/04/2020:_x000a_Se cuenta con memorando 2020IE5000 del dia 16Mar2020, donde la Dirección de Gestión Corporativa solicita a la Subdirección Administrativa la modificación de la resolución 4720 del 29 de octubre de 2018."/>
  </r>
  <r>
    <n v="89"/>
    <s v="9. Gestión Administrativa "/>
    <s v="9.49"/>
    <s v="Origen Interno "/>
    <s v="3.    Seguimientos de la Asesoría de Control Interno."/>
    <x v="19"/>
    <s v="Graciela Zabala Rico"/>
    <x v="19"/>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d v="2020-02-18T00:00:00"/>
    <d v="2020-08-31T00:00:00"/>
    <x v="0"/>
    <s v="Subdirector Administrativo "/>
    <s v="INICIADA EN LA VIGENCIA 2020"/>
    <x v="4"/>
    <s v="21/04/2020_x000a_25/06/2020"/>
    <s v="CUMPLIDA"/>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
    <s v="Memorando 2020IE2746 - 2020IE2723_x000a__x000a_Memorando 2020EE2466 Recurso de reposición"/>
    <s v="HERNAN DARIO PARRA"/>
    <s v="22/04/2020_x000a_01/07/2020"/>
    <s v="NO"/>
    <x v="2"/>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_x000a__x000a_01/07/2020:_x000a_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
  </r>
  <r>
    <n v="90"/>
    <s v="9. Gestión Administrativa "/>
    <s v="9.50"/>
    <s v="Origen Interno "/>
    <s v="3.    Seguimientos de la Asesoría de Control Interno."/>
    <x v="19"/>
    <s v="Graciela Zabala Rico"/>
    <x v="19"/>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d v="2020-02-18T00:00:00"/>
    <d v="2020-12-31T00:00:00"/>
    <x v="0"/>
    <s v="Subdirector Administrativo "/>
    <s v="INICIADA EN LA VIGENCIA 2020"/>
    <x v="4"/>
    <s v="21/04/2020_x000a_25/06/2020"/>
    <s v="EN DESARROLLO "/>
    <s v="21/04/2020: Se realizó socialización y mesa de trabajo para el primer trimestre al Informe de Austeridad del gasto, con los diferentes enlaces de forma virtual, debido a la emergencia sanitaria y aislamiento, dando respuesta bajo memorando._x000a__x000a_25/06/2020: se adjunta memorando 2020IE5430 Respuesta información austeridad del gasto publico primer trimestre, en el cual se dio respuesta de manera conjunta, canalizando la información en un solo memorando. "/>
    <s v="Mesa de trabajo virtual _x000a__x000a_2020IE5430 Respuesta información austeridad del gasto publico primer trimestre"/>
    <s v="HERNAN DARIO PARRA"/>
    <s v="22/04/2020_x000a_01/07/2020"/>
    <s v="NO"/>
    <x v="2"/>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_x000a__x000a_01/07/2020:_x000a_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
  </r>
  <r>
    <n v="91"/>
    <s v="8. Servicio al Ciudadano"/>
    <s v="8.15"/>
    <s v="Origen Interno "/>
    <s v="3.    Seguimientos de la Asesoría de Control Interno."/>
    <x v="18"/>
    <s v="Marcela Urrea Jaramillo"/>
    <x v="18"/>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d v="2020-12-31T00:00:00"/>
    <x v="6"/>
    <s v="Director de Reasentamientos Humanos"/>
    <s v="INICIADA EN LA VIGENCIA 2020"/>
    <x v="4"/>
    <s v="20/04/2020_x000a__x000a_23/06/2020"/>
    <s v="EN DESARROLLO "/>
    <s v="Se implementó en la Dirección una herramienta para realizar el seguimiento a las PQRSD en donde se encuentra el responsable de dar respuesta._x000a__x000a_En la herramienta implementada se registra el profesional responsable de proyectar la respuesta a los PQRSD."/>
    <s v="\\10.216.160.201\Bases_usuarios\bd\reasentamientos\MATRIZ SEGUIMIENTO PQRS (REAS)_x000a__x000a_Correo electrónico de fecha 18 de junio de 2020 con la remisión de la información."/>
    <s v="MARIA ANTONIA SANTOS VASQUEZ_x000a_Profesional Universitario 04_x000a_LUZ MERY PONGUTÁ MONTAÑEZ_x000a_Contratista 359 - 2020"/>
    <s v="24/04/2020_x000a_25/06/2020"/>
    <s v="NO"/>
    <x v="2"/>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_x000a_Se cuenta con correo electronico del dia 18Jun2020 donde se comparte Matriz de seguimiento PQRS, así mismo se adjunta en archivo Excel, la Matriz de Seguimiento de PQRS del REAS, en la cual la cual se define el responsable de hacer el seguimiento a cada PQRS. Actualmente con 264 registros"/>
  </r>
  <r>
    <n v="92"/>
    <s v="9. Gestión Administrativa "/>
    <s v="9.51"/>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m/>
    <s v="NO"/>
    <m/>
    <s v="5 porqués"/>
    <s v="Porque no se ha incluido dentro de las acciones adelantadas por el Comité Técnico de Inventario de Bienes Inmuebles orientadas a la revisión para la modificación o derogatoria (según sea el caso) de las Resoluciones 2904 de 2017 y 1491 de 2014"/>
    <s v="Acción Correctiva "/>
    <s v="Realizar por parte del Comité Técnico de Inventario de Bienes Inmuebles la revisión de las Resoluciones 2904 de 2017 y 1491 de 2014"/>
    <s v="Revisión de las Resoluciones 2904 de 2017 y 1491 de 2014"/>
    <s v="1 = cumplió_x000a_0 = no cumplió"/>
    <d v="2020-04-20T00:00:00"/>
    <d v="2020-06-30T00:00:00"/>
    <x v="14"/>
    <s v="Director de Gestión Corporativa y CID"/>
    <s v="CERRADA"/>
    <x v="1"/>
    <d v="2020-06-19T00:00:00"/>
    <s v="CUMPLIDA"/>
    <s v="Las áreas que participan del Comité Técnico de Inventarios de Bienes Inmuebles realizaron observaciones frente a los contenidos de la Resoluciones 1491 de 2014 y  2904 de 2017"/>
    <s v="Formatos diligenciados y enviados a la Dirección Jurídica"/>
    <s v="Leonardo Téllez - Profesional Dirección de Gestión Corporativa y CID_x000a_Yesid Bazurto - Profesional Dirección Jurídica"/>
    <d v="2020-06-25T00:00:00"/>
    <s v="SI"/>
    <x v="1"/>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
  </r>
  <r>
    <n v="93"/>
    <s v="9. Gestión Administrativa "/>
    <s v="9.52"/>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m/>
    <s v="NO"/>
    <m/>
    <s v="5 porqués"/>
    <s v="Porque no se han modificado o derogado las Resoluciones 2904 de 2014 y 1491 de 2014"/>
    <s v="Acción Correctiva "/>
    <s v="Realizar la modificación o derogatoria (según sea el caso) de las Resoluciones 2904 de 2017 y 1491 de 2014"/>
    <s v="Modificación o derogatoria realizada"/>
    <s v="1 = cumplió_x000a_0 = no cumplió"/>
    <d v="2020-06-01T00:00:00"/>
    <d v="2020-09-30T00:00:00"/>
    <x v="14"/>
    <s v="Director de Gestión Corporativa y CID"/>
    <s v="INICIADA EN LA VIGENCIA 2020"/>
    <x v="4"/>
    <d v="2020-06-19T00:00:00"/>
    <s v="EN DESARROLLO "/>
    <s v="A partir del análisis que realice la Dirección Jurídica frente a las observaciones realizadas por las áreas, se iniciará la estructuración de las nuevas propuestas normativas"/>
    <s v="Formatos diligenciados y enviados a la Dirección Jurídica"/>
    <s v="Leonardo Téllez - Profesional Dirección de Gestión Corporativa y CID_x000a_Yesid Bazurto - Profesional Dirección Jurídica"/>
    <d v="2020-06-25T00:00:0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r>
  <r>
    <n v="94"/>
    <s v="9. Gestión Administrativa "/>
    <s v="9.53"/>
    <s v="Origen Interno "/>
    <s v="3.    Seguimientos de la Asesoría de Control Interno."/>
    <x v="20"/>
    <s v="Marcela Urrea Jaramillo"/>
    <x v="20"/>
    <s v="Hallazgo - No conformidad"/>
    <s v="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
    <d v="2020-04-15T00:00:00"/>
    <s v="NO"/>
    <m/>
    <s v="NO"/>
    <m/>
    <s v="5 porqués"/>
    <s v="Falta de seguimiento a las fechas en que debe sesionar el Comité"/>
    <s v="Acción Correctiva "/>
    <s v="Advertir faltando diez (10) días hábiles al cumplimiento de los tres (3) meses posteriores al último comité, sobre la realización de la convocatoria al presidente del Comité Técnico de Inventario de Bienes Inmuebles "/>
    <s v="Punto de control"/>
    <s v="1 = cumplió_x000a_0 = no cumplió"/>
    <d v="2020-04-20T00:00:00"/>
    <d v="2020-12-18T00:00:00"/>
    <x v="15"/>
    <s v="Subdirector Administrativo "/>
    <s v="INICIADA EN LA VIGENCIA 2020"/>
    <x v="4"/>
    <d v="2020-06-25T00:00:00"/>
    <s v="EN DESARROLLO "/>
    <s v="25/06/2020: Se realizo comité de inventarios de bienes inmuebles el 27 de marzo de 2020, según lo establecido en esta acción, se realizo convocatoria al comité el día 10 de junio del 2020 según correo electrónico a los miembros del comité."/>
    <s v="Correo electrónico Programación Sesión Ordinaria Comité Técnico de inventarios de bienes inmuebles_x000a_"/>
    <s v="HERNAN DARIO PARRA"/>
    <d v="2020-07-01T00:00:00"/>
    <s v="NO"/>
    <x v="2"/>
    <s v="Manuel Andres Farias Pinzón"/>
    <s v="01/07/2020:_x000a_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
  </r>
  <r>
    <n v="95"/>
    <s v="9. Gestión Administrativa "/>
    <s v="9.54"/>
    <s v="Origen Interno "/>
    <s v="3.    Seguimientos de la Asesoría de Control Interno."/>
    <x v="20"/>
    <s v="Marcela Urrea Jaramillo"/>
    <x v="20"/>
    <s v="Hallazgo - No conformidad"/>
    <s v="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
    <d v="2020-04-15T00:00:00"/>
    <s v="NO"/>
    <m/>
    <s v="NO"/>
    <m/>
    <s v="5 porqués"/>
    <s v="Porque no se estructuró y aprobó un plan de trabajo independientemente del plan de desarrollo aplicable y de los contenidos que deben ser objeto de revisión de la Resolución 1491 de 2014"/>
    <s v="Acción Correctiva "/>
    <s v="Elaborar y aprobar un plan de acción para abordar los elementos definidos por la Resolución 1491 de 2014 o la norma que modifique o sustituya"/>
    <s v="Solicitud realizada"/>
    <s v="1 = cumplió_x000a_0 = no cumplió"/>
    <d v="2020-04-20T00:00:00"/>
    <d v="2020-05-15T00:00:00"/>
    <x v="14"/>
    <s v="Director de Gestión Corporativa y CID"/>
    <s v="CERRADA"/>
    <x v="1"/>
    <d v="2020-06-19T00:00:00"/>
    <s v="CUMPLIDA"/>
    <s v="El plan de acción 2020 del Comité Técnico de Inventarios de Bienes Inmuebles fue aprobado el 24 de abril de 2020"/>
    <s v="Acta del Comité del 24 de abril de 2020 y plan de acción aprobado"/>
    <s v="Leonardo Téllez - Profesional Dirección de Gestión Corporativa y CID"/>
    <d v="2020-06-25T00:00:00"/>
    <s v="SI"/>
    <x v="1"/>
    <s v="Manuel Andres Farias Pinzón"/>
    <s v="25/06/2020:_x000a_Se cuenta con Acta de comité de Inventarios Bienes Inmuebles del dia 24Abr2020, donde se aprueba el plan de acción para la vigencia 2020._x000a__x000a_Se adjunta Plan de Acción en Excel aprobado para la vigencia 2020."/>
  </r>
  <r>
    <n v="96"/>
    <s v="9. Gestión Administrativa "/>
    <s v="9.55"/>
    <s v="Origen Interno "/>
    <s v="3.    Seguimientos de la Asesoría de Control Interno."/>
    <x v="20"/>
    <s v="Marcela Urrea Jaramillo"/>
    <x v="20"/>
    <s v="Hallazgo - No conformidad"/>
    <s v="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
    <d v="2020-04-15T00:00:00"/>
    <s v="NO"/>
    <m/>
    <s v="NO"/>
    <m/>
    <s v="5 porqués"/>
    <s v="No se implementó un procedimiento para que los miembros del Comité Técnico de Inventario de Bienes Inmuebles aprobaran un plan de enajenación onerosa de los bienes inmuebles de la CVP"/>
    <s v="Acción Correctiva "/>
    <s v="Implementar el procedimiento de enajenación de bienes inmuebles 208-SADM-Ft-39"/>
    <s v="Proceso implementado"/>
    <s v="1 = cumplió_x000a_0 = no cumplió"/>
    <d v="2020-06-01T00:00:00"/>
    <d v="2020-12-18T00:00:00"/>
    <x v="14"/>
    <s v="Director de Gestión Corporativa y CID"/>
    <s v="INICIADA EN LA VIGENCIA 2020"/>
    <x v="4"/>
    <d v="2020-06-19T00:00:00"/>
    <s v="EN DESARROLLO "/>
    <s v="Dentro del plan de acción 2020 del Comité Técnico de Inventarios de Bienes Inmuebles se tienen establecidas acciones orientadas a la aplicación del procedimiento de enajenación de bienes inmuebles 208-SADM-Pr-39"/>
    <s v="plan de acción aprobado"/>
    <s v="Leonardo Téllez - Profesional Dirección de Gestión Corporativa y CID_x000a_Paola Turizo - Profesional Dirección de Urbanizaciones y Titulación"/>
    <d v="2020-06-25T00:00:00"/>
    <s v="NO"/>
    <x v="2"/>
    <s v="Manuel Andres Farias Pinzón"/>
    <s v="25/06/2020:_x000a_Se cuenta con Plan de Acción aprobado para la vigencia 2020 mediante acta de comité de Inventarios Bienes Inmuebles del dia 24Abr2020, donde se tienen establecidas acciones orientadas a la aplicación del procedimiento de enajenación de bienes inmuebles 208-SADM-Pr-39."/>
  </r>
  <r>
    <n v="97"/>
    <s v="9. Gestión Administrativa "/>
    <s v="9.56"/>
    <s v="Origen Interno "/>
    <s v="3.    Seguimientos de la Asesoría de Control Interno."/>
    <x v="20"/>
    <s v="Marcela Urrea Jaramillo"/>
    <x v="20"/>
    <s v="Hallazgo - No conformidad"/>
    <s v="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
    <d v="2020-04-15T00:00:00"/>
    <s v="NO"/>
    <m/>
    <s v="NO"/>
    <m/>
    <s v="5 porqués"/>
    <s v="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
    <s v="Acción Correctiva "/>
    <s v="Evaluar la pertinencia o no de modificar el contenido de la función del Comité definida al numeral 4, Parágrafo 2° del Artículo 3° de la Resolución 2904 de 2017_x000a_"/>
    <s v="Evaluar la pertinencia"/>
    <s v="1 = cumplió_x000a_0 = no cumplió"/>
    <d v="2020-04-20T00:00:00"/>
    <d v="2020-09-30T00:00:00"/>
    <x v="14"/>
    <s v="Director de Gestión Corporativa y CID"/>
    <s v="INICIADA EN LA VIGENCIA 2020"/>
    <x v="4"/>
    <d v="2020-06-19T00:00:00"/>
    <s v="EN DESARROLLO "/>
    <s v="Las áreas que participan del Comité Técnico de Inventarios de Bienes Inmuebles realizaron observaciones frente a los contenidos de la Resolución 2904 de 2017 como insumo para la expedición de un nuevo acto administrativo definido en el plan de acción  del Comité"/>
    <s v="Formatos diligenciados y enviados a la Dirección Jurídica"/>
    <s v="Leonardo Téllez - Profesional Dirección de Gestión Corporativa y CID_x000a_Yesid Bazurto - Profesional Dirección Jurídica"/>
    <d v="2020-06-25T00:00:0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r>
  <r>
    <n v="98"/>
    <s v="9. Gestión Administrativa "/>
    <s v="9.57"/>
    <s v="Origen Interno "/>
    <s v="3.    Seguimientos de la Asesoría de Control Interno."/>
    <x v="20"/>
    <s v="Marcela Urrea Jaramillo"/>
    <x v="20"/>
    <s v="Hallazgo - No conformidad"/>
    <s v="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
    <d v="2020-04-15T00:00:00"/>
    <s v="NO"/>
    <m/>
    <s v="NO"/>
    <m/>
    <s v="5 porqués"/>
    <s v="No se han modificado los contenidos de la Resolución 2904 de 2017 en el sentido de aclarar que las solicitudes para la celebración de contratos, convenios y otros actos al igual que sus modificaciones se harán en caso de existir y ser necesarias"/>
    <s v="Acción Correctiva "/>
    <s v="Evaluar la pertinencia o no de modificar el contenido de la función del Comité definida al numeral 5, Parágrafo 2° del Artículo 3° de la Resolución 2904 de 2017_x000a_"/>
    <s v="Evaluar la pertinencia"/>
    <s v="1 = cumplió_x000a_0 = no cumplió"/>
    <d v="2020-04-20T00:00:00"/>
    <d v="2020-09-30T00:00:00"/>
    <x v="14"/>
    <s v="Director de Gestión Corporativa y CID"/>
    <s v="INICIADA EN LA VIGENCIA 2020"/>
    <x v="4"/>
    <d v="2020-06-19T00:00:00"/>
    <s v="EN DESARROLLO "/>
    <s v="Las áreas que participan del Comité Técnico de Inventarios de Bienes Inmuebles realizaron observaciones frente a los contenidos de la Resolución 2904 de 2017 como insumo para la expedición de un nuevo acto administrativo definido en el plan de acción  del Comité"/>
    <s v="Formatos diligenciados y enviados a la Dirección Jurídica"/>
    <s v="Leonardo Téllez - Profesional Dirección de Gestión Corporativa y CID_x000a_Yesid Bazurto - Profesional Dirección Jurídica"/>
    <d v="2020-06-25T00:00:0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
  </r>
  <r>
    <n v="99"/>
    <s v="9. Gestión Administrativa "/>
    <s v="9.58"/>
    <s v="Origen Interno "/>
    <s v="3.    Seguimientos de la Asesoría de Control Interno."/>
    <x v="20"/>
    <s v="Marcela Urrea Jaramillo"/>
    <x v="20"/>
    <s v="Hallazgo - No conformidad"/>
    <s v="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
    <d v="2020-04-15T00:00:00"/>
    <s v="NO"/>
    <m/>
    <s v="NO"/>
    <m/>
    <s v="5 porqués"/>
    <s v="No se realizó seguimiento a los compromisos adquiridos por los integrantes del Comité en cada sesión"/>
    <s v="Acción Correctiva "/>
    <s v="Realizar en cada sesión del  Comité Técnico de Inventario de Bienes Inmuebles  el seguimiento los compromisos adquiridos por los integrantes del Comité"/>
    <s v="Seguimiento de compromisos"/>
    <s v="1 = cumplió_x000a_0 = no cumplió"/>
    <d v="2020-03-27T00:00:00"/>
    <d v="2020-12-18T00:00:00"/>
    <x v="15"/>
    <s v="Subdirector Administrativo "/>
    <s v="INICIADA EN LA VIGENCIA 2020"/>
    <x v="4"/>
    <d v="2020-06-25T00:00:00"/>
    <s v="EN DESARROLLO "/>
    <s v="25/06/2020: se realizo seguimiento a los compromisos establecidos en el comité técnico de inventarios bienes inmuebles del 27 de marzo de 2020, se identifica en punto 2.1  Seguimiento a compromisos adquiridos en reuniones anteriores."/>
    <s v="Acta de comité No. 12"/>
    <s v="HERNAN DARIO PARRA"/>
    <d v="2020-07-01T00:00:00"/>
    <s v="NO"/>
    <x v="2"/>
    <s v="Manuel Andres Farias Pinzón"/>
    <s v="01/07/2020:_x000a_Se cuenta con acta de reunión del 27Mar2020, donde se realizó seguimiento a los compromisos adquiridos en reuniones anteriores, se identifica en punto 2.1 &quot;Seguimiento a compromisos&quot;. Hallazgo que continúa en Ejecución Oportuna."/>
  </r>
  <r>
    <n v="100"/>
    <s v="10. Gestión Financiera "/>
    <s v="10.33"/>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adecuada planeación y coordinación de las convocatorias y realización a las sesiones de los Comités de Seguimiento y Control Financiero."/>
    <s v="Acción Correctiva "/>
    <s v="Establecer y aplicar un cronograma de sesiones ordinarias del Comité de Seguimiento y Control Financiero y sus respectivas agendas."/>
    <s v="Cronograma"/>
    <s v="1 (un) cronograma establecido y aplicado."/>
    <d v="2020-05-08T00:00:00"/>
    <d v="2020-12-31T00:00:00"/>
    <x v="5"/>
    <s v="Subdirector Financiero"/>
    <s v="INICIADA EN LA VIGENCIA 2020"/>
    <x v="4"/>
    <d v="2020-06-25T00:00:00"/>
    <s v="EN DESARROLLO "/>
    <s v="Se establecio el cronograma de las sesiones ordinarias del Comité de seguimiento y control Financiero para la vigencia 2020"/>
    <s v="Cronograma de Comites Financieros con corte a 23 de junio de 2020"/>
    <s v="Rafael Pinilla Cueva / profesional SIG"/>
    <d v="2020-06-25T00:00:00"/>
    <s v="NO"/>
    <x v="2"/>
    <s v="Manuel Andres Farias Pinzón"/>
    <s v="25/06/2020:_x000a_Se cuenta con cronograma de las sesiones ordinarias del Comité de seguimiento y control Financiero para la vigencia 2020, donde se establecen las fechas de realización del mismo._x000a_Pendiente verificación de la ejecución del cronograma a lo largo de la vigencia 2020."/>
  </r>
  <r>
    <n v="101"/>
    <s v="10. Gestión Financiera "/>
    <s v="10.34"/>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terpretación inapropiada de los mencanismos operativos de la Resolución 973 de 2010."/>
    <s v="Acción Correctiva "/>
    <s v="Establecer en las agendas del Comité un primer punto la lectura y aprobación del acta anterior y el seguimiento a los compromisos a los diferentes actores."/>
    <s v="Seguimiento al los compromisos adquiridos "/>
    <s v="No. De seguimientos realizados / No. De seguimientos programados * 100"/>
    <d v="2020-05-08T00:00:00"/>
    <d v="2021-01-31T00:00:00"/>
    <x v="5"/>
    <s v="Subdirector Financiero"/>
    <s v="INICIADA EN LA VIGENCIA 2020"/>
    <x v="4"/>
    <d v="2020-06-25T00:00:00"/>
    <s v="EN DESARROLLO "/>
    <s v="Se estableció en las agendas del Comité como primer punto la lectura y aprobación del acta anterior y el seguimiento a los compromisos a los diferentes actores del mes de mayo de 2020."/>
    <s v="Acta de Comité de Seguimiento y Control Financiero del 28 de mayo de 2020."/>
    <s v="Rafael Pinilla Cueva / profesional SIG"/>
    <d v="2020-06-25T00:00:00"/>
    <s v="NO"/>
    <x v="2"/>
    <s v="Manuel Andres Farias Pinzón"/>
    <s v="25/06/2020:_x000a_Se cuenta con acta de Comité de Seguimiento y Control Financiero del dia 28May2020, donde se tiene establecido en el Orden del Dia, el punto 2. &quot;Lectura y aprobación del acta anterior&quot; y punto 3. &quot;Seguimiento a los compromisos adquiridos&quot;._x000a_Pendiente verificación de las actas del Comité de Seguimiento y Control Financiero a lo largo de la vigencia 2020."/>
  </r>
  <r>
    <n v="102"/>
    <s v="9. Gestión Administrativa "/>
    <s v="9.59"/>
    <s v="Origen Interno "/>
    <s v="3.    Seguimientos de la Asesoría de Control Interno."/>
    <x v="22"/>
    <s v="Ivonne Andrea Torrez Cruz "/>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5-26T00:00:00"/>
    <s v="NO"/>
    <m/>
    <m/>
    <m/>
    <s v="5 porqués"/>
    <s v="No se tiene identificado la fechas y cortes, para la entrega del seguimiento a los componentes del PAAC."/>
    <s v="Acción Correctiva "/>
    <s v="Informar a los funcionarios de la Subdirección Administrativa, la fecha y periocidad de corte, en el suministro de información para los componentes del PAAC."/>
    <s v="Memorando"/>
    <s v="Un (1) Memorando "/>
    <d v="2020-06-01T00:00:00"/>
    <d v="2020-06-30T00:00:00"/>
    <x v="0"/>
    <s v="Subdirector Administrativo "/>
    <s v="CERRADA"/>
    <x v="1"/>
    <d v="2020-06-25T00:00:00"/>
    <s v="CUMPLIDA"/>
    <s v="25/06/2020: Se realizó memorando 2020IE6334 con el fin de informar la periocidad fechas de entrega del seguimiento a la Matriz de riesgos - PAAC Plan anticorrupción y atención al ciudadano 2020."/>
    <s v="Memorando 2020IE6334"/>
    <s v="HERNAN DARIO PARRA"/>
    <d v="2020-07-01T00:00:00"/>
    <s v="SI"/>
    <x v="1"/>
    <s v="Manuel Andres Farias Pinzón"/>
    <s v="01/07/2020:_x000a_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
  </r>
  <r>
    <n v="103"/>
    <s v="14. Gestión Tecnología de la Información y Comunicaciones"/>
    <s v="14.35"/>
    <s v="Origen Interno "/>
    <s v="3.    Seguimientos de la Asesoría de Control Interno."/>
    <x v="22"/>
    <s v="Manuel Andrés Farias Pinzón"/>
    <x v="22"/>
    <s v="Hallazgo - No conformidad"/>
    <s v="Se evidenció incumplimiento por parte de (5) procesos del lineamiento interno definido por la Oficina Asesora de Planeación mediante memorando 2020IE5454 de 22Abr2020, en el que se estableció como fecha de entrega del 1er seguimiento al PAAC 2020 al día 04May2020"/>
    <d v="2020-05-27T00:00:00"/>
    <s v="NO"/>
    <m/>
    <m/>
    <m/>
    <s v="5 porqués"/>
    <s v="Debido a los cambios realizados en la Oficina TIC y al proceso de contratación del personal encargado del tema. "/>
    <s v="Acción Correctiva "/>
    <s v="Realización de alarmas en el calendario donde se identifiquen las fechas máximas para el envío de información a las dependencias responsables"/>
    <s v="Alarmas"/>
    <s v="Alarmas creadas"/>
    <d v="2020-06-01T00:00:00"/>
    <d v="2020-07-31T00:00:00"/>
    <x v="7"/>
    <s v="Jefe Oficina de Tecnologías de la Información y las Comunicaciones"/>
    <s v="INICIADA EN LA VIGENCIA 2020"/>
    <x v="4"/>
    <d v="2020-06-25T00:00:00"/>
    <s v="EN DESARROLLO "/>
    <s v="Se realizó la consolidación de todas las actividades que se plasmaran en el calendario para iniciar el cargue de la información y generación de alertas."/>
    <s v="Archivo excel denominado &quot;Cuadro de Actividades&quot;"/>
    <s v="LILIANA MORALES / JEFE TIC"/>
    <d v="2020-06-27T00:00:00"/>
    <s v="NO"/>
    <x v="2"/>
    <s v="Manuel Andres Farias Pinzón"/>
    <s v="27/06/2020:_x000a_Actividad que se encuentra en desarrollo."/>
  </r>
  <r>
    <n v="104"/>
    <s v="2. Gestión de Comunicaciones"/>
    <s v="2.10"/>
    <s v="Origen Interno "/>
    <s v="3.    Seguimientos de la Asesoría de Control Interno."/>
    <x v="22"/>
    <s v="Manuel Andrés Farias Pinzón"/>
    <x v="22"/>
    <s v="Hallazgo - No conformidad"/>
    <s v="Se evidenció incumplimiento por parte de un proceso, sobre el lineamiento interno definido por la Oficina Asesora de Planeación mediante el memorando 2019IE23353 del 24Dic2019, en el que se estableció como fecha de entrega de la formulación del PAAC 2020 el 24Ene2020."/>
    <d v="2020-06-16T00:00:00"/>
    <s v="NO"/>
    <s v="N/A"/>
    <s v="NO"/>
    <s v="NO"/>
    <s v="5 porqués"/>
    <s v="La OAC se retrazó en la fecha de entrega del plan  "/>
    <s v="Acción Correctiva "/>
    <s v="Generar alertas oportunas hacia el funcionario y/o contratista encargado por parte de la OAC cuando se generen las solicitudesdesde la Oficina Asesora de Planeación. "/>
    <s v="Alertas generadas por la OAC a través del correo electrónico "/>
    <s v="(Número de Alertas generadas sobre número de publicaciones de la vigencia) x 100%  "/>
    <d v="2020-06-16T00:00:00"/>
    <d v="2020-12-31T00:00:00"/>
    <x v="11"/>
    <s v="Jefe Oficina Asesora de Comunicaciones "/>
    <s v="INICIADA EN LA VIGENCIA 2020"/>
    <x v="4"/>
    <d v="2020-06-25T00:00:00"/>
    <s v="EN DESARROLLO "/>
    <s v="Desde la OAC se iniciará el proceso de generación de alertas para dar el debido cumplimiento de manera oportuna a los requerimientos realizados por la OAP. "/>
    <s v="Se realizará la generación de alertas a través del correo institucional, la cual  quedará establecida 8 días antes de la solicitud asignada. "/>
    <s v="Jefe Oficina Asesora de Comunicaciones "/>
    <d v="2020-06-25T00:00:00"/>
    <s v="NO"/>
    <x v="2"/>
    <s v="Manuel Andres Farias Pinzón"/>
    <s v="25/06/2020:_x000a_Actividad que se encuentra en desarrollo."/>
  </r>
  <r>
    <n v="105"/>
    <s v="1. Gestión Estratégica"/>
    <s v="1.32"/>
    <s v="Origen Interno "/>
    <s v="3.    Seguimientos de la Asesoría de Control Interno."/>
    <x v="22"/>
    <s v="Manuel Andrés Farias Pinzón"/>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6-16T00:00:00"/>
    <s v="NO"/>
    <s v="N/A"/>
    <s v="NO"/>
    <s v="NO"/>
    <s v="5 porqués"/>
    <s v="Desconocimiento del manejo y_x000a_diligenciamiento de la herramienta, por parte_x000a_del personal responsable del reporte de las actividades."/>
    <s v="Acción Correctiva "/>
    <s v="Efectuar reunión de forma tal que se tengan claras las actividades de competencia del Proceso de Gestión Estratégica y las fechas de entrega de la Información, para_x000a_su posterior revisión, consolidación y remisión de forma oportuna de la Herramienta para cumplir los tiempos establecidos"/>
    <s v="Acta de_x000a_Reunión"/>
    <s v="1 Acta"/>
    <d v="2020-08-15T00:00:00"/>
    <d v="2020-09-15T00:00:00"/>
    <x v="3"/>
    <s v="Jefe Oficina Asesora de Planeación "/>
    <s v="NO INICIADA"/>
    <x v="4"/>
    <m/>
    <m/>
    <m/>
    <m/>
    <m/>
    <m/>
    <m/>
    <x v="3"/>
    <m/>
    <m/>
  </r>
</pivotCacheRecords>
</file>

<file path=xl/pivotCache/pivotCacheRecords5.xml><?xml version="1.0" encoding="utf-8"?>
<pivotCacheRecords xmlns="http://schemas.openxmlformats.org/spreadsheetml/2006/main" xmlns:r="http://schemas.openxmlformats.org/officeDocument/2006/relationships" count="152">
  <r>
    <n v="1"/>
    <s v="9. Gestión Administrativa "/>
    <s v="9.2"/>
    <s v="Origen Interno "/>
    <s v="1.    Auditorías Internas. "/>
    <x v="0"/>
    <s v="Graciela Zabala Rico"/>
    <x v="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d v="2020-10-31T00:00:00"/>
    <d v="2020-11-30T00:00:00"/>
    <x v="0"/>
    <s v="Subdirector Administrativo "/>
    <s v="CERRADA"/>
    <s v="CERRADA"/>
    <s v="23/05/2015_x000a_13/12/2017_x000a_23/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ó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x v="0"/>
    <m/>
    <m/>
  </r>
  <r>
    <n v="2"/>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d v="2020-10-31T00:00:00"/>
    <d v="2020-11-30T00:00:00"/>
    <x v="0"/>
    <s v="Subdirector Administrativo "/>
    <s v="CERRADA"/>
    <s v="CERRADA"/>
    <s v="23/05/2015_x000a_13/12/2017_x000a_23/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x v="0"/>
    <m/>
    <m/>
  </r>
  <r>
    <n v="3"/>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20-10-31T00:00:00"/>
    <d v="2020-11-30T00:00:00"/>
    <x v="0"/>
    <s v="Subdirector Administrativo "/>
    <s v="CERRADA"/>
    <s v="CERRADA"/>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x v="0"/>
    <m/>
    <m/>
  </r>
  <r>
    <n v="4"/>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d v="2020-09-30T00:00:00"/>
    <d v="2020-10-31T00:00:00"/>
    <x v="0"/>
    <s v="Subdirector Administrativo "/>
    <s v="CERRADA"/>
    <s v="CERRADA"/>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x v="0"/>
    <m/>
    <m/>
  </r>
  <r>
    <n v="5"/>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20-09-11T00:00:00"/>
    <d v="2020-09-30T00:00:00"/>
    <x v="0"/>
    <s v="Subdirector Administrativo "/>
    <s v="CERRADA"/>
    <s v="CERRADA"/>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x v="0"/>
    <m/>
    <m/>
  </r>
  <r>
    <n v="6"/>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d v="2017-02-10T00:00:00"/>
    <d v="2017-12-31T00:00:00"/>
    <x v="0"/>
    <s v="Subdirector Administrativo "/>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s v="Cerrada "/>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x v="0"/>
    <m/>
    <m/>
  </r>
  <r>
    <n v="7"/>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d v="2017-02-10T00:00:00"/>
    <d v="2017-12-31T00:00:00"/>
    <x v="0"/>
    <s v="Subdirector Administrativo "/>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s v="Cerrada "/>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x v="0"/>
    <m/>
    <m/>
  </r>
  <r>
    <n v="8"/>
    <s v="7. Urbanizaciones y Titulación"/>
    <s v="7.3"/>
    <s v="Origen Interno "/>
    <s v="1.    Auditorías Internas. "/>
    <x v="1"/>
    <s v="Claudia Yanet D'antonio Adame"/>
    <x v="1"/>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d v="2018-05-02T00:00:00"/>
    <d v="2018-06-30T00:00:00"/>
    <x v="1"/>
    <s v="Director de Urbanizaciones y Titulación"/>
    <s v="INICIADA EN LA VIGENCIA 2018"/>
    <s v="VENCIDA EN LA VIGENCIA 2018"/>
    <s v="13/11/2018_x000a_22/05/2019_x000a_4/10/2019 _x000a_ 31/12/2019_x000a_15/04/2020_x000a_17/11/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_x000a__x000a_17/11/2020  Pendiente de realizar verificaciòn de evidencia en fìsico por parte de la Oficina Asesora de Control Intern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_x000a__x000a_17/11/2020: Los expedientes que la Oficina Asesora de Control Interno interno requiera para su verificaciòn se encuentran en Gestiòn Documental de la DUT como se quedò establecido en reuniòn virtual de seguimiento entre Dra. Natalia Hincapiè y la Dra. Ivonne Andrea Torres"/>
    <s v="Ivonne Maritza Gómez-Marisol Cuadrado, se revisó con Claudia Yanet D Antonio Adame el 3 de mayo de 2018_x000a__x000a_  22/05/19 Magda Giselle Cifuentes_x000a_31/12/2019 Magda Giselle Cifuentes_x000a_15/04/2020 Angela Marìa Vèlez"/>
    <s v="18/12/2018_x000a_06/06/2019_x000a_14/11/2019_x000a_24/01/2020_x000a_24/04/2020_x000a_01/07/2020_x000a_23/11/2020"/>
    <s v="NO"/>
    <s v="En Ejecución Vencida"/>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01/07/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23/11/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x v="0"/>
    <m/>
    <m/>
  </r>
  <r>
    <n v="9"/>
    <s v="16. Evaluación de la Gestión"/>
    <s v="16.1"/>
    <s v="Origen Interno "/>
    <s v="1.    Auditorías Internas. "/>
    <x v="2"/>
    <s v="Auditor Externo "/>
    <x v="2"/>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d v="2018-08-31T00:00:00"/>
    <x v="2"/>
    <s v="Asesor de Control Interno "/>
    <s v="CERRADA"/>
    <s v="CERRADA"/>
    <s v="12/12/2018_x000a_19/06/2019_x000a_04/10/2019_x000a_15/01/2020_x000a_15/04/2020_x000a_25/06/2020_x000a_16/10/2020"/>
    <s v="CUMPLIDA"/>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_x000a_16/10/2020_x000a_Ruta: \\10.216.160.201\control interno\2020\28.05 PM\INTERNO\13. II_Seg_2020\Evidencias Control Interno PM Icontec\Evidencias"/>
    <s v="Alejandro Marín Cañón / Contratista 560-2018 / Contratista 007-2019_x000a_15/01/2020: Alexandra Johenn Álvarez Mantilla-Profesional Universitario 219-01/Jhoana Marcela Rodríguez Silva Contratista 606-2020"/>
    <s v="13/12/2018_x000a_19/06/2019_x000a_04/10/2019_x000a_29/01/2020_x000a_28/04/2020_x000a_01/07/2020_x000a_19/10/2020"/>
    <s v="SI"/>
    <s v="Cerrada "/>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ón de la mejora_x000a__x000a_28/04/2020:_x000a_Se ha socializado a 3 de 16 procesos el procedimiento &quot;208-CI-PR-05 gestión de la mejora&quot;._x000a_Hallazgo que continua abierto_x000a__x000a_01/07/2020: En razón al aislamiento obligatorio declarado por la pandemia generada por el virus COVID-19, no se ha podido continuar con la socialización a los demás procesos. 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x v="0"/>
    <m/>
    <m/>
  </r>
  <r>
    <n v="10"/>
    <s v="1. Gestión Estratégica"/>
    <s v="1.18"/>
    <s v="Origen Interno "/>
    <s v="3.    Seguimientos de la Asesoría de Control Interno."/>
    <x v="3"/>
    <s v="Alejandro Marín Cañón"/>
    <x v="3"/>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d v="2019-12-31T00:00:00"/>
    <x v="3"/>
    <s v="Jefe Oficina Asesora de Planeación "/>
    <s v="CERRADA"/>
    <s v="CERRADA"/>
    <s v="4/10/2019_x000a_14/01/2020_x000a_30/06/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_x000a__x000a_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_x000a__x000a_https://www.cajaviviendapopular.gov.co/?q=matriz-de-riesgos-plan-anticorrupci%C3%B3n-y-atenci%C3%B3n-al-ciudadano"/>
    <s v="14/01/2020:\\10.216.160.201\calidad\19. CONSOLIDADO MAPAS DE RIESGO\MATRIZ DE RIESGOS - PAAC\2019\MATRIZ DE RIESGOS - PAAC - 3er. CORTE_x000a__x000a_30/06/2020: \\10.216.160.201\calidad\19. CONSOLIDADO MAPAS DE RIESGO\MATRIZ DE RIESGOS - PAAC\2020\MAPA DE RIESGOS - PAAC - 1er. CORTE - 2020"/>
    <s v="14/01/2020: Javier de Jesús Cruz - Jefe Oficina Asesora de Planeación_x000a_30/06/2020: Catalina Nagy Patiño - Jefe Oficina Asesora de Planeación"/>
    <s v="15/10/2019_x000a_27/01/2020_x000a_27/04/2020_x000a_03/07/2020"/>
    <s v="SI"/>
    <s v="Cerrada "/>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
    <x v="0"/>
    <m/>
    <m/>
  </r>
  <r>
    <n v="11"/>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d v="2019-10-09T00:00:00"/>
    <x v="4"/>
    <s v="Director de Mejoramiento de Barrios"/>
    <s v="CERRADA"/>
    <s v="CERRADA"/>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s v="Cerrada "/>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x v="0"/>
    <m/>
    <m/>
  </r>
  <r>
    <n v="12"/>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d v="2019-12-31T00:00:00"/>
    <x v="4"/>
    <s v="Director de Mejoramiento de Barrios"/>
    <s v="CERRADA"/>
    <s v="CERRADA"/>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s v="Cerrada "/>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ía TECNICONSULTA SAS correspondiente al contrato 691 de 2018_x000a_-El dí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x v="0"/>
    <m/>
    <m/>
  </r>
  <r>
    <n v="13"/>
    <s v="10. Gestión Financiera "/>
    <s v="10.28"/>
    <s v="Origen Interno "/>
    <s v="1.    Auditorías Internas. "/>
    <x v="4"/>
    <s v="Auditor Externo "/>
    <x v="4"/>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d v="2020-01-31T00:00:00"/>
    <x v="5"/>
    <s v="Subdirector Financiero"/>
    <s v="CERRADA"/>
    <s v="CERRADA"/>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s v="Cerrada "/>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ón 65_x000a__x000a_29/04/2020:_x000a_Se realiza segundo seguimiento trimestral, correspondiente al 4 trimestre de 2019, a las áreas de Cartera, Presupuesto, Tesorería y Contabilidad, del día 18Dic2019, donde se relaciona listado de asistencia por cada área y archivo en Excel con el puntaje obtenido por cada área."/>
    <x v="0"/>
    <m/>
    <m/>
  </r>
  <r>
    <n v="14"/>
    <s v="1. Gestión Estratégica"/>
    <s v="1.23"/>
    <s v="Origen Interno "/>
    <s v="1.    Auditorías Internas. "/>
    <x v="4"/>
    <s v="Auditor Interno"/>
    <x v="4"/>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d v="2019-07-31T00:00:00"/>
    <x v="3"/>
    <s v="Jefe Oficina Asesora de Planeación "/>
    <s v="CERRADA"/>
    <s v="CERRADA"/>
    <s v="4/10/2019_x000a_14/01/2020_x000a_30/06/2020"/>
    <s v="CUMPLIDA"/>
    <s v="14/01/2020: Durante el mes de Mayo - 2019, se actualizarón las Matrices de Oportunidades de Mejora, consolidando la información para cada proceso de la Entidad (16) y efectuando su publicación en la carpeta de calidad._x000a__x000a_30/06/2020:Durante el mes de Enero - 2020, se actualizarón las Matrices DOFA, dentro de las cuales se tienen las Oportunidades , consolidando la información para cada proceso de la Entidad (16) y efectuando su publicación en la carpeta de calidad."/>
    <s v="14/01/2020: \\10.216.160.201\calidad\1. PROCESO DE GESTIÓN ESTRATÉGICA\DOCUMENTOS REFERENCIA\CONTEXTO ORGANIZACIONAL\2019_x000a__x000a_30/06/2020:\\10.216.160.201\calidad\19. CONSOLIDADO MAPAS DE RIESGO\MATRIZ DE RIESGOS - PAAC\2020\FICHAS DE RIESGO - 2020"/>
    <s v="14/01/2020: Javier de Jesús Cruz - Jefe Oficina Asesora de Planeación_x000a_30/06/2020: Catalina Nagy Patiño - Jefe Oficina Asesora de Planeación"/>
    <s v="13/11/2019_x000a_27/01/2020_x000a_27/04/2020_x000a_03/07/2020"/>
    <s v="SI"/>
    <s v="Cerrada "/>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ándose 16 pestañas, una para cada proceso, por lo cual dicho archivo no refleja la construcción de una Matriz de Oportunidades de Mejora que reúna las acciones o actividades para abordar y gestionar las Oportunidades de Mejora identificadas para cada Proceso de la entidad._x000a_Hallazgo que continua abierto_x000a__x000a_03/07/2020_x000a_Se realiza verificación de las matrices DOFA actualizadas para la vigencia 2020, en la ruta: \\10.216.160.201\calidad\19. CONSOLIDADO MAPAS DE RIESGO\MATRIZ DE RIESGOS - PAAC\2020\FICHAS DE RIESGO - 2020, donde se puede evidenciar que se encuentran 16 archivos &quot;208-PLA-Ft-73-74-75 y 78 Riesgos&quot; para los 16 procesos de la CVP, encontrando en cada proceso el ítem de &quot;3.2 Oportunidades de Mejora&quot; del formato &quot;Contexto del Proceso&quot; código 208-PLA-Ft-75 versión 2."/>
    <x v="0"/>
    <m/>
    <m/>
  </r>
  <r>
    <n v="15"/>
    <s v="4. Reasentamientos Humanos"/>
    <s v="4.6"/>
    <s v="Origen Interno "/>
    <s v="1.    Auditorías Internas. "/>
    <x v="4"/>
    <s v="Auditor Externo "/>
    <x v="4"/>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d v="2019-12-31T00:00:00"/>
    <x v="6"/>
    <s v="Director de Reasentamientos"/>
    <s v="CERRADA"/>
    <s v="CERRADA"/>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s v="Cerrada "/>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ía se permite dejar cerrada la acción, ya que cumple con la actividad propuesta, pero el envio de la misma, no cumple con la fecha establecida, la cual era el día 31/12/2019, pero entregan el soporte de las evidencias el día 20/02/2020."/>
    <x v="0"/>
    <m/>
    <m/>
  </r>
  <r>
    <n v="16"/>
    <s v="14. Gestión Tecnología de la Información y Comunicaciones"/>
    <s v="14.14"/>
    <s v="Origen Interno "/>
    <s v="1.    Auditorías Internas. "/>
    <x v="4"/>
    <s v="Auditor Externo "/>
    <x v="4"/>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d v="2019-12-31T00:00:00"/>
    <x v="7"/>
    <s v="Jefe Oficina de Tecnologías de la Información y las Comunicaciones"/>
    <s v="CERRADA"/>
    <s v="CERRADA"/>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s v="Cerrada "/>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ónico del dí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ía 31Ene2020 mediante correo se realiza el envio del los documentos FUSS TIC enero 2020_x000a__x000a_Así mismo se cuenta con correo del día 08Abr2020 donde se realiza la entrega oportuna de las Herramientas de Gestión con corte al 31Mar2020, teniendo en cuenta que el plazo de entrega establecido por la OAP era el día 08Abr2020."/>
    <x v="0"/>
    <m/>
    <m/>
  </r>
  <r>
    <n v="17"/>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d v="2019-09-30T00:00:00"/>
    <x v="2"/>
    <s v="Asesor de Control Interno "/>
    <s v="CERRADA"/>
    <s v="CERRADA"/>
    <s v="14/10/2019_x000a_15/01/2020_x000a_15/04/2020_x000a_25/06/2020_x000a_16/10/2020"/>
    <s v="CUMPLIDA"/>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5 y 17 ene 2020 Ruta:\\10.216.160.201\control interno\2020\28.05 PM\INTERNO\CAPACITACIÓN_x000a_16Oct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 En razón al aislamiento obligatorio declarado por la pandemia generada por el virus COVID-19, no se ha podido continuar con la socialización a los demás procesos.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x v="0"/>
    <m/>
    <m/>
  </r>
  <r>
    <n v="18"/>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d v="2019-10-15T00:00:00"/>
    <x v="2"/>
    <s v="Asesor de Control Interno "/>
    <s v="CERRADA"/>
    <s v="CERRADA"/>
    <s v="14/10/2019_x000a_15/01/2020_x000a_15/04/2020_x000a_25/06/2020_x000a_16/10/2020"/>
    <s v="CUMPLIDA"/>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
    <s v="15 y 17 ene 2020 Ruta:\\10.216.160.201\control interno\2020\28.05 PM\INTERNO\CAPACITACIÓN_x000a__x000a_16/10/2020_x000a_Ruta:_x000a_\\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actualización del Formato de Análisis Causal, código 208-CI-Ft-16, versión 2, vigente desde el 05Feb2020, con el fin de contar con la herramienta actualizada para desarrollar el taller de análisis causal._x000a__x000a_Se elaboró una (1) presentación en PowerPoint sobre &quot;Taller Análisis Causal Área de Control Interno&quot; donde se exponen las tres metodologías para identificar la causa raíz, así como la explicación del formato análisis causal y todas sus etiquetas, actividad lúdica, diligenciamiento de la herramienta y finalmente análisis de caso._x000a__x000a_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_x000a__x000a_Se ejecutó el cronograma de reuniones de acuerdo al memorando 2020IE7569, dejando trece (13) registros de reunión, en los cuales se desarrolló el taller de análisis causal con los 16 procesos de la CVP de la siguiente manera:_x000a__x000a_Gestión Financiera – 14Sep2020_x000a_Subdirección Administrativa (Gestión Administrativa, Gestión Documental y Gestión de Talento Humano) – 14Sep2020_x000a_Mejoramiento de Vivienda – 15Sep2020_x000a_Oficina TIC – 15Sep2020_x000a_Urbanización y Titulación - 15Sep2020_x000a_Oficina Asesora de Comunicaciones – 16Sep2020_x000a_Reasentamientos – 16Sep2020_x000a_Oficina Asesora de Planeación – 16Sep2020_x000a_Dirección Gestión Corporativa y CID (Servicio al ciudadano, Adquisición de Bienes y Servicios y Control Interno Disciplinario) – 17Sep2020_x000a_Dirección Jurídica – 17Sep2020_x000a_Mejoramiento de Barrios - 18Sep2020_x000a_Evaluación de la Gestión – 16Sep2020 y 18Sep2020_x000a__x000a_En cada taller se realizó un ejercicio práctico para el diligenciamiento del formato de Análisis Causal, el cual se adjunta como evidencia._x000a__x000a_Se adjunta archivo en Word con los pantallazos de realización de reuniones virtuales por la plataforma Meet, con los enlaces de todos los procesos de la CVP._x000a__x000a_La ruta donde reposan las evidencias es: \\10.216.160.201\control interno\2020\28.05 PM\INTERNO\13. II_Seg_2020\Evidencias Control Interno PM Icontec\Evidencias_x000a__x000a_La relación de las evidencias que dan cumplimiento a la actividad propuesta son:_x000a__x000a_1. Formato de Análisis Causal, código 208-CI-Ft-16, versión 2, vigente desde el 05Feb2020._x000a_2. Presentación en PowerPoint sobre &quot;Taller Análisis Causal Área de Control Interno&quot;._x000a_3. Memorando 2020IE7569 del 03Sep2020._x000a_4. Trece (13) registros de reunión, en los cuales se desarrolló el taller de análisis causal con los 16 procesos de la CVP, así como el ejercicio práctico que se realizó con cada proceso para el diligenciamiento del formato de Análisis Causal._x000a_5. Archivo en Word con los pantallazos de realización de reuniones virtuales por la plataforma Meet, con los enlaces de todos los procesos de la CVP._x000a__x000a_Hallazgo que se cierra, ya que la actividad es cumplida al 100%"/>
    <x v="0"/>
    <m/>
    <m/>
  </r>
  <r>
    <n v="19"/>
    <s v="11. Gestión Documental"/>
    <s v="11.7"/>
    <s v="Origen Externo "/>
    <s v="13.  Otros."/>
    <x v="5"/>
    <s v="Auditor Externo "/>
    <x v="5"/>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x v="8"/>
    <s v="Subdirector Administrativo "/>
    <s v="INICIADA EN LA VIGENCIA 2020"/>
    <s v="SIN VENCER"/>
    <s v="21/04/2020_x000a_25/06/2020_x000a_20/11/202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_x000a__x000a_20/11/2020: Se encuentra en proceso el plan de trabajo para la organización del fondo documental acumulado, se genera Informe APLICACIÓN DE LAS TABLAS DE VALORACIÓN DOCUMENTAL."/>
    <s v="La evidencia reposa en el servidor_x000a__x000a_Evidencia proceso de Gestión Documental_x000a__x000a_Informe intervención fondo documental acumulado"/>
    <s v="HERNAN DARIO PARRA"/>
    <s v="05/02/2020_x000a_22/04/2020_x000a_01/07/2020_x000a_23/11/2020"/>
    <s v="NO"/>
    <s v="En Ejecución Oportuna"/>
    <s v="Ángelo Maurizio Diaz Rodríguez_x000a__x000a_Manuel Andres Farias Pinzón"/>
    <s v="5/02/2020: Se hará seguimiento a esta actividad en el 2020._x000a__x000a_22/04/2020: 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_x000a__x000a_01/07/2020:_x000a_Actividad que continúa en ejecución oportuna._x000a__x000a_23/11/2020:_x000a_Se cuenta con el documento &quot;INFORME DE APLICACIÓN DE LAS TABLAS DE VALORACIÓN DOCUMENTAL&quot; Propuesta metodológica 2020 –V2 Fecha: (19/11/2020), donde se describe el avance en la intervención del fondo documental acumulado a octubre 2020._x000a__x000a_Actividad que se encuentra en Ejecución Oportuna"/>
    <x v="0"/>
    <m/>
    <m/>
  </r>
  <r>
    <n v="20"/>
    <s v="14. Gestión Tecnología de la Información y Comunicaciones"/>
    <s v="14.24"/>
    <s v="Origen Interno "/>
    <s v="4- Auditoría Especial"/>
    <x v="6"/>
    <s v="Auditor Interno"/>
    <x v="6"/>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d v="2019-10-31T00:00:00"/>
    <x v="7"/>
    <s v="Jefe Oficina de Tecnologías de la Información y las Comunicaciones"/>
    <s v="CERRADA"/>
    <s v="CERRADA"/>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s v="Cerrada "/>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ón con los siguientes temas:_x000a_1. Capacitación de SAE-SAI a Diego Fernando Díaz Barrero - fecha 03Oct2019_x000a_2. Capacitación de SAE-SAI a Diego Fernando Díaz Barrero - fecha 24May2019, acta con instructivo incluido de fecha 24May2019"/>
    <x v="0"/>
    <m/>
    <m/>
  </r>
  <r>
    <n v="21"/>
    <s v="9. Gestión Administrativa "/>
    <s v="9.19"/>
    <s v="Origen Interno "/>
    <s v="4- Auditoría Especial"/>
    <x v="6"/>
    <s v="Auditor Interno"/>
    <x v="6"/>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d v="2019-07-17T00:00:00"/>
    <d v="2019-11-30T00:00:00"/>
    <x v="0"/>
    <s v="Subdirector Administrativo "/>
    <s v="CERRADA"/>
    <s v="CERRADA"/>
    <s v="9/10/2019_x000a_15/01/2020_x000a_21/04/2020_x000a_25/06/2020_x000a_20/11/2020"/>
    <s v="CUMPLIDA"/>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_x000a__x000a_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_x000a__x000a_20/11/2020: Por parte de la Subdirección Administrativa bajo el Concepto 2019EE2245 Asignacion manual de funciones, se realizó memorando 2020IE6973 Asignación / ajuste función específica del Auxiliar Administrativo código 407 grado 10."/>
    <s v="Memorando modificacion Manual Funciones_x000a__x000a_Radicado MEMORANDO  2019EE2620  y 2019EE2784 _x000a__x000a_Comunicados internos del proceso de Talento Humano_x000a__x000a_Concepto 2019EE2245 Asignacion manual de funciones, Memorando 2020IE6973"/>
    <s v="HERNAN DARIO PARRA"/>
    <s v="29/10/2019_x000a_29/01/2020_x000a_22/04/2020_x000a_01/07/2020_x000a_23/11/2020"/>
    <s v="SI"/>
    <s v="Cerrada "/>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istrativo del servicio civil para la actualización del Manual de funciones de la CVP._x000a__x000a_22/04/2020:_x000a_Se encuentra en ajuste con el Departamento administrativo del servicio civil para la actualización del Manual de funciones de la CVP._x000a_Hallazgo que continua abierto_x000a__x000a_01/07/2020:_x000a_Actividad que continúa en ejecución vencida, el hallazgo continúa abierto._x000a__x000a_23/11/2020:_x000a_De acuerdo con el concepto recibido por parte de la Departamento Administrativo del Servicio Civil Distrital -DASCD, bajo radicado 2019EE2245 del 11Sep2019, sobre la asignacion manual de funciones, se entrega el memorando 2020IE6973 del 30Jul2020 donde se realiza la asignación y ajuste a función específica del Auxiliar Administrativo código 407 grado 10, a partir de la fecha, la función es la siguiente: &quot;Realizar una vez por año el inventario físico y de verificación de los bienes muebles y la conciliación con la información contable, proyectando los ajustes requeridos, de acuerdo con los procedimientos y lineamientos internos, con la debida oportunidad&quot;."/>
    <x v="0"/>
    <m/>
    <m/>
  </r>
  <r>
    <n v="22"/>
    <s v="9. Gestión Administrativa "/>
    <s v="9.23"/>
    <s v="Origen Interno "/>
    <s v="4- Auditoría Especial"/>
    <x v="6"/>
    <s v="Auditor Interno"/>
    <x v="6"/>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d v="2019-12-31T00:00:00"/>
    <x v="0"/>
    <s v="Subdirector Administrativo "/>
    <s v="INICIADA EN LA VIGENCIA 2019"/>
    <s v="VENCIDA EN LA VIGENCIA 2019"/>
    <s v="9/10/2019_x000a_15/01/2020_x000a_21/04/2020_x000a_25/06/2020_x000a_20/11/2020"/>
    <s v="EN DESARROLLO "/>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_x000a__x000a_20/11/2020: Se realiza proceso para la enajenación de los bienes bajo el numero  CVP-SAMC-006-2020, se encuentra en proceso de publicación."/>
    <s v="Conceptos Tecnicos para dar de baja Muebles, enceres sofware y equipos tecnologicos, Proyecto PAA 2020_x000a__x000a_Resoluciones N° 4921 - 4922 del 30 de diciembre de 2019._x000a__x000a_PLAN ANUAL DE ADQUISICIONES - 2020 SECOP II_x000a__x000a_Aviso convocatoria CVP-SAMC-006-2020"/>
    <s v="HERNAN DARIO PARRA"/>
    <s v="29/10/2019_x000a_29/01/2020_x000a_22/04/2020_x000a_01/07/2020_x000a_23/11/2020"/>
    <s v="NO"/>
    <s v="En Ejecución Vencida"/>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_x000a__x000a_01/07/2020:_x000a_Se cuenta con el Plan Anual de Adqu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_x000a__x000a_Queda pendiente la evidencia que demuestre que se haya dado de baja el inventario y retiro definitivo en físico de estos elementos. Hallazgo que continúa abierto._x000a__x000a_23/11/2020:_x000a_Se cuenta con aviso de convocatoria selección abreviada de menor cuantía bajo el numero CVP-SAMC-006-2020 para el proceso de enajenación de los bienes de la CVP, pendiente publicación. Hallazgo que continúa abierto."/>
    <x v="0"/>
    <m/>
    <m/>
  </r>
  <r>
    <n v="23"/>
    <s v="6. Mejoramiento de Barrios"/>
    <s v="6.4"/>
    <s v="Origen Externo "/>
    <s v="1.    Auditorías Internas. "/>
    <x v="7"/>
    <s v="Auditor Externo "/>
    <x v="7"/>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d v="2019-06-01T00:00:00"/>
    <d v="2019-09-30T00:00:00"/>
    <x v="4"/>
    <s v="Director de Mejoramiento de Barrios"/>
    <s v="CERRADA"/>
    <s v="CERRADA"/>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s v="Cerrada "/>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x v="0"/>
    <m/>
    <m/>
  </r>
  <r>
    <n v="24"/>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d v="2019-09-30T00:00:00"/>
    <x v="2"/>
    <s v="Asesor de Control Interno "/>
    <s v="CERRADA"/>
    <s v="CERRADA"/>
    <s v="14/10/2019_x000a_15/01/2020_x000a_15/04/2020_x000a_25/06/2020_x000a_16/10/2020"/>
    <s v="CUMPLIDA"/>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5 y 17 ene 2020 Ruta:\\10.216.160.201\control interno\2020\28.05 PM\INTERNO\CAPACITACIÓN_x000a_16/10/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x v="0"/>
    <m/>
    <m/>
  </r>
  <r>
    <n v="25"/>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d v="2019-10-15T00:00:00"/>
    <x v="2"/>
    <s v="Asesor de Control Interno "/>
    <s v="CERRADA"/>
    <s v="CERRADA"/>
    <s v="14/10/2019_x000a_15/01/2020_x000a_15/04/2020_x000a_25/06/2020_x000a_16/10/2020"/>
    <s v="CUMPLIDA"/>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
    <s v="15 y 17 ene 2020 Ruta:\\10.216.160.201\control interno\2020\28.05 PM\INTERNO\CAPACITACIÓN_x000a_16/10/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actualización del Formato de Análisis Causal, código 208-CI-Ft-16, versión 2, vigente desde el 05Feb2020, con el fin de contar con la herramienta actualizada para desarrollar el taller de análisis causal._x000a__x000a_Se elaboró una (1) presentación en PowerPoint sobre &quot;Taller Análisis Causal Área de Control Interno&quot; donde se exponen las tres metodologías para identificar la causa raíz, así como la explicación del formato análisis causal y todas sus etiquetas, actividad lúdica, diligenciamiento de la herramienta y finalmente análisis de caso._x000a__x000a_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_x000a__x000a_Se ejecutó el cronograma de reuniones de acuerdo al memorando 2020IE7569, dejando trece (13) registros de reunión, en los cuales se desarrolló el taller de análisis causal con los 16 procesos de la CVP de la siguiente manera:_x000a__x000a_Gestión Financiera – 14Sep2020_x000a_Subdirección Administrativa (Gestión Administrativa, Gestión Documental y Gestión de Talento Humano) – 14Sep2020_x000a_Mejoramiento de Vivienda – 15Sep2020_x000a_Oficina TIC – 15Sep2020_x000a_Urbanización y Titulación - 15Sep2020_x000a_Oficina Asesora de Comunicaciones – 16Sep2020_x000a_Reasentamientos – 16Sep2020_x000a_Oficina Asesora de Planeación – 16Sep2020_x000a_Dirección Gestión Corporativa y CID (Servicio al ciudadano, Adquisición de Bienes y Servicios y Control Interno Disciplinario) – 17Sep2020_x000a_Dirección Jurídica – 17Sep2020_x000a_Mejoramiento de Barrios - 18Sep2020_x000a_Evaluación de la Gestión – 16Sep2020 y 18Sep2020_x000a__x000a_En cada taller se realizó un ejercicio práctico para el diligenciamiento del formato de Análisis Causal, el cual se adjunta como evidencia._x000a__x000a_Se adjunta archivo en Word con los pantallazos de realización de reuniones virtuales por la plataforma Meet, con los enlaces de todos los procesos de la CVP._x000a__x000a_La ruta donde reposan las evidencias es: \\10.216.160.201\control interno\2020\28.05 PM\INTERNO\13. II_Seg_2020\Evidencias Control Interno PM Icontec\Evidencias_x000a__x000a_La relación de las evidencias que dan cumplimiento a la actividad propuesta son:_x000a__x000a_1. Formato de Análisis Causal, código 208-CI-Ft-16, versión 2, vigente desde el 05Feb2020._x000a_2. Presentación en PowerPoint sobre &quot;Taller Análisis Causal Área de Control Interno&quot;._x000a_3. Memorando 2020IE7569 del 03Sep2020._x000a_4. Trece (13) registros de reunión, en los cuales se desarrolló el taller de análisis causal con los 16 procesos de la CVP, así como el ejercicio práctico que se realizó con cada proceso para el diligenciamiento del formato de Análisis Causal._x000a_5. Archivo en Word con los pantallazos de realización de reuniones virtuales por la plataforma Meet, con los enlaces de todos los procesos de la CVP._x000a__x000a_Hallazgo que se cierra, ya que la actividad es cumplida al 100%"/>
    <x v="0"/>
    <m/>
    <m/>
  </r>
  <r>
    <n v="26"/>
    <s v="9. Gestión Administrativa "/>
    <s v="9.31"/>
    <s v="Origen Interno "/>
    <s v="4- Auditoría Especial"/>
    <x v="8"/>
    <s v="Graciela Zabala Rico"/>
    <x v="8"/>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d v="2019-12-31T00:00:00"/>
    <x v="0"/>
    <s v="Subdirector Administrativo "/>
    <s v="CERRADA"/>
    <s v="CERRADA"/>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s v="Cerrada "/>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x v="0"/>
    <m/>
    <m/>
  </r>
  <r>
    <n v="27"/>
    <s v="14. Gestión Tecnología de la Información y Comunicaciones"/>
    <s v="14.27"/>
    <s v="Origen Interno "/>
    <s v="3.    Seguimientos de la Asesoría de Control Interno."/>
    <x v="9"/>
    <s v="Alejandro Marín Cañón"/>
    <x v="9"/>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d v="2019-09-16T00:00:00"/>
    <d v="2019-12-31T00:00:00"/>
    <x v="7"/>
    <s v="Jefe Oficina de Tecnologías de la Información y las Comunicaciones"/>
    <s v="CERRADA"/>
    <s v="CERRADA"/>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s v="Cerrada "/>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ás en la Hoja de Ruta 20196-2020, se realiza el seguimiento a los proyectos de la oficina TIC, en su planeación y ejecución de cada actividad, de acuerdo a los dominios establecidos por el MinTIC."/>
    <x v="0"/>
    <m/>
    <m/>
  </r>
  <r>
    <n v="28"/>
    <s v="4. Reasentamientos Humanos"/>
    <s v="4.7"/>
    <s v="Origen Interno "/>
    <s v="3.    Seguimientos de la Asesoría de Control Interno."/>
    <x v="10"/>
    <s v="Alejandro Marín Cañón"/>
    <x v="1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d v="2019-09-18T00:00:00"/>
    <d v="2020-01-31T00:00:00"/>
    <x v="6"/>
    <s v="Director de Reasentamientos"/>
    <s v="CERRADA"/>
    <s v="CERRADA"/>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ía se permite dejar cerrada la acción, ya que cumple con la actividad propuesta, con el envió oportuno de los soportes de la misma, el día 22/01/2020,"/>
    <x v="0"/>
    <m/>
    <m/>
  </r>
  <r>
    <n v="29"/>
    <s v="7. Urbanizaciones y Titulación"/>
    <s v="7.8"/>
    <s v="Origen Interno "/>
    <s v="3.    Seguimientos de la Asesoría de Control Interno."/>
    <x v="10"/>
    <s v="Alejandro Marín Cañón"/>
    <x v="1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d v="2020-01-31T00:00:00"/>
    <x v="1"/>
    <s v="Director de Urbanizaciones y Titulación"/>
    <s v="CERRADA"/>
    <s v="CERRADA"/>
    <d v="2019-12-31T00:00:00"/>
    <s v="CUMPLIDA"/>
    <s v="El PAAC fue entregado a la Oficina Asesora de Plaenación el 9 de enero de 2020.                                                                                                                                                                                                                                                                                                                                                                                                                                                                                                                                            "/>
    <s v="Correo electrónico enviado el 9 de enero de 2020 a la Oficina Asesora de Planeación."/>
    <s v="Angela María Vélez C."/>
    <s v="05/02/2020_x000a_24/04/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ía 23Dic2019 dirigido al área de Planeación, donde se realiza la entrega oportuna de la formulación del PAAC 2020."/>
    <x v="0"/>
    <m/>
    <m/>
  </r>
  <r>
    <n v="30"/>
    <s v="6. Mejoramiento de Barrios"/>
    <s v="6.5"/>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d v="2020-01-10T00:00:00"/>
    <x v="4"/>
    <s v="Director de Mejoramiento de Barrios"/>
    <s v="CERRADA"/>
    <s v="CERRADA"/>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
    <x v="0"/>
    <m/>
    <m/>
  </r>
  <r>
    <n v="31"/>
    <s v="5. Mejoramiento de Vivienda"/>
    <s v="5.6"/>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d v="2020-01-31T00:00:00"/>
    <x v="9"/>
    <s v="Director de Mejoramiento de Vivienda"/>
    <s v="CERRADA"/>
    <s v="CERRADA"/>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s v="Cerrada "/>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ía 20Ene2020 mediante memorando 2020IE415, cumpliendo oportunamente con el tiempo establecido para la acción."/>
    <x v="0"/>
    <m/>
    <m/>
  </r>
  <r>
    <n v="32"/>
    <s v="14. Gestión Tecnología de la Información y Comunicaciones"/>
    <s v="14.28"/>
    <s v="Origen Interno "/>
    <s v="3.    Seguimientos de la Asesoría de Control Interno."/>
    <x v="10"/>
    <s v="Alejandro Marín Cañón"/>
    <x v="1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d v="2020-01-15T00:00:00"/>
    <x v="7"/>
    <s v="Jefe Oficina de Tecnologías de la Información y las Comunicaciones"/>
    <s v="CERRADA"/>
    <s v="CERRADA"/>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ónico del día 23Ene2020, donde se realiza la entrega oportuna del PAAC 2020 a la OAP, así mismo el día 26Feb2020 el Jefe Andrés Orlando Briceño realizó la socialización de la matriz del PAAC a través del correo electrónico al equipo de la oficina TIC."/>
    <x v="0"/>
    <m/>
    <m/>
  </r>
  <r>
    <n v="33"/>
    <s v="16. Evaluación de la Gestión"/>
    <s v="16.5"/>
    <s v="Origen Interno "/>
    <s v="3.    Seguimientos de la Asesoría de Control Interno."/>
    <x v="10"/>
    <s v="Alejandro Marín Cañón"/>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d v="2020-01-31T00:00:00"/>
    <x v="2"/>
    <s v="Asesor de Control Interno "/>
    <s v="CERRADA"/>
    <s v="CERRADA"/>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ónico del día 24Ene2020, donde se realiza el envió oportuno de la formulación del PAAC 2020 al área de Planeación."/>
    <x v="0"/>
    <m/>
    <m/>
  </r>
  <r>
    <n v="34"/>
    <s v="9. Gestión Administrativa "/>
    <s v="9.43"/>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d v="2020-01-31T00:00:00"/>
    <x v="0"/>
    <s v="Subdirector Administrativo "/>
    <s v="CERRADA"/>
    <s v="CERRADA"/>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x v="0"/>
    <m/>
    <m/>
  </r>
  <r>
    <n v="35"/>
    <s v="3. Prevención del Daño Antijurídico y Representación Judicial"/>
    <s v="3.4"/>
    <s v="Origen Interno "/>
    <s v="3.    Seguimientos de la Asesoría de Control Interno."/>
    <x v="10"/>
    <s v="Auditor Interno"/>
    <x v="1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d v="2020-01-31T00:00:00"/>
    <x v="10"/>
    <s v="Director Jurídico "/>
    <s v="CERRADA"/>
    <s v="CERRADA"/>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x v="0"/>
    <m/>
    <m/>
  </r>
  <r>
    <n v="36"/>
    <s v="1. Gestión Estratégica"/>
    <s v="1.24"/>
    <s v="Origen Interno "/>
    <s v="3.    Seguimientos de la Asesoría de Control Interno."/>
    <x v="10"/>
    <s v="Auditor Interno"/>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d v="2020-01-31T00:00:00"/>
    <x v="3"/>
    <s v="Jefe Oficina Asesora de Planeación "/>
    <s v="CERRADA"/>
    <s v="CERRADA"/>
    <s v="14/01/2020_x000a_30/06/2020"/>
    <s v="CUMPLIDA"/>
    <s v="14/01/2020: A la fecha, los responsables de procesos han entregado las herramientas de gestión de forma oportuna, acorde al memorando de solicitud._x000a__x000a_30/06/2020: Para la formualción del Mapa deRiesgos - PAAC, se evidenció la entrega oportuna por parte de los responsables de procesos, exceptuando el proceso de Gestión de Comunicaciones, que entregó posterior a la fecha requerida."/>
    <s v="14/01/2020: \\10.216.160.201\calidad\19. CONSOLIDADO MAPAS DE RIESGO\MATRIZ DE RIESGOS - PAAC\2019\MATRIZ DE RIESGOS - PAAC - 3er. CORTE_x000a__x000a_30/06/2020: \\10.216.160.201\calidad\19. CONSOLIDADO MAPAS DE RIESGO\MATRIZ DE RIESGOS - PAAC\2020\MATRIZ DE RIESGOS - PAAC FINAL"/>
    <s v="14/01/2020: Javier de Jesús Cruz - Jefe Oficina Asesora de Planeación_x000a_Todos los Resposables de procesos_x000a_30/06/2020: Catalina Nagy Patiño - Jefe Oficina Asesora de Planeación_x000a_Todos los Resposables de procesos"/>
    <s v="05/02/2020_x000a_27/04/2020_x000a_03/07/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_x000a_Hallazgo que continua abierto_x000a__x000a_03/07/2020:_x000a_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
    <x v="0"/>
    <m/>
    <m/>
  </r>
  <r>
    <n v="37"/>
    <s v="1. Gestión Estratégica"/>
    <s v="1.27"/>
    <s v="Origen Interno "/>
    <s v="3.    Seguimientos de la Asesoría de Control Interno."/>
    <x v="10"/>
    <s v="Auditor Interno"/>
    <x v="1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d v="2019-12-31T00:00:00"/>
    <x v="3"/>
    <s v="Jefe Oficina Asesora de Planeación "/>
    <s v="CERRADA"/>
    <s v="CERRADA"/>
    <s v="4/10/2019_x000a_14/01/2020_x000a_30/06/2020"/>
    <s v="CUMPLIDA"/>
    <s v="14/01/2020: 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_x000a__x000a_30/06/2020: _x000a_La Oficina Asesora de Planeación, una vez consolidada la información para los 16 procesos de la Entidad, llevó para revisión y/o aprobación la formulación del Mapa de riesgos - PAAC - 2020, en el Comité Institucional de Gestión y Desempeño, el día 27 de enero - 2020. _x000a_El 28 de enero - 2020 solicitó la publicación de la versión preliminar para observaciones de los grupos de interés internos y externos. _x000a_El 28 de enero - 2020, envía el Mapa de Riesgos - Plan Anticorrupción y Atención al ciudadado a los Responsables de Procesos y sus enlaces, para socializar la Versión Preliminar Mapa de Riesgos Procesos – Plan Anticorrupción y Atención al Ciudadano._x000a_El 31 de enero - 2020, una vez aprobada y no habiendo recibido observaciones, se publica la formulación de la Herramienta en la página web y en la carpeta de calidad, cumpliendo así con la Normatividad que nos rige  (3101/2020). _x000a__x000a_Publicación: _x000a_1. Pagina web de la Caja de la Vivienda Popular y en el Botón de Transparencia _x000a_https://www.cajaviviendapopular.gov.co/?q=matriz-de-riesgos-plan-anticorrupci%C3%B3n-y-atenci%C3%B3n-al-ciudadano_x000a__x000a_Calidad: _x000a_\\10.216.160.201\calidad\19. CONSOLIDADO MAPAS DE RIESGO\MATRIZ DE RIESGOS - PAAC\2020_x000a__x000a_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
    <s v="14/01/2020: https://www.cajaviviendapopular.gov.co/?q=matriz-de-riesgos-plan-anticorrupci%C3%B3n-y-atenci%C3%B3n-al-ciudadano_x000a__x000a_30/06/2020: https://www.cajaviviendapopular.gov.co/?q=matriz-de-riesgos-plan-anticorrupci%C3%B3n-y-atenci%C3%B3n-al-ciudadano"/>
    <s v="14/01/2020: Javier de Jesús Cruz - Jefe Oficina Asesora de Planeación_x000a_30/06/2020: Catalina Nagy Patiño - Jefe Oficina Asesora de Planeación"/>
    <s v="16/10/2019_x000a_27/01/2020_x000a_27/04/2020_x000a_03/07/2020"/>
    <s v="SI"/>
    <s v="Cerrada "/>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_x000a__x000a_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_x000a__x000a_Una vez aprobada y no habiendo recibido observaciones, se publica la formulación de la Herramienta en la página web y en la carpeta de calidad, mediante correo electrónico del día 31Ene2020."/>
    <x v="0"/>
    <m/>
    <m/>
  </r>
  <r>
    <n v="38"/>
    <s v="2. Gestión de Comunicaciones"/>
    <s v="2.4"/>
    <s v="Origen Interno "/>
    <s v="3.    Seguimientos de la Asesoría de Control Interno."/>
    <x v="10"/>
    <s v="Auditor Interno"/>
    <x v="1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d v="2020-01-30T00:00:00"/>
    <x v="11"/>
    <s v="Jefe Oficina Asesora de Comunicaciones "/>
    <s v="CERRADA"/>
    <s v="CERRADA"/>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x v="0"/>
    <m/>
    <m/>
  </r>
  <r>
    <n v="39"/>
    <s v="10. Gestión Financiera "/>
    <s v="10.29"/>
    <s v="Origen Interno "/>
    <s v="3.    Seguimientos de la Asesoría de Control Interno."/>
    <x v="10"/>
    <s v="Auditor Interno"/>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d v="2020-01-31T00:00:00"/>
    <x v="5"/>
    <s v="Subdirector Financiero"/>
    <s v="CERRADA"/>
    <s v="CERRADA"/>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x v="0"/>
    <m/>
    <m/>
  </r>
  <r>
    <n v="40"/>
    <s v="10. Gestión Financiera "/>
    <s v="10.31"/>
    <s v="Origen Interno "/>
    <s v="1.    Auditorías Internas. "/>
    <x v="11"/>
    <s v="Graciela Zabala Rico"/>
    <x v="11"/>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d v="2019-12-24T00:00:00"/>
    <d v="2020-06-30T00:00:00"/>
    <x v="5"/>
    <s v="Subdirector Financiero"/>
    <s v="CERRADA"/>
    <s v="CERRADA"/>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s v="Cerrada "/>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x v="0"/>
    <m/>
    <m/>
  </r>
  <r>
    <n v="41"/>
    <s v="10. Gestión Financiera "/>
    <s v="10.32"/>
    <s v="Origen Interno "/>
    <s v="1.    Auditorías Internas. "/>
    <x v="11"/>
    <s v="Graciela Zabala Rico"/>
    <x v="11"/>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d v="2019-12-24T00:00:00"/>
    <d v="2020-07-30T00:00:00"/>
    <x v="5"/>
    <s v="Subdirector Financiero"/>
    <s v="CERRADA"/>
    <s v="CERRADA"/>
    <s v="21/04/2020_x000a_25/06/2020_x000a_18/11/2020"/>
    <s v="CUMPLIDA"/>
    <s v="21/04/2020:_x000a_A la fecha de corte, esta acción se encuentra en curso ya que se ha venido actualizando el instructivo  208-SFIN-In-03 PROT. SEGURIDAD TESORERIA DE LA CVP_x000a__x000a_25/06/2020:_x000a_A la fecha de corte 23 de junio de 2020 se finalizo la revisión de fondo de la actualizacion del instructivo 208-SFIN-In-03 PROT. SEGURIDAD TESORERIA DE LA CVP, la cual se encuentra en proceso de ajuste de formas para asi ser radicado en la Oficina Asesora de Planeación._x000a__x000a_18/11/2020:_x000a_Se actualizo el instructivo 208-SFIN-In-03 PROTOCOLO DE SEGURIDAD DE LA TESORERIA DE LA C.V.P. V2 vigente desde el 02 de julio de 2020. Asi mismo se realizo la convocatoria a la socializacion a los servidores publicos de la Subdireccion Financiera por google meet y esta se realizo el 29 de julio de 2020."/>
    <s v="1. Instructivo 208-SFIN-In-03 PROTOCOLO DE SEGURIDAD DE LA TESORERIA DE LA C.V.P. V2_x000a_2. Convocatoria socializacion del instructivo _x000a_3. Presentacion de la socializacion del instructivo"/>
    <s v="Audrey Alvarez Bustos / Subdirectora Financiera_x000a_Rafael Pinilla Cueva / profesional SIG_x000a__x000a_Lucia del Pilar Bohorquez Avendaño / Subdirectora Financiera_x000a_Rafael Pinilla Cueva / profesional SIG"/>
    <s v="29/04/2020_x000a_25/06/2020_x000a_19/11/2020"/>
    <s v="SI"/>
    <s v="Cerrada "/>
    <s v="Manuel Andres Farias Pinzón"/>
    <s v="29/04/2020:_x000a_Se adjunta borrador del Instructivo de politicas y procedimientos para implementar el protocolo de seguridad en la C.V.P. _x000a__x000a_25/06/2020:_x000a_Se adjunta borrador del Instructivo de politicas y procedimientos para implementar el protocolo de seguridad en la C.V.P._x000a__x000a_19/11/2020:_x000a_Se cuenta con el instructivo actualizado 208-SFIN-In-03 PROTOCOLO DE SEGURIDAD DE LA TESORERIA DE LA C.V.P., Versión 2 vigente desde el 02Jul2020 y socializado a los servidores publicos de la Subdireccion Financiera por google meet el día 29Jul2020._x000a__x000a_Así mismo se cuenta con correo electrónico del día 27Jul2020, donde se realiza la invitación para la socialización del Prótocolo de Seguridad Tesoreria el día 29Jul2020, dirigido a los servidores públicos que se encuentran vinculados al proceso de gestión de Tesorería de la CVP._x000a__x000a_Se anexa presentación en PowerPoint donde se socializa el 208-SFIN-In-03 PROTOCOLO DE SEGURIDAD DE LA TESORERIA DE LA C.V.P., Versión 2 vigente desde el 02Jul2020 _x000a__x000a_Se anexa acta de reunión del 29Jul2020 donde se realiza la socialización del protocolo de seguridad de la tesoreria de la CVP."/>
    <x v="0"/>
    <m/>
    <m/>
  </r>
  <r>
    <n v="42"/>
    <s v="3. Prevención del Daño Antijurídico y Representación Judicial"/>
    <s v="3.5"/>
    <s v="Origen Interno "/>
    <s v="3.    Seguimientos de la Asesoría de Control Interno."/>
    <x v="12"/>
    <s v="Andrea Sierra Ochoa"/>
    <x v="12"/>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d v="2019-11-01T00:00:00"/>
    <d v="2019-12-30T00:00:00"/>
    <x v="10"/>
    <s v="Director Jurídico "/>
    <s v="CERRADA"/>
    <s v="CERRADA"/>
    <s v="14/11/2019_x000a_15/04/2020_x000a_23/06/2020                   "/>
    <s v="CUMPLIDA"/>
    <s v="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
    <s v="Se envía adjunto Memorando N°. 2019IE20376 del 15 de noviembre de 2019 suscrito por el Director Jurídico de la entidad, previamente remitido a la Asesora de Control Interno, asi como el Acta No. 249 de 29 de noviembre de 2019 del Comité de Conciliación."/>
    <s v="Christian Camilo Orjuela Galeano-Profesional Universitario"/>
    <s v="28/04/2020_x000a_25/06/2020"/>
    <s v="SI"/>
    <s v="Cerrada "/>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_x000a__x000a_25/06/2020:_x000a_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
    <x v="0"/>
    <m/>
    <m/>
  </r>
  <r>
    <n v="43"/>
    <s v="3. Prevención del Daño Antijurídico y Representación Judicial"/>
    <s v="3.6"/>
    <s v="Origen Interno "/>
    <s v="3.    Seguimientos de la Asesoría de Control Interno."/>
    <x v="12"/>
    <s v="Andrea Sierra Ochoa"/>
    <x v="12"/>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d v="2019-10-23T00:00:00"/>
    <d v="2019-11-15T00:00:00"/>
    <x v="10"/>
    <s v="Director Jurídico "/>
    <s v="CERRADA"/>
    <s v="CERRADA"/>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s v="Cerrada "/>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x v="0"/>
    <m/>
    <m/>
  </r>
  <r>
    <n v="44"/>
    <s v="3. Prevención del Daño Antijurídico y Representación Judicial"/>
    <s v="3.7"/>
    <s v="Origen Interno "/>
    <s v="3.    Seguimientos de la Asesoría de Control Interno."/>
    <x v="12"/>
    <s v="Andrea Sierra Ochoa"/>
    <x v="12"/>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d v="2019-11-01T00:00:00"/>
    <d v="2019-12-30T00:00:00"/>
    <x v="10"/>
    <s v="Director Jurídico "/>
    <s v="CERRADA"/>
    <s v="CERRADA"/>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s v="Cerrada "/>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x v="0"/>
    <m/>
    <m/>
  </r>
  <r>
    <n v="45"/>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d v="2020-02-15T00:00:00"/>
    <d v="2020-06-30T00:00:00"/>
    <x v="3"/>
    <s v="Jefe Oficina Asesora de Planeación "/>
    <s v="CERRADA"/>
    <s v="CERRADA"/>
    <s v="21/04/2020_x000a_30/06/2020"/>
    <s v="CUMPLIDA"/>
    <s v="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_x000a__x000a_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
    <s v="30/06/2020: \\10.216.160.201\Oficial\PLAN DE MEJORAMIENTO CI\2020\SEGUIMIENTO JUNIO - 30 2020\PROYECTOS"/>
    <s v="Catalina Nagy Patiño - Jefe Oficina Asesora de Planeación"/>
    <s v="27/04/2020_x000a_03/07/2020"/>
    <s v="SI"/>
    <s v="Cerrada "/>
    <s v="Manuel Andres Farias Pinzón"/>
    <s v="24/04/2020:_x000a_La oficina asesora de Planeación realiza solicitud para el aplazamiento de la fecha de finalización (31Mar2020), la cual se aplaza para el dia 30Jun2020._x000a__x000a_03/07/2020:_x000a_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
    <x v="0"/>
    <m/>
    <m/>
  </r>
  <r>
    <n v="46"/>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d v="2020-01-01T00:00:00"/>
    <d v="2020-12-17T00:00:00"/>
    <x v="3"/>
    <s v="Jefe Oficina Asesora de Planeación "/>
    <s v="INICIADA EN LA VIGENCIA 2020"/>
    <s v="SIN VENCER"/>
    <s v="21/04/2020_x000a_30/06/2020_x000a_20/11/2020"/>
    <s v="EN DESARROLLO "/>
    <s v="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_x000a__x000a_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_x000a__x000a_20/11/2020: De acuerdo con la acción establecida en el procediemiento 208-PLA-Pr-20 ELABORACION, EJECUCION, CONTROL Y SEGUIMIENTO DEL PLAN ANUAL DE GASTOS E INVERSIONES Y PLAN ANUAL DE ADQUISICIONES se remitió a la Dirección de Gestión Corporativa y CID el Plan Anual de Adquisiciones, se adjunta evidencia del envío del tercer trimestre del año (Julio, Agosto, Septiembre)"/>
    <s v="21/04/2020: Correos institucionales en cual se envidencia el envío del documento:_x000a_\\10.216.160.201\Oficial\PLAN DE MEJORAMIENTO CI\2020\Actividad 46_x000a__x000a_30/06/2020: Correos institucionales en los cuales se evidencia el envío del documento:_x000a__x000a_\\10.216.160.201\Oficial\PLAN DE MEJORAMIENTO CI\2020\SEGUIMIENTO JUNIO - 30 2020\PROYECTOS_x000a__x000a_20/11/2020: \\10.216.160.201\Oficial\REUNIONES DE SEGUIMIENTO\2020\PLAN DE MEJORAMIENTO - PROCESOS\1 - CORREOS DGC PAA"/>
    <s v="Catalina Nagy Patiño - Jefe Oficina Asesora de Planeación"/>
    <s v="27/04/2020_x000a_03/07/2020_x000a_23/11/2020"/>
    <s v="NO"/>
    <s v="En Ejecución Oportuna"/>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ía 17Feb2020 - Plan Anual de Adquisiciones - Corte 31 enero 2020_x000a_Correo del día 16Mar2020 - Plan Anual de Adquisiciones CVP - Corte 29 de febrero de 2020_x000a_Correo del día 21Abr2020 - Plan Anual de Adquisiciones CVP - Corte 29 de marzo de 2020_x000a__x000a_03/07/2020:_x000a_Se cuenta con los siguientes correos electronicos, donde la oficina asesora de Planeación envia a la Direccion de Gestión Corporativa y Oficina de Comunicaciones el Plan Anual de Adquisiciones de la CVP actualizado:_x000a__x000a_Correo del día 20May2020 - Plan Anual de Adquisiciones - Corte 30 abril 2020_x000a_Correo del día 12Jun2020 - Plan Anual de Adquisiciones - Corte 31 mayo 2020_x000a_Actividad que se encuentra en Ejecución Oportuna_x000a__x000a_23/11/2020:_x000a_Se cuenta con los siguientes correos electronicos, donde la oficina asesora de Planeación envia a la Direccion de Gestión Corporativa y Oficina de Comunicaciones el Plan Anual de Adquisiciones de la CVP actualizado:_x000a__x000a_Correo del día 26Ago2020 - Plan Anual de Adquisiciones - Corte 31 Julio 2020_x000a_Correo del día 07Sep2020 - Plan Anual de Adquisiciones - Corte 31 agosto 2020_x000a_Correo del día 05Oct2020 - Plan Anual de Adquisiciones - Corte 30 septiembre 2020_x000a_Actividad que se encuentra en Ejecución Oportuna"/>
    <x v="0"/>
    <m/>
    <m/>
  </r>
  <r>
    <n v="47"/>
    <s v="7. Urbanizaciones y Titulación"/>
    <s v="7.9"/>
    <s v="Origen Interno "/>
    <s v="1.    Auditorías Internas. "/>
    <x v="14"/>
    <s v="Ivonne Andrea Torrez Cruz "/>
    <x v="14"/>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d v="2020-01-23T00:00:00"/>
    <d v="2020-12-31T00:00:00"/>
    <x v="1"/>
    <s v="Director de Urbanizaciones y Titulación"/>
    <s v="INICIADA EN LA VIGENCIA 2020"/>
    <s v="SIN VENCER"/>
    <s v="21/04/2020_x000a_23/06/2020_x000a_17/11/2020"/>
    <s v="EN DESARROLLO "/>
    <s v="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17/11/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21/04/2020:Debido a que no ha sido necesario aún ejecutar la acción, no existe evidencia alguna._x000a__x000a_23/06/2020:Debido a que no ha sido necesario aún ejecutar la acción, no existe evidencia alguna._x000a__x000a_17/11/2020 No se ha ejecutado la acciòn por lo tanto no se presenta evidencia."/>
    <s v="Luz Andrea Cáceres-Andres Castillo-Angela Maria Vèlez"/>
    <s v="24/04/2020_x000a_01/07/2020_x000a_23/11/2020"/>
    <s v="NO"/>
    <s v="En Ejecución Oportuna"/>
    <s v="Manuel Andres Farias Pinzón"/>
    <s v="24/04/2020:_x000a_A la fecha NO se ha iniciado ningún proceso contractual para la celebración de contrato de fiducia mercantil, por lo tanto, aún no se ha requerido realizar la acción, por ende, no se tiene evidencia alguna._x000a__x000a_01/07/2020:_x000a_A la fecha NO se ha iniciado ningún proceso contractual para la celebración de contrato de fiducia mercantil, por lo tanto, aún no se ha requerido realizar la acción, por ende, no se tiene evidencia alguna._x000a__x000a_23/11/2020:_x000a_A la fecha NO se ha iniciado ningún proceso contractual para la celebración de contrato de fiducia mercantil, por lo tanto, aún no se ha requerido realizar la acción, por ende, no se tiene evidencia alguna."/>
    <x v="0"/>
    <m/>
    <m/>
  </r>
  <r>
    <n v="48"/>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d v="2020-01-23T00:00:00"/>
    <d v="2020-12-31T00:00:00"/>
    <x v="1"/>
    <s v="Director de Urbanizaciones y Titulación"/>
    <s v="INICIADA EN LA VIGENCIA 2020"/>
    <s v="SIN VENCER"/>
    <s v="21/04/2020_x000a_23/06/2020_x000a_17/11/2020"/>
    <s v="EN DESARROLLO "/>
    <s v="21/04/2020:En razón a que no se ha adelantado la etapa precontractual de ningún procceso de contratación de fiducia mercantil, no se ha dado el supuesto de hecho para el cumplimiento de la acción._x000a__x000a_23/06/2020: En razón a que no se ha adelantado la etapa precontractual de ningún procceso de contratación de fiducia mercantil, no se ha dado el supuesto de hecho para el cumplimiento de la acción._x000a__x000a_17/11/2020 : En razón a que no se ha adelantado la etapa precontractual de ningún procceso de contratación de fiducia mercantil, no se ha dado el supuesto de hecho para el cumplimiento de la acción."/>
    <s v="21/04/2020:Debido a que no ha sido necesario aún ejecutar la acción, no existe evidencia alguna._x000a__x000a_23/06/2020:Debido a que no ha sido necesario aún ejecutar la acción, no existe evidencia alguna._x000a__x000a_17/11/2020 No se ha ejecutado la acciòn por lo tanto no se presenta evidencia."/>
    <s v="Luz Andrea Cáceres-Andres Castillo-Angela Maria Vèlez"/>
    <s v="24/04/2020_x000a_01/07/2020_x000a_23/11/2020"/>
    <s v="NO"/>
    <s v="En Ejecución Oportuna"/>
    <s v="Manuel Andres Farias Pinzón"/>
    <s v="24/04/2020:_x000a_A la fecha NO se ha adelantado la etapa precontractual de ningún procceso de contratación de fiducia mercantil, por lo tanto, aún no se ha requerido realizar la acción, por ende, no se tiene evidencia alguna._x000a__x000a_01/07/2020:_x000a_A la fecha NO se ha adelantado la etapa precontractual de ningún procceso de contratación de fiducia mercantil, por lo tanto, aún no se ha requerido realizar la acción, por ende, no se tiene evidencia alguna._x000a__x000a_23/11/2020:_x000a_A la fecha NO se ha adelantado la etapa precontractual de ningún procceso de contratación de fiducia mercantil, por lo tanto, aún no se ha requerido realizar la acción, por ende, no se tiene evidencia alguna."/>
    <x v="0"/>
    <m/>
    <m/>
  </r>
  <r>
    <n v="49"/>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d v="2020-01-23T00:00:00"/>
    <d v="2020-04-30T00:00:00"/>
    <x v="1"/>
    <s v="Director de Urbanizaciones y Titulación"/>
    <s v="INICIADA EN LA VIGENCIA 2020"/>
    <s v="VENCIDA EN LA VIGENCIA 2020"/>
    <s v="21/04/2020_x000a_23/06/2020_x000a_17/11/2020"/>
    <s v="EN DESARROLLO "/>
    <s v="21/04/2020: Se identificaron algunos documentos de la etapa precontractual y se remitieron para su archivo._x000a__x000a_23/06/2020: Se identificaron algunos documentos de la etapa precontractual y se remitieron para su archivo._x000a__x000a_17/11/2020: Fue asignado un contratista para colaborar en la gestión de archivo documental del contrato de fiducia mercantil, el cual fue contratado recientemente. "/>
    <s v="21/04/2020: Correo electrónico enviado el 21 de abril al responsable de la gestión documental de la DUT._x000a__x000a_23/06/2020: Correo electrónico enviado el 21 de abril al responsable de la gestión documental de la DUT. Carpetas contratos._x000a__x000a_17/11/2020: Correo electrónico en el cual se asigna al área de Urbanizaciones a Edith Mendoza Cárdenas contrato 949-2020, para colaborar en la gestión documental del contrato de fiducia mercantil."/>
    <s v="Angela María Vélez C._x000a_Luz Andrea Cáceres-Andres Castillo"/>
    <s v="24/04/2020_x000a_01/07/2020_x000a_23/11/2020"/>
    <s v="NO"/>
    <s v="En Ejecución Vencida"/>
    <s v="Manuel Andres Farias Pinzón"/>
    <s v="24/04/2020:_x000a_No se adjunta evidencia del cumplimiento de esta actividad._x000a__x000a_01/07/2020:_x000a_No se adjunta evidencia del cumplimiento de esta actividad. Hallazgo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x v="0"/>
    <m/>
    <m/>
  </r>
  <r>
    <n v="50"/>
    <s v="7. Urbanizaciones y Titulación"/>
    <s v="7.11"/>
    <s v="Origen Interno "/>
    <s v="1.    Auditorías Internas. "/>
    <x v="14"/>
    <s v="Ivonne Andrea Torrez Cruz "/>
    <x v="14"/>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d v="2020-01-23T00:00:00"/>
    <d v="2020-12-31T00:00:00"/>
    <x v="1"/>
    <s v="Director de Urbanizaciones y Titulación"/>
    <s v="INICIADA EN LA VIGENCIA 2020"/>
    <s v="SIN VENCER"/>
    <s v="21/04/2020_x000a_23/06/2020_x000a_17/11/2020"/>
    <s v="EN DESARROLLO "/>
    <s v="21/04/2020: Debido a que no se ha adelantado ningun proceso contractual para la celebración de un negocio fiduciario por parte de la entidad,  no se ha tenido que realizar la acción consistente en efectuar su publicación en secop ii_x000a__x000a_23/06/2020: Debido a que no se ha adelantado ningun proceso contractual para la celebración de un negocio fiduciario por parte de la entidad,  no se ha tenido que realizar la acción consistente en efectuar su publicación en secop ii._x000a__x000a_17/11/2020: Debido a que no se ha adelantado ningun proceso contractual para la celebración de un negocio fiduciario por parte de la entidad,  no se ha tenido que realizar la acción consistente en efectuar su publicación en secop ii."/>
    <s v="21/04/2020: Debido a que no ha sido necesario aún ejecutar la acción, no existe evidencia alguna._x000a__x000a_23/06/2020: Debido a que no ha sido necesario aún ejecutar la acción, no existe evidencia alguna._x000a__x000a_17/11/2020: Debido a que no ha sido necesario aún ejecutar la acción, no existe evidencia alguna."/>
    <s v="Angela María Vélez C._x000a_Luz Andrea Cáceres-Andres Castillo"/>
    <s v="24/04/2020_x000a_01/07/2020_x000a_23/11/2020"/>
    <s v="NO"/>
    <s v="En Ejecución Oportuna"/>
    <s v="Manuel Andres Farias Pinzón"/>
    <s v="24/04/2020:_x000a_A la fecha NO se ha adelantado ningun proceso contractual para la celebración de un negocio fiduciario por parte de la entidad, por lo tanto, aún no se ha requerido realizar la acción, por ende, no se tiene evidencia alguna._x000a__x000a_01/07/2020:_x000a_A la fecha NO se ha adelantado ningun proceso contractual para la celebración de un negocio fiduciario por parte de la entidad, por lo tanto, aún no se ha requerido realizar la acción, por ende, no se tiene evidencia alguna._x000a__x000a_23/11/2020:_x000a_A la fecha NO se ha adelantado ningun proceso contractual para la celebración de un negocio fiduciario por parte de la entidad, por lo tanto, aún no se ha requerido realizar la acción, por ende, no se tiene evidencia alguna."/>
    <x v="0"/>
    <m/>
    <m/>
  </r>
  <r>
    <n v="51"/>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d v="2020-12-31T00:00:00"/>
    <x v="1"/>
    <s v="Director de Urbanizaciones y Titulación"/>
    <s v="INICIADA EN LA VIGENCIA 2020"/>
    <s v="SIN VENCER"/>
    <s v="21/04/2020_x000a_23/06/2020_x000a_17/11/2020"/>
    <s v="EN DESARROLLO "/>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_x000a__x000a_17/11/2020: 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_x000a__x000a_17/11/2020: Correo electrónico en el cual se asigna al área de Urbanizaciones Edith Mendoza Cárdenas contrato 949-2020, para colaborar en la gestión documental del contrato de fiducia mercantil."/>
    <s v="Angela María Vélez C._x000a_Luz Andrea Cáceres-Andres Castillo"/>
    <s v="24/04/2020_x000a_01/07/2020_x000a_23/11/2020"/>
    <s v="NO"/>
    <s v="En Ejecución Oportuna"/>
    <s v="Manuel Andres Farias Pinzón"/>
    <s v="24/04/2020:_x000a_A la fecha las actas 156 a 160 se encuentran en proceso de firmas, por ende no se han enviando al archivo del contrato._x000a__x000a_01/07/2020:_x000a_No se cuenta con actas 156 a 160 firmadas por todos los intervenientes, por ende no se han enviando al archivo del contrato. Una vez se encuentren firmadas se debe verificar la evidencia.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Oportuna&quot;."/>
    <x v="0"/>
    <m/>
    <m/>
  </r>
  <r>
    <n v="52"/>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d v="2020-04-30T00:00:00"/>
    <x v="1"/>
    <s v="Director de Urbanizaciones y Titulación"/>
    <s v="INICIADA EN LA VIGENCIA 2020"/>
    <s v="VENCIDA EN LA VIGENCIA 2020"/>
    <s v="21/04/2020_x000a_23/06/2020_x000a_17/11/2020"/>
    <s v="EN DESARROLLO "/>
    <s v="21/04/2020: Se remitieron para efectos de archvio las actas de comité directivo Fiduciario Nos.  44, 46, 74, 75, 76, 77, 78, 115 y 137. El comité directivo 105 no se realizó._x000a__x000a_23/06/2020: En espera que la Fiduciaria verifique en sus archivos físicos las firmas de éstas actas_x000a__x000a_17/11/2020: Fue asignado un contratista para colaborar en la gestión de archivo documental del contrato de fiducia mercantil, el cual fue contratdo recientemente."/>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para colaborar en la gestión documental del contrato de fiducia mercantil."/>
    <s v="Angela María Vélez C._x000a_Luz Andrea Cáceres-Andres Castillo"/>
    <s v="24/04/2020_x000a_01/07/2020_x000a_23/11/2020"/>
    <s v="NO"/>
    <s v="En Ejecución Vencida"/>
    <s v="Manuel Andres Farias Pinzón"/>
    <s v="24/04/2020:_x000a_Se cuenta con correo electronico del dia 21Abr2020, donde se envian las actas 44, 46, 74, 75, 76, 77, 78, 115 y 137 para archivar en el expediente; El comité directivo 105 no se realizó._x000a__x000a_01/07/2020:_x000a_No se adjunta soporte de evidencia, actividad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x v="0"/>
    <m/>
    <m/>
  </r>
  <r>
    <n v="53"/>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d v="2020-01-23T00:00:00"/>
    <d v="2020-12-31T00:00:00"/>
    <x v="1"/>
    <s v="Director de Urbanizaciones y Titulación"/>
    <s v="INICIADA EN LA VIGENCIA 2020"/>
    <s v="SIN VENCER"/>
    <s v="21/04/2020_x000a_23/06/2020_x000a_17/11/2020"/>
    <s v="EN DESARROLLO "/>
    <s v="21/04/2020: Se han elaborado las actas de los comités directivos fiduciarios, las cuales se encuentran en proceso de revisión o firmas por parte de los intervinientes, lo cual se ha dificultado por el estado de emergencia._x000a__x000a_23/06/2020: En espera que la Fiduciaria verifique en sus archivos físicos las firmas de éstas actas._x000a__x000a_17/11/2020: Las actas de los comités directivos fiduciarios celebrados en el 2020 se encuentran elaboradas. A su vez, algunas  se encuentran firmadas y otras en proceso de firma."/>
    <s v="21/04/2020: Las actas se los comités fiduciarios se encuentran en proceso de firma, razón por la cual no se han remitido al archivo del contrato._x000a__x000a_01/07/2020: Las actas de los comités fiduciarios se encuentran en proceso de firma, razón por la cual no se han remitido al archivo del contrato._x000a__x000a_17/11/2020: Actas Nos. 161,163, 164, 165, 166."/>
    <s v="Angela María Vélez C._x000a_Luz Andrea Cáceres-Andres Castillo"/>
    <s v="24/04/2020_x000a_01/07/2020_x000a_23/11/2020"/>
    <s v="NO"/>
    <s v="En Ejecución Oportuna"/>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_x000a__x000a_01/07/2020:_x000a_No se adjunta soporte de evidencia, actividad que se encuentra en estado &quot;En Ejecución Oportuna&quot;._x000a__x000a_23/11/2020:_x000a_Se cuenta con las siguientes actas: _x000a__x000a_161 - firmada_x000a_163 - firmada_x000a_164 - firmada_x000a_165 - firmada_x000a_166 - firmada_x000a__x000a_Actividad en Ejecución oportuna."/>
    <x v="0"/>
    <m/>
    <m/>
  </r>
  <r>
    <n v="54"/>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20-01-23T00:00:00"/>
    <d v="2020-04-30T00:00:00"/>
    <x v="1"/>
    <s v="Director de Urbanizaciones y Titulación"/>
    <s v="INICIADA EN LA VIGENCIA 2020"/>
    <s v="VENCIDA EN LA VIGENCIA 2020"/>
    <s v="21/04/2020_x000a_23/06/2020_x000a_17/11/2020"/>
    <s v="EN DESARROLLO "/>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_x000a__x000a_17/11/2020: Se contrató recientemente personal en gestión documental, y fue asignado un contratista para colaborar en la gestión de archivo documental del contrato de fiducia mercantil, lo que permitiá que las actas que se encontraban firmadas se incorporen al expediente."/>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 para colaborar en la gestión documental del contrato de fiducia mercantil."/>
    <s v="Angela María Vélez C._x000a_Luz Andrea Cáceres-Andres Castillo"/>
    <s v="24/04/2020_x000a_01/07/2020_x000a_23/11/2020"/>
    <s v="NO"/>
    <s v="En Ejecución Vencida"/>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_x000a__x000a_01/07/2020:_x000a_No se adjunta soporte de evidencia, actividad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x v="0"/>
    <m/>
    <m/>
  </r>
  <r>
    <n v="55"/>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d v="2020-01-23T00:00:00"/>
    <d v="2020-04-30T00:00:00"/>
    <x v="1"/>
    <s v="Director de Urbanizaciones y Titulación"/>
    <s v="INICIADA EN LA VIGENCIA 2020"/>
    <s v="VENCIDA EN LA VIGENCIA 2020"/>
    <s v="21/04/2020_x000a_23/06/2020_x000a_17/11/2020"/>
    <s v="EN DESARROLLO "/>
    <s v="24/04/2020: Se solicitó a la Fiduciaria Bogotá S.A. la remisión de las actas Nos. 1,2,3,8,9, y 13, y se pudo verificar que las actas Nos.10, 18, 19, 20, 36, 43, 47, 49, 50, 59, 61, 74, 138 y 139 se encontraban firmadas por todos los miembros._x000a__x000a_23/06/2020:  En espera que la Fiduciaria verifique en sus archivos físicos las firmas de éstas actas_x000a__x000a_17/11/2020:  Se remitió correo electrónico solicitando a la Fiduciaria la respuesta a los oficios 2020EE3995 y 2020EE4012."/>
    <s v="24/04/2020: Comunicaciones 2020EE3995  Y 2020EE4012 dirigidas a Fiduciaria Bogotá S.A._x000a__x000a_23/06/2020: Comunicaciones 2020EE3995  Y 2020EE4012 dirigidas a Fiduciaria Bogotá S.A._x000a__x000a_17/11/2020: Correo electrónico remitido a Fiduciaria Bogotá S.A., solicitando respuesta a los oficios 2020EE3995 y 2020EE4012."/>
    <s v="Angela María Vélez C._x000a_Luz Andrea Cáceres-Andres Castillo"/>
    <s v="24/04/2020_x000a_01/07/2020_x000a_23/11/2020"/>
    <s v="NO"/>
    <s v="En Ejecución Vencida"/>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_x000a__x000a_01/07/2020:_x000a_No se adjunta soporte de evidencia, actividad que se encuentra en estado &quot;En Ejecución Vencida&quot;._x000a__x000a_23/11/2020: _x000a_Se cuenta con correo del 20Nov2020 dirigido a la Fiduciaria Bogotá S.A., solicitando respuesta a los memorando 2020EE3995 y 2020EE4012._x000a__x000a_Actividad que se encuentra en Ejecución Vencida"/>
    <x v="0"/>
    <m/>
    <m/>
  </r>
  <r>
    <n v="56"/>
    <s v="9. Gestión Administrativa "/>
    <s v="9.46"/>
    <s v="Origen Interno "/>
    <s v="1.    Auditorías Internas. "/>
    <x v="15"/>
    <s v="Ivonne Andrea Torrez Cruz "/>
    <x v="15"/>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d v="2020-02-05T00:00:00"/>
    <d v="2020-03-31T00:00:00"/>
    <x v="0"/>
    <s v="Subdirector Administrativo "/>
    <s v="CERRADA"/>
    <s v="CERRADA"/>
    <s v="21/04/2020_x000a_25/06/2020"/>
    <s v="CUMPLIDA"/>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_x000a__x000a_25/06/2020: Se realizó socialización a los enlaces de las dependencias para la solicitud de caja menor, en la solicitud de recurso y legalización."/>
    <s v="Memorando No. 2020IE4972_x000a__x000a_Correo Electrónico Socialización Procedimiento 208-SADM-Pr-29 Caja Menor -Enlaces, presentación socialización procedimiento caja menor."/>
    <s v="HERNAN DARIO PARRA"/>
    <s v="22/04/2020_x000a_01/07/2020"/>
    <s v="SI"/>
    <s v="Cerrada "/>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_x000a__x000a_01/07/2020:_x000a_Se cuenta con correo electronico del día 26Jun2020, donde se realiza entrega de presentación en PowerPoint a los enlaces de cada área, donde se realiza la socialización del Procedimiento 208-SADM-Pr-29 Caja Menor."/>
    <x v="0"/>
    <m/>
    <m/>
  </r>
  <r>
    <n v="57"/>
    <s v="9. Gestión Administrativa "/>
    <s v="9.47"/>
    <s v="Origen Interno "/>
    <s v="1.    Auditorías Internas. "/>
    <x v="15"/>
    <s v="Ivonne Andrea Torrez Cruz "/>
    <x v="15"/>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d v="2020-02-05T00:00:00"/>
    <d v="2020-03-31T00:00:00"/>
    <x v="0"/>
    <s v="Subdirector Administrativo "/>
    <s v="CERRADA"/>
    <s v="CERRADA"/>
    <s v="21/04/2020_x000a_25/06/2020"/>
    <s v="CUMPLIDA"/>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_x000a__x000a_25/06/2020: Se realizó visita de seguimiento por el Subdirector Administrativos verificando las TRD del proceso de caja menor, se concluye que el expediente está actualizado a la fecha de la visita."/>
    <s v="Hoja control  Carpeta de Constitución de Caja menor -Año 2020"/>
    <s v="HERNAN DARIO PARRA"/>
    <s v="22/04/2020_x000a_01/07/2020"/>
    <s v="SI"/>
    <s v="Cerrada "/>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_x000a__x000a_01/07/2020:_x000a_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
    <x v="0"/>
    <m/>
    <m/>
  </r>
  <r>
    <n v="58"/>
    <s v="3. Prevención del Daño Antijurídico y Representación Judicial"/>
    <s v="3.8"/>
    <s v="Origen Interno "/>
    <s v="3.    Seguimientos de la Asesoría de Control Interno."/>
    <x v="16"/>
    <s v="Andrea Sierra Ochoa"/>
    <x v="16"/>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d v="2020-02-03T00:00:00"/>
    <d v="2020-06-30T00:00:00"/>
    <x v="5"/>
    <s v="Subdirector Financiero"/>
    <s v="CERRADA"/>
    <s v="CERRADA"/>
    <s v="21/04/2020_x000a_25/06/2020"/>
    <s v="CUMPLIDA"/>
    <s v="21/04/2020:_x000a_A la fecha de corte, esta acción se encuentra en curso ya que se realizará en conjunto con la Dirección Juridica la inclusión una politica de operación en los mencionados procedimientos._x000a__x000a_25/06/2020:_x000a_Se incluyo en el procedimiento 208-SFIN-Pr-11 &quot;Operaciones de Tesorería&quot;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quot;Gestión de Pagos&quot;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
    <s v="Procedimiento 208-SFIN-Pr-11 - Operaciones de Tesorería en su versión 4_x000a_\\10.216.160.201\calidad\10. PROCESO GESTIÓN FINANCIERA\PROCEDIMIENTOS\208-SFIN-Pr-11 OPERACIONES DE TESORERÍA _x000a__x000a_Procedimiento 208-SFIN-Pr-07 Gestión de Pagos en su versión 4 _x000a_\\10.216.160.201\calidad\10. PROCESO GESTIÓN FINANCIERA\PROCEDIMIENTOS\208-SFIN-Pr-07 GESTIÓN DE PAGOS"/>
    <s v="Audrey Alvarez Bustos / Subdirectora Financiera_x000a_Rafael Pinilla Cueva / profesional SIG"/>
    <s v="29/04/2020_x000a_25/06/2020"/>
    <s v="SI"/>
    <s v="Cerrada "/>
    <s v="Manuel Andres Farias Pinzón"/>
    <s v="29/04/2020:_x000a_Memo 2020IE569 donde se realiza el traslado por competencias al area de Financiera._x000a_Actividad que se encuentra en desarrollo._x000a__x000a_25/06/2020:_x000a_Se cuenta con el &quot;Procedimiento de Operaciones de Tesoreria&quot; Código: 208-SFIN-Pr-11 Versión: 4 Vigente desde: 12-06-2020, donde se incluye en el Numeral 5 Politicas de Operacio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_x000a__x000a_Igualmente se cuenta con el &quot;Procedimiento de Gestión de Pagos&quot;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_x000a__x000a_Los dos (2) procedimientos se encuentran publicados en la carpeta de calidad en la ruta: \\10.216.160.201\calidad\10. PROCESO GESTIÓN FINANCIERA\PROCEDIMIENTOS"/>
    <x v="0"/>
    <m/>
    <m/>
  </r>
  <r>
    <n v="59"/>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d v="2020-01-09T00:00:00"/>
    <d v="2020-02-28T00:00:00"/>
    <x v="10"/>
    <s v="Director Jurídico "/>
    <s v="CERRADA"/>
    <s v="CERRADA"/>
    <s v="13/02/2020_x000a_17/03/2020_x000a_16/04/2020_x000a_23/06/2020_x000a_20/11/2020"/>
    <s v="CUMPLIDA"/>
    <s v="23/06/2020:_x000a_Frente a los Procesos reportados con hallazgo en el informe de seguimiento al sistema de información SIPROJWEB, se han realizado los seguimientos tendientes a ejecutar acciones para la corrección de los mismos, tal como se evidencia en el archivo adjunto._x000a__x000a_20/11/2020:_x000a_Se realizó el cargue de los documentos pendientes en la Plataforma Siproj de todos los procesos relacionados en el informe que origina el hallazgo. Acuerdo al último seguimiento realizado por la OACI quedaban pendientes los números: 2014-00511, 2017-41632, 2018-21268 y 2019-00810, para lo cual se adjunta archivo denominado Pantallazos reporte Siproj y en el cual se relacionan todos los procesos evidenciados, incluidos los anteriormente mencionados, cumpliendo así con la actividad."/>
    <s v="23/06/2020: Se adjunta Archivo Excel  Hallazgos 3.9 &quot;59. Registro de Seguimientos Hallazgo 3_9 Plan de Mejoramiento Siproj Junio 23 2020.xls&quot; y archivo PDF con los  pantallazos tomados del SIPROJWEB._x000a__x000a_20/11/2020: Se adjunta Word denominado Pantallazos Registro Siproj 3,9, en donde se relaciona la evidencia del cargue de documentos al Siproj así como una breve explicación del estado del proceso."/>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SI"/>
    <s v="Cerrada "/>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Hallazgos 3.9 Registro de Seguimientos Hallazgo Plan de Mejoramiento Siproj Junio 23 2020&quot; y archivo PDF co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2014-00511, 2017-41632, 2018-21268 y 2019-00810, por ende el hallazgo continúa abierto hasta no se subsane la totalidad de los procesos._x000a__x000a_24/11/2020:_x000a_Se cuenta con archivo en Word de nombre &quot;Pantallazos Registro Siproj 3.9&quot;, en el cual se muestran los pantallazos de seguimiento al sistema información SIPROJWEB, donde se puede evidenciar que la totalidad de los nueve (9) hallazgos del informe de seguimiento al sistema de información SIPROJWEB Periodo 01ene2018 al 30 junio2019, están subsanados, numeros:_x000a__x000a_2009-00101_x000a_2009-00972_x000a_2014-00511_x000a_2017-41632_x000a_2018-21268_x000a_2019-00001_x000a_2019-00143_x000a_2006-00456_x000a_2019-00810_x000a__x000a_Por lo anterior, la acción propuesta se cierra de acuerdo al cumplimiento de la misma."/>
    <x v="0"/>
    <m/>
    <m/>
  </r>
  <r>
    <n v="60"/>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
    <s v="Actualización Siproj."/>
    <s v="#procesos con actuazión durante el mes/#de procesos con actualización en Siproj"/>
    <d v="2020-01-09T00:00:00"/>
    <d v="2020-12-31T00:00:00"/>
    <x v="10"/>
    <s v="Director Jurídico "/>
    <s v="INICIADA EN LA VIGENCIA 2020"/>
    <s v="SIN VENCER"/>
    <s v="15/04/2020_x000a_17/06/2020_x000a_20/11/2020"/>
    <s v="CUMPLIDA"/>
    <s v="17/06/2020: 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_x000a__x000a_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_x000a__x000a_Finalmente la Dirección ha solicitado la debida capacitación y creación de usuarios en el SIPROJ de los nuevos apoderados que se vincularon a la CVP, en aras de cumplir con la correcta actualización de dicho sistema._x000a__x000a_20/11/2020:_x000a_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 v="17/06/2020: 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_x000a__x000a_20/11/2020: Se adjuntas las Actas de reunión mensuales que se han realizado desde mayo a 31 de octubre, a la fecha el acta de octubre se encuentra en proceso de firma."/>
    <s v="17/06/2020: Zolangie Franco Díaz (331-2020) y Blanca Calderón Cárdenas (468-2020)  Contratistas._x000a__x000a_Christian Camilo Orjuela Galeano - Profesional Universitario Grado 12._x000a__x000a_20/11/2020: Julie Pauline Casallas Pinzon - Contratista 580-2020_x000a_Yamile Patrica Castiblanco Venegas - Abogada Contratista 394-2020"/>
    <s v="28/04/2020_x000a_25/06/2020_x000a_24/11/2020"/>
    <s v="NO"/>
    <s v="En Ejecución Oportuna"/>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_x000a__x000a_25/06/2020:_x000a_Se cuenta con acta No 260-2020 del 19May2020 del Comité de Conciliación, donde se realiza aprobación de la adición de la Política de Prevención del Daño Antijurídico de la CVP, adicionalmente se cuenta con el documento &quot;POLÍTICA DE PREVENCIÓN DEL DAÑO ANTIJURÍDICO Y LA DEFENSA DE LOS INTERESES DE LA CVP DEL_x000a_DISTRITO DE BOGOTÁ&quot; Código: 208-DJ-Mn-02, Versión 4, Vigente desde: 19/05/2020, el cual se encuentra publicado en la carpeta de calidad en la ruta: \\10.216.160.201\calidad\3. PROCESO PREVENCIÓN DEL DAÑO ANTIJURÍDICO Y REP\MANUALES\208-DJ-Mn-02 POLITICAS PREVENCIÓN DEL DAÑO ANT._x000a__x000a_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_x000a__x000a_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n el cumplimiento de la misma, por lo tanto, la acción se encuentra en estado &quot;En Ejecución Oportuna&quot; hasta que finalice la vigencia y se cuente con los soportes que evidencien el control mensual que los abogados apoderados ejecutan sobre las actuaciones de los procesos judiciales registrados en el sistema SIPROJ._x000a__x000a_24/11/2020:_x000a_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 hasta que se verifique el control mensual durante toda la vigencia 2020."/>
    <x v="0"/>
    <m/>
    <m/>
  </r>
  <r>
    <n v="61"/>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d v="2020-01-09T00:00:00"/>
    <d v="2020-02-28T00:00:00"/>
    <x v="10"/>
    <s v="Director Jurídico "/>
    <s v="CERRADA"/>
    <s v="CERRADA"/>
    <s v="13/02/2020_x000a_17/03/2020_x000a_16/04/2020_x000a_23/06/2020_x000a_20/11/2020"/>
    <s v="CUMPLIDA"/>
    <s v="23/06/2020: Se ejecuta acción correctiva frente a los Procesos alimentados en el SIPROJ, los cuales se encuentran actualmente asignados a abogados activos, quienes una vez se reanuden los términos judiciales continuarán ejerciendo la defensa judicial de la entidad._x000a__x000a_20/11/2020: Se realiza cargue en Siproj de documentos que dan inicio al Proceso Hipotecario 2019-00831 , pendiente de subsanar,  incluido el poder otrogado a David Vergara en su momento el apoderado de dicho proceso, sin embargo el proceso se encuentra en retiro de demanda."/>
    <s v="23/06/2020: Se adjunta Archivo Excel  Hallazgos 3.10 &quot;61. Registro de Seguimientos Hallazgo 3-10 Plan de Mejoramiento Siproj Junio 23 2020&quot;  y PDF de pantallazos tomados del SIPROJWEB y Correo Secretaría Jurídica Procesos Eliminados SIPROJ._x000a__x000a_20/11/2020: Se adjunta Word denominado Pantallazos Registro Siproj 3,10, en donde se relaciona la evidencia del cargue de documentos al Siproj así como una breve explicación del estado del proceso."/>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SI"/>
    <s v="Cerrada "/>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í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Registro de Seguimientos Hallazgo 3-10 Plan de Mejoramiento Siproj Junio 23 2020&quot; y archivo PDF de nombre &quot;61. HALLAZGO 3.10 SIPROJ&quot; en el que se relaciona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_x000a__x000a_24/11/2020:_x000a_Se cuenta con archivo en word de nombre &quot;Pantallazos Registro Siproj 3.10&quot;, en el cual se muestra el pantallazo de seguimiento al sistema información SIPROJWEB, correspondiente al proceso Hipotecario 2019-00831, el cual era el unico proceso pendiente de ser subsanado._x000a__x000a_De acuerdo a la evidencia aportada, se puede evidenciar que el proceso en mención se encuentra en retiro de demanda, por ende el total de procesos que relaciona el hallazgo ya fueron subsanados, por lo que la accción propuesta se cierra conforme al cumplimiento de la misma."/>
    <x v="0"/>
    <m/>
    <m/>
  </r>
  <r>
    <n v="62"/>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d v="2020-01-09T00:00:00"/>
    <d v="2020-06-30T00:00:00"/>
    <x v="10"/>
    <s v="Director Jurídico "/>
    <s v="INICIADA EN LA VIGENCIA 2020"/>
    <s v="VENCIDA EN LA VIGENCIA 2020"/>
    <s v="16/04/2020_x000a_23/06/2020_x000a_20/11/2020"/>
    <s v="EN DESARROLLO "/>
    <s v="23/06/2020: 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_x000a__x000a_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quot;208-DJ-Pr-07 REGISTRO Y APODERAMIENTO DE PROCESOS JUDICIALES V4&quot;, como quiera que dicha norma tiene una vigencia de 2 años, razón por la cual actualmente nos encontramos realizando la respectiva actualización._x000a__x000a_Así mismo se realizó el reparto de todos los procesos judiciales en los que la CVP es parte, asignándolos en el SIPROJ a los abogados activos, quienes adelantarán la debida defensa judicial de la Entidad._x000a__x000a_20/11/2020: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
    <s v="23/06/2020: Se adjunta PDF con la remisión de correos electrónicos, Reunión socialización Decreto 806 de Junio 2020, Reporte de Procesos Judiciales Asignados a Abogados Activos Junio 17 2020._x000a__x000a_20/11/2020: Se adjunta procedimiento actualizado y PDF del correo enviado para revisión y aprobación."/>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NO"/>
    <s v="En Ejecución Vencida"/>
    <s v="Manuel Andres Farias Pinzón"/>
    <s v="28/04/2020:_x000a_Acción que se encuentra en ejecución._x000a__x000a_25/06/2020:_x000a_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_x000a__x000a_Queda pendiente actualización y divulgación del procedimiento &quot;208-DJ-Pr-07 REGISTRO Y APODERAMIENTO DE PROCESOS JUDICIALES&quot;, que incluya los datos de los abogados apoderados en SIPROJ._x000a__x000a_24/11/2020:_x000a_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quot;REGISTRO Y APODERAMIENTO DE PROCESOS JUDICIALES&quot;, el cual se encuentra pendiente de aprobación y posterior publicación en la carpeta de calidad._x000a__x000a_En la revisión del procedimiento &quot;208-DJ-Pr-07 REGISTRO Y APODERAMIENTO DE PROCESOS JUDICIALES&quot;, se puede evidenciar que en el numeral &quot;7 Condiciones Generales&quot;, se describe la manera en que se debe realizar la actualización de datos de abogados apoderados en Siproj._x000a__x000a_Una vez aprobado el procedimiento y publicado en la carpeta de calidad, se debe divulgar al usuario administrador y presentar soporte de la divulgación para el próximo seguimiento, tal como lo solicita la acción propuesta._x000a__x000a_Acción que se encuentra en Ejecución Vencida."/>
    <x v="0"/>
    <m/>
    <m/>
  </r>
  <r>
    <n v="63"/>
    <s v="4. Reasentamientos Humanos"/>
    <s v="4.9"/>
    <s v="Origen Interno "/>
    <s v="1.    Auditorías Internas. "/>
    <x v="13"/>
    <s v="Marcela Urrea Jaramillo"/>
    <x v="13"/>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d v="2020-02-10T00:00:00"/>
    <d v="2020-12-31T00:00:00"/>
    <x v="6"/>
    <s v="Director de Reasentamientos"/>
    <s v="INICIADA EN LA VIGENCIA 2020"/>
    <s v="SIN VENCER"/>
    <s v="20/04/2020_x000a_23/06/2020_x000a_18/11/2020"/>
    <s v="NO INICIADA"/>
    <s v="20/04/2020: A la fecha no se han realizado auditorías al Proceso._x000a__x000a_23/06/2020: A la fecha no se han realizado auditorías al Proceso._x000a__x000a_18/11/2020. Se envió correo a la Jefe de la OACI, con el fin de evaluar la manera para garantizar el cumplimiento de la acción. Se presentará un nuevo análisis causal para establecer una nueva acción."/>
    <s v="18/11/2020. Correo electrónico de solicitud del 7 octubre, con respuesta de CI del 16 de octubre."/>
    <s v="MARIA ANTONIA SANTOS VASQUEZ_x000a_Profesional Universitario 04_x000a_LUZ MERY PONGUTÁ MONTAÑEZ_x000a_Contratista 714 - 2020"/>
    <s v="24/04/2020_x000a_25/06/2020_x000a_19/11/2020"/>
    <s v="NO"/>
    <s v="En Ejecución Oportuna"/>
    <s v="Manuel Andres Farias Pinzón"/>
    <s v="24/04/2020:_x000a_A la fecha no se han realizado audirorías al Proceso, por ende no se ha manifestado la necesidad de realizar esta acción._x000a__x000a_25/06/2020:_x000a_A la fecha no se han realizado audirorías al Proceso, por ende no se ha manifestado la necesidad de realizar esta acción._x000a__x000a_19/11/2020:_x000a_Se cuenta con correo electrónico del 07Oct2020 dirigido a la ACI, con el fin de solicitar el apoyo de ACI para la elaboración del cronograma de manera conjunta, para la entrega de la información solicitada en el marco de las auditorías, para lo cual, se recibe respuesta el por parte de ACI el 16Oct2020, donde se informa que se dio inicio a la Auditoría Especial de evaluación de la capacidad de la entidad para continuar la operación bajo las nuevas condiciones que le impone la crisis en el marco de notificaciones en el lapso comprendido del 15 de marzo hasta el 31 de agosto de 2020 y que en virtud de lo anterior, se han realizado todas las actividades correspondientes al desarrollo de la auditoría, de acuerdo con lo establecido en el procedimiento de Auditoría Interna - Código: 208-CI-PR-01 -versión 7 - Vigente desde: 23/Dic/2019._x000a__x000a_Ademas de esto, se realiza la explicación que no se concretó con la Asesoría de Control Interno, la realización del desarrollo en conjunto de la acción por lo que no se considera procedente la solicitud._x000a__x000a_Acción que a la fecha se encuentra en ejecución oportuna."/>
    <x v="0"/>
    <m/>
    <m/>
  </r>
  <r>
    <n v="64"/>
    <s v="4. Reasentamientos Humanos"/>
    <s v="4.10"/>
    <s v="Origen Interno "/>
    <s v="1.    Auditorías Internas. "/>
    <x v="13"/>
    <s v="Marcela Urrea Jaramillo"/>
    <x v="13"/>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d v="2020-02-10T00:00:00"/>
    <d v="2020-05-29T00:00:00"/>
    <x v="6"/>
    <s v="Director de Reasentamientos"/>
    <s v="CERRADA"/>
    <s v="CERRADA"/>
    <s v="20/04/2020_x000a__x000a_23/06/2020"/>
    <s v="CUMPLIDA"/>
    <s v="El 35% de los expedientes activos corresponde a 2637, de los cuales se han intervenido 3088._x000a__x000a_Se anexa el Informe Final de Gestión Documental, donde se evidencia que se realizó la intervención del  117% de los expedientes activos de la Dirección. "/>
    <s v="Informe con el reporte de los expedientes intervenidos realizado por el referente de Gestión Documental._x000a__x000a_Informe de Gestión Documental y archivo de Excel con la relación de los ID intervenidos."/>
    <s v="MARIA ANTONIA SANTOS VASQUEZ_x000a_Profesional Universitario 04_x000a_LUZ MERY PONGUTÁ MONTAÑEZ_x000a_Contratista 359 - 2020"/>
    <s v="24/04/2020_x000a_25/06/2020"/>
    <s v="SI"/>
    <s v="Cerrada "/>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_x000a__x000a_25/06/2020_x000a_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
    <x v="0"/>
    <m/>
    <m/>
  </r>
  <r>
    <n v="65"/>
    <s v="4. Reasentamientos Humanos"/>
    <s v="4.11"/>
    <s v="Origen Interno "/>
    <s v="1.    Auditorías Internas. "/>
    <x v="13"/>
    <s v="Marcela Urrea Jaramillo"/>
    <x v="13"/>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d v="2020-02-10T00:00:00"/>
    <d v="2020-12-31T00:00:00"/>
    <x v="6"/>
    <s v="Director de Reasentamientos"/>
    <s v="INICIADA EN LA VIGENCIA 2020"/>
    <s v="SIN VENCER"/>
    <s v="20/04/2020_x000a_23/06/2020_x000a_18/11/2020"/>
    <s v="EN DESARROLLO "/>
    <s v="20/04/2020. Se realizó la intervención a 5 expedientes de la Dirección y las evidencias se encuentran en físico en las instalaciones de la CVP. Se realizó la revisión de la base de selección de vivienda y se verificó la información en el GIS. _x000a__x000a_23/06/2020. Se realizó la intervención a 5 expedientes de la Dirección y las evidencias se encuentran en físico en las instalaciones de la CVP. Se realizó la revisión de la base de selección de vivienda y se verificó la información en el GIS. _x000a__x000a_18/11/2020. Se realizó la verificación mensualmente de la información de 5 expedientes activos con apertura del 2017, en el Sistema de Información Geográfica, verificando el cumplimiento de los requisitos legales por parte de las familias para seleccionar su alternativa habitacional. Se realizó la revisión de la base de selección de vivienda y se verificó la información en el GIS. _x000a__x000a_Para un total de 45 expedientes de 55 programados."/>
    <s v="20/04/2020. Base de selección de vivienda, revisión de 10 identificadores y pantallazos del GIS meses: febrero, y marzo._x000a__x000a_23/06/2020. Base de selección de vivienda, revisión de 10 identificadores y pantallazos del GIS meses: abril y mayo _x000a__x000a_18/11/2020. Base de selección de vivienda, revisión de 25 identificadores y pantallazos del GIS meses: junio, julio, agosto, septiembre y octubre"/>
    <s v="MARIA ANTONIA SANTOS VASQUEZ_x000a_Profesional Universitario 04_x000a_LUZ MERY PONGUTÁ MONTAÑEZ_x000a_Contratista 714 - 2020"/>
    <s v="24/04/2020_x000a_25/06/2020_x000a_19/11/2020"/>
    <s v="NO"/>
    <s v="En Ejecución Oportuna"/>
    <s v="Manuel Andres Farias Pinzón"/>
    <s v="24/04/2020:_x000a_Debido al aislamiento obligatorio por el Covid-19, no fue posible realizar verificación de las evidencias, ya que se encuentran en físico en las instalaciones de la CVP._x000a__x000a_25/06/2020_x000a_Se cuenta con dos (2) archivos en word, desglosados asi: uno corresponde al mes de mayo de2020, donde se evidencian cinco (5) pantallazos de la verificación realizada a cinco expedientes en el sistema GIS; el segundo archivo corresponde al mes de junio de 2020, donde se evidencian cinco (5) pantallazos de la verificación realizada a cinco expedientes en el sistema GIS._x000a__x000a_Tambien se cuenta con base datos de seleccion de vivienda, donde se registra seguimiento realizado a los 10 expedientes correspondientes a mayo y junio del presente año._x000a__x000a_19/11/2020:_x000a_Se cuenta con seis (6) archivos en word, correspondientes a los meses de mayo, junio, julio, agosto, septiembre y octubre de 2020, donde se evidencian cinco (5) pantallazos en cada archivo de la verificación realizada a cinco expedientes en el sistema GIS._x000a__x000a_Igualmente, se cuenta con seis (6) archivos en Excel de nombre &quot;Base seleccion de Vivienda&quot; correspondientes a los meses de mayo, junio, julio, agosto, septiembre y octubre de 2020, _x000a_donde se registra el seguimiento realizado a los 5 expedientes revisados mensualmente en el sistema GIS."/>
    <x v="0"/>
    <m/>
    <m/>
  </r>
  <r>
    <n v="66"/>
    <s v="4. Reasentamientos Humanos"/>
    <s v="4.11"/>
    <s v="Origen Interno "/>
    <s v="1.    Auditorías Internas. "/>
    <x v="13"/>
    <s v="Marcela Urrea Jaramillo"/>
    <x v="13"/>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d v="2020-02-10T00:00:00"/>
    <d v="2020-12-14T00:00:00"/>
    <x v="6"/>
    <s v="Director de Reasentamientos"/>
    <s v="INICIADA EN LA VIGENCIA 2020"/>
    <s v="SIN VENCER"/>
    <s v="20/04/2020_x000a_23/06/2020_x000a_18/11/2020"/>
    <s v="EN DESARROLLO "/>
    <s v="20/04/2020. Se han enviado correos electrónicos a los referentes de los equipos de trabajo de la Dirección requiriendo la información para el FUSS. _x000a__x000a_23/06/2020. Se han enviado correos electrónicos a los referentes de los equipos de trabajo de la Dirección requiriendo la información para el FUSS. _x000a__x000a_18/11/2020. Se han enviado correos electrónicos a los referentes de los equipos de trabajo de la Dirección requiriendo la información para el FUSS. "/>
    <s v="20/04/2020. Correos enviados el 03 de febrero y el 30 de marzo del 2020_x000a__x000a_23/06/2020. Correos enviados el 30 de abril y  29 de mayo del 2020_x000a__x000a_18/11/2020. Correos enviados el 26 junio, 3 y 31 agosto, 30 septiembre y 30 octubre del 2020"/>
    <s v="MARIA ANTONIA SANTOS VASQUEZ_x000a_Profesional Universitario 04_x000a_LUZ MERY PONGUTÁ MONTAÑEZ_x000a_Contratista 714 - 2020"/>
    <s v="24/04/2020_x000a_25/06/2020_x000a_19/11/2020"/>
    <s v="NO"/>
    <s v="En Ejecución Oportuna"/>
    <s v="Manuel Andres Farias Pinzón"/>
    <s v="24/04/2020:_x000a_Se cuenta con correos del 03Feb2020 y 30Mar2020, dirigidos a los referentes de los equipos de trabajo de la Dirección, haciendo el requirimiento de la información para el FUSS._x000a__x000a_25/06/2020:_x000a_Se han enviado correos electrónicos a los referentes de los equipos de trabajo de la Dirección requiriendo la información para el FUSS, enviados el 03Feb2020, 02Mar2020, 30Mar2020, 30Abr2020 y  29May2020._x000a__x000a_19/11/2020:_x000a_Se cuenta con correos enviados el 26jun2020, 3Ago2020, 31Ago2020, 30Sep2020 y 30Oct2020, dirigidos a los referentes de los equipos de trabajo de la Dirección, haciendo el requirimiento de la información para el FUSS."/>
    <x v="0"/>
    <m/>
    <m/>
  </r>
  <r>
    <n v="67"/>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d v="2020-02-10T00:00:00"/>
    <d v="2020-12-31T00:00:00"/>
    <x v="6"/>
    <s v="Director de Reasentamientos"/>
    <s v="CERRADA"/>
    <s v="CERRADA"/>
    <s v="20/04/2020_x000a__x000a_23/06/2020"/>
    <s v="CUMPLIDA"/>
    <s v="No se ha remitido copia del taponamiento._x000a__x000a_Se evidencia documento del taponamiento del servicio público del ID 2011-19-12599"/>
    <s v="Escaner de los documentos del expediente 2011-19-12599."/>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
    <x v="0"/>
    <m/>
    <m/>
  </r>
  <r>
    <n v="68"/>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d v="2020-02-10T00:00:00"/>
    <d v="2020-12-31T00:00:00"/>
    <x v="6"/>
    <s v="Director de Reasentamientos"/>
    <s v="CERRADA"/>
    <s v="CERRADA"/>
    <s v="20/04/2020_x000a_23/06/2020_x000a_18/11/2020"/>
    <s v="CUMPLIDA"/>
    <s v="20/04/2020. No se han realizado auditorias._x000a__x000a_23/06/2020. No se han realizado auditorias._x000a__x000a_18/11/2020. Se realizó reunión el 9 de septiembre, con el equipo interdisciplinario, y se levantó acta, en la cual se designa el equipo para atender la Auditoría Interna."/>
    <s v="18/11/2020. Acta de reunión del 9 de septiembre de 2020"/>
    <s v="MARIA ANTONIA SANTOS VASQUEZ_x000a_Profesional Universitario 04_x000a_LUZ MERY PONGUTÁ MONTAÑEZ_x000a_Contratista 714 - 2020"/>
    <s v="24/04/2020_x000a_25/06/2020_x000a_19/11/2020"/>
    <s v="SI"/>
    <s v="Cerrada "/>
    <s v="Manuel Andres Farias Pinzón"/>
    <s v="24/04/2020:_x000a_A la fecha no se ha requerido el desarrollo de esta actividad._x000a__x000a_25/06/2020:_x000a_A la fecha no se ha requerido el desarrollo de esta actividad._x000a__x000a_19/11/2020:_x000a_Se cuenta con acta de reunión del día 09Sep2020 donde se estableció el equipo interdisciplinario para atender los requerimientos en el marco de la auditoria de notificaciones en tiempo de pandemia, la cual es firmada por todos los participantes."/>
    <x v="0"/>
    <m/>
    <m/>
  </r>
  <r>
    <n v="69"/>
    <s v="4. Reasentamientos Humanos"/>
    <s v="4.13"/>
    <s v="Origen Interno "/>
    <s v="1.    Auditorías Internas. "/>
    <x v="13"/>
    <s v="Marcela Urrea Jaramillo"/>
    <x v="13"/>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x v="6"/>
    <s v="Director de Reasentamientos"/>
    <s v="CERRADA"/>
    <s v="CERRADA"/>
    <s v="20/04/2020_x000a__x000a_23/06/2020"/>
    <s v="CUMPLIDA"/>
    <s v="No se ha realizado la herramienta para el seguimiento.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un archivo Excel  donde se registra el seguimiento a los actos administrativos, actualmente con 38 registros"/>
    <x v="0"/>
    <m/>
    <m/>
  </r>
  <r>
    <n v="70"/>
    <s v="4. Reasentamientos Humanos"/>
    <s v="4.14"/>
    <s v="Origen Interno "/>
    <s v="1.    Auditorías Internas. "/>
    <x v="13"/>
    <s v="Marcela Urrea Jaramillo"/>
    <x v="13"/>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x v="6"/>
    <s v="Director de Reasentamientos"/>
    <s v="CERRADA"/>
    <s v="CERRADA"/>
    <s v="20/04/2020_x000a__x000a_23/06/2020"/>
    <s v="CUMPLIDA"/>
    <s v="No se ha realizado la herramienta para el seguimiento._x000a_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un archivo Excel  donde se registra el seguimiento a los actos administrativos, actualmente con 38 registros"/>
    <x v="0"/>
    <m/>
    <m/>
  </r>
  <r>
    <n v="71"/>
    <s v="4. Reasentamientos Humanos"/>
    <s v="4.15"/>
    <s v="Origen Interno "/>
    <s v="1.    Auditorías Internas. "/>
    <x v="13"/>
    <s v="Marcela Urrea Jaramillo"/>
    <x v="13"/>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d v="2020-02-10T00:00:00"/>
    <d v="2020-12-31T00:00:00"/>
    <x v="6"/>
    <s v="Director de Reasentamientos"/>
    <s v="CERRADA"/>
    <s v="CERRADA"/>
    <s v="20/04/2020_x000a_23/06/2020_x000a_18/11/2020"/>
    <s v="CUMPLIDA"/>
    <s v="20/04/2020. Con el formato 208-REAS-Ft-103 FORMATO PARA PRESTAMO Y DEVOLUCIÓN DE EXPEDIENTES se realiza el seguimiento diario del prestamo de los expedientes y el control de la foliación._x000a__x000a_23/06/2020. Se realizó la modificación del Procedimiento de Reubicación Definitiva mediante radicado 2020IE6123 de fecha 09 de junio de 2020._x000a__x000a_18/11/2020. Se realizó la modificación a 4 procedimientos de la Dirección de Reasentamientos, así: Relocalización transitoria, Adquisición de Predios, Selección de Vivienda y Cuentas de Ahorro Programado.  _x000a__x000a_Para un total de cinco (5) procedimientos actualizados en la vigencia."/>
    <s v="20/04/2020. 208-REAS-Ft-103 FORMATO PARA PRESTAMO Y DEVOLUCIÓN DE EXPEDIENTES_x000a__x000a_23/06/2020. Procedimiento de Reubicación Definitiva modificado y Correo enviado a los funcionarios y contratistas de la Dirección, comunicando dicha modificación, con fecha 19 de junio de 2020_x000a_Memorando para la OAP con radicado 2020IE6123._x000a__x000a_18/11/2020. Procedimientos actualizados, mediante correos de OAP y comunicados de Reas así: 2020IE7090 y 2020IE7091 del 26 de agosto, 2020IE8778 y 2020IE8780 del 28 de octubre de 2020"/>
    <s v="MARIA ANTONIA SANTOS VASQUEZ_x000a_Profesional Universitario 04_x000a_LUZ MERY PONGUTÁ MONTAÑEZ_x000a_Contratista 714 - 2020"/>
    <s v="24/04/2020_x000a_25/06/2020_x000a_19/11/2020"/>
    <s v="SI"/>
    <s v="Cerrada "/>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_x000a__x000a_25/06/2020:_x000a_Se evidencia actualización de un (1) procedimiento, donde se realizó la modificación del procedimiento 208-REAS-Pr-05 PROCEDIMIENTO REUBICACION DEFINITIVA  V9 mediante radicado 2020IE6123 de fecha 09Jun2020._x000a__x000a_Aún esta pendiente la actualización de cuatro (4) procedimientos._x000a__x000a_19/11/2020:_x000a_Se realiza actualización de 4 procedimientos de la Dirección de Reasentamientos, así: _x000a_Relocalización transitoria, Código: 208-REAS-Pr-06, Versión: 6, Vigente desde: 26/08/2020_x000a_Adquisición de Predios, Código: 208-REAS-Pr-04, Versión: 7, Vigente desde: 26/08/2020_x000a_Selección de Vivienda, Código: 208-REAS-Pr-08, Versión: 5, Vigente desde: 28-10-2020_x000a_Cuentas de Ahorro Programado, Código: 208-REAS-Pr-03, Versión: 3, Vigente desde: 28/10/2020_x000a__x000a_Para un total de cinco (5) procedimientos actualizados en la vigencia, los cuales se encuentran publicados en la carpeta de calidad en la ruta: \\10.216.160.201\calidad\4. PROCESO REASENTAMIENTOS HUMANOS\PROCEDIMIENTOS"/>
    <x v="0"/>
    <m/>
    <m/>
  </r>
  <r>
    <n v="72"/>
    <s v="1. Gestión Estratégica"/>
    <s v="1.30"/>
    <s v="Origen Interno "/>
    <s v="3.    Seguimientos de la Asesoría de Control Interno."/>
    <x v="17"/>
    <s v="Ángelo Maurizio Díaz Rodríguez"/>
    <x v="17"/>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d v="2020-05-01T00:00:00"/>
    <d v="2020-08-31T00:00:00"/>
    <x v="3"/>
    <s v="Jefe Oficina Asesora de Planeación "/>
    <s v="CERRADA"/>
    <s v="CERRADA"/>
    <s v="30/06/2020_x000a_20/11/2020"/>
    <s v="CUMPLIDA"/>
    <s v="30/06/2020: Se formuló la versión 11 de la Norma Fundamental, la cual se encuentra en proceso de revisión._x000a__x000a_20/11/2020: El 3 de agosto de 2020, se generó la versión 11 de la Norma Fundamental, la cual fue publicada en la carpeta de calidad y socializada a todos los niveles de la Entidad."/>
    <s v="30/06/2020: \\10.216.160.201\Oficial\PLAN DE MEJORAMIENTO CI\2020\SEGUIMIENTO JUNIO - 30 2020\SIG_x000a__x000a_20/11/2020: \\10.216.160.201\calidad\1. PROCESO DE GESTIÓN ESTRATÉGICA\INSTRUCTIVOS\208-PLA-In-01  NORMA FUNDAMENTAL"/>
    <s v="Catalina Nagy Patiño - Jefe Oficina Asesora de Planeación"/>
    <s v="3/07/2020_x000a_23/11/2020"/>
    <s v="SI"/>
    <s v="Cerrada "/>
    <s v="Manuel Andres Farias Pinzón"/>
    <s v="03/07/2020:_x000a_No se cuenta con soporte que evidencie que se formuló la versión 11 de la Norma Fundamental y que se encuentra en proceso de revisión._x000a__x000a_20/11/2020: Se cuenta con los siguientes soportes: _x000a__x000a_- Correo del 21Jul2020 donde se solicita revisión a la norma fundamental_x000a_- Correo del 03Ago2020 donde se solicita revisión a la norma fundamental._x000a_- Solicitud de modificación de la norma fundamental del día 03Ago2020, mediante el formato &quot;SOLICITUD DE CREACIÓN O MODIFICACIÓN O ELIMINACIÓN DE DOCUMENTOS DEL SIG&quot;, Código: 208-PLA-Ft-02, Versión: 6, Vigente desde: 21/09/2016._x000a_- Correo del 05Ago2020 de revisión y aprobación de la norma fundamental._x000a_- Pieza gráfica del 05Ago2020 sobre actualización de la norma fundamental._x000a_- Correo del 05Ago2020 informando a todo el personal de la CVP que la norma fundamental ha sido actualizada._x000a_- Actualización de la &quot;NORMA FUNDAMENTAL ESTANDARIZACIÓN DOCUMENTAL&quot;, Código: 208-PLA–IN–01, Versión:11, Vigente desde: 03-08-2020, ubicada en la ruta: \\10.216.160.201\calidad\1. PROCESO DE GESTIÓN ESTRATÉGICA\INSTRUCTIVOS\208-PLA-In-01  NORMA FUNDAMENTAL._x000a_Actividad cumplida"/>
    <x v="0"/>
    <m/>
    <m/>
  </r>
  <r>
    <n v="73"/>
    <s v="1. Gestión Estratégica"/>
    <s v="1.30"/>
    <s v="Origen Interno "/>
    <s v="3.    Seguimientos de la Asesoría de Control Interno."/>
    <x v="17"/>
    <s v="Ángelo Maurizio Díaz Rodríguez"/>
    <x v="17"/>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d v="2020-05-01T00:00:00"/>
    <d v="2020-08-31T00:00:00"/>
    <x v="3"/>
    <s v="Jefe Oficina Asesora de Planeación "/>
    <s v="CERRADA"/>
    <s v="CERRADA"/>
    <s v="30/06/2020_x000a_20/11/2020"/>
    <s v="CUMPLIDA"/>
    <s v="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_x000a__x000a_20/112020: El día 13 de agosto se radicó memorando con radicado No. 2020IE7194, con el fin de entregar los Lineamientos establecidos para las Herramientas de Gestión y para la Documentación del Sistema Integrado de Gestión.  _x000a__x000a_De igual forma, se radicó memorando No. 2020IE6888 el día 27 de Julio de 2020, con el fin de entregar lineamientos para el reporte de Normogramas de la Entidad. "/>
    <s v="30/06/2020: \\10.216.160.201\Oficial\PLAN DE MEJORAMIENTO CI\2020\SEGUIMIENTO JUNIO - 30 2020\SIG_x000a__x000a_20/11/2020: Memorandos 2020IE7194 y 2020IE6888, radicados a los Responsables de Procesos de la Entidad"/>
    <s v="Catalina Nagy Patiño - Jefe Oficina Asesora de Planeación"/>
    <s v="3/07/2020_x000a_23/11/2020"/>
    <s v="SI"/>
    <s v="Cerrada "/>
    <s v="Manuel Andres Farias Pinzón"/>
    <s v="03/07/2020:_x000a_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_x000a__x000a_Queda pendiente entregar el memorando para Informar a los Responsables de Proceso - Enlace, sobre los lineamientos establecidos para la documentación del Sistema Integrado de Gestión y su ruta de consulta._x000a__x000a_23/11/2020: _x000a_Se cuenta con memorando 2020IE7194 del 13Ago2020 donde se entregan los Lineamientos establecidos para las Herramientas de Gestión y para la Documentación del Sistema Integrado de Gestión.  _x000a__x000a_Igualmente, se cuenta con memorando 2020IE6888 del 27Jul2020, donde se entregan los lineamientos para el reporte de Normogramas de la Entidad._x000a_Actividad cumplida"/>
    <x v="0"/>
    <m/>
    <m/>
  </r>
  <r>
    <n v="74"/>
    <s v="1. Gestión Estratégica"/>
    <s v="1.31"/>
    <s v="Origen Interno "/>
    <s v="3.    Seguimientos de la Asesoría de Control Interno."/>
    <x v="17"/>
    <s v="Ángelo Maurizio Díaz Rodríguez"/>
    <x v="17"/>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d v="2020-01-01T00:00:00"/>
    <d v="2020-05-31T00:00:00"/>
    <x v="3"/>
    <s v="Jefe Oficina Asesora de Planeación "/>
    <s v="CERRADA"/>
    <s v="CERRADA"/>
    <s v="21/04/2020_x000a_30/06/2020"/>
    <s v="CUMPLIDA"/>
    <s v="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
    <s v="21/04/2020: Acta de reunión:_x000a_\\10.216.160.201\Oficial\PLAN DE MEJORAMIENTO CI\2020\Actividad 74_x000a__x000a_30/06/2020: \\10.216.160.201\calidad\19. CONSOLIDADO MAPAS DE RIESGO\MATRIZ DE RIESGOS - PAAC\2020"/>
    <s v="Catalina Nagy Patiño - Jefe Oficina Asesora de Planeación"/>
    <d v="2020-04-27T00:00:00"/>
    <s v="SI"/>
    <s v="Cerrada "/>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quot;.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
    <x v="0"/>
    <m/>
    <m/>
  </r>
  <r>
    <n v="75"/>
    <s v="2. Gestión de Comunicaciones"/>
    <s v="2.6"/>
    <s v="Origen Interno "/>
    <s v="3.    Seguimientos de la Asesoría de Control Interno."/>
    <x v="17"/>
    <s v="Ángelo Maurizio Díaz Rodríguez"/>
    <x v="17"/>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d v="2020-01-21T00:00:00"/>
    <d v="2020-01-24T00:00:00"/>
    <x v="11"/>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6"/>
    <s v="2. Gestión de Comunicaciones"/>
    <s v="2.7"/>
    <s v="Origen Interno "/>
    <s v="3.    Seguimientos de la Asesoría de Control Interno."/>
    <x v="17"/>
    <s v="Ángelo Maurizio Díaz Rodríguez"/>
    <x v="17"/>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x v="11"/>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7"/>
    <s v="2. Gestión de Comunicaciones"/>
    <s v="2.8"/>
    <s v="Origen Interno "/>
    <s v="3.    Seguimientos de la Asesoría de Control Interno."/>
    <x v="17"/>
    <s v="Ángelo Maurizio Díaz Rodríguez"/>
    <x v="17"/>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x v="11"/>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8"/>
    <s v="2. Gestión de Comunicaciones"/>
    <s v="2.9"/>
    <s v="Origen Interno "/>
    <s v="3.    Seguimientos de la Asesoría de Control Interno."/>
    <x v="17"/>
    <s v="Ángelo Maurizio Díaz Rodríguez"/>
    <x v="17"/>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d v="2020-01-21T00:00:00"/>
    <d v="2020-01-24T00:00:00"/>
    <x v="11"/>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x v="0"/>
    <m/>
    <m/>
  </r>
  <r>
    <n v="79"/>
    <s v="4. Reasentamientos Humanos"/>
    <s v="4.17"/>
    <s v="Origen Interno "/>
    <s v="3.    Seguimientos de la Asesoría de Control Interno."/>
    <x v="17"/>
    <s v="Ángelo Maurizio Díaz Rodríguez"/>
    <x v="17"/>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d v="2020-01-28T00:00:00"/>
    <d v="2020-12-31T00:00:00"/>
    <x v="6"/>
    <s v="Director de Reasentamientos"/>
    <s v="CERRADA"/>
    <s v="CERRADA"/>
    <d v="2020-04-20T00:00:00"/>
    <s v="CUMPLIDA"/>
    <s v="Se incluyó en la redacción de los riesgos para el 2020 las variables."/>
    <s v="Mapa de riesgos de la Dirección."/>
    <s v="MARIA ANTONIA SANTOS VASQUEZ_x000a_Profesional Universitario 04"/>
    <d v="2020-04-24T00:00:00"/>
    <s v="SI"/>
    <s v="Cerrada "/>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x v="0"/>
    <m/>
    <m/>
  </r>
  <r>
    <n v="80"/>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d v="2020-01-01T00:00:00"/>
    <d v="2020-06-30T00:00:00"/>
    <x v="1"/>
    <s v="Director de Urbanizaciones y Titulación"/>
    <s v="CERRADA"/>
    <s v="CERRADA"/>
    <s v="15/042020_x000a_23/06/2020_x000a_17/11/2020"/>
    <s v="CUMPLIDA"/>
    <s v="24/04/2020: Las observaciones efectuadas se remitieron a la Subsecretaria Jurìdica del Hàbitat para que a su vez las remita a la Alcaldìa Mayor para aprobaciòn y posterior promulgaciòn del Decreto de condiciones de urgencia._x000a__x000a_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_x000a__x000a_01/09/2020 Cumplida Publicaciòn Decreto 196 del 1 de septiembre de 2020"/>
    <s v="15/04/2020: Se encuentra el proyecto en validaciòn por parte del Hàbitat para aprobaciòn de la Alcaldìa_x000a__x000a_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_x000a__x000a_01/09/2020: Decreto 196 del 1 de septiembre de 2020"/>
    <s v="Angela María Vélez C._x000a_Amalin Ariza"/>
    <s v="24/04/2020_x000a_01/07/2020_x000a_23/11/2020"/>
    <s v="SI"/>
    <s v="Cerrada "/>
    <s v="Manuel Andres Farias Pinzón"/>
    <s v="24/04/2020:_x000a_El proyecto se encuentra en validaciòn por parte del Hàbitat para aprobaciòn de la Alcaldìa._x000a__x000a_01/07/2020:_x000a_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_x000a__x000a_23/11/2020:_x000a_Se cuenta con la expedición del acto administrativo que permite proceder con el procedimiento de expropiación administrativa de Paraiso II y Bella Flor, para programar la entrega de titulos, mediante el Decreto 196 del 01Sep2020._x000a_Actividad cumplida"/>
    <x v="0"/>
    <m/>
    <m/>
  </r>
  <r>
    <n v="81"/>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d v="2020-01-01T00:00:00"/>
    <d v="2020-06-30T00:00:00"/>
    <x v="1"/>
    <s v="Director de Urbanizaciones y Titulación"/>
    <s v="CERRADA"/>
    <s v="CERRADA"/>
    <d v="2020-04-15T00:00:00"/>
    <s v="CUMPLIDA"/>
    <s v="En el PAAC vigencia 2020 fue incluìdo este escenario de participaciòn ciudadana"/>
    <s v="PAAC 2020"/>
    <s v="Angela María Vélez C."/>
    <d v="2020-04-24T00:00:00"/>
    <s v="SI"/>
    <s v="Cerrada "/>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x v="0"/>
    <m/>
    <m/>
  </r>
  <r>
    <n v="82"/>
    <s v="9. Gestión Administrativa "/>
    <s v="9.48"/>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d v="2020-02-01T00:00:00"/>
    <d v="2020-02-29T00:00:00"/>
    <x v="0"/>
    <s v="Subdirector Administrativo "/>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s v="Cerrada "/>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x v="0"/>
    <m/>
    <m/>
  </r>
  <r>
    <n v="83"/>
    <s v="12. Gestión del Talento Humano"/>
    <s v="12.4"/>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d v="2020-02-01T00:00:00"/>
    <d v="2020-02-29T00:00:00"/>
    <x v="12"/>
    <s v="Subdirector Administrativo "/>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s v="Cerrada "/>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x v="0"/>
    <m/>
    <m/>
  </r>
  <r>
    <n v="84"/>
    <s v="14. Gestión Tecnología de la Información y Comunicaciones"/>
    <s v="14.31"/>
    <s v="Origen Interno "/>
    <s v="3.    Seguimientos de la Asesoría de Control Interno."/>
    <x v="17"/>
    <s v="Ángelo Maurizio Díaz Rodríguez"/>
    <x v="17"/>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5"/>
    <s v="14. Gestión Tecnología de la Información y Comunicaciones"/>
    <s v="14.32"/>
    <s v="Origen Interno "/>
    <s v="3.    Seguimientos de la Asesoría de Control Interno."/>
    <x v="17"/>
    <s v="Ángelo Maurizio Díaz Rodríguez"/>
    <x v="17"/>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6"/>
    <s v="14. Gestión Tecnología de la Información y Comunicaciones"/>
    <s v="14.33"/>
    <s v="Origen Interno "/>
    <s v="3.    Seguimientos de la Asesoría de Control Interno."/>
    <x v="17"/>
    <s v="Ángelo Maurizio Díaz Rodríguez"/>
    <x v="17"/>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s v="CERRADA"/>
    <d v="2020-04-17T00:00:00"/>
    <s v="CUMPLIDA"/>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7"/>
    <s v="14. Gestión Tecnología de la Información y Comunicaciones"/>
    <s v="14.34"/>
    <s v="Origen Interno "/>
    <s v="3.    Seguimientos de la Asesoría de Control Interno."/>
    <x v="17"/>
    <s v="Ángelo Maurizio Díaz Rodríguez"/>
    <x v="17"/>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d v="2020-01-01T00:00:00"/>
    <d v="2020-01-31T00:00:00"/>
    <x v="7"/>
    <s v="Jefe Oficina de Tecnologías de la Información y las Comunicaciones"/>
    <s v="CERRADA"/>
    <s v="CERRADA"/>
    <d v="2020-04-17T00:00:00"/>
    <s v="CUMPLIDA"/>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x v="0"/>
    <m/>
    <m/>
  </r>
  <r>
    <n v="88"/>
    <s v="8. Servicio al Ciudadano"/>
    <s v="8.14"/>
    <s v="Origen Interno "/>
    <s v="3.    Seguimientos de la Asesoría de Control Interno."/>
    <x v="18"/>
    <s v="Marcela Urrea Jaramillo"/>
    <x v="18"/>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d v="2020-02-06T00:00:00"/>
    <d v="2020-03-31T00:00:00"/>
    <x v="13"/>
    <s v="Director de Gestión Corporativa y CID"/>
    <s v="CERRADA"/>
    <s v="CERRADA"/>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s v="Cerrada "/>
    <s v="Manuel Andres Farias Pinzón"/>
    <s v="28/04/2020:_x000a_Se cuenta con memorando 2020IE5000 del dia 16Mar2020, donde la Dirección de Gestión Corporativa solicita a la Subdirección Administrativa la modificación de la resolución 4720 del 29 de octubre de 2018."/>
    <x v="0"/>
    <m/>
    <m/>
  </r>
  <r>
    <n v="89"/>
    <s v="9. Gestión Administrativa "/>
    <s v="9.49"/>
    <s v="Origen Interno "/>
    <s v="3.    Seguimientos de la Asesoría de Control Interno."/>
    <x v="19"/>
    <s v="Graciela Zabala Rico"/>
    <x v="19"/>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d v="2020-02-18T00:00:00"/>
    <d v="2020-08-31T00:00:00"/>
    <x v="0"/>
    <s v="Subdirector Administrativo "/>
    <s v="INICIADA EN LA VIGENCIA 2020"/>
    <s v="VENCIDA EN LA VIGENCIA 2020"/>
    <s v="21/04/2020_x000a_25/06/2020_x000a_20/11/2020"/>
    <s v="EN DESARROLLO "/>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_x000a__x000a_20/11/2020: La oficina Direccion Juridica informa que proambiental da Respuesta a la solicitud No. 652498 del 30 de junio de 2020, se encuentra el segunda instancia dicha reclamación."/>
    <s v="Memorando 2020IE2746 - 2020IE2723._x000a_Memorando 2020EE2466 Recurso de reposición."/>
    <s v="HERNAN DARIO PARRA"/>
    <s v="22/04/2020_x000a_01/07/2020_x000a_23/11/2020"/>
    <s v="NO"/>
    <s v="En Ejecución Vencida"/>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_x000a__x000a_01/07/2020:_x000a_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_x000a__x000a_23/11/2020:_x000a_Se cuenta con respuesta de proambiental a la solicitud No. 652498 del 30Jun2020, se encuentra en segunda instancia dicha reclamación."/>
    <x v="0"/>
    <m/>
    <m/>
  </r>
  <r>
    <n v="90"/>
    <s v="9. Gestión Administrativa "/>
    <s v="9.50"/>
    <s v="Origen Interno "/>
    <s v="3.    Seguimientos de la Asesoría de Control Interno."/>
    <x v="19"/>
    <s v="Graciela Zabala Rico"/>
    <x v="19"/>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d v="2020-02-18T00:00:00"/>
    <d v="2020-12-31T00:00:00"/>
    <x v="0"/>
    <s v="Subdirector Administrativo "/>
    <s v="INICIADA EN LA VIGENCIA 2020"/>
    <s v="SIN VENCER"/>
    <s v="21/04/2020_x000a_25/06/2020_x000a_20/11/2020"/>
    <s v="EN DESARROLLO "/>
    <s v="21/04/2020: Se realizó socialización y mesa de trabajo para el primer trimestre al Informe de Austeridad del gasto, con los diferentes enlaces de forma virtual, debido a la emergencia sanitaria y aislamiento, dando respuesta bajo memorando._x000a__x000a_25/06/2020: se adjunta memorando 2020IE5430 Respuesta información austeridad del gasto publico primer trimestre, en el cual se dio respuesta de manera conjunta, canalizando la información en un solo memorando._x000a__x000a_20/11/2020: se adjunta memorando 2020IE8563 de Respuesta información austeridad del gasto publico, en el cual se da respuesta de manera conjunta, canalizando la información en un solo memorando."/>
    <s v="Mesa de trabajo virtual _x000a__x000a_2020IE5430 Respuesta información austeridad del gasto publico primer trimestre._x000a__x000a_memorando 2020IE8563 de Respuesta, Mesa de trabajo virtual "/>
    <s v="HERNAN DARIO PARRA"/>
    <s v="22/04/2020_x000a_01/07/2020_x000a_23/11/2020"/>
    <s v="NO"/>
    <s v="En Ejecución Oportuna"/>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_x000a__x000a_01/07/2020:_x000a_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_x000a__x000a_23/11/2020:_x000a_Se cuenta con memorando 2020IE8563 del día 16Oct2020, dirigido a la Asesoría de Control Interno, donde se emite Respuesta al Memorando No. 2020IE8393 Información Austeridad del Gasto Público tercer trimestre 2020, el cual se preparó de manera conjunta con las demás dependencias de la CVP y se unificó la respuesta, canalizando la información en un solo memorando. _x000a__x000a_Igualmente se cuenta con agenda de reunión programada para el día 15Oct2020 (Solicitud Información - Austeridad del Gasto Público.) con el objetivo de unificar la información solicitada por control Interno y socialización de los puntos según memorando 2020IE8393_x000a__x000a_Actividad que continúa en Ejecución Oportuna."/>
    <x v="0"/>
    <m/>
    <m/>
  </r>
  <r>
    <n v="91"/>
    <s v="8. Servicio al Ciudadano"/>
    <s v="8.15"/>
    <s v="Origen Interno "/>
    <s v="3.    Seguimientos de la Asesoría de Control Interno."/>
    <x v="18"/>
    <s v="Marcela Urrea Jaramillo"/>
    <x v="18"/>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d v="2020-12-31T00:00:00"/>
    <x v="6"/>
    <s v="Director de Reasentamientos"/>
    <s v="INICIADA EN LA VIGENCIA 2020"/>
    <s v="SIN VENCER"/>
    <s v="20/04/2020_x000a_23/06/2020_x000a_18/11/2020"/>
    <s v="EN DESARROLLO "/>
    <s v="20/04/2020. Se implementó en la Dirección una herramienta para realizar el seguimiento a las PQRSD en donde se encuentra el responsable de dar respuesta._x000a__x000a_23/06/2020. En la herramienta implementada se registra el profesional responsable de proyectar la respuesta a los PQRSD._x000a__x000a_18/11/2020. En la herramienta implementada se registra el profesional responsable de proyectar la respuesta a los PQRSD."/>
    <s v="23/06/2020. \\10.216.160.201\Bases_usuarios\bd\reasentamientos\MATRIZ SEGUIMIENTO PQRS (REAS). _x000a_Correo electrónico de fecha 18 de junio de 2020 con la remisión de la información._x000a__x000a_18/11/2020. Base de seguimiento con 3298 registros hasta el 30 de octubre de 2020. Correo de ejemplo de seguimiento por profesional.  Correo con Ruta de acceso a la base._x000a_Ruta: _x000a_https://docs.google.com/spreadsheets/d/13Q-S0uYqZG6UopXFutWcM9yMKcVs0K3N7BdXlMM0iF8/edit?ts=5fb3dc65#gid=0"/>
    <s v="MARIA ANTONIA SANTOS VASQUEZ_x000a_Profesional Universitario 04_x000a_LUZ MERY PONGUTÁ MONTAÑEZ_x000a_Contratista 714 - 2020"/>
    <s v="24/04/2020_x000a_25/06/2020_x000a_19/11/2020"/>
    <s v="NO"/>
    <s v="En Ejecución Oportuna"/>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_x000a_Se cuenta con correo electronico del dia 18Jun2020 donde se comparte Matriz de seguimiento PQRS, así mismo se adjunta en archivo Excel, la Matriz de Seguimiento de PQRS del REAS, en la cual se define el responsable de hacer el seguimiento a cada PQRS. Actualmente con 264 registros._x000a__x000a_19/11/2020:_x000a_Se cuenta con correo electronico del dia 26Oct2020 y 17Nov2020 donde se comparte Matriz de seguimiento PQRS, así mismo se adjunta en archivo Excel, la Matriz de Seguimiento de PQRS del REAS, en la cual se define el responsable de hacer el seguimiento a cada PQRS. Actualmente con 3298 registros."/>
    <x v="0"/>
    <m/>
    <m/>
  </r>
  <r>
    <n v="92"/>
    <s v="9. Gestión Administrativa "/>
    <s v="9.51"/>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s v="N/A"/>
    <s v="NO"/>
    <s v="N/A"/>
    <s v="5 porqués"/>
    <s v="Porque no se ha incluido dentro de las acciones adelantadas por el Comité Técnico de Inventario de Bienes Inmuebles orientadas a la revisión para la modificación o derogatoria (según sea el caso) de las Resoluciones 2904 de 2017 y 1491 de 2014"/>
    <s v="Acción Correctiva "/>
    <s v="Realizar por parte del Comité Técnico de Inventario de Bienes Inmuebles la revisión de las Resoluciones 2904 de 2017 y 1491 de 2014"/>
    <s v="Revisión de las Resoluciones 2904 de 2017 y 1491 de 2014"/>
    <s v="1 = cumplió_x000a_0 = no cumplió"/>
    <d v="2020-04-20T00:00:00"/>
    <d v="2020-06-30T00:00:00"/>
    <x v="14"/>
    <s v="Director de Gestión Corporativa y CID"/>
    <s v="CERRADA"/>
    <s v="CERRADA"/>
    <d v="2020-06-19T00:00:00"/>
    <s v="CUMPLIDA"/>
    <s v="Las áreas que participan del Comité Técnico de Inventarios de Bienes Inmuebles realizaron observaciones frente a los contenidos de la Resoluciones 1491 de 2014 y  2904 de 2017"/>
    <s v="Formatos diligenciados y enviados a la Dirección Jurídica"/>
    <s v="Leonardo Téllez - Profesional Dirección de Gestión Corporativa y CID_x000a_Yesid Bazurto - Profesional Dirección Jurídica"/>
    <d v="2020-06-25T00:00:00"/>
    <s v="SI"/>
    <s v="Cerrada "/>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
    <x v="0"/>
    <m/>
    <m/>
  </r>
  <r>
    <n v="93"/>
    <s v="9. Gestión Administrativa "/>
    <s v="9.52"/>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s v="N/A"/>
    <s v="NO"/>
    <s v="N/A"/>
    <s v="5 porqués"/>
    <s v="Porque no se han modificado o derogado las Resoluciones 2904 de 2014 y 1491 de 2014"/>
    <s v="Acción Correctiva "/>
    <s v="Realizar la modificación o derogatoria (según sea el caso) de las Resoluciones 2904 de 2017 y 1491 de 2014"/>
    <s v="Modificación o derogatoria realizada"/>
    <s v="1 = cumplió_x000a_0 = no cumplió"/>
    <d v="2020-06-01T00:00:00"/>
    <d v="2020-12-15T00:00:00"/>
    <x v="14"/>
    <s v="Director de Gestión Corporativa y CID"/>
    <s v="INICIADA EN LA VIGENCIA 2020"/>
    <s v="SIN VENCER"/>
    <s v="19/06/2020_x000a_18/11/2020"/>
    <s v="EN DESARROLLO "/>
    <s v="19/06/2020: _x000a_A partir del análisis que realice la Dirección Jurídica frente a las observaciones realizadas por las áreas, se iniciará la estructuración de las nuevas propuestas normativas.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Producto de dichos comentarios actualmente la Dirección Jurídica se encuentra compilando los respectivos actos administrativos. Se solicitó ampliación de plazo para el cumplimiento de esta actividad hasta el 15 de diciembre de 2020."/>
    <s v="19/06/2020:Formatos diligenciados y enviados a la Dirección Jurídica_x000a__x000a_18/11/2020:Documentos de trabajo de los borradores de los proyectos normativos de los meses de agosto, septiembre y octubre 2020, correos electrónicos, presentación realizada en comité técnico de inventarios realizado el 24092020, observaciones realizadas por dependencias."/>
    <s v="19/06/2020:Leonardo Téllez - Profesional Dirección de Gestión Corporativa y CID_x000a_Yesid Bazurto - Profesional Dirección Jurídica_x000a__x000a_18/11/2020:Juan Solano - Contratista Dirección de Gestión Corporativa y CID"/>
    <s v="25/06/2020_x000a_19/11/202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x v="0"/>
    <m/>
    <m/>
  </r>
  <r>
    <n v="94"/>
    <s v="9. Gestión Administrativa "/>
    <s v="9.53"/>
    <s v="Origen Interno "/>
    <s v="3.    Seguimientos de la Asesoría de Control Interno."/>
    <x v="20"/>
    <s v="Marcela Urrea Jaramillo"/>
    <x v="20"/>
    <s v="Hallazgo - No conformidad"/>
    <s v="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
    <d v="2020-04-15T00:00:00"/>
    <s v="NO"/>
    <s v="N/A"/>
    <s v="NO"/>
    <s v="N/A"/>
    <s v="5 porqués"/>
    <s v="Falta de seguimiento a las fechas en que debe sesionar el Comité"/>
    <s v="Acción Correctiva "/>
    <s v="Advertir faltando diez (10) días hábiles al cumplimiento de los tres (3) meses posteriores al último comité, sobre la realización de la convocatoria al presidente del Comité Técnico de Inventario de Bienes Inmuebles "/>
    <s v="Punto de control"/>
    <s v="1 = cumplió_x000a_0 = no cumplió"/>
    <d v="2020-04-20T00:00:00"/>
    <d v="2020-12-18T00:00:00"/>
    <x v="15"/>
    <s v="Subdirector Administrativo "/>
    <s v="INICIADA EN LA VIGENCIA 2020"/>
    <s v="SIN VENCER"/>
    <s v="25/06/2020_x000a_20/11/2020"/>
    <s v="EN DESARROLLO "/>
    <s v="25/06/2020: Se realizo comité de inventarios de bienes inmuebles el 27 de marzo de 2020, según lo establecido en esta acción, se realizo convocatoria al comité el día 10 de junio del 2020 según correo electrónico a los miembros del comité._x000a__x000a_20/11/2020: Se realizó comite el dia 26 de junio de 2020 segun acta No. 14. Se realizó convocatoria al comite el día 11 de septiembre de 2020  según correo electronico a los miembros del comite. Se realizo comite de inventarios el día 24 de septiembre de 2020 segun acta No. 15."/>
    <s v="Correo electrónico Programación Sesión Ordinaria Comité Técnico de inventarios de bienes inmuebles, actas de comité"/>
    <s v="HERNAN DARIO PARRA"/>
    <s v="1/07/2020_x000a_23/11/2020"/>
    <s v="NO"/>
    <s v="En Ejecución Oportuna"/>
    <s v="Manuel Andres Farias Pinzón"/>
    <s v="01/07/2020:_x000a_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_x000a__x000a_23/11/2020:_x000a_Se realiza convocatoria a los integrantes del comité, mediante correo electrónico del día 11Sep2020 sobre la programación de sesión ordinaria del Comité Técnico de Inventarios Bienes Inmuebles, así mismo, se cuenta con actas de reunión del Comité Técnico de Inventarios Bienes Inmuebles de la CVP, actas No 14 del dia 26Jun2020 y No 15 del día 24Sep2020. Actividad que continúa en Ejecución Oportuna."/>
    <x v="0"/>
    <m/>
    <m/>
  </r>
  <r>
    <n v="95"/>
    <s v="9. Gestión Administrativa "/>
    <s v="9.54"/>
    <s v="Origen Interno "/>
    <s v="3.    Seguimientos de la Asesoría de Control Interno."/>
    <x v="20"/>
    <s v="Marcela Urrea Jaramillo"/>
    <x v="20"/>
    <s v="Hallazgo - No conformidad"/>
    <s v="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
    <d v="2020-04-15T00:00:00"/>
    <s v="NO"/>
    <s v="N/A"/>
    <s v="NO"/>
    <s v="N/A"/>
    <s v="5 porqués"/>
    <s v="Porque no se estructuró y aprobó un plan de trabajo independientemente del plan de desarrollo aplicable y de los contenidos que deben ser objeto de revisión de la Resolución 1491 de 2014"/>
    <s v="Acción Correctiva "/>
    <s v="Elaborar y aprobar un plan de acción para abordar los elementos definidos por la Resolución 1491 de 2014 o la norma que modifique o sustituya"/>
    <s v="Solicitud realizada"/>
    <s v="1 = cumplió_x000a_0 = no cumplió"/>
    <d v="2020-04-20T00:00:00"/>
    <d v="2020-05-15T00:00:00"/>
    <x v="14"/>
    <s v="Director de Gestión Corporativa y CID"/>
    <s v="CERRADA"/>
    <s v="CERRADA"/>
    <d v="2020-06-19T00:00:00"/>
    <s v="CUMPLIDA"/>
    <s v="El plan de acción 2020 del Comité Técnico de Inventarios de Bienes Inmuebles fue aprobado el 24 de abril de 2020"/>
    <s v="Acta del Comité del 24 de abril de 2020 y plan de acción aprobado"/>
    <s v="Leonardo Téllez - Profesional Dirección de Gestión Corporativa y CID"/>
    <d v="2020-06-25T00:00:00"/>
    <s v="SI"/>
    <s v="Cerrada "/>
    <s v="Manuel Andres Farias Pinzón"/>
    <s v="25/06/2020:_x000a_Se cuenta con Acta de comité de Inventarios Bienes Inmuebles del dia 24Abr2020, donde se aprueba el plan de acción para la vigencia 2020._x000a__x000a_Se adjunta Plan de Acción en Excel aprobado para la vigencia 2020."/>
    <x v="0"/>
    <m/>
    <m/>
  </r>
  <r>
    <n v="96"/>
    <s v="9. Gestión Administrativa "/>
    <s v="9.55"/>
    <s v="Origen Interno "/>
    <s v="3.    Seguimientos de la Asesoría de Control Interno."/>
    <x v="20"/>
    <s v="Marcela Urrea Jaramillo"/>
    <x v="20"/>
    <s v="Hallazgo - No conformidad"/>
    <s v="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
    <d v="2020-04-15T00:00:00"/>
    <s v="NO"/>
    <s v="N/A"/>
    <s v="NO"/>
    <s v="N/A"/>
    <s v="5 porqués"/>
    <s v="No se implementó un procedimiento para que los miembros del Comité Técnico de Inventario de Bienes Inmuebles aprobaran un plan de enajenación onerosa de los bienes inmuebles de la CVP"/>
    <s v="Acción Correctiva "/>
    <s v="Implementar el procedimiento de enajenación de bienes inmuebles 208-SADM-Ft-39"/>
    <s v="Proceso implementado"/>
    <s v="1 = cumplió_x000a_0 = no cumplió"/>
    <d v="2020-06-01T00:00:00"/>
    <d v="2020-12-18T00:00:00"/>
    <x v="14"/>
    <s v="Director de Gestión Corporativa y CID"/>
    <s v="INICIADA EN LA VIGENCIA 2020"/>
    <s v="SIN VENCER"/>
    <s v="19/06/2020_x000a_18/11/2020"/>
    <s v="EN DESARROLLO "/>
    <s v="19/06/2020:_x000a_Dentro del plan de acción 2020 del Comité Técnico de Inventarios de Bienes Inmuebles se tienen establecidas acciones orientadas a la aplicación del procedimiento de enajenación de bienes inmuebles 208-SADM-Pr-39_x000a__x000a_18/11/2020:_x000a_La Dirección de Gestion Corporativa y CID activo el procedimiento 208-SADM-Pr-39 con los bienes inmuebles puestos a consideracion por la DUT relacionados con el desarrollo Sierra Morena, los mismos fueron puestos en conocimiento del Comité Técnico de Inventarios de Bienes Inmuebles celebrado el 24092020, la Dirección de Urbanizaciones y Titulación y la Dirección Jurídica enviaron en los respectivos informes a los miembros del Comité requeridos para la etapa de prefactibilidad."/>
    <s v="19/06/2020: Plan de acción aprobado_x000a__x000a_18/11/2020: Memorandos enviados"/>
    <s v="Leonardo Téllez - Profesional Dirección de Gestión Corporativa y CID_x000a_Paola Turizo - Profesional Dirección de Urbanizaciones y Titulación_x000a__x000a_Juan Solano - Contratista Dirección de Gestión Corporativa y CID"/>
    <s v="25/06/2020_x000a_19/11/2020"/>
    <s v="NO"/>
    <s v="En Ejecución Oportuna"/>
    <s v="Manuel Andres Farias Pinzón"/>
    <s v="25/06/2020:_x000a_Se cuenta con Plan de Acción aprobado para la vigencia 2020 mediante acta de comité de Inventarios Bienes Inmuebles del dia 24Abr2020, donde se tienen establecidas acciones orientadas a la aplicación del procedimiento de enajenación de bienes inmuebles 208-SADM-Pr-39._x000a__x000a_19/11/2020:_x000a_Se relacionan las evidencias que soportan la activación del procedimiento de enajenación de bienes inmuebles 208-SADM-Ft-39:_x000a__x000a_Memorando 2020IE 7726 del 11Sep2020 con el asunto: &quot;Análisis de Pre factibilidad de enajenación de los predios de Sierra Morena conforme al procedimiento 208-SADM-Pr-39&quot;, donde se relacionan 25 predios._x000a__x000a_Memorando 2020IE7763 del 14Sep2020 con el asunto: &quot;Activación del procedimiento de enajenación de bienes inmuebles&quot;._x000a__x000a_Memorando 2020IE7765 del 14Sep2020 con el asunto: &quot;Activación del procedimiento de enajenación de bienes inmuebles&quot;._x000a__x000a_Memorando 2020IE7766 del 14Sep2020 con el asunto: &quot;Activación del procedimiento de enajenación de bienes inmuebles&quot;._x000a__x000a_Memorando 2020IE7767 del 14Sep2020 con el asunto: &quot;Activación del procedimiento de enajenación de bienes inmuebles&quot;._x000a__x000a_Memorando 2020IE7768 del 14Sep2020 con el asunto: &quot;Activación del procedimiento de enajenación de bienes inmuebles&quot;._x000a__x000a_Citación del Comité Técnico de Inventario de Bienes muebles e inmuebles de la CVP en el calendario de Google para el día 24sep2020._x000a__x000a_Correo electrónico del 11Sep2020 convocando al Comité Técnico de Inventario de Bienes muebles e inmuebles de la CVP._x000a__x000a_Correo electrónico del 16Sep2020 donde se comunica a las dependencias involucradas, la ubicación del enlace que contiene los informes técnicos, jurídicos y financieros de cada uno de los predios que se someterán a consideración del comité de inventario para su análisis de prefactibilidad de comercialización._x000a__x000a_Correo electrónico del 23Oct2020 donde se comunica a las dependencias involucradas, la información correspondiente a la enajenación de 25 predios._x000a__x000a_Actividad que se encuentra en Ejecución Oportuna."/>
    <x v="0"/>
    <m/>
    <m/>
  </r>
  <r>
    <n v="97"/>
    <s v="9. Gestión Administrativa "/>
    <s v="9.56"/>
    <s v="Origen Interno "/>
    <s v="3.    Seguimientos de la Asesoría de Control Interno."/>
    <x v="20"/>
    <s v="Marcela Urrea Jaramillo"/>
    <x v="20"/>
    <s v="Hallazgo - No conformidad"/>
    <s v="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
    <d v="2020-04-15T00:00:00"/>
    <s v="NO"/>
    <s v="N/A"/>
    <s v="NO"/>
    <s v="N/A"/>
    <s v="5 porqués"/>
    <s v="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
    <s v="Acción Correctiva "/>
    <s v="Evaluar la pertinencia o no de modificar el contenido de la función del Comité definida al numeral 4, Parágrafo 2° del Artículo 3° de la Resolución 2904 de 2017_x000a_"/>
    <s v="Evaluar la pertinencia"/>
    <s v="1 = cumplió_x000a_0 = no cumplió"/>
    <d v="2020-04-20T00:00:00"/>
    <d v="2020-12-15T00:00:00"/>
    <x v="14"/>
    <s v="Director de Gestión Corporativa y CID"/>
    <s v="INICIADA EN LA VIGENCIA 2020"/>
    <s v="SIN VENCER"/>
    <s v="19/06/2020_x000a_18/11/2020"/>
    <s v="EN DESARROLLO "/>
    <s v="19/06/2020:_x000a_Las áreas que participan del Comité Técnico de Inventarios de Bienes Inmuebles realizaron observaciones frente a los contenidos de la Resolución 2904 de 2017 como insumo para la expedición de un nuevo acto administrativo definido en el plan de acción  del Comité.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s v="19/06/2020: Formatos diligenciados y enviados a la Dirección Jurídica_x000a__x000a_18/11/2020: Documentos de trabajo de los borradores de los proyectos normativos"/>
    <s v="Leonardo Téllez - Profesional Dirección de Gestión Corporativa y CID_x000a_Yesid Bazurto - Profesional Dirección Jurídica_x000a_Juan Solano - Contratista Dirección de Gestión Corporativa y CID"/>
    <s v="25/06/2020_x000a_19/11/202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x v="0"/>
    <m/>
    <m/>
  </r>
  <r>
    <n v="98"/>
    <s v="9. Gestión Administrativa "/>
    <s v="9.57"/>
    <s v="Origen Interno "/>
    <s v="3.    Seguimientos de la Asesoría de Control Interno."/>
    <x v="20"/>
    <s v="Marcela Urrea Jaramillo"/>
    <x v="20"/>
    <s v="Hallazgo - No conformidad"/>
    <s v="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
    <d v="2020-04-15T00:00:00"/>
    <s v="NO"/>
    <s v="N/A"/>
    <s v="NO"/>
    <s v="N/A"/>
    <s v="5 porqués"/>
    <s v="No se han modificado los contenidos de la Resolución 2904 de 2017 en el sentido de aclarar que las solicitudes para la celebración de contratos, convenios y otros actos al igual que sus modificaciones se harán en caso de existir y ser necesarias"/>
    <s v="Acción Correctiva "/>
    <s v="Evaluar la pertinencia o no de modificar el contenido de la función del Comité definida al numeral 5, Parágrafo 2° del Artículo 3° de la Resolución 2904 de 2017_x000a_"/>
    <s v="Evaluar la pertinencia"/>
    <s v="1 = cumplió_x000a_0 = no cumplió"/>
    <d v="2020-04-20T00:00:00"/>
    <d v="2020-12-15T00:00:00"/>
    <x v="14"/>
    <s v="Director de Gestión Corporativa y CID"/>
    <s v="INICIADA EN LA VIGENCIA 2020"/>
    <s v="SIN VENCER"/>
    <s v="19/06/2020_x000a_18/11/2020"/>
    <s v="EN DESARROLLO "/>
    <s v="19/06/2020:_x000a_Las áreas que participan del Comité Técnico de Inventarios de Bienes Inmuebles realizaron observaciones frente a los contenidos de la Resolución 2904 de 2017 como insumo para la expedición de un nuevo acto administrativo definido en el plan de acción  del Comité.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s v="19/06/2020:Formatos diligenciados y enviados a la Dirección Jurídica_x000a__x000a_18/11/2020:_x000a_Documentos de trabajo de los borradores de los proyectos normativos"/>
    <s v="Leonardo Téllez - Profesional Dirección de Gestión Corporativa y CID_x000a_Yesid Bazurto - Profesional Dirección Jurídica_x000a_Juan Solano - Contratista Dirección de Gestión Corporativa y CID"/>
    <s v="25/06/2020_x000a_19/11/202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x v="0"/>
    <m/>
    <m/>
  </r>
  <r>
    <n v="99"/>
    <s v="9. Gestión Administrativa "/>
    <s v="9.58"/>
    <s v="Origen Interno "/>
    <s v="3.    Seguimientos de la Asesoría de Control Interno."/>
    <x v="20"/>
    <s v="Marcela Urrea Jaramillo"/>
    <x v="20"/>
    <s v="Hallazgo - No conformidad"/>
    <s v="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
    <d v="2020-04-15T00:00:00"/>
    <s v="NO"/>
    <s v="N/A"/>
    <s v="NO"/>
    <s v="N/A"/>
    <s v="5 porqués"/>
    <s v="No se realizó seguimiento a los compromisos adquiridos por los integrantes del Comité en cada sesión"/>
    <s v="Acción Correctiva "/>
    <s v="Realizar en cada sesión del  Comité Técnico de Inventario de Bienes Inmuebles  el seguimiento los compromisos adquiridos por los integrantes del Comité"/>
    <s v="Seguimiento de compromisos"/>
    <s v="1 = cumplió_x000a_0 = no cumplió"/>
    <d v="2020-03-27T00:00:00"/>
    <d v="2020-12-18T00:00:00"/>
    <x v="15"/>
    <s v="Subdirector Administrativo "/>
    <s v="INICIADA EN LA VIGENCIA 2020"/>
    <s v="SIN VENCER"/>
    <s v="25/06/2020_x000a_20/11/2020"/>
    <s v="EN DESARROLLO "/>
    <s v="25/06/2020: se realizo seguimiento a los compromisos establecidos en el comité técnico de inventarios bienes inmuebles del 27 de marzo de 2020, se identifica en punto 2.1  Seguimiento a compromisos adquiridos en reuniones anteriores._x000a__x000a_20/11/2020:  Se realizó comité el día 26 de junio de 2020 según acta No. 14 y comité de inventarios el día 24 de septiembre de 2020 según acta No. 15, en los cuales se puede identificar el seguimiento a los compromisos adquiridos y su cumplimiento."/>
    <s v="Acta de comité No. 12_x000a__x000a_Acta de comité No. 14 y 15"/>
    <s v="HERNAN DARIO PARRA"/>
    <s v="1/07/2020_x000a_23/11/2020"/>
    <s v="NO"/>
    <s v="En Ejecución Oportuna"/>
    <s v="Manuel Andres Farias Pinzón"/>
    <s v="01/07/2020:_x000a_Se cuenta con acta de reunión del 27Mar2020, donde se realizó seguimiento a los compromisos adquiridos en reuniones anteriores, se identifica en punto 2.1 &quot;Seguimiento a compromisos&quot;. Hallazgo que continúa en Ejecución Oportuna._x000a__x000a_23/11/2020:_x000a_Se cuenta con No 14 del dia 26Jun2020 y No 15 del día 24Sep2020 del Comité Técnico de Inventarios Bienes Inmuebles, donde se puede evidenciar seguimiento a los compromisos y su cumplimiento. Actividad que continúa en Ejecución Oportuna."/>
    <x v="0"/>
    <m/>
    <m/>
  </r>
  <r>
    <n v="100"/>
    <s v="10. Gestión Financiera "/>
    <s v="10.33"/>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adecuada planeación y coordinación de las convocatorias y realización a las sesiones de los Comités de Seguimiento y Control Financiero."/>
    <s v="Acción Correctiva "/>
    <s v="Establecer y aplicar un cronograma de sesiones ordinarias del Comité de Seguimiento y Control Financiero y sus respectivas agendas."/>
    <s v="Cronograma"/>
    <s v="1 (un) cronograma establecido y aplicado."/>
    <d v="2020-05-08T00:00:00"/>
    <d v="2020-12-31T00:00:00"/>
    <x v="5"/>
    <s v="Subdirector Financiero"/>
    <s v="INICIADA EN LA VIGENCIA 2020"/>
    <s v="SIN VENCER"/>
    <s v="25/06/2020_x000a_18/11/2020"/>
    <s v="EN DESARROLLO "/>
    <s v="25/06/2020:_x000a_Se establecio el cronograma de las sesiones ordinarias del Comité de seguimiento y control Financiero para la vigencia 2020._x000a__x000a_18/11/2020:_x000a_Se establecio y se actualizó el cronograma de las sesiones ordinarias del Comité de seguimiento y control Financiero para la vigencia 2020."/>
    <s v="1. Cronograma de Comites Financieros con corte a 18 de noviembre de 2020"/>
    <s v="Lucia del Pilar Bohorquez Avendaño / Subdirectora Financiera_x000a_Rafael Pinilla Cueva / profesional SIG"/>
    <s v="25/06/2020_x000a_19/11/2020"/>
    <s v="NO"/>
    <s v="En Ejecución Oportuna"/>
    <s v="Manuel Andres Farias Pinzón"/>
    <s v="25/06/2020:_x000a_Se cuenta con cronograma de las sesiones ordinarias del Comité de seguimiento y control Financiero para la vigencia 2020, donde se establecen las fechas de realización del mismo._x000a_Pendiente verificación de la ejecución del cronograma a lo largo de la vigencia 2020._x000a__x000a_19/11/2020:_x000a_Se cuenta con archivo Excel, donde se establece el cronograma de las sesiones ordinarias del Comité de seguimiento y control Financiero para la vigencia 2020, el cual es presentado y aprobado en sesión del comité financiero del dia 30Jun2020._x000a__x000a_La ejecución del cronograma se evidencia mediante las siguientes actas del comité, las cuales se adjuntan como evidencia del desarrollo del cronograma en mención:_x000a__x000a_1. Acta Comite Seguimiento Financiero 28May2020_x000a_2. Acta Comite Seguimiento Financiero 30Jun2020_x000a_3. Acta Comite Seguimiento Financiero 17Jul2020_x000a_4. Acta Comite Seguimiento Financiero 28Ago2020_x000a_5. Acta Comite Seguimiento Financiero 11Sep2020_x000a_6. Acta Borrador Comite Seguimiento Financiero 30Oct2020_x000a__x000a_Actividad que se encuentra en ejecución oportuna."/>
    <x v="0"/>
    <m/>
    <m/>
  </r>
  <r>
    <n v="101"/>
    <s v="10. Gestión Financiera "/>
    <s v="10.34"/>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terpretación inapropiada de los mencanismos operativos de la Resolución 973 de 2010."/>
    <s v="Acción Correctiva "/>
    <s v="Establecer en las agendas del Comité un primer punto la lectura y aprobación del acta anterior y el seguimiento a los compromisos a los diferentes actores."/>
    <s v="Seguimiento al los compromisos adquiridos "/>
    <s v="No. De seguimientos realizados / No. De seguimientos programados * 100"/>
    <d v="2020-05-08T00:00:00"/>
    <d v="2021-01-31T00:00:00"/>
    <x v="5"/>
    <s v="Subdirector Financiero"/>
    <s v="INICIADA EN LA VIGENCIA 2020"/>
    <s v="SIN VENCER"/>
    <s v="25/06/2020_x000a_18/11/2020"/>
    <s v="EN DESARROLLO "/>
    <s v="25/06/2020:_x000a_Se estableció en las agendas del Comité como primer punto la lectura y aprobación del acta anterior y el seguimiento a los compromisos a los diferentes actores del mes de mayo de 2020._x000a__x000a_18/11/2020:_x000a_Se estableció en las agendas del Comité como primer punto la lectura y aprobación del acta anterior y el seguimiento a los compromisos a los diferentes actores de los meses de mayo a octubre de 2020."/>
    <s v="Actas de Comites Financieros de Mayo a Octubre de 2020"/>
    <s v="Lucia del Pilar Bohorquez Avendaño / Subdirectora Financiera_x000a_Rafael Pinilla Cueva / profesional SIG"/>
    <s v="25/06/2020_x000a_19/11/2020"/>
    <s v="NO"/>
    <s v="En Ejecución Oportuna"/>
    <s v="Manuel Andres Farias Pinzón"/>
    <s v="25/06/2020:_x000a_Se cuenta con acta de Comité de Seguimiento y Control Financiero del dia 28May2020, donde se tiene establecido en el Orden del Dia, el punto 2. &quot;Lectura y aprobación del acta anterior&quot; y punto 3. &quot;Seguimiento a los compromisos adquiridos&quot;._x000a_Pendiente verificación de las actas del Comité de Seguimiento y Control Financiero a lo largo de la vigencia 2020._x000a__x000a_19/11/2020:_x000a_Se cuenta con las siguientes actas del comité financiero, donde en cada una de ellas se describen los puntos de &quot;lectura y aprobación del acta anterior&quot; y &quot;seguimiento a los compromisos a los diferentes actores&quot;._x000a_ _x000a_1. Acta Comite Seguimiento Financiero 28May2020_x000a_2. Acta Comite Seguimiento Financiero 30Jun2020_x000a_3. Acta Comite Seguimiento Financiero 17Jul2020_x000a_4. Acta Comite Seguimiento Financiero 28Ago2020_x000a_5. Acta Comite Seguimiento Financiero 11Sep2020_x000a_6. Acta Borrador Comite Seguimiento Financiero 30Oct2020_x000a__x000a_Actividad que se encuentra en ejecución oportuna."/>
    <x v="0"/>
    <m/>
    <m/>
  </r>
  <r>
    <n v="102"/>
    <s v="9. Gestión Administrativa "/>
    <s v="9.59"/>
    <s v="Origen Interno "/>
    <s v="3.    Seguimientos de la Asesoría de Control Interno."/>
    <x v="22"/>
    <s v="Ivonne Andrea Torrez Cruz "/>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5-26T00:00:00"/>
    <s v="NO"/>
    <s v="N/A"/>
    <s v="NO"/>
    <s v="N/A"/>
    <s v="5 porqués"/>
    <s v="No se tiene identificado la fechas y cortes, para la entrega del seguimiento a los componentes del PAAC."/>
    <s v="Acción Correctiva "/>
    <s v="Informar a los funcionarios de la Subdirección Administrativa, la fecha y periocidad de corte, en el suministro de información para los componentes del PAAC."/>
    <s v="Memorando"/>
    <s v="Un (1) Memorando "/>
    <d v="2020-06-01T00:00:00"/>
    <d v="2020-06-30T00:00:00"/>
    <x v="0"/>
    <s v="Subdirector Administrativo "/>
    <s v="CERRADA"/>
    <s v="CERRADA"/>
    <d v="2020-06-25T00:00:00"/>
    <s v="CUMPLIDA"/>
    <s v="25/06/2020: Se realizó memorando 2020IE6334 con el fin de informar la periocidad fechas de entrega del seguimiento a la Matriz de riesgos - PAAC Plan anticorrupción y atención al ciudadano 2020."/>
    <s v="Memorando 2020IE6334"/>
    <s v="HERNAN DARIO PARRA"/>
    <d v="2020-07-01T00:00:00"/>
    <s v="SI"/>
    <s v="Cerrada "/>
    <s v="Manuel Andres Farias Pinzón"/>
    <s v="01/07/2020:_x000a_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
    <x v="0"/>
    <m/>
    <m/>
  </r>
  <r>
    <n v="103"/>
    <s v="14. Gestión Tecnología de la Información y Comunicaciones"/>
    <s v="14.35"/>
    <s v="Origen Interno "/>
    <s v="3.    Seguimientos de la Asesoría de Control Interno."/>
    <x v="22"/>
    <s v="Manuel Andrés Farias Pinzón"/>
    <x v="22"/>
    <s v="Hallazgo - No conformidad"/>
    <s v="Se evidenció incumplimiento por parte de (5) procesos del lineamiento interno definido por la Oficina Asesora de Planeación mediante memorando 2020IE5454 de 22Abr2020, en el que se estableció como fecha de entrega del 1er seguimiento al PAAC 2020 al día 04May2020"/>
    <d v="2020-05-27T00:00:00"/>
    <s v="NO"/>
    <s v="N/A"/>
    <s v="NO"/>
    <s v="N/A"/>
    <s v="5 porqués"/>
    <s v="Debido a los cambios realizados en la Oficina TIC y al proceso de contratación del personal encargado del tema. "/>
    <s v="Acción Correctiva "/>
    <s v="Realización de alarmas en el calendario donde se identifiquen las fechas máximas para el envío de información a las dependencias responsables"/>
    <s v="Alarmas"/>
    <s v="Alarmas creadas"/>
    <d v="2020-06-01T00:00:00"/>
    <d v="2020-07-31T00:00:00"/>
    <x v="7"/>
    <s v="Jefe Oficina de Tecnologías de la Información y las Comunicaciones"/>
    <s v="CERRADA"/>
    <s v="CERRADA"/>
    <s v="25/06/2020_x000a_18/11/2020"/>
    <s v="CUMPLIDA"/>
    <s v="25/06/2020: Se realizó la consolidación de todas las actividades que se plasmaran en el calendario para iniciar el cargue de la información y generación de alertas._x000a__x000a_18/11/2020: Se programaron alertas en el calendario los días: 08/06/2020-01/07/2020-05/08/2020-09/09/2020, con el fin de recordarle al responsable de consolidar la información de las herramientas de gestión PAAC y matriz de riesgos para realizar la entrega de manera oportuna a la Oficina Asesora de Planeación._x000a_"/>
    <s v="Archivo excel denominado &quot;Cuadro de Actividades&quot;_x000a__x000a_Las evidencias se encuentran en la ruta: \\10.216.160.201\Oficina TIC\Evidencias Control Interno\Evidencias plan de mejoramiento\evidencias\Octubre 2020"/>
    <s v="LILIANA MORALES / JEFE TIC"/>
    <s v="27/06/2020_x000a_19/11/2020"/>
    <s v="SI"/>
    <s v="Cerrada "/>
    <s v="Manuel Andres Farias Pinzón"/>
    <s v="27/06/2020:_x000a_Actividad que se encuentra en desarrollo._x000a__x000a_19/11/2020:_x000a_Se realiza la verificación de las evidencias aportadas por el proceso de TIC, donde se logra evidenciar que para el cumplimiento de la acción propuesta, se cuenta con la programación de cinco (05) agendas en el calendario de google, en las cuales se genera alerta y recordatorio a los responsables de consolidar la información de las herramientas de gestión PAAC y Mapa de Riesgos, sobre la entrega oportuna a la OAP:_x000a__x000a_Agenda en calendario google del 08/06/2020_x000a_Agenda en calendario google del 01/07/2020_x000a_Agenda en calendario google del 05/08/2020_x000a_Agenda en calendario google del 09/09/2020_x000a_Agenda en calendario google del 05/10/2020_x000a__x000a_Teniendo en cuenta lo anterior, esta actividad queda cerrada por parte de la oficina asesora de Control Interno."/>
    <x v="0"/>
    <m/>
    <m/>
  </r>
  <r>
    <n v="104"/>
    <s v="2. Gestión de Comunicaciones"/>
    <s v="2.10"/>
    <s v="Origen Interno "/>
    <s v="3.    Seguimientos de la Asesoría de Control Interno."/>
    <x v="22"/>
    <s v="Manuel Andrés Farias Pinzón"/>
    <x v="22"/>
    <s v="Hallazgo - No conformidad"/>
    <s v="Se evidenció incumplimiento por parte de un proceso, sobre el lineamiento interno definido por la Oficina Asesora de Planeación mediante el memorando 2019IE23353 del 24Dic2019, en el que se estableció como fecha de entrega de la formulación del PAAC 2020 el 24Ene2020."/>
    <d v="2020-06-16T00:00:00"/>
    <s v="NO"/>
    <s v="N/A"/>
    <s v="NO"/>
    <s v="NO"/>
    <s v="5 porqués"/>
    <s v="La OAC se retrazó en la fecha de entrega del plan  "/>
    <s v="Acción Correctiva "/>
    <s v="Generar alertas oportunas hacia el funcionario y/o contratista encargado por parte de la OAC cuando se generen las solicitudesdesde la Oficina Asesora de Planeación. "/>
    <s v="Alertas generadas por la OAC a través del correo electrónico "/>
    <s v="(Número de Alertas generadas sobre número de publicaciones de la vigencia) x 100%  "/>
    <d v="2020-06-16T00:00:00"/>
    <d v="2020-12-31T00:00:00"/>
    <x v="11"/>
    <s v="Jefe Oficina Asesora de Comunicaciones "/>
    <s v="INICIADA EN LA VIGENCIA 2020"/>
    <s v="SIN VENCER"/>
    <s v="25/06/2020_x000a__x000a_25/08/2020"/>
    <s v="EN DESARROLLO "/>
    <s v="25/06/2020: Desde la OAC se iniciará el proceso de generación de alertas para dar el debido cumplimiento de manera oportuna a los requerimientos realizados por la OAP. _x000a__x000a_25/08/2020: La OAP a través de Memorando 2020IE7286 solicitó el segundo seguimiento del Mapa de Riesgos de Procesos - Plan Anticorrupción y de Atención al Ciudadano (PAAC) 2020, correspondiente al período entre mayo y agosto de 2020, el cual se reportó de manera oportuna por parte de la OAC debido a la implementación de las alertas establecidas en el correo institucional."/>
    <s v="Se realizará la generación de alertas a través del correo institucional, la cual  quedará establecida 8 días antes de la solicitud asignada. _x000a__x000a_Se envía pantallazo de la generación de la alerta."/>
    <s v="Jefe Oficina Asesora de Comunicaciones_x000a__x000a_Jefe Oficina Asesora de Comunicaciones"/>
    <s v="25/06/2020_x000a_19/11/2020"/>
    <s v="NO"/>
    <s v="En Ejecución Oportuna"/>
    <s v="Manuel Andres Farias Pinzón"/>
    <s v="25/06/2020:_x000a_Actividad que se encuentra en desarrollo._x000a__x000a_19/11/2020:_x000a_Se cuenta con tres (03) pantallazos de programación de agenda en el calendario de google, los cuales corresponden a la agenda creada para el día 25Ago2020, mediante el cual se realizó la alerta para el reporte oportuno del segundo seguimiento del Mapa de Riesgos  y PAAC 2020,solicitada por la OAP._x000a__x000a_Esta actividad se encuentra en ejecución oportuna, hasta cumplir con la fecha de finalización (31dic2020) y la verificación del cumplimiento al 100% de la acción propuesta."/>
    <x v="0"/>
    <m/>
    <m/>
  </r>
  <r>
    <n v="105"/>
    <s v="1. Gestión Estratégica"/>
    <s v="1.32"/>
    <s v="Origen Interno "/>
    <s v="3.    Seguimientos de la Asesoría de Control Interno."/>
    <x v="22"/>
    <s v="Manuel Andrés Farias Pinzón"/>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6-16T00:00:00"/>
    <s v="NO"/>
    <s v="N/A"/>
    <s v="NO"/>
    <s v="NO"/>
    <s v="5 porqués"/>
    <s v="Desconocimiento del manejo y_x000a_diligenciamiento de la herramienta, por parte_x000a_del personal responsable del reporte de las actividades."/>
    <s v="Acción Correctiva "/>
    <s v="Efectuar reunión de forma tal que se tengan claras las actividades de competencia del Proceso de Gestión Estratégica y las fechas de entrega de la Información, para_x000a_su posterior revisión, consolidación y remisión de forma oportuna de la Herramienta para cumplir los tiempos establecidos"/>
    <s v="Acta de_x000a_Reunión"/>
    <s v="1 Acta"/>
    <d v="2020-08-15T00:00:00"/>
    <d v="2020-09-15T00:00:00"/>
    <x v="3"/>
    <s v="Jefe Oficina Asesora de Planeación "/>
    <s v="CERRADA"/>
    <s v="CERRADA"/>
    <d v="2020-11-20T00:00:00"/>
    <s v="CUMPLIDA"/>
    <s v="20/11/2020: El día 27 de agosto se realizó reunión con el equipo de la Oficina Asesora de Planeación a fin de tener claridad en las Actividades a desarrollar para el II seguimiento del Mapa de Riesgos – PAAC – Proceso Gestión Estratégica. _x000a__x000a_Posteriormente el día 8 de septiembre, se efectúo reunión para efectuar la Revisión de la Consolidación - II seguimiento del Mapa de Riesgos – PAAC – Proceso Gestión Estratégica. "/>
    <s v="20/11/2020: \\10.216.160.201\Oficial\REUNIONES DE SEGUIMIENTO\2020\ACTAS MAPA DE RIESGOS - PM"/>
    <s v="Catalina Nagy Patiño - Jefe Oficina Asesora de Planeación"/>
    <d v="2020-11-23T00:00:00"/>
    <s v="SI"/>
    <s v="Cerrada "/>
    <s v="Manuel Andres Farias Pinzón"/>
    <s v="23/11/2020: _x000a_Se cuenta con acta de reunión del 27Ago2020 donde se establecen las actividades a desarrollar para el II seguimiento del Mapa de Riesgos – PAAC – Proceso Gestión Estratégica._x000a__x000a_Igualmente, se cuenta con acta de reunión del 08Sep2020 donde realiza la revisión, consolidación - II seguimiento del Mapa de Riesgos – PAAC – Proceso Gestión Estratégica._x000a__x000a_De la misma forma se realiza el envio de la Matriz de Riesgos - PAAC Segundo Corte - 2020, mediante correo el día 25Ago2020, solicitando el apoyo a todos los responsables en el diligenciamiento de la herramienta._x000a__x000a_Agenda de google calendar del día 27Ago2020 para la revisión de gestión de riesgos del proceso._x000a__x000a_Se realiza el reporte oportuno del Mapa de Riesgos - PAAC - 2o. Corte - Gestión Estratégica mediante correo el día 31Ago2020._x000a_Actividad cumplida"/>
    <x v="0"/>
    <m/>
    <m/>
  </r>
  <r>
    <n v="106"/>
    <s v="1. Gestión Estratégica"/>
    <s v="1.33"/>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Inexistencia de Back-up para los años anteriores a 2014."/>
    <s v="Acción Correctiva "/>
    <s v="Solicitar a la Oficina de Tecnología de la Información y las Comunicaciones, los back-up de los profesionales encargados del Sistema Integrado de Gestión de la Oficina Asesora de Planeación, para los años anteriores a 2014, con el fin de mantener salvaguardados los archivos, y responder a los requerimientos de los diferentes procesos de la Entidad ."/>
    <s v="Memorando "/>
    <n v="1"/>
    <d v="2020-08-01T00:00:00"/>
    <d v="2020-08-31T00:00:00"/>
    <x v="3"/>
    <s v="Jefe Oficina Asesora de Planeación "/>
    <s v="CERRADA"/>
    <s v="CERRADA"/>
    <d v="2020-11-20T00:00:00"/>
    <s v="CUMPLIDA"/>
    <s v="20/11/2020: Se radicó en la Oficina TIC memorando para gestionar los Back-up de los años anteriores a 2014, con el fin de responder oportunamente las solcitudes de las áreas. "/>
    <s v="20/11/2020: Memorando 2020IE9268 "/>
    <s v="Catalina Nagy Patiño - Jefe Oficina Asesora de Planeación"/>
    <d v="2020-11-23T00:00:00"/>
    <s v="SI"/>
    <s v="Cerrada "/>
    <s v="Manuel Andres Farias Pinzón"/>
    <s v="23/11/2020: _x000a_Se cuenta con memorando 2020IE9268 del 11Nov2020 dirigido a la la Oficina TIC donde se realiza la solicitud Back-up anteriores al año 2014._x000a_Actividad cumplida"/>
    <x v="1"/>
    <n v="1"/>
    <n v="1"/>
  </r>
  <r>
    <n v="107"/>
    <s v="1. Gestión Estratégica"/>
    <s v="1.34"/>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Acción Correctiva "/>
    <s v="Mantener el Listado Maestro de Documentos debidamente actualizado, acorde a los requerimientos de las áreas para crear, modificar o eliminar documentos del Sistema Integrado de Gestión."/>
    <s v="Listado Maestro actualizado"/>
    <n v="1"/>
    <d v="2020-08-01T00:00:00"/>
    <d v="2020-12-31T00:00:00"/>
    <x v="3"/>
    <s v="Jefe Oficina Asesora de Planeación "/>
    <s v="CERRADA"/>
    <s v="CERRADA"/>
    <d v="2020-11-20T00:00:00"/>
    <s v="CUMPLIDA"/>
    <s v="20/11/2020: El 29 de septiembre de 2020, se revisó el Listado Maestro de Documentos, generando una acción de mejora en el formato y modificando el mismo para guardar la trazabilidad de la información. De igual forma se unificaron los Nombres de los Procesos y de las áreas. _x000a__x000a_Es importante resaltar que el Listado Maestro de Documentos está en contínua actualización, acorde a los requerimientos de los Procesos de la Entidad."/>
    <s v="20/11/2020: \\10.216.160.201\calidad"/>
    <s v="Catalina Nagy Patiño - Jefe Oficina Asesora de Planeación"/>
    <d v="2020-11-23T00:00:00"/>
    <s v="SI"/>
    <s v="Cerrada "/>
    <s v="Manuel Andres Farias Pinzón"/>
    <s v="23/11/2020: _x000a_Se cuenta con correo del 29Sep2020 donde se realiza solicitud de actualización del Formato 208-PLA-FT-01 Listado Maestro de Documentos._x000a__x000a_Asi mismo se cuenta con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cumplida"/>
    <x v="1"/>
    <n v="0"/>
    <n v="1"/>
  </r>
  <r>
    <n v="108"/>
    <s v="1. Gestión Estratégica"/>
    <s v="1.35"/>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Corrección "/>
    <s v="Efectuar la revisión de los documentos de cada proceso, para validar la exactitud de la denominación de los mismos, tanto dentro como fuera del archivo - Vs el nombre descrito en el Listado Maestro de Documentos. "/>
    <s v="Documentación Revisada al 100%"/>
    <s v="16 procesos revisados/16 procesos existentes*100"/>
    <d v="2020-09-01T00:00:00"/>
    <d v="2020-12-31T00:00:00"/>
    <x v="3"/>
    <s v="Jefe Oficina Asesora de Planeación "/>
    <s v="INICIADA EN LA VIGENCIA 2020"/>
    <s v="SIN VENCER"/>
    <d v="2020-11-20T00:00:00"/>
    <s v="EN DESARROLLO "/>
    <s v="20/11/2020: _x000a_La documentación de los Procesos de la Entidad, son revisados continuamente. Se dio inicio a la validación de los documentos adscritos para cada proceso de la Caja de la Vivienda Popular, identificando falencias, las cuales han sido notificadas a los Responsables de Procesos. _x000a_Correo remitido en el mes de Julio y agosto de 2020 a la Subdirección Adminsitrativa. _x000a__x000a_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
    <s v="20/11/2020: Correo remitido en el mes de Julio y agosto de 2020"/>
    <s v="Catalina Nagy Patiño - Jefe Oficina Asesora de Planeación"/>
    <d v="2020-11-23T00:00:00"/>
    <s v="NO"/>
    <s v="En Ejecución Oportuna"/>
    <s v="Manuel Andres Farias Pinzón"/>
    <s v="23/11/2020: _x000a_Se cuenta con correos del 06Jul2020, 03Ago2020 y 07sep2020, donde se realiza solicitud a la Subdirección Administrativa para la revisión del Listado Maestro de Documentos y de los formatos publicados _x000a__x000a_Adicional a esto, se realiza actualización del Formato 208-PLA-FT-01 Listado Maestro de Documentos, donde se relaciona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en Ejecución Oportuna"/>
    <x v="1"/>
    <n v="0"/>
    <n v="1"/>
  </r>
  <r>
    <n v="109"/>
    <s v="1. Gestión Estratégica"/>
    <s v="1.36"/>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No se tiene certeza de la fecha de creación del documento 208-SADM-Pr-13, ya que no está relacionada en el control de cambios del mismo  "/>
    <s v="Acción Correctiva "/>
    <s v="Informar mediante memorando a los Responsables de Proceso - Enlace, sobre los lineamientos establecidos para la documentación del Sistema Integrado de Gestión y su ruta de consulta, al igual que su responsabilidad como primera línea de Defensa, para revisar las aprobaciones efectuadas por la Oficina Asesora de Planeación, en los lugares dispuestos para tal fin (carpeta del proceso - Listado Maestro de Documentos)."/>
    <s v="Memorando "/>
    <n v="1"/>
    <d v="2020-08-01T00:00:00"/>
    <d v="2020-08-31T00:00:00"/>
    <x v="3"/>
    <s v="Jefe Oficina Asesora de Planeación "/>
    <s v="CERRADA"/>
    <s v="CERRADA"/>
    <d v="2020-11-20T00:00:00"/>
    <s v="CUMPLIDA"/>
    <s v="20/11/2020: _x000a_El día 13 de agosto se radicó memorando con radicado No. 2020IE7194, con el fin de entregar los Lineamientos establecidos para las Herramientas de Gestión y para la_x000a_Documentación del Sistema Integrado de Gestión.  _x000a__x000a_De igual forma, se radicó memorando No. 2020IE6888 el día 27 de Julio de 2020, con el fin de entregar lineamientos para el reporte de Normogramas de la Entidad. "/>
    <s v="20/11/2020: Memorandos 2020IE7194 y 2020IE6888, radicados a los Responsables de Procesos de la Entidad"/>
    <s v="Catalina Nagy Patiño - Jefe Oficina Asesora de Planeación"/>
    <d v="2020-11-23T00:00:00"/>
    <s v="SI"/>
    <s v="Cerrada "/>
    <s v="Manuel Andres Farias Pinzón"/>
    <s v="23/11/2020: _x000a_Se cuenta con memorando 2020IE7194 del 13Ago2020 donde se entregan los Lineamientos establecidos para las Herramientas de Gestión y para la Documentación del Sistema Integrado de Gestión._x000a_Actividad cumplida"/>
    <x v="1"/>
    <n v="0"/>
    <n v="1"/>
  </r>
  <r>
    <n v="110"/>
    <s v="1. Gestión Estratégica"/>
    <s v="1.37"/>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No se tiene certeza de la fecha de creación del documento 208-SADM-Pr-13, ya que no está relacionada en el control de cambios del mismo  "/>
    <s v="Corrección "/>
    <s v="Ajustar la Norma Fundamental, estableciendo un punto de control relacionado con la revisión periódica de los instrumentos de Cada Proceso, por parte de los Responsables de los mismos"/>
    <s v="Norma Fundamental"/>
    <n v="1"/>
    <d v="2020-08-01T00:00:00"/>
    <d v="2020-09-30T00:00:00"/>
    <x v="3"/>
    <s v="Jefe Oficina Asesora de Planeación "/>
    <s v="CERRADA"/>
    <s v="CERRADA"/>
    <d v="2020-11-20T00:00:00"/>
    <s v="CUMPLIDA"/>
    <s v="20/11/2020: _x000a_El 3 de agosto de 2020, se generó la versión 11 de la Norma Fundamental, la cual fue publicada en la carpeta de calidad y socializada a todos los niveles de la Entidad._x000a__x000a_Se estableción el Numeral 8 - Punto de Control, en el cual se establece: _x000a__x000a_Los Responsables de Procesos, deben efectuar la revisión periódica de la documentación y los instrumentos de los Procesos a su cargo, mínimo 1 vez al año, para garantizar su vigencia y actualización._x000a__x000a_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
    <s v="20/11/2020: \\10.216.160.201\calidad\1. PROCESO DE GESTIÓN ESTRATÉGICA\INSTRUCTIVOS\208-PLA-In-01  NORMA FUNDAMENTAL"/>
    <s v="Catalina Nagy Patiño - Jefe Oficina Asesora de Planeación"/>
    <d v="2020-11-23T00:00:00"/>
    <s v="SI"/>
    <s v="Cerrada "/>
    <s v="Manuel Andres Farias Pinzón"/>
    <s v="20/11/2020: Se cuenta con los siguientes soportes: _x000a__x000a_- Solicitud de modificación de la norma fundamental del día 03Ago2020, mediante el formato &quot;SOLICITUD DE CREACIÓN O MODIFICACIÓN O ELIMINACIÓN DE DOCUMENTOS DEL SIG&quot;, Código: 208-PLA-Ft-02, Versión: 6, Vigente desde: 21/09/2016._x000a_- Correo del 05Ago2020 informando a todo el personal de la CVP que la norma fundamental ha sido actualizada._x000a_- Actualización de la &quot;NORMA FUNDAMENTAL ESTANDARIZACIÓN DOCUMENTAL&quot;, Código: 208-PLA–IN–01, Versión:11, Vigente desde: 03-08-2020, donde se verifica el punto de control establecido en el Numeral 8, el cual define lo siguiente: _x000a__x000a_&quot;Los Responsables de Procesos, deben efectuar la revisión periódica de la documentación y los instrumentos de los Procesos a su cargo, mínimo 1 vez al año, para garantizar su vigencia y actualización&quot;._x000a__x000a_&quot;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quot;._x000a__x000a_La norma fundamental se encuentra ubicada en la ruta: \\10.216.160.201\calidad\1. PROCESO DE GESTIÓN ESTRATÉGICA\INSTRUCTIVOS\208-PLA-In-01  NORMA FUNDAMENTAL._x000a_Actividad cumplida"/>
    <x v="1"/>
    <n v="0"/>
    <n v="1"/>
  </r>
  <r>
    <n v="111"/>
    <s v="12. Gestión del Talento Humano"/>
    <s v="12.5"/>
    <s v="Origen Interno "/>
    <s v="3.    Seguimientos de la Asesoría de Control Interno."/>
    <x v="23"/>
    <s v="Marcela Urrea Jaramillo"/>
    <x v="23"/>
    <s v="Hallazgo - No conformidad"/>
    <s v="No se aportó la evidencia de la publicación en la página oficial de la CVP, del Plan Estratégico de Talento Humano de la vigencia 2019, soporte necesario para validar el cumplimiento del Artículo 2.2.22.3.14 del Decreto 1083 de 2015 en cuanto al Plan Anual de Vacantes."/>
    <d v="2020-07-08T00:00:00"/>
    <s v="NO"/>
    <s v="N/A"/>
    <s v="NO"/>
    <s v="N/A"/>
    <s v="5 porqués"/>
    <s v="Falta de evidencia de la publicación del PETH en la pagina web de la cvp"/>
    <s v="Acción Correctiva "/>
    <s v="Realizar memorando interno para el proceso de Talento Humano en el cual se identifique la evidencia de la publicación del PETH para el periodo 2020 en la pagina web de la CVP, este debe ser incluido en la carpeta de calidad del proceso."/>
    <s v="Memorando interno"/>
    <s v="un (1) memorando"/>
    <d v="2020-07-15T00:00:00"/>
    <d v="2020-08-15T00:00:00"/>
    <x v="12"/>
    <s v="Subdirector Administrativo "/>
    <s v="CERRADA"/>
    <s v="CERRADA"/>
    <d v="2020-11-20T00:00:00"/>
    <s v="CUMPLIDA"/>
    <s v="20/11/2020: Se realiza Memorando 2020IE7106 en el cual se identifica la publicación del PETH 2020, y evidencias de publicación"/>
    <s v="Memorando 2020IE7106"/>
    <s v="HERNAN DARIO PARRA"/>
    <d v="2020-11-23T00:00:00"/>
    <s v="SI"/>
    <s v="Cerrada "/>
    <s v="Manuel Andres Farias Pinzón"/>
    <s v="23/11/2020:_x000a_Se cuenta con memorando 2020IE7106 del 10Ago2020, donde se evidencia la publicación del Plan Estratégico de Talento Humano 2020._x000a__x000a_Se verifica en página web en la ruta:https://www.cajaviviendapopular.gov.co/?q=Nosotros/la-cvp/plan-de-accion-integrado_x000a__x000a_Actividad cumplida"/>
    <x v="1"/>
    <n v="1"/>
    <n v="1"/>
  </r>
  <r>
    <n v="112"/>
    <s v="3. Prevención del Daño Antijurídico y Representación Judicial"/>
    <s v="3.11"/>
    <s v="Origen Interno "/>
    <s v="3.    Seguimientos de la Asesoría de Control Interno."/>
    <x v="12"/>
    <s v="Andrea Sierra Ochoa"/>
    <x v="24"/>
    <s v="Hallazgo - No conformidad"/>
    <s v="No se cuenta con registro de asistencia física en las sesiones virtuales del Comité adelantadas desde finales del mes de marzo vía Google meet en virtud de la declaratoria de emergencia sanitaria."/>
    <d v="2020-07-01T00:00:00"/>
    <s v="NO"/>
    <s v="N/A"/>
    <s v="NO"/>
    <s v="N/A"/>
    <s v="5 porqués"/>
    <s v="En virtud de la declaratoria de Emergencia Económica, Social y Ecológica se han venido adelantando desde finales del mes de marzo, sesiones virtuales del Comité de Conciliación utilizando la herramienta meet.google.com"/>
    <s v="Acción Correctiva "/>
    <s v="Utilizar el chat de la herramienta meet.google.com para dejar constancia de las asistencia de los miembros e invitados al Comité, asi las cosas, el Secretario Tecnico una vez inice la sesión, solicitara a los miembros hacer uso del chat para manifiestar su precencia en la sesion, una vez finalice el Comite se procedera a guardar copia del chat el cual hara la veces de lista de asistenica y se adjuntará al acta respectiva."/>
    <s v="Registro de asistenica vía chat"/>
    <s v="Copia del Chat anexo al acta"/>
    <d v="2020-07-21T00:00:00"/>
    <d v="2020-12-31T00:00:00"/>
    <x v="10"/>
    <s v="Director Jurídico "/>
    <s v="INICIADA EN LA VIGENCIA 2020"/>
    <s v="SIN VENCER"/>
    <d v="2020-11-20T00:00:00"/>
    <s v="EN DESARROLLO "/>
    <s v="20/11/2020: 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s v="20/11/2020: PDF de las actas de comité realizadas de julio a octubre y PDF de los registros de asistentes a cada comité. "/>
    <s v="20/11/2020: Julie Pauline Casallas Pinzon - Contratista 580-2020_x000a_Yamile Patrica Castiblanco Venegas - Abogada Contratista 394-2020"/>
    <d v="2020-11-24T00:00:00"/>
    <s v="NO"/>
    <s v="En Ejecución Oportuna"/>
    <s v="Manuel Andres Farias Pinzón"/>
    <s v="24/11/2020:_x000a_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la acción propuesta tiene fecha de finalización el 31/12/2020, la Asesoría de Control Interno debe verificar su cumplimiento en los Comités de Conciliación que se realicen hasta esa fecha, por lo tanto, la acción se encuentra en estado de Ejecución Oportuna."/>
    <x v="1"/>
    <n v="1"/>
    <n v="1"/>
  </r>
  <r>
    <n v="113"/>
    <s v="3. Prevención del Daño Antijurídico y Representación Judicial"/>
    <s v="3.12"/>
    <s v="Origen Interno "/>
    <s v="3.    Seguimientos de la Asesoría de Control Interno."/>
    <x v="24"/>
    <s v="Andrea Sierra Ochoa"/>
    <x v="24"/>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Corrección "/>
    <s v="Revisar los procesos en SIPROJ que se manifiestan en Informe de Seguimiento efectuado al Sistema de Información de Procesos Judiciales de Bogotá SIPROJ - WEB D.C Periodo 01jul2019 al 31 dic2019. Hallazgo No.1 y subsanar las evidencias encontradas"/>
    <s v="Corrección de Hallazgos en Procesos"/>
    <s v="#de Procesos evidenciados/# de Procesos corregidos"/>
    <d v="2020-07-06T00:00:00"/>
    <d v="2020-12-31T00:00:00"/>
    <x v="10"/>
    <s v="Director Jurídico "/>
    <s v="INICIADA EN LA VIGENCIA 2020"/>
    <s v="SIN VENCER"/>
    <d v="2020-11-20T00:00:00"/>
    <s v="EN DESARROLLO "/>
    <s v="20/11/2020: Se realiza la verificación y subsanación en Siproj de los procesos evidenciados y que generaron el hallazgo dejando de siete procesos con observaciones pendiente uno por subsanar."/>
    <s v="20/11/2020: Se adjunta Word denominado Pantallazos Registro Siproj 3,12,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NO"/>
    <s v="En Ejecución Oportuna"/>
    <s v="Manuel Andres Farias Pinzón"/>
    <s v="24/11/2020:_x000a_Se cuenta con archivo Excel denominado &quot;Registro de Seguimientos Plan de Mejoramiento Siproj&quot; donde se relaciona una pestaña de nombre &quot;3,12&quot; en la cual se muestran los seguimientos realizados por parte de la Dirección Juridica; igualmente se adjunta archivo en word de nombre &quot;Pantallazos Registro Siproj 3.12&quot;,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umeros:_x000a__x000a_2019-00828_x000a_2019-00600_x000a_2019-01170_x000a_2019-00147_x000a_2010-00036_x000a_2019-00749_x000a__x000a_Queda pendiente subsanar el proceso 1-2019-21856_x000a__x000a_Acción en Ejecución Oportuna"/>
    <x v="1"/>
    <n v="1"/>
    <n v="1"/>
  </r>
  <r>
    <n v="114"/>
    <s v="3. Prevención del Daño Antijurídico y Representación Judicial"/>
    <s v="3.13"/>
    <s v="Origen Interno "/>
    <s v="3.    Seguimientos de la Asesoría de Control Interno."/>
    <x v="24"/>
    <s v="Andrea Sierra Ochoa"/>
    <x v="24"/>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Acción Correctiva "/>
    <s v="Impartir directriz a los abogados apoderados, para que mensualmente notifiquen a la supervisión del contrato, los procesos que tuvieron alguna actuación y evidencien actualización en Siproj, reflejado en la aprobacion de la cuenta de cobro."/>
    <s v="Actualización Siproj."/>
    <s v="#procesos con actuazión durante el mes/#de procesos con actualización en Siproj"/>
    <d v="2020-08-01T00:00:00"/>
    <d v="2021-07-06T00:00:00"/>
    <x v="10"/>
    <s v="Director Jurídico "/>
    <s v="INICIADA EN LA VIGENCIA 2020"/>
    <s v="SIN VENCER"/>
    <d v="2020-11-20T00:00:00"/>
    <s v="EN DESARROLLO "/>
    <s v="20/11/2020: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 v="20/11/2020: Se adjuntas las Actas de reunión mensuales que se han realizado desde mayo a 31 de octubre, a la fecha el acta de octubre se encuentra en proceso de firma"/>
    <s v="20/11/2020: Julie Pauline Casallas Pinzon - Contratista 580-2020_x000a_Yamile Patrica Castiblanco Venegas - Abogada Contratista 394-2020"/>
    <d v="2020-11-24T00:00:00"/>
    <s v="NO"/>
    <s v="En Ejecución Oportuna"/>
    <s v="Manuel Andres Farias Pinzón"/>
    <s v="24/11/2020:_x000a_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
    <x v="1"/>
    <n v="0"/>
    <n v="1"/>
  </r>
  <r>
    <n v="115"/>
    <s v="3. Prevención del Daño Antijurídico y Representación Judicial"/>
    <s v="3.14"/>
    <s v="Origen Interno "/>
    <s v="3.    Seguimientos de la Asesoría de Control Interno."/>
    <x v="24"/>
    <s v="Andrea Sierra Ochoa"/>
    <x v="24"/>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_x000a__x000a_"/>
    <s v="Corrección "/>
    <s v="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
    <s v="Corrección de Hallazgos en Procesos"/>
    <s v="#de Procesos evidenciados/# de Procesos corregidos"/>
    <d v="2020-07-06T00:00:00"/>
    <d v="2020-12-31T00:00:00"/>
    <x v="10"/>
    <s v="Director Jurídico "/>
    <s v="INICIADA EN LA VIGENCIA 2020"/>
    <s v="SIN VENCER"/>
    <d v="2020-11-20T00:00:00"/>
    <s v="EN DESARROLLO "/>
    <s v="20/11/2020: Se realiza la verificación y subsanación en Siproj de los procesos evidenciados y que generaron, en cuanto a la subsanación del pago se le solicitara a la Subdirección financiera que revise si dicho cargue se puede realizar o subsanar. "/>
    <s v="20/11/2020: Se adjunta Word denominado Pantallazos Registro Siproj 3,14,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NO"/>
    <s v="En Ejecución Oportuna"/>
    <s v="Manuel Andres Farias Pinzón"/>
    <s v="24/11/2020:_x000a_Se cuenta con archivo Excel denominado &quot;Registro de Seguimientos Plan de Mejoramiento Siproj&quot; donde se relaciona una pestaña de nombre &quot;3,12&quot; en la cual se muestran los seguimientos realizados por parte de la Dirección Juridica; igualmente se adjunta archivo en word de nombre &quot;Pantallazos Registro Siproj 3,14&quot;,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_x000a__x000a_Queda pendiente subsanar el proceso 292681_x000a__x000a_Acción en Ejecución Oportuna"/>
    <x v="1"/>
    <n v="1"/>
    <n v="1"/>
  </r>
  <r>
    <n v="116"/>
    <s v="3. Prevención del Daño Antijurídico y Representación Judicial"/>
    <s v="3.15"/>
    <s v="Origen Interno "/>
    <s v="3.    Seguimientos de la Asesoría de Control Interno."/>
    <x v="24"/>
    <s v="Andrea Sierra Ochoa"/>
    <x v="24"/>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
    <s v="Acción Correctiva "/>
    <s v="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
    <s v="Seguimiento cargue de informacion a Siproj."/>
    <s v="#de pago de sentencias/# de verificacion pago de sentencias registrados en siproj."/>
    <d v="2020-07-06T00:00:00"/>
    <d v="2021-07-06T00:00:00"/>
    <x v="10"/>
    <s v="Director Jurídico "/>
    <s v="INICIADA EN LA VIGENCIA 2020"/>
    <s v="SIN VENCER"/>
    <d v="2020-11-20T00:00:00"/>
    <s v="EN DESARROLLO "/>
    <s v="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s v="20/11/2020: PDF de las actas de comité realizadas de julio a octubre y PDF de los registros de asistentes a cada comité. "/>
    <s v="20/11/2020: Julie Pauline Casallas Pinzon - Contratista 580-2020_x000a_Yamile Patrica Castiblanco Venegas - Abogada Contratista 394-2020"/>
    <d v="2020-11-24T00:00:00"/>
    <s v="NO"/>
    <s v="En Ejecución Oportuna"/>
    <s v="Manuel Andres Farias Pinzón"/>
    <s v="24/11/2020:_x000a_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no se han dictado fallos o conciliaciones que generen pago, no se hace necesario verificar en Siproj los pagos realizados, por ende, hasta la fecha no hay solicitudes que se deban realizar a la Subdirección Financiera._x000a__x000a_Acción en estado de Ejecución Oportuna."/>
    <x v="1"/>
    <n v="0"/>
    <n v="1"/>
  </r>
  <r>
    <n v="117"/>
    <s v="11. Gestión Documental"/>
    <s v="11.8"/>
    <s v="Origen Interno "/>
    <s v="3.    Seguimientos de la Asesoría de Control Interno."/>
    <x v="25"/>
    <s v="Marcela Urrea Jaramillo"/>
    <x v="25"/>
    <s v="Hallazgo - No conformidad"/>
    <s v="No se evidenció la formulación de la Política de Gestión Documental en la vigencia 2019."/>
    <d v="2020-08-10T00:00:00"/>
    <s v="NO"/>
    <s v="N/A"/>
    <s v="NO"/>
    <s v="N/A"/>
    <s v="5 porqués"/>
    <s v="No se tomó en cuenta la planeación de sesiones del comité institucional en el proceso de formulación para asegurar no solo la aprobación dentro de la vigencia sino también la publicación dentro de ella "/>
    <s v="Acción Correctiva "/>
    <s v="Elaborar un listado de instrumentos que requieren aprobación del Comité MIPG y solicitar mediante memorando la programación de sesiones del Comité MIPG."/>
    <s v="Listado de Instrumentos"/>
    <s v="Un (1) listado de instrumentos"/>
    <d v="2020-08-14T00:00:00"/>
    <d v="2020-09-30T00:00:00"/>
    <x v="8"/>
    <s v="Subdirector Administrativo "/>
    <s v="CERRADA"/>
    <s v="CERRADA"/>
    <d v="2020-11-20T00:00:00"/>
    <s v="CUMPLIDA"/>
    <s v="20/11/2020: Se realiza listado de instrumentos para actualización y aprobación del Comité Institucional de Gestión y Desempeño. Bajo el Memorando 2020IE8190 se solicita la inclusión de los temas de Gestión Documental en la ultima sesión del comité MIPG."/>
    <s v="Memorando 2020IE8190, listado de documentos"/>
    <s v="HERNAN DARIO PARRA"/>
    <d v="2020-11-23T00:00:00"/>
    <s v="SI"/>
    <s v="Cerrada "/>
    <s v="Manuel Andres Farias Pinzón"/>
    <s v="23/11/2020:_x000a_Se cuenta con memorando 2020IE8190 del 30Sep2020, donde se realiza la solicitud Inclusión temas de Gestión Documental-Última sesión del Comité MIPG. Así mismo, se cuenta con archivo excel de nombre &quot;LISTADO DOCUMENTOS PARA ACTUALIZAR MIPG&quot;, en el cual se identifica en listado de documentos para actualización y aprobación del Comité Institucional de Gestión y Desempeño._x000a__x000a_Actividad cumplida"/>
    <x v="1"/>
    <n v="1"/>
    <n v="1"/>
  </r>
  <r>
    <n v="118"/>
    <s v="11. Gestión Documental"/>
    <s v="11.9"/>
    <s v="Origen Interno "/>
    <s v="3.    Seguimientos de la Asesoría de Control Interno."/>
    <x v="25"/>
    <s v="Marcela Urrea Jaramillo"/>
    <x v="25"/>
    <s v="Hallazgo - No conformidad"/>
    <s v="Base legal desactualizada del artículo 1° Adopción y artículo 2° Aplicación, de la Resolución 3964 del 24 de diciembre de 2015"/>
    <d v="2020-08-10T00:00:00"/>
    <s v="NO"/>
    <s v="N/A"/>
    <s v="NO"/>
    <s v="N/A"/>
    <s v="5 porqués"/>
    <s v="porque al momento de la actualización del PGD no se estimó necesario expedir un nuevo acto administrativo para su adopción toda vez que el mismo ya existía "/>
    <s v="Acción Correctiva "/>
    <s v="Gestionar la expedición de un nuevo acto administrativo para adopción de la versión actualizada del Programa de Gestión documental que modifique."/>
    <s v="Acto Administrativo "/>
    <s v="Un (1) acto administrativo"/>
    <d v="2020-10-01T00:00:00"/>
    <d v="2020-11-30T00:00:00"/>
    <x v="8"/>
    <s v="Subdirector Administrativo "/>
    <s v="INICIADA EN LA VIGENCIA 2020"/>
    <s v="SIN VENCER"/>
    <d v="2020-11-20T00:00:00"/>
    <s v="EN DESARROLLO "/>
    <s v="20/11/2020: Se proyecta Resolución con el fin de ser verificada por la Dirección de Gestión Corporativa, pero hay que tener en cuenta que no puede modificarse artículo 2 según Acuerdo 03 de 2011 por cuanto el mismo fue DEROGADO mediante Acuerdo 04 DE 2016."/>
    <s v="Proyección Resolución"/>
    <s v="HERNAN DARIO PARRA"/>
    <d v="2020-11-23T00:00:00"/>
    <s v="NO"/>
    <s v="En Ejecución Oportuna"/>
    <s v="Manuel Andres Farias Pinzón"/>
    <s v="23/11/2020:_x000a_Se cuenta con proyecto de Resolución para la adopción de la versión actualizada del Programa de Gestión documental, la cual se encuentra pendiente de ser verificada por la DGC._x000a_Actividad que se encuentra en Ejecución Oportuna."/>
    <x v="1"/>
    <n v="1"/>
    <n v="1"/>
  </r>
  <r>
    <n v="119"/>
    <s v="11. Gestión Documental"/>
    <s v="11.10"/>
    <s v="Origen Interno "/>
    <s v="3.    Seguimientos de la Asesoría de Control Interno."/>
    <x v="25"/>
    <s v="Marcela Urrea Jaramillo"/>
    <x v="25"/>
    <s v="Hallazgo - No conformidad"/>
    <s v="El Plan Institucional de Archivos – PINAR Publicado en dos lugares diferentes de la página oficial de la Entidad, ambos con versión 2, presenta dos fechas de vigencia diferentes, siendo una el 31 de octubre de 2018 y la otra el 07 de octubre de 2019, difiriendo ambas en su control de cambios. Se evidenció que la versión disponible en la carpeta de calidad es la del 07Oct2019, donde en su control de cambios cuenta con tres versiones, repitiéndose la segunda versión. Siendo que no corresponde el versionamiento en el documento normalizado en el sistema de gestión de calidad de la CVP."/>
    <d v="2020-08-10T00:00:00"/>
    <s v="NO"/>
    <s v="N/A"/>
    <s v="NO"/>
    <s v="N/A"/>
    <s v="5 porqués"/>
    <s v="Porque no se ejerció un control sobre las versiones que genera planeación  para dejar la ultima versión en el archivo de gestión solicitando la entrega del documento en formato modificable y se generó así un error. "/>
    <s v="Acción Correctiva "/>
    <s v="Solicitar a la Oficina Asesora de Planeación la subsanación del error en versión del documento, cambiar la versión publicada en la pagina web, por la versión  en la carpeta de calidad."/>
    <s v="Memorando solicitud"/>
    <s v="Un (1) memorando"/>
    <d v="2020-08-14T00:00:00"/>
    <d v="2020-10-30T00:00:00"/>
    <x v="8"/>
    <s v="Subdirector Administrativo "/>
    <s v="CERRADA"/>
    <s v="CERRADA"/>
    <d v="2020-11-20T00:00:00"/>
    <s v="CUMPLIDA"/>
    <s v="20/11/2020: Se realizó Memorando 2020IE7803 con el cual se solito la corrección de la versión del documento 208-SADM-Mn-06 Plan institucional de archivos PINAR, se confirma bajo correo electrónico por la Oficina de Planeación su corrección"/>
    <s v="Memorando 2020IE7803, Correo electronico"/>
    <s v="HERNAN DARIO PARRA"/>
    <d v="2020-11-23T00:00:00"/>
    <s v="SI"/>
    <s v="Cerrada "/>
    <s v="Manuel Andres Farias Pinzón"/>
    <s v="23/11/2020:_x000a_Se cuenta con memorando 2020IE7803 del 15Sep2020 donde se solicita la revisión del versionamiento del documento 208-SADM-Mn-06 Plan institucional de archivos PINAR V2_x000a__x000a_Se obtiene respuesta mediante correo electrónico el día 05Oct2020, donde la OAP informa que se hicieron los ajustes pertinentes incluyendo la gestión que se realizó desde la OAC._x000a__x000a_Información que se verifica en las rutas: _x000a_https://www.cajaviviendapopular.gov.co/?q=Nosotros/la-cvp/plan-de-accion-integrado_x000a_https://www.cajaviviendapopular.gov.co/?q=transparencia-0_x000a_https://www.cajaviviendapopular.gov.co/?q=Transparencia/politicas-lineamientos-y-manuales"/>
    <x v="1"/>
    <n v="1"/>
    <n v="1"/>
  </r>
  <r>
    <n v="120"/>
    <s v="11. Gestión Documental"/>
    <s v="11.11"/>
    <s v="Origen Interno "/>
    <s v="3.    Seguimientos de la Asesoría de Control Interno."/>
    <x v="25"/>
    <s v="Marcela Urrea Jaramillo"/>
    <x v="25"/>
    <s v="Hallazgo - No conformidad"/>
    <s v="No se formuló el Programa Específico de Identificación y protección de documentos vitales, establecido en el PINAR como tarea a desarrollar en la vigencia 2019 en el PINAR. La Entidad debe garantizar la disponibilidad y acceso de los documentos a largo plazo."/>
    <d v="2020-08-10T00:00:00"/>
    <s v="NO"/>
    <s v="N/A"/>
    <s v="NO"/>
    <s v="N/A"/>
    <s v="5 porqués"/>
    <s v="Porque en la planificación del cronograma de actividades de  la vigencia 2019 se buscó atender todos los requerimientos relacionados con instrumentos y programas definidos por el ente rector de la política archivística, pero no se tomaron en cuenta factores de disponibilidad de personal y capacidad de respuesta ante actividades varias "/>
    <s v="Acción Correctiva "/>
    <s v="Revisar y ajustar el cronograma de actividades 2020 teniendo presentes las novedades e inconvenientes generados por 1. la intermitencia en la contratación del personal y 2.  emergencia sanitaria (cuarentenas han impedido la ejecución de algunas actividades que requieren obligatoriamente la presencialidad)."/>
    <s v="Cronograma ajustado "/>
    <s v="Un (1) cronograma"/>
    <d v="2020-08-14T00:00:00"/>
    <d v="2020-10-30T00:00:00"/>
    <x v="8"/>
    <s v="Subdirector Administrativo "/>
    <s v="CERRADA"/>
    <s v="CERRADA"/>
    <d v="2020-11-20T00:00:00"/>
    <s v="CUMPLIDA"/>
    <s v="20/11/2020: Se realiza ajuste al cronograma de instrumentos y se encuentra en ejecución "/>
    <s v="Cronograma de Instrumentos"/>
    <s v="HERNAN DARIO PARRA"/>
    <d v="2020-11-23T00:00:00"/>
    <s v="SI"/>
    <s v="Cerrada "/>
    <s v="Manuel Andres Farias Pinzón"/>
    <s v="23/11/2020:_x000a_Se cuenta con cronograma de Instrumentos ajustado de acuerdo a las necesidades de personal y la emergencia sanitaria, el cual se encuentra en ejecución._x000a_Actividad cumplida"/>
    <x v="1"/>
    <n v="1"/>
    <n v="1"/>
  </r>
  <r>
    <n v="121"/>
    <s v="11. Gestión Documental"/>
    <s v="11.12"/>
    <s v="Origen Interno "/>
    <s v="3.    Seguimientos de la Asesoría de Control Interno."/>
    <x v="25"/>
    <s v="Marcela Urrea Jaramillo"/>
    <x v="25"/>
    <s v="Hallazgo - No conformidad"/>
    <s v="No se realizó la “Revisión de funciones y presentación de propuesta a Consejo Directivo”. La ventanilla única de correspondencia actualmente depende de la Dirección de Gestión Corporativa."/>
    <d v="2020-08-10T00:00:00"/>
    <s v="NO"/>
    <s v="N/A"/>
    <s v="NO"/>
    <s v="N/A"/>
    <s v="5 porqués"/>
    <s v="Porque no se insistió ante la falta de respuesta de la secretaría técnica para que el proyecto fuese presentado. "/>
    <s v="Acción Correctiva "/>
    <s v="Reiterar ante la Secretaría Técnica del Consejo Directivo la solicitud de ajuste de funciones de las dependencias Dirección de Gestión Corporativa y CID y Subdirección Administrativa y presentar nuevamente el análisis realizado con base en el Acuerdo 060 de 2001. "/>
    <s v="Memorando que incluya el análisis de las funciones y propuesta de acuerdo "/>
    <s v="Un (1) Memorando"/>
    <d v="2020-09-01T00:00:00"/>
    <d v="2020-12-31T00:00:00"/>
    <x v="8"/>
    <s v="Subdirector Administrativo "/>
    <s v="CERRADA"/>
    <s v="CERRADA"/>
    <d v="2020-11-20T00:00:00"/>
    <s v="CUMPLIDA"/>
    <s v="20/11/2020: Se realizó Memorando 2020IE7311 en respuesta al Memorando 2020IE7238 Administración del sistema de correspondencia CORDIS, se realizan aclaraciones solicitadas en relación con la dependencia responsable de administrar el sistema de información."/>
    <s v="Memorando 2020IE7311"/>
    <s v="HERNAN DARIO PARRA"/>
    <d v="2020-11-23T00:00:00"/>
    <s v="SI"/>
    <s v="Cerrada "/>
    <s v="Manuel Andres Farias Pinzón"/>
    <s v="23/11/2020:_x000a_Se cuenta con memorando 2020IE7311 del 20Ago2020, donde se emite respuesta al memorando 2020IE7238 Administración del sistema de correspondencia CORDIS y se hacen las alcaraciones solicitadas en relación con la dependencia responsable de administrar el sistema de información. En resumen, la Subdirección Administrativa de acuerdo con las funciones que le fueron asignadas no sería la llamada a asumir la administración de un sistema de información o en este caso, de correspondencia como CORDIS."/>
    <x v="1"/>
    <n v="1"/>
    <n v="1"/>
  </r>
  <r>
    <n v="122"/>
    <s v="12. Gestión del Talento Humano"/>
    <s v="12.6"/>
    <s v="Origen Interno "/>
    <s v="3.    Seguimientos de la Asesoría de Control Interno."/>
    <x v="26"/>
    <s v="Marcela Urrea Jaramillo"/>
    <x v="26"/>
    <s v="Hallazgo - No conformidad"/>
    <s v="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_x000a_"/>
    <d v="2020-08-26T00:00:00"/>
    <s v="NO"/>
    <s v="N/A"/>
    <s v="NO"/>
    <s v="N/A"/>
    <s v="5 porqués"/>
    <s v="No se dejo evidencia documentada en el  análisis de las  necesidades de previsión de recursos humanos"/>
    <s v="Acción Correctiva "/>
    <s v="Realizar un informe de las necesidades de previsión de recursos humanos para el PETH periodo 2021."/>
    <s v="Informe de analisis"/>
    <s v="Un (1) informe"/>
    <d v="2020-11-01T00:00:00"/>
    <d v="2020-12-31T00:00:00"/>
    <x v="12"/>
    <s v="Subdirector Administrativo "/>
    <s v="NO INICIADA"/>
    <s v="SIN VENCER"/>
    <m/>
    <m/>
    <m/>
    <m/>
    <m/>
    <m/>
    <m/>
    <s v="Sin Seguimiento"/>
    <m/>
    <m/>
    <x v="1"/>
    <n v="1"/>
    <n v="1"/>
  </r>
  <r>
    <n v="123"/>
    <s v="12. Gestión del Talento Humano"/>
    <s v="12.7"/>
    <s v="Origen Interno "/>
    <s v="3.    Seguimientos de la Asesoría de Control Interno."/>
    <x v="26"/>
    <s v="Marcela Urrea Jaramillo"/>
    <x v="26"/>
    <s v="Hallazgo - No conformidad"/>
    <s v="Incumplimiento del numeral 2, del artículo 17 de la Ley 909 de 2004, que establece: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
    <d v="2020-08-26T00:00:00"/>
    <s v="NO"/>
    <s v="N/A"/>
    <s v="NO"/>
    <s v="N/A"/>
    <s v="5 porqués"/>
    <s v="No es claro el desarrollo frente a la actualización de la planta global de empleos"/>
    <s v="Acción Correctiva "/>
    <s v="Concepto de la Función Publica con el fin de identificar la actualización de la planta global de empleos"/>
    <s v="Concepto"/>
    <s v="Un (1) concepto"/>
    <d v="2020-09-01T00:00:00"/>
    <d v="2020-11-30T00:00:00"/>
    <x v="12"/>
    <s v="Subdirector Administrativo "/>
    <s v="INICIADA EN LA VIGENCIA 2020"/>
    <s v="SIN VENCER"/>
    <d v="2020-11-20T00:00:00"/>
    <s v="EN DESARROLLO "/>
    <s v="20/11/2020: Se esta verificando el concepto de la planta global dadas las modificaciones identificadas en el ultimo mes, conforme a las vacantes."/>
    <m/>
    <s v="HERNAN DARIO PARRA"/>
    <d v="2020-11-23T00:00:00"/>
    <s v="NO"/>
    <s v="En Ejecución Oportuna"/>
    <s v="Manuel Andres Farias Pinzón"/>
    <s v="23/11/2020:_x000a_No se presenta evidencia para esta acción."/>
    <x v="1"/>
    <n v="1"/>
    <n v="1"/>
  </r>
  <r>
    <n v="124"/>
    <s v="12. Gestión del Talento Humano"/>
    <s v="12.8"/>
    <s v="Origen Interno "/>
    <s v="3.    Seguimientos de la Asesoría de Control Interno."/>
    <x v="26"/>
    <s v="Marcela Urrea Jaramillo"/>
    <x v="26"/>
    <s v="Hallazgo - No conformidad"/>
    <s v="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_x000a_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d v="2020-08-26T00:00:00"/>
    <s v="NO"/>
    <s v="N/A"/>
    <s v="NO"/>
    <s v="N/A"/>
    <s v="5 porqués"/>
    <s v="Falta de seguimiento a las fechas en que debe sesionar la comisión de personal"/>
    <s v="Acción Correctiva "/>
    <s v="Realiza cronograma el en cual se establezcan las fechas para sesionar la comisión de personal , el cual debe ser identificado en el orden del día del acta de reunión, garantizar la asistencia de todos los los representantes de la comisión para cumplir con el quórum para toma de decisiones "/>
    <s v="Punto de control"/>
    <s v="1 = cumplió_x000a_0 = no cumplió"/>
    <d v="2020-09-01T00:00:00"/>
    <d v="2020-12-31T00:00:00"/>
    <x v="0"/>
    <s v="Subdirector Administrativo "/>
    <s v="CERRADA"/>
    <s v="CERRADA"/>
    <d v="2020-11-20T00:00:00"/>
    <s v="CUMPLIDA"/>
    <s v="20/11/2020: Se realiza sesión de la comisión de personal el 17 de septiembre de 2020 bajo el acta No. 6, en el cual se definió un cronograma para las sesiones de la comisión de personal, se puede identificar en el punto 2.2 del acta la asistencia y verificación de Quórum de los miembros de la comisión."/>
    <s v="Acta comision No. 6"/>
    <s v="HERNAN DARIO PARRA"/>
    <d v="2020-11-23T00:00:00"/>
    <s v="SI"/>
    <s v="Cerrada "/>
    <s v="Manuel Andres Farias Pinzón"/>
    <s v="23/11/2020:_x000a_Se cuenta con acta de reunión No 6 de sesión de la Comisión de Personal del día 17Sep2020, en la cual se define un cronograma para las sesiones de la comisión de personal, así mismo, se puede identificar en el punto 2.2 del acta la asistencia y verificación de Quórum de los miembros de la comisión. Actividad cerrada ya que evidencia el cumplimiento de la acción propuesta."/>
    <x v="1"/>
    <n v="1"/>
    <n v="1"/>
  </r>
  <r>
    <n v="125"/>
    <s v="12. Gestión del Talento Humano"/>
    <s v="12.9"/>
    <s v="Origen Interno "/>
    <s v="3.    Seguimientos de la Asesoría de Control Interno."/>
    <x v="26"/>
    <s v="Marcela Urrea Jaramillo"/>
    <x v="26"/>
    <s v="Hallazgo - No conformidad"/>
    <s v="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_x000a_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d v="2020-08-26T00:00:00"/>
    <s v="NO"/>
    <s v="N/A"/>
    <s v="NO"/>
    <s v="N/A"/>
    <s v="5 porqués"/>
    <s v="En las convocatorios no se evidencia con claridad el orden del día y no se registran actas con toda la información cumpliendo con los requisitos señalados "/>
    <s v="Acción Correctiva "/>
    <s v="Realizar convocatoria al Comité de personal identificando el orden del día y realizar revisión del acta de la reunión  cumplimento con los requisitos señalados en el formato por la secretaria técnica."/>
    <s v="Punto de control"/>
    <s v="1 = cumplió_x000a_0 = no cumplió"/>
    <d v="2020-09-01T00:00:00"/>
    <d v="2020-12-31T00:00:00"/>
    <x v="0"/>
    <s v="Subdirector Administrativo "/>
    <s v="INICIADA EN LA VIGENCIA 2020"/>
    <s v="SIN VENCER"/>
    <d v="2020-11-20T00:00:00"/>
    <s v="EN DESARROLLO "/>
    <s v="20/11/2020: Se realiza sesión de la comisión de personal el 17 de septiembre de 2020 bajo el acta No. 6, se adjunta citación al comité de la comisión de personal del mes de septiembre, se realiza convocatoria para el día 21 de octubre de la sesión comisión de personal."/>
    <s v="Acta comisión No. 6, citación comité"/>
    <s v="HERNAN DARIO PARRA"/>
    <d v="2020-11-23T00:00:00"/>
    <s v="NO"/>
    <s v="En Ejecución Oportuna"/>
    <s v="Manuel Andres Farias Pinzón"/>
    <s v="23/11/2020:_x000a_Se cuenta con programación de reunión de la comisión de personal para el 17sep2020, igualmente, se adjunta programación del calendario de google para sesión de comisión de personal para el día 21Oct2020._x000a__x000a_Se cuenta con acta de reunión No 6 de sesión de la Comisión de Personal del día 17Sep2020._x000a__x000a_Pendiente acta de reunión de la sesión de la comisión de personal del día 21Oct2020."/>
    <x v="1"/>
    <n v="0"/>
    <n v="1"/>
  </r>
  <r>
    <n v="126"/>
    <s v="12. Gestión del Talento Humano"/>
    <s v="12.10"/>
    <s v="Origen Interno "/>
    <s v="3.    Seguimientos de la Asesoría de Control Interno."/>
    <x v="26"/>
    <s v="Marcela Urrea Jaramillo"/>
    <x v="26"/>
    <s v="Hallazgo - No conformidad"/>
    <s v="Incumplimiento del literal h, del numeral 2 del artículo 16 de la Ley 909 de 2004 que establece: “Participar en la elaboración del plan anual de formación y capacitación y en el de estímulos y en su seguimiento”."/>
    <d v="2020-08-26T00:00:00"/>
    <s v="NO"/>
    <s v="N/A"/>
    <s v="NO"/>
    <s v="N/A"/>
    <s v="5 porqués"/>
    <s v="No se evidenció la participación de la comisión de personal en la elaboración del plan anual de formación, capacitación y en el de estímulos"/>
    <s v="Acción Correctiva "/>
    <s v="Invitar a la comisión de personal a las diferentes actividades que se realicen en la creación del plan anual de formación, capacitación y en el de estímulos"/>
    <s v="Seguimiento de compromisos"/>
    <s v="1 = cumplió_x000a_0 = no cumplió"/>
    <d v="2020-09-01T00:00:00"/>
    <d v="2020-12-31T00:00:00"/>
    <x v="0"/>
    <s v="Subdirector Administrativo "/>
    <s v="INICIADA EN LA VIGENCIA 2020"/>
    <s v="SIN VENCER"/>
    <d v="2020-11-20T00:00:00"/>
    <s v="EN DESARROLLO "/>
    <s v="20/11/2020: Se realizaron dos mesas de trabajo una en el mes de septiembre y octubre con los enlaces solicitados bajo el memorando 2020IE8067 y como invitados los enlaces de la comisión de personal."/>
    <s v="memorando 2020IE8067, Citación reunión mesa de trabajo"/>
    <s v="HERNAN DARIO PARRA"/>
    <d v="2020-11-23T00:00:00"/>
    <s v="NO"/>
    <s v="En Ejecución Oportuna"/>
    <s v="Manuel Andres Farias Pinzón"/>
    <s v="23/11/2020:_x000a_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_x000a__x000a_Se cuenta con agenda de programación de reunión del día 29Sep2020 para la mesa de trabajo participación diagnostico plan de capacitación y bienestar. Igualmente, se cuenta con agenda de programación de la segunda mesa de trabajo para el día 14Oct2020."/>
    <x v="1"/>
    <n v="1"/>
    <n v="1"/>
  </r>
  <r>
    <n v="127"/>
    <s v="12. Gestión del Talento Humano"/>
    <s v="12.11"/>
    <s v="Origen Interno "/>
    <s v="3.    Seguimientos de la Asesoría de Control Interno."/>
    <x v="26"/>
    <s v="Marcela Urrea Jaramillo"/>
    <x v="26"/>
    <s v="Hallazgo - No conformidad"/>
    <s v="Incumplimiento del literal c) control de cambios, correspondiente al numeral 7.5.3.2 de la NTC-ISO 9001: 2015."/>
    <d v="2020-08-26T00:00:00"/>
    <s v="NO"/>
    <s v="N/A"/>
    <s v="NO"/>
    <s v="N/A"/>
    <s v="5 porqués"/>
    <s v="No se identifico el formato aprobado  en el Sistema de Gestión de calidad para el acta de la reunión"/>
    <s v="Acción Correctiva "/>
    <s v="Realizar socialización del formato 208-SADM-Ft-06 Acta de reunión,  en la próxima sesión de la comisión de personal "/>
    <s v="Socialización"/>
    <s v="Una 1 socializacion"/>
    <d v="2020-09-01T00:00:00"/>
    <d v="2020-10-30T00:00:00"/>
    <x v="0"/>
    <s v="Subdirector Administrativo "/>
    <s v="CERRADA"/>
    <s v="CERRADA"/>
    <d v="2020-11-20T00:00:00"/>
    <s v="CUMPLIDA"/>
    <s v="20/11/2020: Se realiza sesión de la comisión de personal el 17 de septiembre de 2020 bajo el acta No. 6, en el punto 5.Socialización Plan de Mejoramiento Comisión de Personal, se puede evidenciar la socialización del formato 208-SADM-Ft-06 Acta de Reunión."/>
    <s v="Acta comisión No. 6"/>
    <s v="HERNAN DARIO PARRA"/>
    <d v="2020-11-23T00:00:00"/>
    <s v="SI"/>
    <s v="Cerrada "/>
    <s v="Manuel Andres Farias Pinzón"/>
    <s v="23/11/2020:_x000a_Se cuenta con acta de reunión No 6 de sesión de la Comisión de Personal del día 17Sep2020, donde en el punto 5. &quot;Socialización Plan de Mejoramiento Comisión de Personal&quot;, se puede evidenciar la socialización del formato 208-SADM-Ft-06 Acta de Reunión. Actividad cerrada ya que evidencia el cumplimiento de la acción propuesta."/>
    <x v="1"/>
    <n v="1"/>
    <n v="1"/>
  </r>
  <r>
    <n v="128"/>
    <s v="3. Prevención del Daño Antijurídico y Representación Judicial"/>
    <s v="3.16"/>
    <s v="Origen Interno "/>
    <s v="1.    Auditorías Internas. "/>
    <x v="27"/>
    <s v="Ivonne Andrea Torrez Cruz "/>
    <x v="27"/>
    <s v="Recomendación - Oportunidad de Mejora "/>
    <s v="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_x000a_su propia actividad, a fin de detectar desviaciones y efectuar correctivos de manera oportuna para el adecuado cumplimiento de los resultados que se esperan en el ejercicio de su función."/>
    <d v="2020-08-20T00:00:00"/>
    <s v="NO"/>
    <s v="N/A"/>
    <s v="NO"/>
    <s v="N/A"/>
    <s v="N/A"/>
    <s v="Deficiencia en punto de control entre la Matriz de Tutelas y el Sirpoj"/>
    <s v="Acción de Mejora "/>
    <s v="Actualizar Procedimiento de Acciones de Tutelas, incluyendo punto de control entre la Matriz de Tutelas y Siproj."/>
    <s v="Actualizacion de Procedimiento"/>
    <s v="1 Procedimiento de tutelas actualizado"/>
    <d v="2020-08-11T00:00:00"/>
    <d v="2020-10-16T00:00:00"/>
    <x v="10"/>
    <s v="Director Jurídico "/>
    <s v="INICIADA EN LA VIGENCIA 2020"/>
    <s v="VENCIDA EN LA VIGENCIA 2020"/>
    <d v="2020-11-20T00:00:00"/>
    <s v="EN DESARROLLO "/>
    <s v="20/11/2020: Se realiza actualización del Procedimiento 208-DJ-Pr-04 Procedimiento Accion de Tutela V4, en donde se incluye el punto de control Matriz de Tutelas. El procedimiento se encuentra en revisión del Director Jurídico y una vez se tenga aprobado será remitido a la OAP para su publicación y posterior divulgación."/>
    <s v="20/11/2020: Se adjunta procedimiento actualizado y PDF del correo enviado para revisión y aprobación."/>
    <s v="20/11/2020: Julie Pauline Casallas Pinzon - Contratista 580-2020_x000a_Yamile Patrica Castiblanco Venegas - Abogada Contratista 394-2020"/>
    <d v="2020-11-24T00:00:00"/>
    <s v="NO"/>
    <s v="En Ejecución Vencida"/>
    <s v="Manuel Andres Farias Pinzón"/>
    <s v="24/11/2020:_x000a_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quot;PROCEDIMIENTO ACCIÓN DE TUTELA&quot;, el cual se encuentra pendiente de aprobación y posterior publicación en la carpeta de calidad._x000a__x000a_En la revisión del procedimiento &quot;208-DJ-Pr-04 PROCEDIMIENTO ACCIÓN DE TUTELA&quot;, se puede evidenciar que en el numeral &quot;3 PUNTOS DE CONTROL, actividades 3, 13 y 24&quot;, se incluye el punto de control &quot;Mantener actualizado Siproj Web y Matriz de Tutelas las actuaciones que se presenten&quot;._x000a__x000a_El procedimiento en mención se encuentra pendiente de aprobación y publicación en la carpeta de calidad._x000a__x000a_Acción que se encuentra en Ejecución Vencida."/>
    <x v="1"/>
    <n v="1"/>
    <n v="1"/>
  </r>
  <r>
    <n v="129"/>
    <s v="3. Prevención del Daño Antijurídico y Representación Judicial"/>
    <s v="3.17"/>
    <s v="Origen Interno "/>
    <s v="1.    Auditorías Internas. "/>
    <x v="27"/>
    <s v="Ivonne Andrea Torrez Cruz "/>
    <x v="27"/>
    <s v="Recomendación - Oportunidad de Mejora "/>
    <s v="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_x000a_su propia actividad, a fin de detectar desviaciones y efectuar correctivos de manera oportuna para el adecuado cumplimiento de los resultados que se esperan en el ejercicio de su función."/>
    <d v="2020-08-20T00:00:00"/>
    <s v="NO"/>
    <s v="N/A"/>
    <s v="NO"/>
    <s v="N/A"/>
    <s v="N/A"/>
    <s v="Falta de unificacion de la Matriz de Tutelas (se presentaba por separado según la vigencia)."/>
    <s v="Acción de Mejora "/>
    <s v="Unificacion de la Matriz de Tutelas, incluyendo una columna denominada vigencia."/>
    <s v="Unificacion Matriz de Tutelas"/>
    <s v="1 Matriz de Tutelas unificada."/>
    <d v="2020-08-11T00:00:00"/>
    <d v="2020-09-11T00:00:00"/>
    <x v="10"/>
    <s v="Director Jurídico "/>
    <s v="CERRADA"/>
    <s v="CERRADA"/>
    <d v="2020-11-20T00:00:00"/>
    <s v="CUMPLIDA"/>
    <s v="20/11/2020: Se unifica Matriz de Tutelas y se incluye la columna denominada VIGENCIA, la cual se empieza a llevar a partir del 20 de agosto 2020."/>
    <s v="20/11/2020: Se adjunta Matriz de Tutelas en la que se puede evidenciar la unificación por vigencia incluyendo la columna para tal fin."/>
    <s v="20/11/2020: Julie Pauline Casallas Pinzon - Contratista 580-2020_x000a_Yamile Patrica Castiblanco Venegas - Abogada Contratista 394-2020"/>
    <d v="2020-11-24T00:00:00"/>
    <s v="SI"/>
    <s v="Cerrada "/>
    <s v="Manuel Andres Farias Pinzón"/>
    <s v="24/11/2020:_x000a_Se cuenta con archivo Excel de nombre &quot;Matriz Tutelas Consolidada CVP&quot;, en la cual se incluye la columna denominada &quot;VIGENCIA&quot; y se unifica desde la vigencia 2015 hasta la vigencia 2020, con un total de 561 registros a la fecha."/>
    <x v="1"/>
    <n v="0"/>
    <n v="1"/>
  </r>
  <r>
    <n v="130"/>
    <s v="3. Prevención del Daño Antijurídico y Representación Judicial"/>
    <s v="3.18"/>
    <s v="Origen Interno "/>
    <s v="1.    Auditorías Internas. "/>
    <x v="27"/>
    <s v="Ivonne Andrea Torrez Cruz "/>
    <x v="27"/>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ficiencia en punto de control entre la Matriz de Tutelas contra procedimiento seguimiento de fallo desfavorable."/>
    <s v="Acción Correctiva "/>
    <s v="Incluir en la Matriz de Tutelas el cumplimiento del fallo y dar inicio a este a partir de la fecha."/>
    <s v="Matriz con cumplimiento de fallo."/>
    <s v="1 Matriz de Tutelas con columna de cumplimiento de fallo"/>
    <d v="2020-08-11T00:00:00"/>
    <d v="2020-09-11T00:00:00"/>
    <x v="10"/>
    <s v="Director Jurídico "/>
    <s v="CERRADA"/>
    <s v="CERRADA"/>
    <d v="2020-11-20T00:00:00"/>
    <s v="CUMPLIDA"/>
    <s v="20/11/2020: Se unifica Matriz de Tutelas y se incluye la columna cumplimiento del fallo y dar inicio a este a partir de la fecha la columna denominada FECHA CUMPLIMIENTO FALLO, la cual se empieza a llevar a partir del 20 de agosto 2020 y se alimenta la informacion de la vigencia 2020."/>
    <s v="20/11/2020: Se adjunta Matriz de Tutelas en la que se puede evidenciar la unificación por vigencia incluyendo la columna para tal fin."/>
    <s v="20/11/2020: Julie Pauline Casallas Pinzon - Contratista 580-2020_x000a_Yamile Patrica Castiblanco Venegas - Abogada Contratista 394-2020"/>
    <d v="2020-11-24T00:00:00"/>
    <s v="SI"/>
    <s v="Cerrada "/>
    <s v="Manuel Andres Farias Pinzón"/>
    <s v="24/11/2020:_x000a_Se cuenta con archivo Excel de nombre &quot;Matriz Tutelas Consolidada CVP&quot;, en la cual se incluye la columna denominada &quot;FECHA CUMPLIMIENTO DEL FALLO&quot; y se unifica desde la vigencia 2015 hasta la vigencia 2020, con un total de 561 registros a la fecha."/>
    <x v="1"/>
    <n v="1"/>
    <n v="1"/>
  </r>
  <r>
    <n v="131"/>
    <s v="3. Prevención del Daño Antijurídico y Representación Judicial"/>
    <s v="3.19"/>
    <s v="Origen Interno "/>
    <s v="1.    Auditorías Internas. "/>
    <x v="27"/>
    <s v="Ivonne Andrea Torrez Cruz "/>
    <x v="27"/>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Acción Correctiva "/>
    <s v="Capacitar a funcionarios y contratistas, donde se socialicen los procedimientos de la Direccion Jurìdica, cada dos meses."/>
    <s v="Capacitacion Procedimientos"/>
    <s v="No. de capacitaciones realizadas / 6 Capacitaciones Programadas"/>
    <d v="2020-08-11T00:00:00"/>
    <d v="2021-08-10T00:00:00"/>
    <x v="10"/>
    <s v="Director Jurídico "/>
    <s v="INICIADA EN LA VIGENCIA 2020"/>
    <s v="SIN VENCER"/>
    <d v="2020-11-20T00:00:00"/>
    <s v="EN DESARROLLO "/>
    <s v="20/11/2020: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s v="20/11/2020: PDF de los correos enviados con los procedimientos y acta de reunion del mes de octubre con la respectiva evidencia del protocolo de inducción en donde se contempla la socializacion de los procedimientos."/>
    <s v="20/11/2020: Julie Pauline Casallas Pinzon - Contratista 580-2020_x000a_Yamile Patrica Castiblanco Venegas - Abogada Contratista 394-2020"/>
    <d v="2020-11-24T00:00:00"/>
    <s v="NO"/>
    <s v="En Ejecución Oportuna"/>
    <s v="Manuel Andres Farias Pinzón"/>
    <s v="24/11/2020:_x000a_Se cuenta con dos (2) correos electrónicos de los días 08Jul2020 y 28ago2020 donde se envían los procedimientos de la Dirección Jurídica, con el fin de socializarlos al interior del área._x000a__x000a_Ademas se cuenta con acta de reunión del día 27Oct2020, donde se realiza supervisión y seguimiento al equipo de la dirección jurídica, así como tambien se realizó jornada de inducción y reinducción a los abogados y abogadas de la Dirección Jurídica._x000a__x000a_Actividad que se encuentra en ejecución Oportuna."/>
    <x v="1"/>
    <n v="0"/>
    <n v="1"/>
  </r>
  <r>
    <n v="132"/>
    <s v="3. Prevención del Daño Antijurídico y Representación Judicial"/>
    <s v="3.20"/>
    <s v="Origen Interno "/>
    <s v="1.    Auditorías Internas. "/>
    <x v="27"/>
    <s v="Ivonne Andrea Torrez Cruz "/>
    <x v="27"/>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Corrección "/>
    <s v="Reportar en Siproj el informe del cumplimiento del fallo radicado ante el despacho judicial de las dos acciones de tutela reportadas en la auditoria."/>
    <s v="Reporte de cumplimiento al despacho"/>
    <s v="No. de informe reportados / 2 reportes programados."/>
    <d v="2020-08-11T00:00:00"/>
    <d v="2020-10-16T00:00:00"/>
    <x v="10"/>
    <s v="Director Jurídico "/>
    <s v="CERRADA"/>
    <s v="CERRADA"/>
    <d v="2020-11-20T00:00:00"/>
    <s v="CUMPLIDA"/>
    <s v="20/11/2020: Se realiza la verificación y subsanación en Siproj de las Tutelas evidenciadas "/>
    <s v="20/11/2020: Se adjunta Word denominado Pantallazos Registro Siproj 3,20,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SI"/>
    <s v="Cerrada "/>
    <s v="Manuel Andres Farias Pinzón"/>
    <s v="24/11/2020:_x000a_Se cuenta con archivo Excel denominado &quot;Registro de Seguimientos Plan de Mejoramiento Siproj&quot; donde se relaciona una pestaña de nombre &quot;3,20&quot; en la cual se muestran los seguimientos realizados por parte de la Dirección Juridica; igualmente se adjunta archivo en word de nombre &quot;Pantallazos Registro Siproj 3,20&quot;,  donde se muestran los pantallazos de seguimiento al sistema información SIPROJWEB, en el cual se puede evidenciar que la totalidad de los cinco (5) procesos, relacionados en las dos acciones de tutela reportadas en la auditoria, se encuentran subsanados todos, números: _x000a__x000a_2019-00566_x000a_2019-00766_x000a_2019-00063_x000a_2019-00566_x000a_2019-00566_x000a__x000a_Acción cerrada, ya que se evidencia el cumplimiento de la misma."/>
    <x v="1"/>
    <n v="0"/>
    <n v="1"/>
  </r>
  <r>
    <n v="133"/>
    <s v="3. Prevención del Daño Antijurídico y Representación Judicial"/>
    <s v="3.21"/>
    <s v="Origen Interno "/>
    <s v="1.    Auditorías Internas. "/>
    <x v="27"/>
    <s v="Ivonne Andrea Torrez Cruz "/>
    <x v="27"/>
    <s v="Recomendación - Oportunidad de Mejora "/>
    <s v="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
    <d v="2020-08-20T00:00:00"/>
    <s v="NO"/>
    <s v="N/A"/>
    <s v="NO"/>
    <s v="N/A"/>
    <s v="N/A"/>
    <s v="Falta de análisis exhaustivo a los diferentes procedimientos y las actividades de la Dirección _x000a_Jurídica, para la identificación de los riesgos del área."/>
    <s v="Acción de Mejora "/>
    <s v="Aplicar la metodologia de analisis de riesgo para el riesgo identificado por la Auditoria, y posteriormente solicitar la actualizacion de la Matriz de Riesgos de la Direccion Juridica."/>
    <s v="Actualizacion de Matriz de Riesgos 2020"/>
    <s v="1 Matriz de Riegos 2020 Actualizada"/>
    <d v="2020-08-11T00:00:00"/>
    <d v="2020-10-16T00:00:00"/>
    <x v="10"/>
    <s v="Director Jurídico "/>
    <s v="INICIADA EN LA VIGENCIA 2020"/>
    <s v="VENCIDA EN LA VIGENCIA 2020"/>
    <d v="2020-11-20T00:00:00"/>
    <s v="EN DESARROLLO "/>
    <s v="20/11/2020: Se aplica la metodología de análisis de riesgo para el riesgo identificado por la Auditoria, se encuentra pendiente de revisión y aprobación para posteriormente solicitar la actualización de la Matriz de Riesgos de la Dirección Jurídica."/>
    <s v="20/11/2020: Matriz de Riesgos -  Analisis del Riesgo mediante la metodologia identificado en la pestalla (Riesgo 4) "/>
    <s v="20/11/2020: Julie Pauline Casallas Pinzon - Contratista 580-2020"/>
    <d v="2020-11-24T00:00:00"/>
    <s v="NO"/>
    <s v="En Ejecución Vencida"/>
    <s v="Manuel Andres Farias Pinzón"/>
    <s v="24/11/2020:_x000a_Se cuenta con archivo Excel de nombre &quot;208-PLA-Ft-73-74-75 y 78 Riesgos Formulación 2020 DJ REv&quot;, donde se tienen establecidos los riesgos del proceso._x000a__x000a_Para lo cual, se realiza revisión de los riesgos del proceso, encontrando que el Riesgo 4: &quot;Materialización de desacatos por incumplimiento de órdenes judiciales&quot; cuenta con la Actividad de control 1: &quot;Realizar seguimiento al cumplimiento de fallos de Tutela mediante Matriz de Tutelas, donde se registra el cumplimiento&quot;._x000a__x000a_Se encuentra pendiente de revisión, aprobación, y actualización de la Matriz de Riesgos de la Dirección Jurídica._x000a__x000a_Actividad que se encuentra en Ejecución Vencida."/>
    <x v="1"/>
    <n v="1"/>
    <n v="1"/>
  </r>
  <r>
    <n v="134"/>
    <s v="3. Prevención del Daño Antijurídico y Representación Judicial"/>
    <s v="3.22"/>
    <s v="Origen Interno "/>
    <s v="1.    Auditorías Internas. "/>
    <x v="27"/>
    <s v="Ivonne Andrea Torrez Cruz "/>
    <x v="27"/>
    <s v="Hallazgo - No conformidad"/>
    <s v="La Dirección Jurídica de Caja de la Vivienda Popular, se encuentra adelantando la actividad de notificación de actos administrativos, sin contar con un procedimiento_x000a_de gestión, lineamiento, manual o algún otro documento que avale dicha actividad bajo el Sistema Integrado de Gestión de la CVP, así como la asignación de la responsabilidad de adelantar el dicho procedimiento."/>
    <d v="2020-08-20T00:00:00"/>
    <s v="NO"/>
    <s v="N/A"/>
    <s v="NO"/>
    <s v="N/A"/>
    <s v="5 porqués"/>
    <s v="No se habia contemplado la necesidad de contrar con un procedimiento para la desarrollar la actividad de Notificaciones de Actos Administrativos"/>
    <s v="Acción Correctiva "/>
    <s v="Elaboracion, socializacion e implementacion del Procedimiento de Notificaciones."/>
    <s v="Elaboracion, socializacion e implementacion de procedimiento"/>
    <s v="1 Procedimiento de Notificaciones estandarizado."/>
    <d v="2020-08-11T00:00:00"/>
    <d v="2020-11-13T00:00:00"/>
    <x v="10"/>
    <s v="Director Jurídico "/>
    <s v="INICIADA EN LA VIGENCIA 2020"/>
    <s v="PRÓXIMA A VENCER"/>
    <d v="2020-11-20T00:00:00"/>
    <s v="CUMPLIDA"/>
    <s v="20/11/2020: Se realizó la elaboración del Procedimiento de Notificaciones y quedo debidamente publicado en la carpeta de calidad Código: 208-DJ-Pr-16 NOTIFICACION ACTOS ADMINISTRATIVOS, así mismo, la socialización e implementación del procedimiento se realizó en reunión de seguimiento y supervisión del 27 de octubre."/>
    <s v="20/11/2020: PDF del Procedimiento debidamente codificado y estandarizado, Acta de reunión del 27 de octubre."/>
    <s v="20/11/2020: Julie Pauline Casallas Pinzon - Contratista 580-2020_x000a_Yamile Patrica Castiblanco Venegas - Abogada Contratista 394-2020"/>
    <d v="2020-11-24T00:00:00"/>
    <s v="NO"/>
    <s v="En Ejecución Oportuna"/>
    <s v="Manuel Andres Farias Pinzón"/>
    <s v="24/11/2020:_x000a_Se cuenta con el procedimiento &quot;NOTIFICACION ACTOS ADMINISTRATIVOS&quot;, Código: 208-DJ-Pr-16, Versión: 1, Vigente desde: 6/10/2020, el cual se socializó el día 27Oct2020 mediante acta de reunión de supervisión y seguimiento Dirección Jurídica CVP._x000a__x000a_El procedimiento se encuentra publicado en la carpeta de calidad en la ruta:\\10.216.160.201\calidad\3. PROCESO PREVENCIÓN DEL DAÑO ANTIJURÍDICO Y REP\PROCEDIMIENTOS\208-DJ-Pr-16 NOTIFICACIONES ACTOS ADMINISTRATIVOS._x000a__x000a_Se encuentra pendiente la verificacón de los soportes que demuestren la implemetación del procedimiento &quot;208-DJ-Pr-16 NOTIFICACION ACTOS ADMINISTRATIVOS&quot;, tal como lo describe la acción propuesta."/>
    <x v="1"/>
    <n v="1"/>
    <n v="1"/>
  </r>
  <r>
    <n v="135"/>
    <s v="3. Prevención del Daño Antijurídico y Representación Judicial"/>
    <s v="3.23"/>
    <s v="Origen Interno "/>
    <s v="1.    Auditorías Internas. "/>
    <x v="27"/>
    <s v="Ivonne Andrea Torrez Cruz "/>
    <x v="27"/>
    <s v="Hallazgo - No conformidad"/>
    <s v="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_x000a_No se encontró prueba de la citación las notificaciones personales realizadas en los documentos que contienen los archivos del proceso de notificación  delantada por la Dirección Jurídica."/>
    <d v="2020-08-20T00:00:00"/>
    <s v="NO"/>
    <s v="N/A"/>
    <s v="NO"/>
    <s v="N/A"/>
    <s v="5 porqués"/>
    <s v="Al no tener un procedimiento establecido, tampoco se contaba con los lineamientos, mecanismos y/o herramientas necesarias para desarrollar correctamente la actividad de notificaciones de Actos Administrativos."/>
    <s v="Acción Correctiva "/>
    <s v="Crear un buzon de correo institucional especifico para la notificacion de actos administrativos."/>
    <s v="Buzon de correo institucional (notificaciones administrativas)"/>
    <s v="1 Buzon correo institucional creado y "/>
    <d v="2020-08-11T00:00:00"/>
    <d v="2020-09-11T00:00:00"/>
    <x v="10"/>
    <s v="Director Jurídico "/>
    <s v="CERRADA"/>
    <s v="CERRADA"/>
    <d v="2020-11-20T00:00:00"/>
    <s v="CUMPLIDA"/>
    <s v="20/11/2020: Se creó el correo destinado para las notificaciones actos administrativos así:  notificacionesadministrativas@cajaviviendapopular.gov.co"/>
    <s v="20/11/2020: Pantallazo del correo creado"/>
    <s v="20/11/2020: Julie Pauline Casallas Pinzon - Contratista 580-2020_x000a_Yamile Patrica Castiblanco Venegas - Abogada Contratista 394-2020"/>
    <d v="2020-11-24T00:00:00"/>
    <s v="SI"/>
    <s v="Cerrada "/>
    <s v="Manuel Andres Farias Pinzón"/>
    <s v="24/11/2020:_x000a_Se cuenta con pantallazo del correo electrónico creado: &quot;notificacionesadministrativas@cajaviviendapopular.gov.co&quot;, con el objetivo de recibir las notificaciones de actos administrativos."/>
    <x v="1"/>
    <n v="1"/>
    <n v="1"/>
  </r>
  <r>
    <n v="136"/>
    <s v="3. Prevención del Daño Antijurídico y Representación Judicial"/>
    <s v="3.24"/>
    <s v="Origen Interno "/>
    <s v="1.    Auditorías Internas. "/>
    <x v="27"/>
    <s v="Ivonne Andrea Torrez Cruz "/>
    <x v="27"/>
    <s v="Hallazgo - No conformidad"/>
    <s v="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_x000a_No se encontró prueba de la citación las notificaciones personales realizadas en los documentos que contienen los archivos del proceso de notificación  delantada por la Dirección Jurídica."/>
    <d v="2020-08-20T00:00:00"/>
    <s v="NO"/>
    <s v="N/A"/>
    <s v="NO"/>
    <s v="N/A"/>
    <s v="5 porqués"/>
    <s v="No se contaba con los lineamientos, mecanismos y/o herramientas necesarias para desarrollar correctamente la actividad de notificaciones de Actos Administrativos."/>
    <s v="Acción Correctiva "/>
    <s v="Creacion de una Matriz de Notificacion  personal de actos administrativos."/>
    <s v="Matriz Notificacion personal Actos Administartivos."/>
    <s v="1 Matriz de Notificaciones creada"/>
    <d v="2020-08-11T00:00:00"/>
    <d v="2020-11-13T00:00:00"/>
    <x v="10"/>
    <s v="Director Jurídico "/>
    <s v="INICIADA EN LA VIGENCIA 2020"/>
    <s v="PRÓXIMA A VENCER"/>
    <d v="2020-11-20T00:00:00"/>
    <s v="CUMPLIDA"/>
    <s v="20/11/2020: Se creo la Matriz de Notificaciones de Actos Administrativos"/>
    <s v="20/11/2020: Matriz de Notificaciones de Actos Administrativos"/>
    <s v="20/11/2020: Julie Pauline Casallas Pinzon - Contratista 580-2020_x000a_Yamile Patrica Castiblanco Venegas - Abogada Contratista 394-2020"/>
    <d v="2020-11-24T00:00:00"/>
    <s v="NO"/>
    <s v="En Ejecución Oportuna"/>
    <s v="Manuel Andres Farias Pinzón"/>
    <s v="24/11/2020:_x000a_Se cuenta con archivo en Excel de nombre &quot;29-10-2020-BASE DE NOTIFICACIONES ACTOS ADMINISTRATIVOS&quot;, en el cual se registran las notificaciones electro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_x000a__x000a_Además de esto, dicho formato debe estar amarrado al Procedimiento de Notificaciones de Actos Administrativos, código 208-DJ-Pr-16."/>
    <x v="1"/>
    <n v="0"/>
    <n v="1"/>
  </r>
  <r>
    <n v="137"/>
    <s v="9. Gestión Administrativa "/>
    <s v="9.60"/>
    <s v="Origen Interno "/>
    <s v="3.    Seguimientos de la Asesoría de Control Interno."/>
    <x v="28"/>
    <s v="Marcela Urrea Jaramillo"/>
    <x v="28"/>
    <s v="Hallazgo - No conformidad"/>
    <s v="No se observa que se hubieran emitido los conceptos jurídicos, financieros y sociales para la toma de decisiones de la baja de bienes realizada la sesión del Comité Técnico de Inventarios de Bienes Muebles del 04 de diciembre de 2019 registrada con acta No 1-2019."/>
    <d v="2020-09-29T00:00:00"/>
    <s v="SI"/>
    <s v="Informe Auditoría especial de inventarios (hardware y software)"/>
    <s v="NO"/>
    <s v="N/A"/>
    <s v="5 porqués"/>
    <s v="No se presento en debida forma los conceptos establecidos en la Resolución 2904 del 29 de junio de 2017 al comité técnico de inventarios de bienes muebles"/>
    <s v="Acción Correctiva "/>
    <s v="Informar mediante memorando a los dependencias que intervienen en los conceptos jurídico, administrativo, financieros y sociales, del comité de bienes muebles, el proceso identificado en la resolución 2904 de 2017, en caso que se requiera la baja de bienes muebles para el periodo 2020."/>
    <s v="Memorando"/>
    <s v="Un (1) memorando"/>
    <d v="2020-10-01T00:00:00"/>
    <d v="2020-10-30T00:00:00"/>
    <x v="0"/>
    <s v="Subdirector Administrativo "/>
    <s v="CERRADA"/>
    <s v="CERRADA"/>
    <d v="2020-11-20T00:00:00"/>
    <s v="CUMPLIDA"/>
    <s v="20/11/2020: Se realiza Memorando 2020IE8923 en el cual se informa a los integrantes del comité que intervienen en los informes, para identificar el analisis en la baja de bienes muebles"/>
    <s v="Memorando 2020IE8923"/>
    <s v="HERNAN DARIO PARRA"/>
    <d v="2020-11-23T00:00:00"/>
    <s v="SI"/>
    <s v="Cerrada "/>
    <s v="Manuel Andres Farias Pinzón"/>
    <s v="23/11/2020:_x000a_Se cuenta con memorando 2020IE8923 del 28Oct2020, dirigido a la Dirección de Gestión Corporativa y CID, Subdirección Financiera y a la Dirección jurídica, donde se informa la acción correctiva derivada del Informe de seguimiento a las disposiciones sobre bienes muebles emanadas de la Resolución 2904 del 29 de junio de 2017."/>
    <x v="1"/>
    <n v="1"/>
    <n v="1"/>
  </r>
  <r>
    <n v="138"/>
    <s v="9. Gestión Administrativa "/>
    <s v="9.61"/>
    <s v="Origen Interno "/>
    <s v="3.    Seguimientos de la Asesoría de Control Interno."/>
    <x v="28"/>
    <s v="Marcela Urrea Jaramillo"/>
    <x v="28"/>
    <s v="Hallazgo - No conformidad"/>
    <s v="No se observa el seguimiento a los procesos internos de la CVP con el fin de asegurar el cumplimiento a las normas y procedimientos en materia de inventarios"/>
    <d v="2020-09-29T00:00:00"/>
    <s v="NO"/>
    <s v="N/A"/>
    <s v="NO"/>
    <s v="N/A"/>
    <s v="5 porqués"/>
    <s v="Se realizan seguimientos físicos a los procesos en materia de inventario, pero no se deja evidencia  documentada"/>
    <s v="Acción Correctiva "/>
    <s v="En el desarrollo de los comités que faltan para el periodo 2020, en el orden del día registrar e identificar las evidencias del seguimiento a los distintos procesos en materia de inventarios."/>
    <s v="Seguimiento procesos inventario"/>
    <s v="(No. de Actas de comité sesiones ordinarias programadas / 2) X 100% "/>
    <d v="2020-10-01T00:00:00"/>
    <d v="2020-12-30T00:00:00"/>
    <x v="0"/>
    <s v="Subdirector Administrativo "/>
    <s v="INICIADA EN LA VIGENCIA 2020"/>
    <s v="SIN VENCER"/>
    <d v="2020-11-20T00:00:00"/>
    <s v="EN DESARROLLO "/>
    <s v="20/11/2020: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s v="Correo electrónico invitación comité"/>
    <s v="HERNAN DARIO PARRA"/>
    <d v="2020-11-23T00:00:00"/>
    <s v="NO"/>
    <s v="En Ejecución Oportuna"/>
    <s v="Manuel Andres Farias Pinzón"/>
    <s v="23/11/2020:_x000a_Se cuenta con Invitación para el COMITE DE INVENTARIOS BIENES MUEBLES el 14Oct2020._x000a_Pendiente entrega del acta del comité para su respectiva verificación."/>
    <x v="1"/>
    <n v="1"/>
    <n v="1"/>
  </r>
  <r>
    <n v="139"/>
    <s v="9. Gestión Administrativa "/>
    <s v="9.62"/>
    <s v="Origen Interno "/>
    <s v="3.    Seguimientos de la Asesoría de Control Interno."/>
    <x v="28"/>
    <s v="Marcela Urrea Jaramillo"/>
    <x v="28"/>
    <s v="Hallazgo - No conformidad"/>
    <s v="De enero a octubre de la vigencia 2019, no se realizaron sesiones del Comité Técnico de Inventarios de Bienes Muebles."/>
    <d v="2020-09-29T00:00:00"/>
    <s v="SI"/>
    <s v="Informe Auditoría especial de inventarios (hardware y software)"/>
    <s v="NO"/>
    <s v="N/A"/>
    <s v="5 porqués"/>
    <s v="Ausencia de un cronograma que permita identificar el control de las fecha programas para el desarrollo del comité"/>
    <s v="Acción Correctiva "/>
    <s v="Realizar invitación a las sesiones de comité pendientes para el periodo 2020. "/>
    <s v="Seguimiento sesiones comité"/>
    <s v="(No. de Actas de comité sesiones ordinarias programadas / 2) X 100% "/>
    <d v="2020-10-01T00:00:00"/>
    <d v="2020-12-30T00:00:00"/>
    <x v="0"/>
    <s v="Subdirector Administrativo "/>
    <s v="INICIADA EN LA VIGENCIA 2020"/>
    <s v="SIN VENCER"/>
    <d v="2020-11-20T00:00:00"/>
    <s v="EN DESARROLLO "/>
    <s v="20/11/2020: Se realiza comité de bienes muebles el pasado 14 de octubre de 2020, según correo de invitación por la secretaria del comité, se espera confirmación del acta del mismo, para validar los puntos señalados en el orden del día punto 5. Varios: Cronograma sesión próximo Comité de Inventarios Bs. Muebles"/>
    <s v="Correo electrónico invitación comité"/>
    <s v="HERNAN DARIO PARRA"/>
    <d v="2020-11-23T00:00:00"/>
    <s v="NO"/>
    <s v="En Ejecución Oportuna"/>
    <s v="Manuel Andres Farias Pinzón"/>
    <s v="23/11/2020:_x000a_Se cuenta con invitación para el COMITE DE INVENTARIOS BIENES MUEBLES el 14Oct2020._x000a_Pendiente entrega del acta del comité para su respectiva verificación."/>
    <x v="1"/>
    <n v="1"/>
    <n v="1"/>
  </r>
  <r>
    <n v="140"/>
    <s v="3. Prevención del Daño Antijurídico y Representación Judicial"/>
    <s v="3.25"/>
    <s v="Origen Interno "/>
    <s v="3.    Seguimientos de la Asesoría de Control Interno."/>
    <x v="29"/>
    <s v="Marcela Urrea Jaramillo"/>
    <x v="29"/>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19T00:00:00"/>
    <s v="NO"/>
    <s v="N/A"/>
    <s v="NO"/>
    <s v="NO"/>
    <s v="5 porqués"/>
    <s v="Falta de comunicación dentro del área, para que la persona que hace el respectivo descargue o cierre tanto de Cordis como de los PQRSD, lo haga de manera oportuna."/>
    <s v="Acción Correctiva "/>
    <s v="En reunión de seguimiento y supervisión programada para el mes de octubre, dar lineamiento para que la persona encargada de cargue y descargue de Cordis y/o PQRSD se le brinde la información para cargues y cierres oportunamente, Retroalimentar al equipo, en términos y tiempos de respuesta, así como, socializar Procedimiento de Atención a PQRSD especialmente actividades (4,5,6 y 7)."/>
    <s v="Lineamientos claros y definidos."/>
    <s v="Temas propuestos en reunión de seguimiento / Temas abordados en reunión de seguimiento. Verificado mediante acta de reunión."/>
    <d v="2020-10-26T00:00:00"/>
    <d v="2020-10-31T00:00:00"/>
    <x v="10"/>
    <s v="Director Jurídico "/>
    <s v="CERRADA"/>
    <s v="CERRADA"/>
    <d v="2020-11-20T00:00:00"/>
    <s v="CUMPLIDA"/>
    <s v="20/11/2020: En reunión de seguimiento y supervisión del 27 de octubre, se dio lineamiento para que la persona encargada de cargue y descargue de Cordis y/o PQRSD se le brinde la información para cargues y cierres oportunamente, Retroalimentando al equipo, en términos y tiempos de respuesta, así como, socialización Procedimiento de Atención a PQRSD "/>
    <s v="20/11/2020: PDF del Acta de reunión de seguimiento y supervisión de la Dirección Jurídica."/>
    <s v="20/11/2020: Julie Pauline Casallas Pinzon - Contratista 580-2020_x000a_Yamile Patrica Castiblanco Venegas - Abogada Contratista 394-2020"/>
    <d v="2020-11-24T00:00:00"/>
    <s v="SI"/>
    <s v="Cerrada "/>
    <s v="Manuel Andres Farias Pinzón"/>
    <s v="24/11/2020:_x000a_Se cuenta con acta de reunión de supervisión y seguimiento Dirección Jurídica CVP, del día 27Oct2020, donde se emitieron los lineamientos para que la persona encargada de cargue y descargue de Cordis y/o PQRSD se le brinde la información para cargues y cierres oportunamente, igualmente se realizó retroalimentación al equipo de la dirección Jurídica en términos y tiempos de respuesta, así como, la socialización del Procedimiento de Atención a PQRSD._x000a__x000a_Actividad cerrada, ya que se verifica el cumplimiento de la misma"/>
    <x v="1"/>
    <n v="1"/>
    <n v="1"/>
  </r>
  <r>
    <n v="141"/>
    <s v="8. Servicio al Ciudadano"/>
    <s v="8.16"/>
    <s v="Origen Interno "/>
    <s v="3.    Seguimientos de la Asesoría de Control Interno."/>
    <x v="29"/>
    <s v="Marcela Urrea Jaramillo"/>
    <x v="29"/>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Desconocimiento del tramite y a quien asignar "/>
    <s v="Acción Correctiva "/>
    <s v="Socializar con la persona encargada de asignar los PQRSD y  los lìderes de apoyo para definir cada uno de los tràmites y responsables sobre los temas de cada grupo  de trabajo,  teniendo en cuenta el punto 7. de las Condiciones Generales &quot;tèrminos para resolver las distintas modalidades de peticiones&quot; como lo establece el articulo 14 de la Ley 1755 de 2015 y las normas que lo modifiquen."/>
    <s v="socializaciòn"/>
    <s v="una socializaciòn con lìderes de apoyo "/>
    <d v="2020-10-26T00:00:00"/>
    <d v="2020-11-15T00:00:00"/>
    <x v="1"/>
    <s v="Director de Urbanizaciones y Titulación"/>
    <s v="INICIADA EN LA VIGENCIA 2020"/>
    <s v="PRÓXIMA A VENCER"/>
    <d v="2020-11-17T00:00:00"/>
    <s v="EN DESARROLLO "/>
    <s v="17/11/2020 La socializaciòn con los lìderes de apoyo a la gestiòn  se tiene programada para finales del mes de Noviembre de 2020 que se termine la nueva contratación del personal que correspondía a planta temporal y que tenían esta asignación, como son: Sandra Pedraza, Daniel Ramirez, Magda Cifuentes, Luz Andrea Càceres."/>
    <s v="17/11/2020: Acciòn sin realizar por lo tanto no tiene evidencia."/>
    <s v="Angela Marìa Vèlez-Andrea Catalina Rojas"/>
    <d v="2020-11-23T00:00:00"/>
    <s v="NO"/>
    <s v="En Ejecución Oportuna"/>
    <s v="Manuel Andres Farias Pinzón"/>
    <s v="23/11/2020:_x000a_Actividad que se tiene programada para finales del mes de Noviembre de 2020, por ende no presenta evidencia alguna."/>
    <x v="1"/>
    <n v="1"/>
    <n v="1"/>
  </r>
  <r>
    <n v="142"/>
    <s v="8. Servicio al Ciudadano"/>
    <s v="8.17"/>
    <s v="Origen Interno "/>
    <s v="3.    Seguimientos de la Asesoría de Control Interno."/>
    <x v="29"/>
    <s v="Marcela Urrea Jaramillo"/>
    <x v="29"/>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Falta de capacitaciòn del procedimiento"/>
    <s v="Acción Correctiva "/>
    <s v="Realizar   una retroalimentaciòn al usuario funcional sobre la oportunidad de respuesta establecida  en el procedimiento &quot;Atenciòn a peticiones, quejas, reclamos, sugerencias y denuncias por actos de corrupciòn&quot;  Còdigo 208-SC-Pr-07, aparte &quot;acciòn actividades del registro&quot;"/>
    <s v="retroalimentaciòn"/>
    <s v="retroalimentaciòn al usuario funcional"/>
    <d v="2020-10-26T00:00:00"/>
    <d v="2020-10-26T00:00:00"/>
    <x v="1"/>
    <s v="Director de Urbanizaciones y Titulación"/>
    <s v="CERRADA"/>
    <s v="CERRADA"/>
    <d v="2020-11-17T00:00:00"/>
    <s v="CUMPLIDA"/>
    <s v="17/11/2020: El 26 de octubre de 2020 se realizò la retroalimentaciòn con los usuarios funcionales- Yolima Orozco  y Aylin Patricia Mojica"/>
    <s v="17/11/2020: Registro de reuniòn Còdigo 208-PLA-Ft-54 realizada el 26 de octubre de 2020"/>
    <s v="Angela Marìa Vèlez-Andrea Catalina Rojas"/>
    <d v="2020-11-23T00:00:00"/>
    <s v="SI"/>
    <s v="Cerrada "/>
    <s v="Manuel Andres Farias Pinzón"/>
    <s v="23/11/2020:_x000a_Se cuenta con registro de reunión del 26Oct2020 donde se realiza retroalimentación con los usuarios funcionales del Procedimiento 208-SC-PR-07 con los temas: Peticiones, quejas, reclamos, sugerencias y denuncias por actos de corrupción PQRSD primer semestre de 2020._x000a_Actividad cumplida"/>
    <x v="1"/>
    <n v="0"/>
    <n v="1"/>
  </r>
  <r>
    <n v="143"/>
    <s v="8. Servicio al Ciudadano"/>
    <s v="8.18"/>
    <s v="Origen Interno "/>
    <s v="3.    Seguimientos de la Asesoría de Control Interno."/>
    <x v="29"/>
    <s v="Marcela Urrea Jaramillo"/>
    <x v="29"/>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No se efectùa seguimiento periòdico al estado de los PQRSD "/>
    <s v="Acción Correctiva "/>
    <s v="Definir un seguimiento semanal del estado de los PQRSD mediante un correo o alarma  enviado a los lideres de apoyo y al responsable de efectuar el tràmite."/>
    <s v="seguimiento semanal"/>
    <s v="·seguimientos semanal/total seguimientos"/>
    <d v="2020-10-26T00:00:00"/>
    <d v="2020-12-31T00:00:00"/>
    <x v="1"/>
    <s v="Director de Urbanizaciones y Titulación"/>
    <s v="INICIADA EN LA VIGENCIA 2020"/>
    <s v="SIN VENCER"/>
    <d v="2020-11-17T00:00:00"/>
    <s v="EN DESARROLLO "/>
    <s v="17/11/2020: De acuerdo a las nuevas disposiciones de la CVP empezaremos a utilizar el sistema de gestiòn documental  ORFEO para efectuar los seguimientos de las asignaciones de correspondencia para cada uno de los funcionarios."/>
    <s v="17/11/2020: Acciòn sin iniciar por lo tanto no tiene evidencia, en espera del funcionamiento del ORFEO"/>
    <s v="Angela Marìa Vèlez-Andrea Catalina Rojas"/>
    <d v="2020-11-23T00:00:00"/>
    <s v="NO"/>
    <s v="En Ejecución Oportuna"/>
    <s v="Manuel Andres Farias Pinzón"/>
    <s v="23/11/2020:_x000a_Actividad que se encuentra a la espera del funcionamiento del ORFEO, por lo tanto hasta el momento no cuenta con evidencia."/>
    <x v="1"/>
    <n v="0"/>
    <n v="1"/>
  </r>
  <r>
    <n v="144"/>
    <s v="8. Servicio al Ciudadano"/>
    <s v="8.19"/>
    <s v="Origen Interno "/>
    <s v="3.    Seguimientos de la Asesoría de Control Interno."/>
    <x v="29"/>
    <s v="Marcela Urrea Jaramillo"/>
    <x v="29"/>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Solo se cuenta con algunos expedientes digitalizados "/>
    <s v="Acción de Mejora "/>
    <s v="Establecer un plan de trabajo de gestión documental por vigencias, para la digitalización de expedientes"/>
    <s v="Plan de trabajo"/>
    <s v="# Plan de trabajo establecido"/>
    <d v="2020-11-01T00:00:00"/>
    <d v="2021-10-31T00:00:00"/>
    <x v="6"/>
    <s v="Director de Reasentamientos"/>
    <s v="NO INICIADA"/>
    <s v="SIN VENCER"/>
    <m/>
    <m/>
    <m/>
    <m/>
    <m/>
    <m/>
    <m/>
    <s v="Sin Seguimiento"/>
    <m/>
    <m/>
    <x v="1"/>
    <n v="0"/>
    <n v="1"/>
  </r>
  <r>
    <n v="145"/>
    <s v="8. Servicio al Ciudadano"/>
    <s v="8.20"/>
    <s v="Origen Interno "/>
    <s v="3.    Seguimientos de la Asesoría de Control Interno."/>
    <x v="29"/>
    <s v="Marcela Urrea Jaramillo"/>
    <x v="29"/>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No se tiene un tablero de control semaforizado de los PQRS, indicando el estado actual del requerimiento permitiéndole el seguimiento focalizado al líder"/>
    <s v="Acción de Mejora "/>
    <s v="Definir el tablero de control semaforizado, con su respectivo instructivo para las actividades de seguimiento"/>
    <s v="Tablero de control definido"/>
    <s v="# Tablero de control definido"/>
    <d v="2020-11-01T00:00:00"/>
    <d v="2021-03-31T00:00:00"/>
    <x v="6"/>
    <s v="Director de Reasentamientos"/>
    <s v="NO INICIADA"/>
    <s v="SIN VENCER"/>
    <m/>
    <m/>
    <m/>
    <m/>
    <m/>
    <m/>
    <m/>
    <s v="Sin Seguimiento"/>
    <m/>
    <m/>
    <x v="1"/>
    <n v="0"/>
    <n v="1"/>
  </r>
  <r>
    <n v="146"/>
    <s v="8. Servicio al Ciudadano"/>
    <s v="8.21"/>
    <s v="Origen Interno "/>
    <s v="3.    Seguimientos de la Asesoría de Control Interno."/>
    <x v="29"/>
    <s v="Marcela Urrea Jaramillo"/>
    <x v="29"/>
    <s v="Hallazgo - No conformidad"/>
    <s v="Incumplimiento en la oportunidad de las respuestas de tres (3)  PQRSD correspondiente a la Direcciòn de Mejoramiento de Barrios"/>
    <d v="2020-10-16T00:00:00"/>
    <s v="NO"/>
    <s v="N/A"/>
    <s v="NO"/>
    <s v="N/A"/>
    <s v="5 porqués"/>
    <s v="Ausencia de rigurosidad a la hora de realizar la clasificación y asignación de las comunicaciones en la Dirección de Mejoramiento de Barrios"/>
    <s v="Acción Correctiva "/>
    <s v="Registrar en el formato Trámite de Documentación Interna y Externa (MB-Ft-27) el termino de respuesta de todos los radicados SDQS que ingresan a la Dirección de Mejoramiento de Barrios.  "/>
    <s v="Registro de terminos de respuesta."/>
    <s v="# de registros SDQS entregados /# de correspondencia SDQS que ingreso a la DMB"/>
    <d v="2020-10-21T00:00:00"/>
    <d v="2020-12-31T00:00:00"/>
    <x v="4"/>
    <s v="Director de Mejoramiento de Barrios"/>
    <s v="INICIADA EN LA VIGENCIA 2020"/>
    <s v="SIN VENCER"/>
    <d v="2020-11-17T00:00:00"/>
    <s v="EN DESARROLLO "/>
    <s v="18/11/2020: La DMB ha registrado en el Formato Còdigo: 208-MB-Ft-27 - TRÀMITE DE DOCUMENTACIÒN INTERNA Y EXTERNA el termino de respuesta de todos los radicados SDQS que han ingresado hasta la fecha. "/>
    <s v="18/11/2020: Formato Còdigo-208-MB-Ft-27 - TRÀMITE DE DOCUMENTACIÒN INTERNA Y EXTERNA DILIGENCIADO"/>
    <s v="JUAN CARLOS GARCIA DÍAZ_x000a_Contrato 326-2020_x000a_"/>
    <d v="2020-11-19T00:00:00"/>
    <s v="NO"/>
    <s v="En Ejecución Oportuna"/>
    <s v="Manuel Andres Farias Pinzón"/>
    <s v="19/11/2020:_x000a_Se puede evidenciar mediante el Formato Còdigo: 208-MB-Ft-27 - TRÀMITE DE DOCUMENTACIÒN INTERNA Y EXTERNA  que se han registrado los derechos de petición SDQS que han radicado en la DMB, con fecha de recibido y fecha de vencimiento del termino de respuesta de todos los radicados SDQS que ingresan a la DMB._x000a__x000a_Actividad que se encuentra en ejecución oportuna."/>
    <x v="1"/>
    <n v="1"/>
    <n v="1"/>
  </r>
  <r>
    <n v="147"/>
    <s v="8. Servicio al Ciudadano"/>
    <s v="8.22"/>
    <s v="Origen Interno "/>
    <s v="3.    Seguimientos de la Asesoría de Control Interno."/>
    <x v="29"/>
    <s v="Marcela Urrea Jaramillo"/>
    <x v="29"/>
    <s v="Hallazgo - No conformidad"/>
    <s v="Incumplimiento en la oportunidad de las respuestas de tres (3)  PQRSD correspondiente a la Direcciòn de Mejoramiento de Barrios"/>
    <d v="2020-10-16T00:00:00"/>
    <s v="NO"/>
    <s v="N/A"/>
    <s v="NO"/>
    <s v="N/A"/>
    <s v="5 porqués"/>
    <s v="Desconocimiento del trámite pertinente cuando se trate de comunicaciones que no son de competencia de la Dirección de Mejoramiento de Barrios"/>
    <s v="Acción Correctiva "/>
    <s v="Realizar una socializaciòn y retroalimentaciòn sobre el proceso interno  del manejo de las comunicaciones SDQS, dirigida a los profesionales de la Dirección de Mejoramiento de Barrios, en marco del procedimiento atenciòn a las PQRS"/>
    <s v="Socializaciòn y retroalimentaciòn en manejo de Comunicaciones SDQS, en el proceso de servicio al ciudadano "/>
    <s v="una socializaciòn y retroalimentaciòn en SDQS realizada "/>
    <d v="2020-10-21T00:00:00"/>
    <d v="2020-12-31T00:00:00"/>
    <x v="4"/>
    <s v="Director de Mejoramiento de Barrios"/>
    <s v="INICIADA EN LA VIGENCIA 2020"/>
    <s v="SIN VENCER"/>
    <d v="2020-11-17T00:00:00"/>
    <s v="EN DESARROLLO "/>
    <s v="18/11/2020: La DMB tiene programado realizar la socializaciòn y retroalimentaciòn sobre el proceso interno del manejo de las comunicaciones SDQS, para el mes de diciembre, una vez se tenga claro como se va articular el sistema SDQS con el nuevo aplicativo Orfeo."/>
    <s v="18/11/2020: No se anexa evidencia porque la actividad no se ha realizado hasta el momento del reporte "/>
    <s v="JUAN CARLOS GARCIA DÍAZ_x000a_Contrato 326-2020"/>
    <d v="2020-11-19T00:00:00"/>
    <s v="NO"/>
    <s v="En Ejecución Oportuna"/>
    <s v="Manuel Andres Farias Pinzón"/>
    <s v="19/11/2020:_x000a_Actividad que no presenta soportes de avance, ya que se tiene programada para realizar en el mes de diciembre 2020."/>
    <x v="1"/>
    <n v="0"/>
    <n v="1"/>
  </r>
  <r>
    <n v="148"/>
    <s v="8. Servicio al Ciudadano"/>
    <s v="8.23"/>
    <s v="Origen Interno "/>
    <s v="3.    Seguimientos de la Asesoría de Control Interno."/>
    <x v="29"/>
    <s v="Marcela Urrea Jaramillo"/>
    <x v="29"/>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No se genera alerta oportuna para identificar el vencimiento de los términos  señalados en  las PQRSD asignadas a la subdirección administrativa"/>
    <s v="Acción Correctiva "/>
    <s v="Advertir mediante correo electrónico interno  5 días antes del vencimiento de las PQRSD asignadas a la subdirección administrativa, con el fin de tomar las medidas necesarias para dar una respuesta oportuna "/>
    <s v="Correo electrónico"/>
    <s v="Correos electrónicos identificando fechas de vencimiento/ No. de PQRSD próximas a vencer"/>
    <d v="2020-11-01T00:00:00"/>
    <d v="2020-12-31T00:00:00"/>
    <x v="0"/>
    <s v="Subdirector Administrativo "/>
    <s v="NO INICIADA"/>
    <s v="SIN VENCER"/>
    <m/>
    <m/>
    <m/>
    <m/>
    <m/>
    <m/>
    <m/>
    <s v="Sin Seguimiento"/>
    <m/>
    <m/>
    <x v="1"/>
    <n v="1"/>
    <n v="1"/>
  </r>
  <r>
    <n v="149"/>
    <s v="8. Servicio al Ciudadano"/>
    <s v="8.24"/>
    <s v="Origen Interno "/>
    <s v="3.    Seguimientos de la Asesoría de Control Interno."/>
    <x v="29"/>
    <s v="Marcela Urrea Jaramillo"/>
    <x v="29"/>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Desconocimiento en los tiempos establecido en el marco legal, para dar respuesta a las PQRSD asignadas a  la subdirección administrativa por el sistema SDQS"/>
    <s v="Acción Correctiva "/>
    <s v="Realizar memorando interno en el cual se identifica marco legal y procedimiento para el manejo de las PQRSD"/>
    <s v="Memorando"/>
    <s v="Un (1) Memorando"/>
    <d v="2020-10-20T00:00:00"/>
    <d v="2020-11-15T00:00:00"/>
    <x v="0"/>
    <s v="Subdirector Administrativo "/>
    <s v="CERRADA"/>
    <s v="CERRADA"/>
    <d v="2020-11-20T00:00:00"/>
    <s v="CUMPLIDA"/>
    <s v="20/11/2020: Se realiza Memorando 2020IE9302 donde se identifica el marco legal y procedimiento definido para el manejo de las PQRSD asignadas a la subdirección administrativa, el cual se informa mediante correo electrónico."/>
    <s v="Memorando 2020IE9302, correo electrónico"/>
    <s v="HERNAN DARIO PARRA"/>
    <d v="2020-11-23T00:00:00"/>
    <s v="SI"/>
    <s v="Cerrada "/>
    <s v="Manuel Andres Farias Pinzón"/>
    <s v="23/11/2020:_x000a_Se cuenta con memorando 2020IE9302 del 12Nov2020 donde se realiza la identificación del marco legal y procedimiento definido para el manejo de las PQRSD asignadas a la Subdirección Administrativa, el cual es entregado por correo electrónico el 12Nov2020."/>
    <x v="1"/>
    <n v="0"/>
    <n v="1"/>
  </r>
  <r>
    <n v="150"/>
    <s v="8. Servicio al Ciudadano"/>
    <s v="8.25"/>
    <s v="Origen Interno "/>
    <s v="3.    Seguimientos de la Asesoría de Control Interno."/>
    <x v="29"/>
    <s v="Marcela Urrea Jaramillo"/>
    <x v="29"/>
    <s v="Hallazgo - No conformidad"/>
    <s v="Los artículos 2, 5, 11, 12, 14, 16 y 17 del Decreto 197 del 22 de mayo de 2014, fueron modificados en el Decreto 847 de 2019 de la Alcaldía Mayor de Bogotá, D.C. “Por medio del cual se establecen y unifican lineamientos en materia de servicio a la ciudadanía y de implementación de la Política Pública Distrital de Servicio a la Ciudadanía, y se dictan otras disposiciones” así mismo, el Decreto 392 de 2015 fue derogado por el artículo 24 del mencionado Decreto vigente desde el 01 de enero de 2020._x000a_Por lo anterior se observa desactualización de la base legal los siguientes documentos:_x000a_- MANUAL DE SERVICIO A LA CIUDADANIA – Código: 208-SC-Mn-03 – Versión 1 del 15 de_x000a_mayo de 2018. _x000a_- GESTIÓN DEL SERVICIO AL CIUDADANO - Código: 208-SC-Pr-06 – Versión 13 del 25 de junio de 2020. _x000a_- ATENCIÓN A PETICIONES, QUEJAS, RECLAMOS, SUGERENCIAS Y DENUNCIAS POR ACTOS DE CORRUPCIÓN - Código: 208-SC-Pr-07 – Versión 4 del 25 de junio de 2020."/>
    <d v="2020-10-16T00:00:00"/>
    <s v="NO"/>
    <s v="NO"/>
    <s v="NO"/>
    <s v="NO"/>
    <s v="LLuvia de ideas"/>
    <s v="Debilidad en el monitoreo del marco legal de los documentos referenciados al proceso de servicio al ciudadano."/>
    <s v="Corrección "/>
    <s v="Actualizar la base legal de los siguientes documentos:_x000a_* 208-SC-Mn-01 Manual de servicio a la ciudadanía._x000a_* 208-SC-Pr-06 Gestión del servicio al ciudadano_x000a_* 208-SC-Pr-07 Atención a peticiones, quejas, reclamos, sugerencias y denuncias por actos de corrupción."/>
    <s v="(Documentos acutalizados (3) / Documentos por actualizar (3)) * 100"/>
    <s v="Tres (3) documentos actualizados"/>
    <d v="2020-10-16T00:00:00"/>
    <d v="2020-11-30T00:00:00"/>
    <x v="13"/>
    <s v="Director de Gestión Corporativa y CID"/>
    <s v="INICIADA EN LA VIGENCIA 2020"/>
    <s v="SIN VENCER"/>
    <d v="2020-11-18T00:00:00"/>
    <s v="EN DESARROLLO "/>
    <s v="18/11/2020:_x000a_En atención a la solicitud efectuada por la Dirección de Gestión Corporativa y CID mediante el memorando 2020IE8944, se actualizó en el listado maestro de documentos y la carpeta de Calidad los procedimientos requeridos para el proceso de Servicio al Ciudadano:_x000a_- 208-SC-Pr-07 ATENCIÓN A PETICIONES, QUEJAS, RECLAMOS, SUGERENCIAS Y DENUNCIAS V5_x000a_- 208-SC-Pr-06 GESTIÓN DEL SERVICIO AL CIUDADANO V14_x000a_Se encuentran disponibles para su consulta en la siguiente ruta:  \\10.216.160.201\calidad\8. PROCESO SERVICIO AL CIUDADANO\PROCEDIMIENTO_x000a_"/>
    <s v="18/11/2020: 208-SC-Pr-07 ATENCIÓN A PETICIONES, QUEJAS, RECLAMOS, SUGERENCIAS Y DENUNCIAS V5_x000a_208-SC-Pr-06 GESTIÓN DEL SERVICIO AL CIUDADANO V14"/>
    <s v="Juan Solano - Contratista Dirección de Gestión Corporativa y CID"/>
    <d v="2020-11-19T00:00:00"/>
    <s v="NO"/>
    <s v="En Ejecución Oportuna"/>
    <s v="Manuel Andres Farias Pinzón"/>
    <s v="19/11/2020:_x000a_De los tres (03) documentos actualizados que solicita la acción propuesta, a la fecha del presente seguimiento, se cuenta con dos (02) documentos actualizados:_x000a__x000a_- 208-SC-Pr-07 ATENCIÓN A PETICIONES, QUEJAS, RECLAMOS, SUGERENCIAS Y DENUNCIAS Versión 5, Vigente desde: 06/11/2020._x000a_- 208-SC-Pr-06 GESTIÓN DEL SERVICIO AL CIUDADANO, Versión 14, Vigente desde: 06/11/2020._x000a__x000a_Estos dos documentos se encuentran ubicados en la ruta:  \\10.216.160.201\calidad\8. PROCESO SERVICIO AL CIUDADANO\PROCEDIMIENTO_x000a__x000a_Aún se encuentra pendiente por actualizar el Manual de servicio a la ciudadanía, codigo 208-SC-Mn-01._x000a__x000a_Actividad que se encuentra en Ejecución Oportuna."/>
    <x v="1"/>
    <n v="1"/>
    <n v="1"/>
  </r>
  <r>
    <n v="151"/>
    <s v="8. Servicio al Ciudadano"/>
    <s v="8.26"/>
    <s v="Origen Interno "/>
    <s v="3.    Seguimientos de la Asesoría de Control Interno."/>
    <x v="29"/>
    <s v="Marcela Urrea Jaramillo"/>
    <x v="29"/>
    <s v="Hallazgo - No conformidad"/>
    <s v="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
    <d v="2020-10-16T00:00:00"/>
    <s v="NO"/>
    <s v="NO"/>
    <s v="NO"/>
    <s v="NO"/>
    <s v="5 porqués"/>
    <s v="Debilidad en la programación de las mesas de trabajo."/>
    <s v="Acción Correctiva "/>
    <s v="Generar alertas oportunas por correo electronico de acuerdo al cronograma establecido con los procesos que asistan a las mesas de trabajo de control de la atención de las respuestas de las PQRSD registradas en el SDQS."/>
    <s v="Once (11) Correos electronicos"/>
    <s v="(# de correos electronicos remitidos / # total correos  programados  (total 11)) * 100%"/>
    <d v="2020-11-27T00:00:00"/>
    <d v="2021-07-31T00:00:00"/>
    <x v="13"/>
    <s v="Director de Gestión Corporativa y CID"/>
    <s v="NO INICIADA"/>
    <s v="SIN VENCER"/>
    <m/>
    <m/>
    <m/>
    <m/>
    <m/>
    <m/>
    <m/>
    <s v="Sin Seguimiento"/>
    <m/>
    <m/>
    <x v="1"/>
    <n v="1"/>
    <n v="1"/>
  </r>
  <r>
    <n v="152"/>
    <s v="8. Servicio al Ciudadano"/>
    <s v="8.27"/>
    <s v="Origen Interno "/>
    <s v="3.    Seguimientos de la Asesoría de Control Interno."/>
    <x v="29"/>
    <s v="Marcela Urrea Jaramillo"/>
    <x v="29"/>
    <s v="Hallazgo - No conformidad"/>
    <s v="No Conformidad No 1: Las 101 PRQRSD contestadas de manera inoportuna denotan incumplimiento del Articulo 14. &quot;Terminos para resolver las dsitintas modalidades de peticiones&quot; de la Ley 1755 de 2015 &quot;Por medio de la cual se regula el Derecho Fundamental de Peticion y se sustituye un titulo del Codigo de Procedimiento Administrativo y de lo Contencioso Administrativo&quot;."/>
    <d v="2020-10-22T00:00:00"/>
    <s v="NO"/>
    <s v="NO"/>
    <s v="NO"/>
    <s v="NO"/>
    <s v="5 porqués"/>
    <s v="Dificultad en el proceso de verificación de los antecedentes y soportes técnicos y jurídicos, en algunos casos, para dar respuesta al peticionario."/>
    <s v="Acción de Mejora "/>
    <s v="Implementar un mecanismo de alertas tempranas, a través de correo electrónico, que permita hacer un control efectivo del trámite de respuesta a las PQRSD que se radiquen en la Dirección de Mejoramiento de Vivienda, con el fin de dar respuesta oportuna."/>
    <s v="Porcentaje de PQRSD tramitadas dentro de los términos establecidos"/>
    <s v="# PQRS tramitadas oportunamente / #PQRSD radicadas en la Dirección de Mejoramiento de Vivienda"/>
    <d v="2020-11-01T00:00:00"/>
    <d v="2021-06-30T00:00:00"/>
    <x v="9"/>
    <s v="Director de Mejoramiento de Vivienda"/>
    <s v="NO INICIADA"/>
    <s v="SIN VENCER"/>
    <m/>
    <m/>
    <m/>
    <m/>
    <m/>
    <m/>
    <m/>
    <s v="Sin Seguimiento"/>
    <m/>
    <m/>
    <x v="1"/>
    <n v="1"/>
    <n v="1"/>
  </r>
</pivotCacheRecords>
</file>

<file path=xl/pivotCache/pivotCacheRecords6.xml><?xml version="1.0" encoding="utf-8"?>
<pivotCacheRecords xmlns="http://schemas.openxmlformats.org/spreadsheetml/2006/main" xmlns:r="http://schemas.openxmlformats.org/officeDocument/2006/relationships" count="152">
  <r>
    <n v="1"/>
    <s v="9. Gestión Administrativa "/>
    <s v="9.2"/>
    <s v="Origen Interno "/>
    <s v="1.    Auditorías Internas. "/>
    <s v="Auditoría combinada Gestión Financiera 2016"/>
    <s v="Graciela Zabala Rico"/>
    <d v="2016-12-30T00:00:0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d v="2020-10-31T00:00:00"/>
    <d v="2020-11-30T00:00:00"/>
    <s v="9. Gestión Administrativa "/>
    <s v="Subdirector Administrativo "/>
    <s v="CERRADA"/>
    <s v="CERRADA"/>
    <s v="23/05/2015_x000a_13/12/2017_x000a_23/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ó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m/>
    <m/>
    <m/>
    <s v="Requiere seguimiento"/>
    <x v="0"/>
  </r>
  <r>
    <n v="2"/>
    <s v="9. Gestión Administrativa "/>
    <s v="9.3"/>
    <s v="Origen Interno "/>
    <s v="1.    Auditorías Internas. "/>
    <s v="Auditoría combinada Gestión Financiera 2016"/>
    <s v="Graciela Zabala Rico"/>
    <d v="2016-12-30T00:00:0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d v="2020-10-31T00:00:00"/>
    <d v="2020-11-30T00:00:00"/>
    <s v="9. Gestión Administrativa "/>
    <s v="Subdirector Administrativo "/>
    <s v="CERRADA"/>
    <s v="CERRADA"/>
    <s v="23/05/2015_x000a_13/12/2017_x000a_23/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m/>
    <m/>
    <m/>
    <s v="Requiere seguimiento"/>
    <x v="0"/>
  </r>
  <r>
    <n v="3"/>
    <s v="9. Gestión Administrativa "/>
    <s v="9.3"/>
    <s v="Origen Interno "/>
    <s v="1.    Auditorías Internas. "/>
    <s v="Auditoría combinada Gestión Financiera 2016"/>
    <s v="Graciela Zabala Rico"/>
    <d v="2016-12-30T00:00:0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d v="2020-10-31T00:00:00"/>
    <d v="2020-11-30T00:00:00"/>
    <s v="9. Gestión Administrativa "/>
    <s v="Subdirector Administrativo "/>
    <s v="CERRADA"/>
    <s v="CERRADA"/>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m/>
    <m/>
    <m/>
    <s v="Requiere seguimiento"/>
    <x v="0"/>
  </r>
  <r>
    <n v="4"/>
    <s v="10. Gestión Financiera "/>
    <s v="10.4"/>
    <s v="Origen Interno "/>
    <s v="1.    Auditorías Internas. "/>
    <s v="Auditoría combinada Gestión Financiera 2016"/>
    <s v="Graciela Zabala Rico"/>
    <d v="2016-12-30T00:00:0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d v="2020-09-30T00:00:00"/>
    <d v="2020-10-31T00:00:00"/>
    <s v="9. Gestión Administrativa "/>
    <s v="Subdirector Administrativo "/>
    <s v="CERRADA"/>
    <s v="CERRADA"/>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m/>
    <m/>
    <m/>
    <s v="Requiere seguimiento"/>
    <x v="0"/>
  </r>
  <r>
    <n v="5"/>
    <s v="10. Gestión Financiera "/>
    <s v="10.4"/>
    <s v="Origen Interno "/>
    <s v="1.    Auditorías Internas. "/>
    <s v="Auditoría combinada Gestión Financiera 2016"/>
    <s v="Graciela Zabala Rico"/>
    <d v="2016-12-30T00:00:0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d v="2020-09-11T00:00:00"/>
    <d v="2020-09-30T00:00:00"/>
    <s v="9. Gestión Administrativa "/>
    <s v="Subdirector Administrativo "/>
    <s v="CERRADA"/>
    <s v="CERRADA"/>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s v="Cerrada "/>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m/>
    <m/>
    <m/>
    <s v="Requiere seguimiento"/>
    <x v="0"/>
  </r>
  <r>
    <n v="6"/>
    <s v="10. Gestión Financiera "/>
    <s v="10.7"/>
    <s v="Origen Interno "/>
    <s v="1.    Auditorías Internas. "/>
    <s v="Auditoría combinada Gestión Financiera 2016"/>
    <s v="Graciela Zabala Rico"/>
    <d v="2016-12-30T00:00:0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d v="2017-02-10T00:00:00"/>
    <d v="2017-12-31T00:00:00"/>
    <s v="9. Gestión Administrativa "/>
    <s v="Subdirector Administrativo "/>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s v="Cerrada "/>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m/>
    <m/>
    <m/>
    <s v="No requiere seguimiento para este corte"/>
    <x v="1"/>
  </r>
  <r>
    <n v="7"/>
    <s v="10. Gestión Financiera "/>
    <s v="10.7"/>
    <s v="Origen Interno "/>
    <s v="1.    Auditorías Internas. "/>
    <s v="Auditoría combinada Gestión Financiera 2016"/>
    <s v="Graciela Zabala Rico"/>
    <d v="2016-12-30T00:00:0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d v="2017-02-10T00:00:00"/>
    <d v="2017-12-31T00:00:00"/>
    <s v="9. Gestión Administrativa "/>
    <s v="Subdirector Administrativo "/>
    <s v="CERRADA"/>
    <s v="CERRADA"/>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s v="Cerrada "/>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m/>
    <m/>
    <m/>
    <s v="No requiere seguimiento para este corte"/>
    <x v="1"/>
  </r>
  <r>
    <n v="8"/>
    <s v="7. Urbanizaciones y Titulación"/>
    <s v="7.3"/>
    <s v="Origen Interno "/>
    <s v="1.    Auditorías Internas. "/>
    <s v="Auditoría combinada Urbanización y Titulación"/>
    <s v="Claudia Yanet D'antonio Adame"/>
    <d v="2017-10-17T00:00:00"/>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d v="2018-05-02T00:00:00"/>
    <d v="2018-06-30T00:00:00"/>
    <s v="7. Urbanizaciones y Titulación"/>
    <s v="Director de Urbanizaciones y Titulación"/>
    <s v="INICIADA EN LA VIGENCIA 2018"/>
    <s v="VENCIDA EN LA VIGENCIA 2018"/>
    <s v="13/11/2018_x000a_22/05/2019_x000a_4/10/2019 _x000a_ 31/12/2019_x000a_15/04/2020_x000a_17/11/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_x000a__x000a_17/11/2020  Pendiente de realizar verificaciòn de evidencia en fìsico por parte de la Oficina Asesora de Control Intern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_x000a__x000a_17/11/2020: Los expedientes que la Oficina Asesora de Control Interno interno requiera para su verificaciòn se encuentran en Gestiòn Documental de la DUT como se quedò establecido en reuniòn virtual de seguimiento entre Dra. Natalia Hincapiè y la Dra. Ivonne Andrea Torres"/>
    <s v="Ivonne Maritza Gómez-Marisol Cuadrado, se revisó con Claudia Yanet D Antonio Adame el 3 de mayo de 2018_x000a__x000a_  22/05/19 Magda Giselle Cifuentes_x000a_31/12/2019 Magda Giselle Cifuentes_x000a_15/04/2020 Angela Marìa Vèlez"/>
    <s v="18/12/2018_x000a_06/06/2019_x000a_14/11/2019_x000a_24/01/2020_x000a_24/04/2020_x000a_01/07/2020_x000a_23/11/2020"/>
    <s v="NO"/>
    <s v="En Ejecución Vencida"/>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01/07/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23/11/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m/>
    <m/>
    <m/>
    <s v="Requiere seguimiento"/>
    <x v="2"/>
  </r>
  <r>
    <n v="9"/>
    <s v="16. Evaluación de la Gestión"/>
    <s v="16.1"/>
    <s v="Origen Interno "/>
    <s v="1.    Auditorías Internas. "/>
    <s v="Auditoría Interna de Calidad ISO 9001:2015 SGS"/>
    <s v="Auditor Externo "/>
    <d v="2018-04-26T00:00:00"/>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d v="2018-05-03T00:00:00"/>
    <d v="2018-08-31T00:00:00"/>
    <s v="16. Evaluación de la Gestión"/>
    <s v="Asesor de Control Interno "/>
    <s v="CERRADA"/>
    <s v="CERRADA"/>
    <s v="12/12/2018_x000a_19/06/2019_x000a_04/10/2019_x000a_15/01/2020_x000a_15/04/2020_x000a_25/06/2020_x000a_16/10/2020"/>
    <s v="CUMPLIDA"/>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_x000a_16/10/2020_x000a_Ruta: \\10.216.160.201\control interno\2020\28.05 PM\INTERNO\13. II_Seg_2020\Evidencias Control Interno PM Icontec\Evidencias"/>
    <s v="Alejandro Marín Cañón / Contratista 560-2018 / Contratista 007-2019_x000a_15/01/2020: Alexandra Johenn Álvarez Mantilla-Profesional Universitario 219-01/Jhoana Marcela Rodríguez Silva Contratista 606-2020"/>
    <s v="13/12/2018_x000a_19/06/2019_x000a_04/10/2019_x000a_29/01/2020_x000a_28/04/2020_x000a_01/07/2020_x000a_19/10/2020"/>
    <s v="SI"/>
    <s v="Cerrada "/>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ón de la mejora_x000a__x000a_28/04/2020:_x000a_Se ha socializado a 3 de 16 procesos el procedimiento &quot;208-CI-PR-05 gestión de la mejora&quot;._x000a_Hallazgo que continua abierto_x000a__x000a_01/07/2020: En razón al aislamiento obligatorio declarado por la pandemia generada por el virus COVID-19, no se ha podido continuar con la socialización a los demás procesos. 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m/>
    <m/>
    <m/>
    <s v="No requiere seguimiento para este corte"/>
    <x v="0"/>
  </r>
  <r>
    <n v="10"/>
    <s v="1. Gestión Estratégica"/>
    <s v="1.18"/>
    <s v="Origen Interno "/>
    <s v="3.    Seguimientos de la Asesoría de Control Interno."/>
    <s v="Informe Primer Seguimiento PAAC 2019"/>
    <s v="Alejandro Marín Cañón"/>
    <d v="2019-05-15T00:00:00"/>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d v="2019-06-01T00:00:00"/>
    <d v="2019-12-31T00:00:00"/>
    <s v="1. Gestión Estratégica"/>
    <s v="Jefe Oficina Asesora de Planeación "/>
    <s v="CERRADA"/>
    <s v="CERRADA"/>
    <s v="4/10/2019_x000a_14/01/2020_x000a_30/06/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_x000a__x000a_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_x000a__x000a_https://www.cajaviviendapopular.gov.co/?q=matriz-de-riesgos-plan-anticorrupci%C3%B3n-y-atenci%C3%B3n-al-ciudadano"/>
    <s v="14/01/2020:\\10.216.160.201\calidad\19. CONSOLIDADO MAPAS DE RIESGO\MATRIZ DE RIESGOS - PAAC\2019\MATRIZ DE RIESGOS - PAAC - 3er. CORTE_x000a__x000a_30/06/2020: \\10.216.160.201\calidad\19. CONSOLIDADO MAPAS DE RIESGO\MATRIZ DE RIESGOS - PAAC\2020\MAPA DE RIESGOS - PAAC - 1er. CORTE - 2020"/>
    <s v="14/01/2020: Javier de Jesús Cruz - Jefe Oficina Asesora de Planeación_x000a_30/06/2020: Catalina Nagy Patiño - Jefe Oficina Asesora de Planeación"/>
    <s v="15/10/2019_x000a_27/01/2020_x000a_27/04/2020_x000a_03/07/2020"/>
    <s v="SI"/>
    <s v="Cerrada "/>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
    <m/>
    <m/>
    <m/>
    <s v="No requiere seguimiento para este corte"/>
    <x v="3"/>
  </r>
  <r>
    <n v="11"/>
    <s v="6. Mejoramiento de Barrios"/>
    <s v="6.3"/>
    <s v="Origen Interno "/>
    <s v="1.    Auditorías Internas. "/>
    <s v="Auditoría Interna de Calidad ISO 9001:2015 APPLUS"/>
    <s v="Auditor Externo "/>
    <d v="2019-05-28T00:00:00"/>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d v="2019-06-10T00:00:00"/>
    <d v="2019-10-09T00:00:00"/>
    <s v="6. Mejoramiento de Barrios"/>
    <s v="Director de Mejoramiento de Barrios"/>
    <s v="CERRADA"/>
    <s v="CERRADA"/>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s v="Cerrada "/>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m/>
    <m/>
    <m/>
    <s v="No requiere seguimiento para este corte"/>
    <x v="1"/>
  </r>
  <r>
    <n v="12"/>
    <s v="6. Mejoramiento de Barrios"/>
    <s v="6.3"/>
    <s v="Origen Interno "/>
    <s v="1.    Auditorías Internas. "/>
    <s v="Auditoría Interna de Calidad ISO 9001:2015 APPLUS"/>
    <s v="Auditor Externo "/>
    <d v="2019-05-28T00:00:00"/>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d v="2019-07-01T00:00:00"/>
    <d v="2019-12-31T00:00:00"/>
    <s v="6. Mejoramiento de Barrios"/>
    <s v="Director de Mejoramiento de Barrios"/>
    <s v="CERRADA"/>
    <s v="CERRADA"/>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s v="Cerrada "/>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ía TECNICONSULTA SAS correspondiente al contrato 691 de 2018_x000a_-El dí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m/>
    <m/>
    <m/>
    <s v="No requiere seguimiento para este corte"/>
    <x v="1"/>
  </r>
  <r>
    <n v="13"/>
    <s v="10. Gestión Financiera "/>
    <s v="10.28"/>
    <s v="Origen Interno "/>
    <s v="1.    Auditorías Internas. "/>
    <s v="Auditoría Interna de Calidad ISO 9001:2015 APPLUS"/>
    <s v="Auditor Externo "/>
    <d v="2019-05-28T00:00:00"/>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d v="2019-07-02T00:00:00"/>
    <d v="2020-01-31T00:00:00"/>
    <s v="10. Gestión Financiera "/>
    <s v="Subdirector Financiero"/>
    <s v="CERRADA"/>
    <s v="CERRADA"/>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s v="Cerrada "/>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ón 65_x000a__x000a_29/04/2020:_x000a_Se realiza segundo seguimiento trimestral, correspondiente al 4 trimestre de 2019, a las áreas de Cartera, Presupuesto, Tesorería y Contabilidad, del día 18Dic2019, donde se relaciona listado de asistencia por cada área y archivo en Excel con el puntaje obtenido por cada área."/>
    <m/>
    <m/>
    <m/>
    <s v="No requiere seguimiento para este corte"/>
    <x v="1"/>
  </r>
  <r>
    <n v="14"/>
    <s v="1. Gestión Estratégica"/>
    <s v="1.23"/>
    <s v="Origen Interno "/>
    <s v="1.    Auditorías Internas. "/>
    <s v="Auditoría Interna de Calidad ISO 9001:2015 APPLUS"/>
    <s v="Auditor Interno"/>
    <d v="2019-05-28T00:00:00"/>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d v="2019-06-01T00:00:00"/>
    <d v="2019-07-31T00:00:00"/>
    <s v="1. Gestión Estratégica"/>
    <s v="Jefe Oficina Asesora de Planeación "/>
    <s v="CERRADA"/>
    <s v="CERRADA"/>
    <s v="4/10/2019_x000a_14/01/2020_x000a_30/06/2020"/>
    <s v="CUMPLIDA"/>
    <s v="14/01/2020: Durante el mes de Mayo - 2019, se actualizarón las Matrices de Oportunidades de Mejora, consolidando la información para cada proceso de la Entidad (16) y efectuando su publicación en la carpeta de calidad._x000a__x000a_30/06/2020:Durante el mes de Enero - 2020, se actualizarón las Matrices DOFA, dentro de las cuales se tienen las Oportunidades , consolidando la información para cada proceso de la Entidad (16) y efectuando su publicación en la carpeta de calidad."/>
    <s v="14/01/2020: \\10.216.160.201\calidad\1. PROCESO DE GESTIÓN ESTRATÉGICA\DOCUMENTOS REFERENCIA\CONTEXTO ORGANIZACIONAL\2019_x000a__x000a_30/06/2020:\\10.216.160.201\calidad\19. CONSOLIDADO MAPAS DE RIESGO\MATRIZ DE RIESGOS - PAAC\2020\FICHAS DE RIESGO - 2020"/>
    <s v="14/01/2020: Javier de Jesús Cruz - Jefe Oficina Asesora de Planeación_x000a_30/06/2020: Catalina Nagy Patiño - Jefe Oficina Asesora de Planeación"/>
    <s v="13/11/2019_x000a_27/01/2020_x000a_27/04/2020_x000a_03/07/2020"/>
    <s v="SI"/>
    <s v="Cerrada "/>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ándose 16 pestañas, una para cada proceso, por lo cual dicho archivo no refleja la construcción de una Matriz de Oportunidades de Mejora que reúna las acciones o actividades para abordar y gestionar las Oportunidades de Mejora identificadas para cada Proceso de la entidad._x000a_Hallazgo que continua abierto_x000a__x000a_03/07/2020_x000a_Se realiza verificación de las matrices DOFA actualizadas para la vigencia 2020, en la ruta: \\10.216.160.201\calidad\19. CONSOLIDADO MAPAS DE RIESGO\MATRIZ DE RIESGOS - PAAC\2020\FICHAS DE RIESGO - 2020, donde se puede evidenciar que se encuentran 16 archivos &quot;208-PLA-Ft-73-74-75 y 78 Riesgos&quot; para los 16 procesos de la CVP, encontrando en cada proceso el ítem de &quot;3.2 Oportunidades de Mejora&quot; del formato &quot;Contexto del Proceso&quot; código 208-PLA-Ft-75 versión 2."/>
    <m/>
    <m/>
    <m/>
    <s v="No requiere seguimiento para este corte"/>
    <x v="3"/>
  </r>
  <r>
    <n v="15"/>
    <s v="4. Reasentamientos Humanos"/>
    <s v="4.6"/>
    <s v="Origen Interno "/>
    <s v="1.    Auditorías Internas. "/>
    <s v="Auditoría Interna de Calidad ISO 9001:2015 APPLUS"/>
    <s v="Auditor Externo "/>
    <d v="2019-05-28T00:00:00"/>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d v="2019-06-01T00:00:00"/>
    <d v="2019-12-31T00:00:00"/>
    <s v="4. Reasentamientos Humanos"/>
    <s v="Director de Reasentamientos"/>
    <s v="CERRADA"/>
    <s v="CERRADA"/>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s v="Cerrada "/>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ía se permite dejar cerrada la acción, ya que cumple con la actividad propuesta, pero el envio de la misma, no cumple con la fecha establecida, la cual era el día 31/12/2019, pero entregan el soporte de las evidencias el día 20/02/2020."/>
    <m/>
    <m/>
    <m/>
    <s v="No requiere seguimiento para este corte"/>
    <x v="1"/>
  </r>
  <r>
    <n v="16"/>
    <s v="14. Gestión Tecnología de la Información y Comunicaciones"/>
    <s v="14.14"/>
    <s v="Origen Interno "/>
    <s v="1.    Auditorías Internas. "/>
    <s v="Auditoría Interna de Calidad ISO 9001:2015 APPLUS"/>
    <s v="Auditor Externo "/>
    <d v="2019-05-28T00:00:00"/>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d v="2019-05-30T00:00:00"/>
    <d v="2019-12-31T00:00:00"/>
    <s v="14. Gestión Tecnología de la Información y Comunicaciones"/>
    <s v="Jefe Oficina de Tecnologías de la Información y las Comunicaciones"/>
    <s v="CERRADA"/>
    <s v="CERRADA"/>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s v="Cerrada "/>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ónico del dí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ía 31Ene2020 mediante correo se realiza el envio del los documentos FUSS TIC enero 2020_x000a__x000a_Así mismo se cuenta con correo del día 08Abr2020 donde se realiza la entrega oportuna de las Herramientas de Gestión con corte al 31Mar2020, teniendo en cuenta que el plazo de entrega establecido por la OAP era el día 08Abr2020."/>
    <m/>
    <m/>
    <m/>
    <s v="No requiere seguimiento para este corte"/>
    <x v="1"/>
  </r>
  <r>
    <n v="17"/>
    <s v="16. Evaluación de la Gestión"/>
    <s v="16.3"/>
    <s v="Origen Interno "/>
    <s v="1.    Auditorías Internas. "/>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d v="2019-09-01T00:00:00"/>
    <d v="2019-09-30T00:00:00"/>
    <s v="16. Evaluación de la Gestión"/>
    <s v="Asesor de Control Interno "/>
    <s v="CERRADA"/>
    <s v="CERRADA"/>
    <s v="14/10/2019_x000a_15/01/2020_x000a_15/04/2020_x000a_25/06/2020_x000a_16/10/2020"/>
    <s v="CUMPLIDA"/>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5 y 17 ene 2020 Ruta:\\10.216.160.201\control interno\2020\28.05 PM\INTERNO\CAPACITACIÓN_x000a_16Oct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 En razón al aislamiento obligatorio declarado por la pandemia generada por el virus COVID-19, no se ha podido continuar con la socialización a los demás procesos.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m/>
    <m/>
    <m/>
    <s v="No requiere seguimiento para este corte"/>
    <x v="0"/>
  </r>
  <r>
    <n v="18"/>
    <s v="16. Evaluación de la Gestión"/>
    <s v="16.3"/>
    <s v="Origen Interno "/>
    <s v="1.    Auditorías Internas. "/>
    <s v="Auditoría Interna de Calidad ISO 9001:2015 APPLUS"/>
    <s v="Auditor Externo "/>
    <d v="2019-05-28T00:00:00"/>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d v="2019-09-01T00:00:00"/>
    <d v="2019-10-15T00:00:00"/>
    <s v="16. Evaluación de la Gestión"/>
    <s v="Asesor de Control Interno "/>
    <s v="CERRADA"/>
    <s v="CERRADA"/>
    <s v="14/10/2019_x000a_15/01/2020_x000a_15/04/2020_x000a_25/06/2020_x000a_16/10/2020"/>
    <s v="CUMPLIDA"/>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
    <s v="15 y 17 ene 2020 Ruta:\\10.216.160.201\control interno\2020\28.05 PM\INTERNO\CAPACITACIÓN_x000a__x000a_16/10/2020_x000a_Ruta:_x000a_\\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actualización del Formato de Análisis Causal, código 208-CI-Ft-16, versión 2, vigente desde el 05Feb2020, con el fin de contar con la herramienta actualizada para desarrollar el taller de análisis causal._x000a__x000a_Se elaboró una (1) presentación en PowerPoint sobre &quot;Taller Análisis Causal Área de Control Interno&quot; donde se exponen las tres metodologías para identificar la causa raíz, así como la explicación del formato análisis causal y todas sus etiquetas, actividad lúdica, diligenciamiento de la herramienta y finalmente análisis de caso._x000a__x000a_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_x000a__x000a_Se ejecutó el cronograma de reuniones de acuerdo al memorando 2020IE7569, dejando trece (13) registros de reunión, en los cuales se desarrolló el taller de análisis causal con los 16 procesos de la CVP de la siguiente manera:_x000a__x000a_Gestión Financiera – 14Sep2020_x000a_Subdirección Administrativa (Gestión Administrativa, Gestión Documental y Gestión de Talento Humano) – 14Sep2020_x000a_Mejoramiento de Vivienda – 15Sep2020_x000a_Oficina TIC – 15Sep2020_x000a_Urbanización y Titulación - 15Sep2020_x000a_Oficina Asesora de Comunicaciones – 16Sep2020_x000a_Reasentamientos – 16Sep2020_x000a_Oficina Asesora de Planeación – 16Sep2020_x000a_Dirección Gestión Corporativa y CID (Servicio al ciudadano, Adquisición de Bienes y Servicios y Control Interno Disciplinario) – 17Sep2020_x000a_Dirección Jurídica – 17Sep2020_x000a_Mejoramiento de Barrios - 18Sep2020_x000a_Evaluación de la Gestión – 16Sep2020 y 18Sep2020_x000a__x000a_En cada taller se realizó un ejercicio práctico para el diligenciamiento del formato de Análisis Causal, el cual se adjunta como evidencia._x000a__x000a_Se adjunta archivo en Word con los pantallazos de realización de reuniones virtuales por la plataforma Meet, con los enlaces de todos los procesos de la CVP._x000a__x000a_La ruta donde reposan las evidencias es: \\10.216.160.201\control interno\2020\28.05 PM\INTERNO\13. II_Seg_2020\Evidencias Control Interno PM Icontec\Evidencias_x000a__x000a_La relación de las evidencias que dan cumplimiento a la actividad propuesta son:_x000a__x000a_1. Formato de Análisis Causal, código 208-CI-Ft-16, versión 2, vigente desde el 05Feb2020._x000a_2. Presentación en PowerPoint sobre &quot;Taller Análisis Causal Área de Control Interno&quot;._x000a_3. Memorando 2020IE7569 del 03Sep2020._x000a_4. Trece (13) registros de reunión, en los cuales se desarrolló el taller de análisis causal con los 16 procesos de la CVP, así como el ejercicio práctico que se realizó con cada proceso para el diligenciamiento del formato de Análisis Causal._x000a_5. Archivo en Word con los pantallazos de realización de reuniones virtuales por la plataforma Meet, con los enlaces de todos los procesos de la CVP._x000a__x000a_Hallazgo que se cierra, ya que la actividad es cumplida al 100%"/>
    <m/>
    <m/>
    <m/>
    <s v="No requiere seguimiento para este corte"/>
    <x v="0"/>
  </r>
  <r>
    <n v="19"/>
    <s v="11. Gestión Documental"/>
    <s v="11.7"/>
    <s v="Origen Externo "/>
    <s v="13.  Otros."/>
    <s v="Visita Archivo Distrital - Cumplimiento de la normativa archivística"/>
    <s v="Auditor Externo "/>
    <d v="2019-05-08T00:00:00"/>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d v="2020-01-02T00:00:00"/>
    <d v="2020-12-31T00:00:00"/>
    <s v="11. Gestión Documental"/>
    <s v="Subdirector Administrativo "/>
    <s v="INICIADA EN LA VIGENCIA 2020"/>
    <s v="SIN VENCER"/>
    <s v="21/04/2020_x000a_25/06/2020_x000a_20/11/202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_x000a__x000a_20/11/2020: Se encuentra en proceso el plan de trabajo para la organización del fondo documental acumulado, se genera Informe APLICACIÓN DE LAS TABLAS DE VALORACIÓN DOCUMENTAL."/>
    <s v="La evidencia reposa en el servidor_x000a__x000a_Evidencia proceso de Gestión Documental_x000a__x000a_Informe intervención fondo documental acumulado"/>
    <s v="HERNAN DARIO PARRA"/>
    <s v="05/02/2020_x000a_22/04/2020_x000a_01/07/2020_x000a_23/11/2020"/>
    <s v="NO"/>
    <s v="En Ejecución Oportuna"/>
    <s v="Ángelo Maurizio Diaz Rodríguez_x000a__x000a_Manuel Andres Farias Pinzón"/>
    <s v="5/02/2020: Se hará seguimiento a esta actividad en el 2020._x000a__x000a_22/04/2020: 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_x000a__x000a_01/07/2020:_x000a_Actividad que continúa en ejecución oportuna._x000a__x000a_23/11/2020:_x000a_Se cuenta con el documento &quot;INFORME DE APLICACIÓN DE LAS TABLAS DE VALORACIÓN DOCUMENTAL&quot; Propuesta metodológica 2020 –V2 Fecha: (19/11/2020), donde se describe el avance en la intervención del fondo documental acumulado a octubre 2020._x000a__x000a_Actividad que se encuentra en Ejecución Oportuna"/>
    <m/>
    <m/>
    <m/>
    <s v="Requiere seguimiento"/>
    <x v="2"/>
  </r>
  <r>
    <n v="20"/>
    <s v="14. Gestión Tecnología de la Información y Comunicaciones"/>
    <s v="14.24"/>
    <s v="Origen Interno "/>
    <s v="4- Auditoría Especial"/>
    <s v="Auditoría Especial de Inventarios (hardware y software)"/>
    <s v="Auditor Interno"/>
    <d v="2019-07-02T00:00:00"/>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d v="2019-07-16T00:00:00"/>
    <d v="2019-10-31T00:00:00"/>
    <s v="14. Gestión Tecnología de la Información y Comunicaciones"/>
    <s v="Jefe Oficina de Tecnologías de la Información y las Comunicaciones"/>
    <s v="CERRADA"/>
    <s v="CERRADA"/>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s v="Cerrada "/>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ón con los siguientes temas:_x000a_1. Capacitación de SAE-SAI a Diego Fernando Díaz Barrero - fecha 03Oct2019_x000a_2. Capacitación de SAE-SAI a Diego Fernando Díaz Barrero - fecha 24May2019, acta con instructivo incluido de fecha 24May2019"/>
    <m/>
    <m/>
    <m/>
    <s v="No requiere seguimiento para este corte"/>
    <x v="1"/>
  </r>
  <r>
    <n v="21"/>
    <s v="9. Gestión Administrativa "/>
    <s v="9.19"/>
    <s v="Origen Interno "/>
    <s v="4- Auditoría Especial"/>
    <s v="Auditoría Especial de Inventarios (hardware y software)"/>
    <s v="Auditor Interno"/>
    <d v="2019-07-02T00:00:00"/>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d v="2019-07-17T00:00:00"/>
    <d v="2019-11-30T00:00:00"/>
    <s v="9. Gestión Administrativa "/>
    <s v="Subdirector Administrativo "/>
    <s v="CERRADA"/>
    <s v="CERRADA"/>
    <s v="9/10/2019_x000a_15/01/2020_x000a_21/04/2020_x000a_25/06/2020_x000a_20/11/2020"/>
    <s v="CUMPLIDA"/>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_x000a__x000a_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_x000a__x000a_20/11/2020: Por parte de la Subdirección Administrativa bajo el Concepto 2019EE2245 Asignacion manual de funciones, se realizó memorando 2020IE6973 Asignación / ajuste función específica del Auxiliar Administrativo código 407 grado 10."/>
    <s v="Memorando modificacion Manual Funciones_x000a__x000a_Radicado MEMORANDO  2019EE2620  y 2019EE2784 _x000a__x000a_Comunicados internos del proceso de Talento Humano_x000a__x000a_Concepto 2019EE2245 Asignacion manual de funciones, Memorando 2020IE6973"/>
    <s v="HERNAN DARIO PARRA"/>
    <s v="29/10/2019_x000a_29/01/2020_x000a_22/04/2020_x000a_01/07/2020_x000a_23/11/2020"/>
    <s v="SI"/>
    <s v="Cerrada "/>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istrativo del servicio civil para la actualización del Manual de funciones de la CVP._x000a__x000a_22/04/2020:_x000a_Se encuentra en ajuste con el Departamento administrativo del servicio civil para la actualización del Manual de funciones de la CVP._x000a_Hallazgo que continua abierto_x000a__x000a_01/07/2020:_x000a_Actividad que continúa en ejecución vencida, el hallazgo continúa abierto._x000a__x000a_23/11/2020:_x000a_De acuerdo con el concepto recibido por parte de la Departamento Administrativo del Servicio Civil Distrital -DASCD, bajo radicado 2019EE2245 del 11Sep2019, sobre la asignacion manual de funciones, se entrega el memorando 2020IE6973 del 30Jul2020 donde se realiza la asignación y ajuste a función específica del Auxiliar Administrativo código 407 grado 10, a partir de la fecha, la función es la siguiente: &quot;Realizar una vez por año el inventario físico y de verificación de los bienes muebles y la conciliación con la información contable, proyectando los ajustes requeridos, de acuerdo con los procedimientos y lineamientos internos, con la debida oportunidad&quot;."/>
    <m/>
    <m/>
    <m/>
    <s v="Requiere seguimiento"/>
    <x v="0"/>
  </r>
  <r>
    <n v="22"/>
    <s v="9. Gestión Administrativa "/>
    <s v="9.23"/>
    <s v="Origen Interno "/>
    <s v="4- Auditoría Especial"/>
    <s v="Auditoría Especial de Inventarios (hardware y software)"/>
    <s v="Auditor Interno"/>
    <d v="2019-07-02T00:00:00"/>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d v="2019-07-17T00:00:00"/>
    <d v="2019-12-31T00:00:00"/>
    <s v="9. Gestión Administrativa "/>
    <s v="Subdirector Administrativo "/>
    <s v="INICIADA EN LA VIGENCIA 2019"/>
    <s v="VENCIDA EN LA VIGENCIA 2019"/>
    <s v="9/10/2019_x000a_15/01/2020_x000a_21/04/2020_x000a_25/06/2020_x000a_20/11/2020"/>
    <s v="EN DESARROLLO "/>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_x000a__x000a_20/11/2020: Se realiza proceso para la enajenación de los bienes bajo el numero  CVP-SAMC-006-2020, se encuentra en proceso de publicación."/>
    <s v="Conceptos Tecnicos para dar de baja Muebles, enceres sofware y equipos tecnologicos, Proyecto PAA 2020_x000a__x000a_Resoluciones N° 4921 - 4922 del 30 de diciembre de 2019._x000a__x000a_PLAN ANUAL DE ADQUISICIONES - 2020 SECOP II_x000a__x000a_Aviso convocatoria CVP-SAMC-006-2020"/>
    <s v="HERNAN DARIO PARRA"/>
    <s v="29/10/2019_x000a_29/01/2020_x000a_22/04/2020_x000a_01/07/2020_x000a_23/11/2020"/>
    <s v="NO"/>
    <s v="En Ejecución Vencida"/>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_x000a__x000a_01/07/2020:_x000a_Se cuenta con el Plan Anual de Adqu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_x000a__x000a_Queda pendiente la evidencia que demuestre que se haya dado de baja el inventario y retiro definitivo en físico de estos elementos. Hallazgo que continúa abierto._x000a__x000a_23/11/2020:_x000a_Se cuenta con aviso de convocatoria selección abreviada de menor cuantía bajo el numero CVP-SAMC-006-2020 para el proceso de enajenación de los bienes de la CVP, pendiente publicación. Hallazgo que continúa abierto."/>
    <m/>
    <m/>
    <m/>
    <s v="Requiere seguimiento"/>
    <x v="2"/>
  </r>
  <r>
    <n v="23"/>
    <s v="6. Mejoramiento de Barrios"/>
    <s v="6.4"/>
    <s v="Origen Externo "/>
    <s v="1.    Auditorías Internas. "/>
    <s v="Auditoría Interna de Calidad ISO 9001:2015 ICONTEC"/>
    <s v="Auditor Externo "/>
    <d v="2019-05-30T00:00:00"/>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d v="2019-06-01T00:00:00"/>
    <d v="2019-09-30T00:00:00"/>
    <s v="6. Mejoramiento de Barrios"/>
    <s v="Director de Mejoramiento de Barrios"/>
    <s v="CERRADA"/>
    <s v="CERRADA"/>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s v="Cerrada "/>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m/>
    <m/>
    <m/>
    <s v="No requiere seguimiento para este corte"/>
    <x v="1"/>
  </r>
  <r>
    <n v="24"/>
    <s v="16. Evaluación de la Gestión"/>
    <s v="16.4"/>
    <s v="Origen Externo "/>
    <s v="1.    Auditorías Internas. "/>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d v="2019-06-07T00:00:00"/>
    <d v="2019-09-30T00:00:00"/>
    <s v="16. Evaluación de la Gestión"/>
    <s v="Asesor de Control Interno "/>
    <s v="CERRADA"/>
    <s v="CERRADA"/>
    <s v="14/10/2019_x000a_15/01/2020_x000a_15/04/2020_x000a_25/06/2020_x000a_16/10/2020"/>
    <s v="CUMPLIDA"/>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5 y 17 ene 2020 Ruta:\\10.216.160.201\control interno\2020\28.05 PM\INTERNO\CAPACITACIÓN_x000a_16/10/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m/>
    <m/>
    <m/>
    <s v="No requiere seguimiento para este corte"/>
    <x v="0"/>
  </r>
  <r>
    <n v="25"/>
    <s v="16. Evaluación de la Gestión"/>
    <s v="16.4"/>
    <s v="Origen Externo "/>
    <s v="1.    Auditorías Internas. "/>
    <s v="Auditoría Interna de Calidad ISO 9001:2015 ICONTEC"/>
    <s v="Auditor Externo "/>
    <d v="2019-05-30T00:00:00"/>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d v="2019-06-07T00:00:00"/>
    <d v="2019-10-15T00:00:00"/>
    <s v="16. Evaluación de la Gestión"/>
    <s v="Asesor de Control Interno "/>
    <s v="CERRADA"/>
    <s v="CERRADA"/>
    <s v="14/10/2019_x000a_15/01/2020_x000a_15/04/2020_x000a_25/06/2020_x000a_16/10/2020"/>
    <s v="CUMPLIDA"/>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
    <s v="15 y 17 ene 2020 Ruta:\\10.216.160.201\control interno\2020\28.05 PM\INTERNO\CAPACITACIÓN_x000a_16/10/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s v="Cerrada "/>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actualización del Formato de Análisis Causal, código 208-CI-Ft-16, versión 2, vigente desde el 05Feb2020, con el fin de contar con la herramienta actualizada para desarrollar el taller de análisis causal._x000a__x000a_Se elaboró una (1) presentación en PowerPoint sobre &quot;Taller Análisis Causal Área de Control Interno&quot; donde se exponen las tres metodologías para identificar la causa raíz, así como la explicación del formato análisis causal y todas sus etiquetas, actividad lúdica, diligenciamiento de la herramienta y finalmente análisis de caso._x000a__x000a_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_x000a__x000a_Se ejecutó el cronograma de reuniones de acuerdo al memorando 2020IE7569, dejando trece (13) registros de reunión, en los cuales se desarrolló el taller de análisis causal con los 16 procesos de la CVP de la siguiente manera:_x000a__x000a_Gestión Financiera – 14Sep2020_x000a_Subdirección Administrativa (Gestión Administrativa, Gestión Documental y Gestión de Talento Humano) – 14Sep2020_x000a_Mejoramiento de Vivienda – 15Sep2020_x000a_Oficina TIC – 15Sep2020_x000a_Urbanización y Titulación - 15Sep2020_x000a_Oficina Asesora de Comunicaciones – 16Sep2020_x000a_Reasentamientos – 16Sep2020_x000a_Oficina Asesora de Planeación – 16Sep2020_x000a_Dirección Gestión Corporativa y CID (Servicio al ciudadano, Adquisición de Bienes y Servicios y Control Interno Disciplinario) – 17Sep2020_x000a_Dirección Jurídica – 17Sep2020_x000a_Mejoramiento de Barrios - 18Sep2020_x000a_Evaluación de la Gestión – 16Sep2020 y 18Sep2020_x000a__x000a_En cada taller se realizó un ejercicio práctico para el diligenciamiento del formato de Análisis Causal, el cual se adjunta como evidencia._x000a__x000a_Se adjunta archivo en Word con los pantallazos de realización de reuniones virtuales por la plataforma Meet, con los enlaces de todos los procesos de la CVP._x000a__x000a_La ruta donde reposan las evidencias es: \\10.216.160.201\control interno\2020\28.05 PM\INTERNO\13. II_Seg_2020\Evidencias Control Interno PM Icontec\Evidencias_x000a__x000a_La relación de las evidencias que dan cumplimiento a la actividad propuesta son:_x000a__x000a_1. Formato de Análisis Causal, código 208-CI-Ft-16, versión 2, vigente desde el 05Feb2020._x000a_2. Presentación en PowerPoint sobre &quot;Taller Análisis Causal Área de Control Interno&quot;._x000a_3. Memorando 2020IE7569 del 03Sep2020._x000a_4. Trece (13) registros de reunión, en los cuales se desarrolló el taller de análisis causal con los 16 procesos de la CVP, así como el ejercicio práctico que se realizó con cada proceso para el diligenciamiento del formato de Análisis Causal._x000a_5. Archivo en Word con los pantallazos de realización de reuniones virtuales por la plataforma Meet, con los enlaces de todos los procesos de la CVP._x000a__x000a_Hallazgo que se cierra, ya que la actividad es cumplida al 100%"/>
    <m/>
    <m/>
    <m/>
    <s v="No requiere seguimiento para este corte"/>
    <x v="0"/>
  </r>
  <r>
    <n v="26"/>
    <s v="9. Gestión Administrativa "/>
    <s v="9.31"/>
    <s v="Origen Interno "/>
    <s v="4- Auditoría Especial"/>
    <s v="Constitución Caja Menor vigencia 2019 y Primer Arqueo de Caja Menor"/>
    <s v="Graciela Zabala Rico"/>
    <d v="2019-07-23T00:00:00"/>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d v="2019-08-14T00:00:00"/>
    <d v="2019-12-31T00:00:00"/>
    <s v="9. Gestión Administrativa "/>
    <s v="Subdirector Administrativo "/>
    <s v="CERRADA"/>
    <s v="CERRADA"/>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s v="Cerrada "/>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m/>
    <m/>
    <m/>
    <s v="No requiere seguimiento para este corte"/>
    <x v="1"/>
  </r>
  <r>
    <n v="27"/>
    <s v="14. Gestión Tecnología de la Información y Comunicaciones"/>
    <s v="14.27"/>
    <s v="Origen Interno "/>
    <s v="3.    Seguimientos de la Asesoría de Control Interno."/>
    <s v="Seguimiento al PETI 2016 - 2019"/>
    <s v="Alejandro Marín Cañón"/>
    <d v="2019-08-28T00:00:00"/>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d v="2019-09-16T00:00:00"/>
    <d v="2019-12-31T00:00:00"/>
    <s v="14. Gestión Tecnología de la Información y Comunicaciones"/>
    <s v="Jefe Oficina de Tecnologías de la Información y las Comunicaciones"/>
    <s v="CERRADA"/>
    <s v="CERRADA"/>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s v="Cerrada "/>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ás en la Hoja de Ruta 20196-2020, se realiza el seguimiento a los proyectos de la oficina TIC, en su planeación y ejecución de cada actividad, de acuerdo a los dominios establecidos por el MinTIC."/>
    <m/>
    <m/>
    <m/>
    <s v="No requiere seguimiento para este corte"/>
    <x v="1"/>
  </r>
  <r>
    <n v="28"/>
    <s v="4. Reasentamientos Humanos"/>
    <s v="4.7"/>
    <s v="Origen Interno "/>
    <s v="3.    Seguimientos de la Asesoría de Control Interno."/>
    <s v="Informe Segundo Seguimiento al PAAC 2019"/>
    <s v="Alejandro Marín Cañón"/>
    <d v="2019-09-13T00:00:0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d v="2019-09-18T00:00:00"/>
    <d v="2020-01-31T00:00:00"/>
    <s v="4. Reasentamientos Humanos"/>
    <s v="Director de Reasentamientos"/>
    <s v="CERRADA"/>
    <s v="CERRADA"/>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ía se permite dejar cerrada la acción, ya que cumple con la actividad propuesta, con el envió oportuno de los soportes de la misma, el día 22/01/2020,"/>
    <m/>
    <m/>
    <m/>
    <s v="No requiere seguimiento para este corte"/>
    <x v="1"/>
  </r>
  <r>
    <n v="29"/>
    <s v="7. Urbanizaciones y Titulación"/>
    <s v="7.8"/>
    <s v="Origen Interno "/>
    <s v="3.    Seguimientos de la Asesoría de Control Interno."/>
    <s v="Informe Segundo Seguimiento al PAAC 2019"/>
    <s v="Alejandro Marín Cañón"/>
    <d v="2019-09-13T00:00:0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d v="2019-12-01T00:00:00"/>
    <d v="2020-01-31T00:00:00"/>
    <s v="7. Urbanizaciones y Titulación"/>
    <s v="Director de Urbanizaciones y Titulación"/>
    <s v="CERRADA"/>
    <s v="CERRADA"/>
    <d v="2019-12-31T00:00:00"/>
    <s v="CUMPLIDA"/>
    <s v="El PAAC fue entregado a la Oficina Asesora de Plaenación el 9 de enero de 2020.                                                                                                                                                                                                                                                                                                                                                                                                                                                                                                                                            "/>
    <s v="Correo electrónico enviado el 9 de enero de 2020 a la Oficina Asesora de Planeación."/>
    <s v="Angela María Vélez C."/>
    <s v="05/02/2020_x000a_24/04/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ía 23Dic2019 dirigido al área de Planeación, donde se realiza la entrega oportuna de la formulación del PAAC 2020."/>
    <m/>
    <m/>
    <m/>
    <s v="No requiere seguimiento para este corte"/>
    <x v="1"/>
  </r>
  <r>
    <n v="30"/>
    <s v="6. Mejoramiento de Barrios"/>
    <s v="6.5"/>
    <s v="Origen Interno "/>
    <s v="3.    Seguimientos de la Asesoría de Control Interno."/>
    <s v="Informe Segundo Seguimiento al PAAC 2019"/>
    <s v="Alejandro Marín Cañón"/>
    <d v="2019-09-13T00:00:0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d v="2019-12-24T00:00:00"/>
    <d v="2020-01-10T00:00:00"/>
    <s v="6. Mejoramiento de Barrios"/>
    <s v="Director de Mejoramiento de Barrios"/>
    <s v="CERRADA"/>
    <s v="CERRADA"/>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
    <m/>
    <m/>
    <m/>
    <s v="No requiere seguimiento para este corte"/>
    <x v="1"/>
  </r>
  <r>
    <n v="31"/>
    <s v="5. Mejoramiento de Vivienda"/>
    <s v="5.6"/>
    <s v="Origen Interno "/>
    <s v="3.    Seguimientos de la Asesoría de Control Interno."/>
    <s v="Informe Segundo Seguimiento al PAAC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d v="2019-12-15T00:00:00"/>
    <d v="2020-01-31T00:00:00"/>
    <s v="5. Mejoramiento de Vivienda"/>
    <s v="Director de Mejoramiento de Vivienda"/>
    <s v="CERRADA"/>
    <s v="CERRADA"/>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s v="Cerrada "/>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ía 20Ene2020 mediante memorando 2020IE415, cumpliendo oportunamente con el tiempo establecido para la acción."/>
    <m/>
    <m/>
    <m/>
    <s v="No requiere seguimiento para este corte"/>
    <x v="1"/>
  </r>
  <r>
    <n v="32"/>
    <s v="14. Gestión Tecnología de la Información y Comunicaciones"/>
    <s v="14.28"/>
    <s v="Origen Interno "/>
    <s v="3.    Seguimientos de la Asesoría de Control Interno."/>
    <s v="Informe Segundo Seguimiento al PAAC 2019"/>
    <s v="Alejandro Marín Cañón"/>
    <d v="2019-09-13T00:00:0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d v="2019-12-01T00:00:00"/>
    <d v="2020-01-15T00:00:00"/>
    <s v="14. Gestión Tecnología de la Información y Comunicaciones"/>
    <s v="Jefe Oficina de Tecnologías de la Información y las Comunicaciones"/>
    <s v="CERRADA"/>
    <s v="CERRADA"/>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ónico del día 23Ene2020, donde se realiza la entrega oportuna del PAAC 2020 a la OAP, así mismo el día 26Feb2020 el Jefe Andrés Orlando Briceño realizó la socialización de la matriz del PAAC a través del correo electrónico al equipo de la oficina TIC."/>
    <m/>
    <m/>
    <m/>
    <s v="No requiere seguimiento para este corte"/>
    <x v="1"/>
  </r>
  <r>
    <n v="33"/>
    <s v="16. Evaluación de la Gestión"/>
    <s v="16.5"/>
    <s v="Origen Interno "/>
    <s v="3.    Seguimientos de la Asesoría de Control Interno."/>
    <s v="Informe Segundo Seguimiento al PAAC 2019"/>
    <s v="Alejandro Marín Cañón"/>
    <d v="2019-09-13T00:00:0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d v="2020-01-01T00:00:00"/>
    <d v="2020-01-31T00:00:00"/>
    <s v="16. Evaluación de la Gestión"/>
    <s v="Asesor de Control Interno "/>
    <s v="CERRADA"/>
    <s v="CERRADA"/>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ónico del día 24Ene2020, donde se realiza el envió oportuno de la formulación del PAAC 2020 al área de Planeación."/>
    <m/>
    <m/>
    <m/>
    <s v="No requiere seguimiento para este corte"/>
    <x v="1"/>
  </r>
  <r>
    <n v="34"/>
    <s v="9. Gestión Administrativa "/>
    <s v="9.43"/>
    <s v="Origen Interno "/>
    <s v="3.    Seguimientos de la Asesoría de Control Interno."/>
    <s v="Informe Segundo Seguimiento al PAAC 2019"/>
    <s v="Alejandro Marín Cañón"/>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d v="2020-01-01T00:00:00"/>
    <d v="2020-01-31T00:00:00"/>
    <s v="9. Gestión Administrativa "/>
    <s v="Subdirector Administrativo "/>
    <s v="CERRADA"/>
    <s v="CERRADA"/>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s v="Cerrada "/>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m/>
    <m/>
    <m/>
    <s v="No requiere seguimiento para este corte"/>
    <x v="1"/>
  </r>
  <r>
    <n v="35"/>
    <s v="3. Prevención del Daño Antijurídico y Representación Judicial"/>
    <s v="3.4"/>
    <s v="Origen Interno "/>
    <s v="3.    Seguimientos de la Asesoría de Control Interno."/>
    <s v="Informe Segundo Seguimiento al PAAC 2019"/>
    <s v="Auditor Interno"/>
    <d v="2019-09-13T00:00:0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d v="2020-01-01T00:00:00"/>
    <d v="2020-01-31T00:00:00"/>
    <s v="3. Prevención del Daño Antijurídico y Representación Judicial"/>
    <s v="Director Jurídico "/>
    <s v="CERRADA"/>
    <s v="CERRADA"/>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m/>
    <m/>
    <m/>
    <s v="No requiere seguimiento para este corte"/>
    <x v="1"/>
  </r>
  <r>
    <n v="36"/>
    <s v="1. Gestión Estratégica"/>
    <s v="1.24"/>
    <s v="Origen Interno "/>
    <s v="3.    Seguimientos de la Asesoría de Control Interno."/>
    <s v="Informe Segundo Seguimiento al PAAC 2019"/>
    <s v="Auditor Interno"/>
    <d v="2019-09-13T00:00:0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d v="2020-01-01T00:00:00"/>
    <d v="2020-01-31T00:00:00"/>
    <s v="1. Gestión Estratégica"/>
    <s v="Jefe Oficina Asesora de Planeación "/>
    <s v="CERRADA"/>
    <s v="CERRADA"/>
    <s v="14/01/2020_x000a_30/06/2020"/>
    <s v="CUMPLIDA"/>
    <s v="14/01/2020: A la fecha, los responsables de procesos han entregado las herramientas de gestión de forma oportuna, acorde al memorando de solicitud._x000a__x000a_30/06/2020: Para la formualción del Mapa deRiesgos - PAAC, se evidenció la entrega oportuna por parte de los responsables de procesos, exceptuando el proceso de Gestión de Comunicaciones, que entregó posterior a la fecha requerida."/>
    <s v="14/01/2020: \\10.216.160.201\calidad\19. CONSOLIDADO MAPAS DE RIESGO\MATRIZ DE RIESGOS - PAAC\2019\MATRIZ DE RIESGOS - PAAC - 3er. CORTE_x000a__x000a_30/06/2020: \\10.216.160.201\calidad\19. CONSOLIDADO MAPAS DE RIESGO\MATRIZ DE RIESGOS - PAAC\2020\MATRIZ DE RIESGOS - PAAC FINAL"/>
    <s v="14/01/2020: Javier de Jesús Cruz - Jefe Oficina Asesora de Planeación_x000a_Todos los Resposables de procesos_x000a_30/06/2020: Catalina Nagy Patiño - Jefe Oficina Asesora de Planeación_x000a_Todos los Resposables de procesos"/>
    <s v="05/02/2020_x000a_27/04/2020_x000a_03/07/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_x000a_Hallazgo que continua abierto_x000a__x000a_03/07/2020:_x000a_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
    <m/>
    <m/>
    <m/>
    <s v="No requiere seguimiento para este corte"/>
    <x v="3"/>
  </r>
  <r>
    <n v="37"/>
    <s v="1. Gestión Estratégica"/>
    <s v="1.27"/>
    <s v="Origen Interno "/>
    <s v="3.    Seguimientos de la Asesoría de Control Interno."/>
    <s v="Informe Segundo Seguimiento al PAAC 2019"/>
    <s v="Auditor Interno"/>
    <d v="2019-09-13T00:00:0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d v="2019-10-01T00:00:00"/>
    <d v="2019-12-31T00:00:00"/>
    <s v="1. Gestión Estratégica"/>
    <s v="Jefe Oficina Asesora de Planeación "/>
    <s v="CERRADA"/>
    <s v="CERRADA"/>
    <s v="4/10/2019_x000a_14/01/2020_x000a_30/06/2020"/>
    <s v="CUMPLIDA"/>
    <s v="14/01/2020: 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_x000a__x000a_30/06/2020: _x000a_La Oficina Asesora de Planeación, una vez consolidada la información para los 16 procesos de la Entidad, llevó para revisión y/o aprobación la formulación del Mapa de riesgos - PAAC - 2020, en el Comité Institucional de Gestión y Desempeño, el día 27 de enero - 2020. _x000a_El 28 de enero - 2020 solicitó la publicación de la versión preliminar para observaciones de los grupos de interés internos y externos. _x000a_El 28 de enero - 2020, envía el Mapa de Riesgos - Plan Anticorrupción y Atención al ciudadado a los Responsables de Procesos y sus enlaces, para socializar la Versión Preliminar Mapa de Riesgos Procesos – Plan Anticorrupción y Atención al Ciudadano._x000a_El 31 de enero - 2020, una vez aprobada y no habiendo recibido observaciones, se publica la formulación de la Herramienta en la página web y en la carpeta de calidad, cumpliendo así con la Normatividad que nos rige  (3101/2020). _x000a__x000a_Publicación: _x000a_1. Pagina web de la Caja de la Vivienda Popular y en el Botón de Transparencia _x000a_https://www.cajaviviendapopular.gov.co/?q=matriz-de-riesgos-plan-anticorrupci%C3%B3n-y-atenci%C3%B3n-al-ciudadano_x000a__x000a_Calidad: _x000a_\\10.216.160.201\calidad\19. CONSOLIDADO MAPAS DE RIESGO\MATRIZ DE RIESGOS - PAAC\2020_x000a__x000a_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
    <s v="14/01/2020: https://www.cajaviviendapopular.gov.co/?q=matriz-de-riesgos-plan-anticorrupci%C3%B3n-y-atenci%C3%B3n-al-ciudadano_x000a__x000a_30/06/2020: https://www.cajaviviendapopular.gov.co/?q=matriz-de-riesgos-plan-anticorrupci%C3%B3n-y-atenci%C3%B3n-al-ciudadano"/>
    <s v="14/01/2020: Javier de Jesús Cruz - Jefe Oficina Asesora de Planeación_x000a_30/06/2020: Catalina Nagy Patiño - Jefe Oficina Asesora de Planeación"/>
    <s v="16/10/2019_x000a_27/01/2020_x000a_27/04/2020_x000a_03/07/2020"/>
    <s v="SI"/>
    <s v="Cerrada "/>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_x000a__x000a_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_x000a__x000a_Una vez aprobada y no habiendo recibido observaciones, se publica la formulación de la Herramienta en la página web y en la carpeta de calidad, mediante correo electrónico del día 31Ene2020."/>
    <m/>
    <m/>
    <m/>
    <s v="No requiere seguimiento para este corte"/>
    <x v="3"/>
  </r>
  <r>
    <n v="38"/>
    <s v="2. Gestión de Comunicaciones"/>
    <s v="2.4"/>
    <s v="Origen Interno "/>
    <s v="3.    Seguimientos de la Asesoría de Control Interno."/>
    <s v="Informe Segundo Seguimiento al PAAC 2019"/>
    <s v="Auditor Interno"/>
    <d v="2019-09-13T00:00:0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d v="2020-01-01T00:00:00"/>
    <d v="2020-01-30T00:00:00"/>
    <s v="2. Gestión de Comunicaciones"/>
    <s v="Jefe Oficina Asesora de Comunicaciones "/>
    <s v="CERRADA"/>
    <s v="CERRADA"/>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m/>
    <m/>
    <m/>
    <s v="No requiere seguimiento para este corte"/>
    <x v="1"/>
  </r>
  <r>
    <n v="39"/>
    <s v="10. Gestión Financiera "/>
    <s v="10.29"/>
    <s v="Origen Interno "/>
    <s v="3.    Seguimientos de la Asesoría de Control Interno."/>
    <s v="Informe Segundo Seguimiento al PAAC 2019"/>
    <s v="Auditor Interno"/>
    <d v="2019-09-13T00:00:0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d v="2020-01-01T00:00:00"/>
    <d v="2020-01-31T00:00:00"/>
    <s v="10. Gestión Financiera "/>
    <s v="Subdirector Financiero"/>
    <s v="CERRADA"/>
    <s v="CERRADA"/>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s v="Cerrada "/>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m/>
    <m/>
    <m/>
    <s v="No requiere seguimiento para este corte"/>
    <x v="1"/>
  </r>
  <r>
    <n v="40"/>
    <s v="10. Gestión Financiera "/>
    <s v="10.31"/>
    <s v="Origen Interno "/>
    <s v="1.    Auditorías Internas. "/>
    <s v="Arqueo de Caja Fuerte"/>
    <s v="Graciela Zabala Rico"/>
    <d v="2019-09-19T00:00:00"/>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d v="2019-12-24T00:00:00"/>
    <d v="2020-06-30T00:00:00"/>
    <s v="10. Gestión Financiera "/>
    <s v="Subdirector Financiero"/>
    <s v="CERRADA"/>
    <s v="CERRADA"/>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s v="Cerrada "/>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m/>
    <m/>
    <m/>
    <s v="No requiere seguimiento para este corte"/>
    <x v="1"/>
  </r>
  <r>
    <n v="41"/>
    <s v="10. Gestión Financiera "/>
    <s v="10.32"/>
    <s v="Origen Interno "/>
    <s v="1.    Auditorías Internas. "/>
    <s v="Arqueo de Caja Fuerte"/>
    <s v="Graciela Zabala Rico"/>
    <d v="2019-09-19T00:00:00"/>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d v="2019-12-24T00:00:00"/>
    <d v="2020-07-30T00:00:00"/>
    <s v="10. Gestión Financiera "/>
    <s v="Subdirector Financiero"/>
    <s v="CERRADA"/>
    <s v="CERRADA"/>
    <s v="21/04/2020_x000a_25/06/2020_x000a_18/11/2020"/>
    <s v="CUMPLIDA"/>
    <s v="21/04/2020:_x000a_A la fecha de corte, esta acción se encuentra en curso ya que se ha venido actualizando el instructivo  208-SFIN-In-03 PROT. SEGURIDAD TESORERIA DE LA CVP_x000a__x000a_25/06/2020:_x000a_A la fecha de corte 23 de junio de 2020 se finalizo la revisión de fondo de la actualizacion del instructivo 208-SFIN-In-03 PROT. SEGURIDAD TESORERIA DE LA CVP, la cual se encuentra en proceso de ajuste de formas para asi ser radicado en la Oficina Asesora de Planeación._x000a__x000a_18/11/2020:_x000a_Se actualizo el instructivo 208-SFIN-In-03 PROTOCOLO DE SEGURIDAD DE LA TESORERIA DE LA C.V.P. V2 vigente desde el 02 de julio de 2020. Asi mismo se realizo la convocatoria a la socializacion a los servidores publicos de la Subdireccion Financiera por google meet y esta se realizo el 29 de julio de 2020."/>
    <s v="1. Instructivo 208-SFIN-In-03 PROTOCOLO DE SEGURIDAD DE LA TESORERIA DE LA C.V.P. V2_x000a_2. Convocatoria socializacion del instructivo _x000a_3. Presentacion de la socializacion del instructivo"/>
    <s v="Audrey Alvarez Bustos / Subdirectora Financiera_x000a_Rafael Pinilla Cueva / profesional SIG_x000a__x000a_Lucia del Pilar Bohorquez Avendaño / Subdirectora Financiera_x000a_Rafael Pinilla Cueva / profesional SIG"/>
    <s v="29/04/2020_x000a_25/06/2020_x000a_19/11/2020"/>
    <s v="SI"/>
    <s v="Cerrada "/>
    <s v="Manuel Andres Farias Pinzón"/>
    <s v="29/04/2020:_x000a_Se adjunta borrador del Instructivo de politicas y procedimientos para implementar el protocolo de seguridad en la C.V.P. _x000a__x000a_25/06/2020:_x000a_Se adjunta borrador del Instructivo de politicas y procedimientos para implementar el protocolo de seguridad en la C.V.P._x000a__x000a_19/11/2020:_x000a_Se cuenta con el instructivo actualizado 208-SFIN-In-03 PROTOCOLO DE SEGURIDAD DE LA TESORERIA DE LA C.V.P., Versión 2 vigente desde el 02Jul2020 y socializado a los servidores publicos de la Subdireccion Financiera por google meet el día 29Jul2020._x000a__x000a_Así mismo se cuenta con correo electrónico del día 27Jul2020, donde se realiza la invitación para la socialización del Prótocolo de Seguridad Tesoreria el día 29Jul2020, dirigido a los servidores públicos que se encuentran vinculados al proceso de gestión de Tesorería de la CVP._x000a__x000a_Se anexa presentación en PowerPoint donde se socializa el 208-SFIN-In-03 PROTOCOLO DE SEGURIDAD DE LA TESORERIA DE LA C.V.P., Versión 2 vigente desde el 02Jul2020 _x000a__x000a_Se anexa acta de reunión del 29Jul2020 donde se realiza la socialización del protocolo de seguridad de la tesoreria de la CVP."/>
    <m/>
    <m/>
    <m/>
    <s v="Requiere seguimiento"/>
    <x v="0"/>
  </r>
  <r>
    <n v="42"/>
    <s v="3. Prevención del Daño Antijurídico y Representación Judicial"/>
    <s v="3.5"/>
    <s v="Origen Interno "/>
    <s v="3.    Seguimientos de la Asesoría de Control Interno."/>
    <s v="Informe de Seguimiento al Comité de Conciliación y Defensa Judicial"/>
    <s v="Andrea Sierra Ochoa"/>
    <d v="2019-10-21T00:00:00"/>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d v="2019-11-01T00:00:00"/>
    <d v="2019-12-30T00:00:00"/>
    <s v="3. Prevención del Daño Antijurídico y Representación Judicial"/>
    <s v="Director Jurídico "/>
    <s v="CERRADA"/>
    <s v="CERRADA"/>
    <s v="14/11/2019_x000a_15/04/2020_x000a_23/06/2020                   "/>
    <s v="CUMPLIDA"/>
    <s v="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
    <s v="Se envía adjunto Memorando N°. 2019IE20376 del 15 de noviembre de 2019 suscrito por el Director Jurídico de la entidad, previamente remitido a la Asesora de Control Interno, asi como el Acta No. 249 de 29 de noviembre de 2019 del Comité de Conciliación."/>
    <s v="Christian Camilo Orjuela Galeano-Profesional Universitario"/>
    <s v="28/04/2020_x000a_25/06/2020"/>
    <s v="SI"/>
    <s v="Cerrada "/>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_x000a__x000a_25/06/2020:_x000a_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
    <m/>
    <m/>
    <m/>
    <s v="No requiere seguimiento para este corte"/>
    <x v="3"/>
  </r>
  <r>
    <n v="43"/>
    <s v="3. Prevención del Daño Antijurídico y Representación Judicial"/>
    <s v="3.6"/>
    <s v="Origen Interno "/>
    <s v="3.    Seguimientos de la Asesoría de Control Interno."/>
    <s v="Informe de Seguimiento al Comité de Conciliación y Defensa Judicial"/>
    <s v="Andrea Sierra Ochoa"/>
    <d v="2019-10-21T00:00:00"/>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d v="2019-10-23T00:00:00"/>
    <d v="2019-11-15T00:00:00"/>
    <s v="3. Prevención del Daño Antijurídico y Representación Judicial"/>
    <s v="Director Jurídico "/>
    <s v="CERRADA"/>
    <s v="CERRADA"/>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s v="Cerrada "/>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m/>
    <m/>
    <m/>
    <s v="No requiere seguimiento para este corte"/>
    <x v="1"/>
  </r>
  <r>
    <n v="44"/>
    <s v="3. Prevención del Daño Antijurídico y Representación Judicial"/>
    <s v="3.7"/>
    <s v="Origen Interno "/>
    <s v="3.    Seguimientos de la Asesoría de Control Interno."/>
    <s v="Informe de Seguimiento al Comité de Conciliación y Defensa Judicial"/>
    <s v="Andrea Sierra Ochoa"/>
    <d v="2019-10-21T00:00:00"/>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d v="2019-11-01T00:00:00"/>
    <d v="2019-12-30T00:00:00"/>
    <s v="3. Prevención del Daño Antijurídico y Representación Judicial"/>
    <s v="Director Jurídico "/>
    <s v="CERRADA"/>
    <s v="CERRADA"/>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s v="Cerrada "/>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m/>
    <m/>
    <m/>
    <s v="No requiere seguimiento para este corte"/>
    <x v="1"/>
  </r>
  <r>
    <n v="45"/>
    <s v="1. Gestión Estratégica"/>
    <s v="1.29"/>
    <s v="Origen Interno "/>
    <s v="1.    Auditorías Internas. "/>
    <s v="Auditoría de Gestión proceso de reasentamientos Humanos"/>
    <s v="Ivonne Andrea Torrez Cruz "/>
    <d v="2019-12-13T00:00:00"/>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d v="2020-02-15T00:00:00"/>
    <d v="2020-06-30T00:00:00"/>
    <s v="1. Gestión Estratégica"/>
    <s v="Jefe Oficina Asesora de Planeación "/>
    <s v="CERRADA"/>
    <s v="CERRADA"/>
    <s v="21/04/2020_x000a_30/06/2020"/>
    <s v="CUMPLIDA"/>
    <s v="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_x000a__x000a_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
    <s v="30/06/2020: \\10.216.160.201\Oficial\PLAN DE MEJORAMIENTO CI\2020\SEGUIMIENTO JUNIO - 30 2020\PROYECTOS"/>
    <s v="Catalina Nagy Patiño - Jefe Oficina Asesora de Planeación"/>
    <s v="27/04/2020_x000a_03/07/2020"/>
    <s v="SI"/>
    <s v="Cerrada "/>
    <s v="Manuel Andres Farias Pinzón"/>
    <s v="24/04/2020:_x000a_La oficina asesora de Planeación realiza solicitud para el aplazamiento de la fecha de finalización (31Mar2020), la cual se aplaza para el dia 30Jun2020._x000a__x000a_03/07/2020:_x000a_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
    <m/>
    <m/>
    <m/>
    <s v="No requiere seguimiento para este corte"/>
    <x v="3"/>
  </r>
  <r>
    <n v="46"/>
    <s v="1. Gestión Estratégica"/>
    <s v="1.29"/>
    <s v="Origen Interno "/>
    <s v="1.    Auditorías Internas. "/>
    <s v="Auditoría de Gestión proceso de reasentamientos Humanos"/>
    <s v="Ivonne Andrea Torrez Cruz "/>
    <d v="2019-12-13T00:00:00"/>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d v="2020-01-01T00:00:00"/>
    <d v="2020-12-17T00:00:00"/>
    <s v="1. Gestión Estratégica"/>
    <s v="Jefe Oficina Asesora de Planeación "/>
    <s v="INICIADA EN LA VIGENCIA 2020"/>
    <s v="SIN VENCER"/>
    <s v="21/04/2020_x000a_30/06/2020_x000a_20/11/2020"/>
    <s v="EN DESARROLLO "/>
    <s v="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_x000a__x000a_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_x000a__x000a_20/11/2020: De acuerdo con la acción establecida en el procediemiento 208-PLA-Pr-20 ELABORACION, EJECUCION, CONTROL Y SEGUIMIENTO DEL PLAN ANUAL DE GASTOS E INVERSIONES Y PLAN ANUAL DE ADQUISICIONES se remitió a la Dirección de Gestión Corporativa y CID el Plan Anual de Adquisiciones, se adjunta evidencia del envío del tercer trimestre del año (Julio, Agosto, Septiembre)"/>
    <s v="21/04/2020: Correos institucionales en cual se envidencia el envío del documento:_x000a_\\10.216.160.201\Oficial\PLAN DE MEJORAMIENTO CI\2020\Actividad 46_x000a__x000a_30/06/2020: Correos institucionales en los cuales se evidencia el envío del documento:_x000a__x000a_\\10.216.160.201\Oficial\PLAN DE MEJORAMIENTO CI\2020\SEGUIMIENTO JUNIO - 30 2020\PROYECTOS_x000a__x000a_20/11/2020: \\10.216.160.201\Oficial\REUNIONES DE SEGUIMIENTO\2020\PLAN DE MEJORAMIENTO - PROCESOS\1 - CORREOS DGC PAA"/>
    <s v="Catalina Nagy Patiño - Jefe Oficina Asesora de Planeación"/>
    <s v="27/04/2020_x000a_03/07/2020_x000a_23/11/2020"/>
    <s v="NO"/>
    <s v="En Ejecución Oportuna"/>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ía 17Feb2020 - Plan Anual de Adquisiciones - Corte 31 enero 2020_x000a_Correo del día 16Mar2020 - Plan Anual de Adquisiciones CVP - Corte 29 de febrero de 2020_x000a_Correo del día 21Abr2020 - Plan Anual de Adquisiciones CVP - Corte 29 de marzo de 2020_x000a__x000a_03/07/2020:_x000a_Se cuenta con los siguientes correos electronicos, donde la oficina asesora de Planeación envia a la Direccion de Gestión Corporativa y Oficina de Comunicaciones el Plan Anual de Adquisiciones de la CVP actualizado:_x000a__x000a_Correo del día 20May2020 - Plan Anual de Adquisiciones - Corte 30 abril 2020_x000a_Correo del día 12Jun2020 - Plan Anual de Adquisiciones - Corte 31 mayo 2020_x000a_Actividad que se encuentra en Ejecución Oportuna_x000a__x000a_23/11/2020:_x000a_Se cuenta con los siguientes correos electronicos, donde la oficina asesora de Planeación envia a la Direccion de Gestión Corporativa y Oficina de Comunicaciones el Plan Anual de Adquisiciones de la CVP actualizado:_x000a__x000a_Correo del día 26Ago2020 - Plan Anual de Adquisiciones - Corte 31 Julio 2020_x000a_Correo del día 07Sep2020 - Plan Anual de Adquisiciones - Corte 31 agosto 2020_x000a_Correo del día 05Oct2020 - Plan Anual de Adquisiciones - Corte 30 septiembre 2020_x000a_Actividad que se encuentra en Ejecución Oportuna"/>
    <m/>
    <m/>
    <m/>
    <s v="Requiere seguimiento"/>
    <x v="2"/>
  </r>
  <r>
    <n v="47"/>
    <s v="7. Urbanizaciones y Titulación"/>
    <s v="7.9"/>
    <s v="Origen Interno "/>
    <s v="1.    Auditorías Internas. "/>
    <s v="Auditoría interna DUT Proyecto de inversión No. 471"/>
    <s v="Ivonne Andrea Torrez Cruz "/>
    <d v="2019-12-19T00:00:00"/>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d v="2020-01-23T00:00:00"/>
    <d v="2020-12-31T00:00:00"/>
    <s v="7. Urbanizaciones y Titulación"/>
    <s v="Director de Urbanizaciones y Titulación"/>
    <s v="INICIADA EN LA VIGENCIA 2020"/>
    <s v="SIN VENCER"/>
    <s v="21/04/2020_x000a_23/06/2020_x000a_17/11/2020"/>
    <s v="EN DESARROLLO "/>
    <s v="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17/11/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21/04/2020:Debido a que no ha sido necesario aún ejecutar la acción, no existe evidencia alguna._x000a__x000a_23/06/2020:Debido a que no ha sido necesario aún ejecutar la acción, no existe evidencia alguna._x000a__x000a_17/11/2020 No se ha ejecutado la acciòn por lo tanto no se presenta evidencia."/>
    <s v="Luz Andrea Cáceres-Andres Castillo-Angela Maria Vèlez"/>
    <s v="24/04/2020_x000a_01/07/2020_x000a_23/11/2020"/>
    <s v="NO"/>
    <s v="En Ejecución Oportuna"/>
    <s v="Manuel Andres Farias Pinzón"/>
    <s v="24/04/2020:_x000a_A la fecha NO se ha iniciado ningún proceso contractual para la celebración de contrato de fiducia mercantil, por lo tanto, aún no se ha requerido realizar la acción, por ende, no se tiene evidencia alguna._x000a__x000a_01/07/2020:_x000a_A la fecha NO se ha iniciado ningún proceso contractual para la celebración de contrato de fiducia mercantil, por lo tanto, aún no se ha requerido realizar la acción, por ende, no se tiene evidencia alguna._x000a__x000a_23/11/2020:_x000a_A la fecha NO se ha iniciado ningún proceso contractual para la celebración de contrato de fiducia mercantil, por lo tanto, aún no se ha requerido realizar la acción, por ende, no se tiene evidencia alguna."/>
    <m/>
    <m/>
    <m/>
    <s v="Requiere seguimiento"/>
    <x v="2"/>
  </r>
  <r>
    <n v="48"/>
    <s v="7. Urbanizaciones y Titulación"/>
    <s v="7.10"/>
    <s v="Origen Interno "/>
    <s v="1.    Auditorías Internas. "/>
    <s v="Auditoría interna DUT Proyecto de inversión No. 471"/>
    <s v="Ivonne Andrea Torrez Cruz "/>
    <d v="2019-12-19T00:00:00"/>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d v="2020-01-23T00:00:00"/>
    <d v="2020-12-31T00:00:00"/>
    <s v="7. Urbanizaciones y Titulación"/>
    <s v="Director de Urbanizaciones y Titulación"/>
    <s v="INICIADA EN LA VIGENCIA 2020"/>
    <s v="SIN VENCER"/>
    <s v="21/04/2020_x000a_23/06/2020_x000a_17/11/2020"/>
    <s v="EN DESARROLLO "/>
    <s v="21/04/2020:En razón a que no se ha adelantado la etapa precontractual de ningún procceso de contratación de fiducia mercantil, no se ha dado el supuesto de hecho para el cumplimiento de la acción._x000a__x000a_23/06/2020: En razón a que no se ha adelantado la etapa precontractual de ningún procceso de contratación de fiducia mercantil, no se ha dado el supuesto de hecho para el cumplimiento de la acción._x000a__x000a_17/11/2020 : En razón a que no se ha adelantado la etapa precontractual de ningún procceso de contratación de fiducia mercantil, no se ha dado el supuesto de hecho para el cumplimiento de la acción."/>
    <s v="21/04/2020:Debido a que no ha sido necesario aún ejecutar la acción, no existe evidencia alguna._x000a__x000a_23/06/2020:Debido a que no ha sido necesario aún ejecutar la acción, no existe evidencia alguna._x000a__x000a_17/11/2020 No se ha ejecutado la acciòn por lo tanto no se presenta evidencia."/>
    <s v="Luz Andrea Cáceres-Andres Castillo-Angela Maria Vèlez"/>
    <s v="24/04/2020_x000a_01/07/2020_x000a_23/11/2020"/>
    <s v="NO"/>
    <s v="En Ejecución Oportuna"/>
    <s v="Manuel Andres Farias Pinzón"/>
    <s v="24/04/2020:_x000a_A la fecha NO se ha adelantado la etapa precontractual de ningún procceso de contratación de fiducia mercantil, por lo tanto, aún no se ha requerido realizar la acción, por ende, no se tiene evidencia alguna._x000a__x000a_01/07/2020:_x000a_A la fecha NO se ha adelantado la etapa precontractual de ningún procceso de contratación de fiducia mercantil, por lo tanto, aún no se ha requerido realizar la acción, por ende, no se tiene evidencia alguna._x000a__x000a_23/11/2020:_x000a_A la fecha NO se ha adelantado la etapa precontractual de ningún procceso de contratación de fiducia mercantil, por lo tanto, aún no se ha requerido realizar la acción, por ende, no se tiene evidencia alguna."/>
    <m/>
    <m/>
    <m/>
    <s v="Requiere seguimiento"/>
    <x v="2"/>
  </r>
  <r>
    <n v="49"/>
    <s v="7. Urbanizaciones y Titulación"/>
    <s v="7.10"/>
    <s v="Origen Interno "/>
    <s v="1.    Auditorías Internas. "/>
    <s v="Auditoría interna DUT Proyecto de inversión No. 471"/>
    <s v="Ivonne Andrea Torrez Cruz "/>
    <d v="2019-12-19T00:00:00"/>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d v="2020-01-23T00:00:00"/>
    <d v="2020-04-30T00:00:00"/>
    <s v="7. Urbanizaciones y Titulación"/>
    <s v="Director de Urbanizaciones y Titulación"/>
    <s v="INICIADA EN LA VIGENCIA 2020"/>
    <s v="VENCIDA EN LA VIGENCIA 2020"/>
    <s v="21/04/2020_x000a_23/06/2020_x000a_17/11/2020"/>
    <s v="EN DESARROLLO "/>
    <s v="21/04/2020: Se identificaron algunos documentos de la etapa precontractual y se remitieron para su archivo._x000a__x000a_23/06/2020: Se identificaron algunos documentos de la etapa precontractual y se remitieron para su archivo._x000a__x000a_17/11/2020: Fue asignado un contratista para colaborar en la gestión de archivo documental del contrato de fiducia mercantil, el cual fue contratado recientemente. "/>
    <s v="21/04/2020: Correo electrónico enviado el 21 de abril al responsable de la gestión documental de la DUT._x000a__x000a_23/06/2020: Correo electrónico enviado el 21 de abril al responsable de la gestión documental de la DUT. Carpetas contratos._x000a__x000a_17/11/2020: Correo electrónico en el cual se asigna al área de Urbanizaciones a Edith Mendoza Cárdenas contrato 949-2020, para colaborar en la gestión documental del contrato de fiducia mercantil."/>
    <s v="Angela María Vélez C._x000a_Luz Andrea Cáceres-Andres Castillo"/>
    <s v="24/04/2020_x000a_01/07/2020_x000a_23/11/2020"/>
    <s v="NO"/>
    <s v="En Ejecución Vencida"/>
    <s v="Manuel Andres Farias Pinzón"/>
    <s v="24/04/2020:_x000a_No se adjunta evidencia del cumplimiento de esta actividad._x000a__x000a_01/07/2020:_x000a_No se adjunta evidencia del cumplimiento de esta actividad. Hallazgo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m/>
    <m/>
    <m/>
    <s v="Requiere seguimiento"/>
    <x v="2"/>
  </r>
  <r>
    <n v="50"/>
    <s v="7. Urbanizaciones y Titulación"/>
    <s v="7.11"/>
    <s v="Origen Interno "/>
    <s v="1.    Auditorías Internas. "/>
    <s v="Auditoría interna DUT Proyecto de inversión No. 471"/>
    <s v="Ivonne Andrea Torrez Cruz "/>
    <d v="2019-12-19T00:00:00"/>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d v="2020-01-23T00:00:00"/>
    <d v="2020-12-31T00:00:00"/>
    <s v="7. Urbanizaciones y Titulación"/>
    <s v="Director de Urbanizaciones y Titulación"/>
    <s v="INICIADA EN LA VIGENCIA 2020"/>
    <s v="SIN VENCER"/>
    <s v="21/04/2020_x000a_23/06/2020_x000a_17/11/2020"/>
    <s v="EN DESARROLLO "/>
    <s v="21/04/2020: Debido a que no se ha adelantado ningun proceso contractual para la celebración de un negocio fiduciario por parte de la entidad,  no se ha tenido que realizar la acción consistente en efectuar su publicación en secop ii_x000a__x000a_23/06/2020: Debido a que no se ha adelantado ningun proceso contractual para la celebración de un negocio fiduciario por parte de la entidad,  no se ha tenido que realizar la acción consistente en efectuar su publicación en secop ii._x000a__x000a_17/11/2020: Debido a que no se ha adelantado ningun proceso contractual para la celebración de un negocio fiduciario por parte de la entidad,  no se ha tenido que realizar la acción consistente en efectuar su publicación en secop ii."/>
    <s v="21/04/2020: Debido a que no ha sido necesario aún ejecutar la acción, no existe evidencia alguna._x000a__x000a_23/06/2020: Debido a que no ha sido necesario aún ejecutar la acción, no existe evidencia alguna._x000a__x000a_17/11/2020: Debido a que no ha sido necesario aún ejecutar la acción, no existe evidencia alguna."/>
    <s v="Angela María Vélez C._x000a_Luz Andrea Cáceres-Andres Castillo"/>
    <s v="24/04/2020_x000a_01/07/2020_x000a_23/11/2020"/>
    <s v="NO"/>
    <s v="En Ejecución Oportuna"/>
    <s v="Manuel Andres Farias Pinzón"/>
    <s v="24/04/2020:_x000a_A la fecha NO se ha adelantado ningun proceso contractual para la celebración de un negocio fiduciario por parte de la entidad, por lo tanto, aún no se ha requerido realizar la acción, por ende, no se tiene evidencia alguna._x000a__x000a_01/07/2020:_x000a_A la fecha NO se ha adelantado ningun proceso contractual para la celebración de un negocio fiduciario por parte de la entidad, por lo tanto, aún no se ha requerido realizar la acción, por ende, no se tiene evidencia alguna._x000a__x000a_23/11/2020:_x000a_A la fecha NO se ha adelantado ningun proceso contractual para la celebración de un negocio fiduciario por parte de la entidad, por lo tanto, aún no se ha requerido realizar la acción, por ende, no se tiene evidencia alguna."/>
    <m/>
    <m/>
    <m/>
    <s v="Requiere seguimiento"/>
    <x v="2"/>
  </r>
  <r>
    <n v="51"/>
    <s v="7. Urbanizaciones y Titulación"/>
    <s v="7.12"/>
    <s v="Origen Interno "/>
    <s v="1.    Auditorías Internas. "/>
    <s v="Auditoría interna DUT Proyecto de inversión No. 471"/>
    <s v="Ivonne Andrea Torrez Cruz "/>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d v="2020-01-23T00:00:00"/>
    <d v="2020-12-31T00:00:00"/>
    <s v="7. Urbanizaciones y Titulación"/>
    <s v="Director de Urbanizaciones y Titulación"/>
    <s v="INICIADA EN LA VIGENCIA 2020"/>
    <s v="SIN VENCER"/>
    <s v="21/04/2020_x000a_23/06/2020_x000a_17/11/2020"/>
    <s v="EN DESARROLLO "/>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_x000a__x000a_17/11/2020: 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_x000a__x000a_17/11/2020: Correo electrónico en el cual se asigna al área de Urbanizaciones Edith Mendoza Cárdenas contrato 949-2020, para colaborar en la gestión documental del contrato de fiducia mercantil."/>
    <s v="Angela María Vélez C._x000a_Luz Andrea Cáceres-Andres Castillo"/>
    <s v="24/04/2020_x000a_01/07/2020_x000a_23/11/2020"/>
    <s v="NO"/>
    <s v="En Ejecución Oportuna"/>
    <s v="Manuel Andres Farias Pinzón"/>
    <s v="24/04/2020:_x000a_A la fecha las actas 156 a 160 se encuentran en proceso de firmas, por ende no se han enviando al archivo del contrato._x000a__x000a_01/07/2020:_x000a_No se cuenta con actas 156 a 160 firmadas por todos los intervenientes, por ende no se han enviando al archivo del contrato. Una vez se encuentren firmadas se debe verificar la evidencia.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Oportuna&quot;."/>
    <m/>
    <m/>
    <m/>
    <s v="Requiere seguimiento"/>
    <x v="2"/>
  </r>
  <r>
    <n v="52"/>
    <s v="7. Urbanizaciones y Titulación"/>
    <s v="7.12"/>
    <s v="Origen Interno "/>
    <s v="1.    Auditorías Internas. "/>
    <s v="Auditoría interna DUT Proyecto de inversión No. 471"/>
    <s v="Ivonne Andrea Torrez Cruz "/>
    <d v="2019-12-19T00:00:00"/>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d v="2020-01-23T00:00:00"/>
    <d v="2020-04-30T00:00:00"/>
    <s v="7. Urbanizaciones y Titulación"/>
    <s v="Director de Urbanizaciones y Titulación"/>
    <s v="INICIADA EN LA VIGENCIA 2020"/>
    <s v="VENCIDA EN LA VIGENCIA 2020"/>
    <s v="21/04/2020_x000a_23/06/2020_x000a_17/11/2020"/>
    <s v="EN DESARROLLO "/>
    <s v="21/04/2020: Se remitieron para efectos de archvio las actas de comité directivo Fiduciario Nos.  44, 46, 74, 75, 76, 77, 78, 115 y 137. El comité directivo 105 no se realizó._x000a__x000a_23/06/2020: En espera que la Fiduciaria verifique en sus archivos físicos las firmas de éstas actas_x000a__x000a_17/11/2020: Fue asignado un contratista para colaborar en la gestión de archivo documental del contrato de fiducia mercantil, el cual fue contratdo recientemente."/>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para colaborar en la gestión documental del contrato de fiducia mercantil."/>
    <s v="Angela María Vélez C._x000a_Luz Andrea Cáceres-Andres Castillo"/>
    <s v="24/04/2020_x000a_01/07/2020_x000a_23/11/2020"/>
    <s v="NO"/>
    <s v="En Ejecución Vencida"/>
    <s v="Manuel Andres Farias Pinzón"/>
    <s v="24/04/2020:_x000a_Se cuenta con correo electronico del dia 21Abr2020, donde se envian las actas 44, 46, 74, 75, 76, 77, 78, 115 y 137 para archivar en el expediente; El comité directivo 105 no se realizó._x000a__x000a_01/07/2020:_x000a_No se adjunta soporte de evidencia, actividad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m/>
    <m/>
    <m/>
    <s v="Requiere seguimiento"/>
    <x v="2"/>
  </r>
  <r>
    <n v="53"/>
    <s v="7. Urbanizaciones y Titulación"/>
    <s v="7.13"/>
    <s v="Origen Interno "/>
    <s v="1.    Auditorías Internas. "/>
    <s v="Auditoría interna DUT Proyecto de inversión No. 471"/>
    <s v="Ivonne Andrea Torrez Cruz "/>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d v="2020-01-23T00:00:00"/>
    <d v="2020-12-31T00:00:00"/>
    <s v="7. Urbanizaciones y Titulación"/>
    <s v="Director de Urbanizaciones y Titulación"/>
    <s v="INICIADA EN LA VIGENCIA 2020"/>
    <s v="SIN VENCER"/>
    <s v="21/04/2020_x000a_23/06/2020_x000a_17/11/2020"/>
    <s v="EN DESARROLLO "/>
    <s v="21/04/2020: Se han elaborado las actas de los comités directivos fiduciarios, las cuales se encuentran en proceso de revisión o firmas por parte de los intervinientes, lo cual se ha dificultado por el estado de emergencia._x000a__x000a_23/06/2020: En espera que la Fiduciaria verifique en sus archivos físicos las firmas de éstas actas._x000a__x000a_17/11/2020: Las actas de los comités directivos fiduciarios celebrados en el 2020 se encuentran elaboradas. A su vez, algunas  se encuentran firmadas y otras en proceso de firma."/>
    <s v="21/04/2020: Las actas se los comités fiduciarios se encuentran en proceso de firma, razón por la cual no se han remitido al archivo del contrato._x000a__x000a_01/07/2020: Las actas de los comités fiduciarios se encuentran en proceso de firma, razón por la cual no se han remitido al archivo del contrato._x000a__x000a_17/11/2020: Actas Nos. 161,163, 164, 165, 166."/>
    <s v="Angela María Vélez C._x000a_Luz Andrea Cáceres-Andres Castillo"/>
    <s v="24/04/2020_x000a_01/07/2020_x000a_23/11/2020"/>
    <s v="NO"/>
    <s v="En Ejecución Oportuna"/>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_x000a__x000a_01/07/2020:_x000a_No se adjunta soporte de evidencia, actividad que se encuentra en estado &quot;En Ejecución Oportuna&quot;._x000a__x000a_23/11/2020:_x000a_Se cuenta con las siguientes actas: _x000a__x000a_161 - firmada_x000a_163 - firmada_x000a_164 - firmada_x000a_165 - firmada_x000a_166 - firmada_x000a__x000a_Actividad en Ejecución oportuna."/>
    <m/>
    <m/>
    <m/>
    <s v="Requiere seguimiento"/>
    <x v="2"/>
  </r>
  <r>
    <n v="54"/>
    <s v="7. Urbanizaciones y Titulación"/>
    <s v="7.13"/>
    <s v="Origen Interno "/>
    <s v="1.    Auditorías Internas. "/>
    <s v="Auditoría interna DUT Proyecto de inversión No. 471"/>
    <s v="Ivonne Andrea Torrez Cruz "/>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d v="2020-01-23T00:00:00"/>
    <d v="2020-04-30T00:00:00"/>
    <s v="7. Urbanizaciones y Titulación"/>
    <s v="Director de Urbanizaciones y Titulación"/>
    <s v="INICIADA EN LA VIGENCIA 2020"/>
    <s v="VENCIDA EN LA VIGENCIA 2020"/>
    <s v="21/04/2020_x000a_23/06/2020_x000a_17/11/2020"/>
    <s v="EN DESARROLLO "/>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_x000a__x000a_17/11/2020: Se contrató recientemente personal en gestión documental, y fue asignado un contratista para colaborar en la gestión de archivo documental del contrato de fiducia mercantil, lo que permitiá que las actas que se encontraban firmadas se incorporen al expediente."/>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 para colaborar en la gestión documental del contrato de fiducia mercantil."/>
    <s v="Angela María Vélez C._x000a_Luz Andrea Cáceres-Andres Castillo"/>
    <s v="24/04/2020_x000a_01/07/2020_x000a_23/11/2020"/>
    <s v="NO"/>
    <s v="En Ejecución Vencida"/>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_x000a__x000a_01/07/2020:_x000a_No se adjunta soporte de evidencia, actividad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m/>
    <m/>
    <m/>
    <s v="Requiere seguimiento"/>
    <x v="2"/>
  </r>
  <r>
    <n v="55"/>
    <s v="7. Urbanizaciones y Titulación"/>
    <s v="7.13"/>
    <s v="Origen Interno "/>
    <s v="1.    Auditorías Internas. "/>
    <s v="Auditoría interna DUT Proyecto de inversión No. 471"/>
    <s v="Ivonne Andrea Torrez Cruz "/>
    <d v="2019-12-19T00:00:00"/>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d v="2020-01-23T00:00:00"/>
    <d v="2020-04-30T00:00:00"/>
    <s v="7. Urbanizaciones y Titulación"/>
    <s v="Director de Urbanizaciones y Titulación"/>
    <s v="INICIADA EN LA VIGENCIA 2020"/>
    <s v="VENCIDA EN LA VIGENCIA 2020"/>
    <s v="21/04/2020_x000a_23/06/2020_x000a_17/11/2020"/>
    <s v="EN DESARROLLO "/>
    <s v="24/04/2020: Se solicitó a la Fiduciaria Bogotá S.A. la remisión de las actas Nos. 1,2,3,8,9, y 13, y se pudo verificar que las actas Nos.10, 18, 19, 20, 36, 43, 47, 49, 50, 59, 61, 74, 138 y 139 se encontraban firmadas por todos los miembros._x000a__x000a_23/06/2020:  En espera que la Fiduciaria verifique en sus archivos físicos las firmas de éstas actas_x000a__x000a_17/11/2020:  Se remitió correo electrónico solicitando a la Fiduciaria la respuesta a los oficios 2020EE3995 y 2020EE4012."/>
    <s v="24/04/2020: Comunicaciones 2020EE3995  Y 2020EE4012 dirigidas a Fiduciaria Bogotá S.A._x000a__x000a_23/06/2020: Comunicaciones 2020EE3995  Y 2020EE4012 dirigidas a Fiduciaria Bogotá S.A._x000a__x000a_17/11/2020: Correo electrónico remitido a Fiduciaria Bogotá S.A., solicitando respuesta a los oficios 2020EE3995 y 2020EE4012."/>
    <s v="Angela María Vélez C._x000a_Luz Andrea Cáceres-Andres Castillo"/>
    <s v="24/04/2020_x000a_01/07/2020_x000a_23/11/2020"/>
    <s v="NO"/>
    <s v="En Ejecución Vencida"/>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_x000a__x000a_01/07/2020:_x000a_No se adjunta soporte de evidencia, actividad que se encuentra en estado &quot;En Ejecución Vencida&quot;._x000a__x000a_23/11/2020: _x000a_Se cuenta con correo del 20Nov2020 dirigido a la Fiduciaria Bogotá S.A., solicitando respuesta a los memorando 2020EE3995 y 2020EE4012._x000a__x000a_Actividad que se encuentra en Ejecución Vencida"/>
    <m/>
    <m/>
    <m/>
    <s v="Requiere seguimiento"/>
    <x v="2"/>
  </r>
  <r>
    <n v="56"/>
    <s v="9. Gestión Administrativa "/>
    <s v="9.46"/>
    <s v="Origen Interno "/>
    <s v="1.    Auditorías Internas. "/>
    <s v="Segundo Arqueo de Caja Menor"/>
    <s v="Ivonne Andrea Torrez Cruz "/>
    <d v="2019-12-17T00:00:00"/>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d v="2020-02-05T00:00:00"/>
    <d v="2020-03-31T00:00:00"/>
    <s v="9. Gestión Administrativa "/>
    <s v="Subdirector Administrativo "/>
    <s v="CERRADA"/>
    <s v="CERRADA"/>
    <s v="21/04/2020_x000a_25/06/2020"/>
    <s v="CUMPLIDA"/>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_x000a__x000a_25/06/2020: Se realizó socialización a los enlaces de las dependencias para la solicitud de caja menor, en la solicitud de recurso y legalización."/>
    <s v="Memorando No. 2020IE4972_x000a__x000a_Correo Electrónico Socialización Procedimiento 208-SADM-Pr-29 Caja Menor -Enlaces, presentación socialización procedimiento caja menor."/>
    <s v="HERNAN DARIO PARRA"/>
    <s v="22/04/2020_x000a_01/07/2020"/>
    <s v="SI"/>
    <s v="Cerrada "/>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_x000a__x000a_01/07/2020:_x000a_Se cuenta con correo electronico del día 26Jun2020, donde se realiza entrega de presentación en PowerPoint a los enlaces de cada área, donde se realiza la socialización del Procedimiento 208-SADM-Pr-29 Caja Menor."/>
    <m/>
    <m/>
    <m/>
    <s v="No requiere seguimiento para este corte"/>
    <x v="3"/>
  </r>
  <r>
    <n v="57"/>
    <s v="9. Gestión Administrativa "/>
    <s v="9.47"/>
    <s v="Origen Interno "/>
    <s v="1.    Auditorías Internas. "/>
    <s v="Segundo Arqueo de Caja Menor"/>
    <s v="Ivonne Andrea Torrez Cruz "/>
    <d v="2019-12-17T00:00:00"/>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d v="2020-02-05T00:00:00"/>
    <d v="2020-03-31T00:00:00"/>
    <s v="9. Gestión Administrativa "/>
    <s v="Subdirector Administrativo "/>
    <s v="CERRADA"/>
    <s v="CERRADA"/>
    <s v="21/04/2020_x000a_25/06/2020"/>
    <s v="CUMPLIDA"/>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_x000a__x000a_25/06/2020: Se realizó visita de seguimiento por el Subdirector Administrativos verificando las TRD del proceso de caja menor, se concluye que el expediente está actualizado a la fecha de la visita."/>
    <s v="Hoja control  Carpeta de Constitución de Caja menor -Año 2020"/>
    <s v="HERNAN DARIO PARRA"/>
    <s v="22/04/2020_x000a_01/07/2020"/>
    <s v="SI"/>
    <s v="Cerrada "/>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_x000a__x000a_01/07/2020:_x000a_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
    <m/>
    <m/>
    <m/>
    <s v="No requiere seguimiento para este corte"/>
    <x v="3"/>
  </r>
  <r>
    <n v="58"/>
    <s v="3. Prevención del Daño Antijurídico y Representación Judicial"/>
    <s v="3.8"/>
    <s v="Origen Interno "/>
    <s v="3.    Seguimientos de la Asesoría de Control Interno."/>
    <s v="Seguimiento Sistema SIPROJ del 01ene2018 al 30jun2019"/>
    <s v="Andrea Sierra Ochoa"/>
    <d v="2019-12-20T00:00:00"/>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d v="2020-02-03T00:00:00"/>
    <d v="2020-06-30T00:00:00"/>
    <s v="10. Gestión Financiera "/>
    <s v="Subdirector Financiero"/>
    <s v="CERRADA"/>
    <s v="CERRADA"/>
    <s v="21/04/2020_x000a_25/06/2020"/>
    <s v="CUMPLIDA"/>
    <s v="21/04/2020:_x000a_A la fecha de corte, esta acción se encuentra en curso ya que se realizará en conjunto con la Dirección Juridica la inclusión una politica de operación en los mencionados procedimientos._x000a__x000a_25/06/2020:_x000a_Se incluyo en el procedimiento 208-SFIN-Pr-11 &quot;Operaciones de Tesorería&quot;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quot;Gestión de Pagos&quot;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
    <s v="Procedimiento 208-SFIN-Pr-11 - Operaciones de Tesorería en su versión 4_x000a_\\10.216.160.201\calidad\10. PROCESO GESTIÓN FINANCIERA\PROCEDIMIENTOS\208-SFIN-Pr-11 OPERACIONES DE TESORERÍA _x000a__x000a_Procedimiento 208-SFIN-Pr-07 Gestión de Pagos en su versión 4 _x000a_\\10.216.160.201\calidad\10. PROCESO GESTIÓN FINANCIERA\PROCEDIMIENTOS\208-SFIN-Pr-07 GESTIÓN DE PAGOS"/>
    <s v="Audrey Alvarez Bustos / Subdirectora Financiera_x000a_Rafael Pinilla Cueva / profesional SIG"/>
    <s v="29/04/2020_x000a_25/06/2020"/>
    <s v="SI"/>
    <s v="Cerrada "/>
    <s v="Manuel Andres Farias Pinzón"/>
    <s v="29/04/2020:_x000a_Memo 2020IE569 donde se realiza el traslado por competencias al area de Financiera._x000a_Actividad que se encuentra en desarrollo._x000a__x000a_25/06/2020:_x000a_Se cuenta con el &quot;Procedimiento de Operaciones de Tesoreria&quot; Código: 208-SFIN-Pr-11 Versión: 4 Vigente desde: 12-06-2020, donde se incluye en el Numeral 5 Politicas de Operacio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_x000a__x000a_Igualmente se cuenta con el &quot;Procedimiento de Gestión de Pagos&quot;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_x000a__x000a_Los dos (2) procedimientos se encuentran publicados en la carpeta de calidad en la ruta: \\10.216.160.201\calidad\10. PROCESO GESTIÓN FINANCIERA\PROCEDIMIENTOS"/>
    <m/>
    <m/>
    <m/>
    <s v="No requiere seguimiento para este corte"/>
    <x v="3"/>
  </r>
  <r>
    <n v="59"/>
    <s v="3. Prevención del Daño Antijurídico y Representación Judicial"/>
    <s v="3.9"/>
    <s v="Origen Interno "/>
    <s v="3.    Seguimientos de la Asesoría de Control Interno."/>
    <s v="Seguimiento Sistema SIPROJ del 01ene2018 al 30jun2019"/>
    <s v="Andrea Sierra Ochoa"/>
    <d v="2019-12-20T00:00:00"/>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d v="2020-01-09T00:00:00"/>
    <d v="2020-02-28T00:00:00"/>
    <s v="3. Prevención del Daño Antijurídico y Representación Judicial"/>
    <s v="Director Jurídico "/>
    <s v="CERRADA"/>
    <s v="CERRADA"/>
    <s v="13/02/2020_x000a_17/03/2020_x000a_16/04/2020_x000a_23/06/2020_x000a_20/11/2020"/>
    <s v="CUMPLIDA"/>
    <s v="23/06/2020:_x000a_Frente a los Procesos reportados con hallazgo en el informe de seguimiento al sistema de información SIPROJWEB, se han realizado los seguimientos tendientes a ejecutar acciones para la corrección de los mismos, tal como se evidencia en el archivo adjunto._x000a__x000a_20/11/2020:_x000a_Se realizó el cargue de los documentos pendientes en la Plataforma Siproj de todos los procesos relacionados en el informe que origina el hallazgo. Acuerdo al último seguimiento realizado por la OACI quedaban pendientes los números: 2014-00511, 2017-41632, 2018-21268 y 2019-00810, para lo cual se adjunta archivo denominado Pantallazos reporte Siproj y en el cual se relacionan todos los procesos evidenciados, incluidos los anteriormente mencionados, cumpliendo así con la actividad."/>
    <s v="23/06/2020: Se adjunta Archivo Excel  Hallazgos 3.9 &quot;59. Registro de Seguimientos Hallazgo 3_9 Plan de Mejoramiento Siproj Junio 23 2020.xls&quot; y archivo PDF con los  pantallazos tomados del SIPROJWEB._x000a__x000a_20/11/2020: Se adjunta Word denominado Pantallazos Registro Siproj 3,9, en donde se relaciona la evidencia del cargue de documentos al Siproj así como una breve explicación del estado del proceso."/>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SI"/>
    <s v="Cerrada "/>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Hallazgos 3.9 Registro de Seguimientos Hallazgo Plan de Mejoramiento Siproj Junio 23 2020&quot; y archivo PDF co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2014-00511, 2017-41632, 2018-21268 y 2019-00810, por ende el hallazgo continúa abierto hasta no se subsane la totalidad de los procesos._x000a__x000a_24/11/2020:_x000a_Se cuenta con archivo en Word de nombre &quot;Pantallazos Registro Siproj 3.9&quot;, en el cual se muestran los pantallazos de seguimiento al sistema información SIPROJWEB, donde se puede evidenciar que la totalidad de los nueve (9) hallazgos del informe de seguimiento al sistema de información SIPROJWEB Periodo 01ene2018 al 30 junio2019, están subsanados, numeros:_x000a__x000a_2009-00101_x000a_2009-00972_x000a_2014-00511_x000a_2017-41632_x000a_2018-21268_x000a_2019-00001_x000a_2019-00143_x000a_2006-00456_x000a_2019-00810_x000a__x000a_Por lo anterior, la acción propuesta se cierra de acuerdo al cumplimiento de la misma."/>
    <m/>
    <m/>
    <m/>
    <s v="Requiere seguimiento"/>
    <x v="0"/>
  </r>
  <r>
    <n v="60"/>
    <s v="3. Prevención del Daño Antijurídico y Representación Judicial"/>
    <s v="3.9"/>
    <s v="Origen Interno "/>
    <s v="3.    Seguimientos de la Asesoría de Control Interno."/>
    <s v="Seguimiento Sistema SIPROJ del 01ene2018 al 30jun2019"/>
    <s v="Andrea Sierra Ochoa"/>
    <d v="2019-12-20T00:00:00"/>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
    <s v="Actualización Siproj."/>
    <s v="#procesos con actuazión durante el mes/#de procesos con actualización en Siproj"/>
    <d v="2020-01-09T00:00:00"/>
    <d v="2020-12-31T00:00:00"/>
    <s v="3. Prevención del Daño Antijurídico y Representación Judicial"/>
    <s v="Director Jurídico "/>
    <s v="INICIADA EN LA VIGENCIA 2020"/>
    <s v="SIN VENCER"/>
    <s v="15/04/2020_x000a_17/06/2020_x000a_20/11/2020"/>
    <s v="CUMPLIDA"/>
    <s v="17/06/2020: 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_x000a__x000a_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_x000a__x000a_Finalmente la Dirección ha solicitado la debida capacitación y creación de usuarios en el SIPROJ de los nuevos apoderados que se vincularon a la CVP, en aras de cumplir con la correcta actualización de dicho sistema._x000a__x000a_20/11/2020:_x000a_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 v="17/06/2020: 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_x000a__x000a_20/11/2020: Se adjuntas las Actas de reunión mensuales que se han realizado desde mayo a 31 de octubre, a la fecha el acta de octubre se encuentra en proceso de firma."/>
    <s v="17/06/2020: Zolangie Franco Díaz (331-2020) y Blanca Calderón Cárdenas (468-2020)  Contratistas._x000a__x000a_Christian Camilo Orjuela Galeano - Profesional Universitario Grado 12._x000a__x000a_20/11/2020: Julie Pauline Casallas Pinzon - Contratista 580-2020_x000a_Yamile Patrica Castiblanco Venegas - Abogada Contratista 394-2020"/>
    <s v="28/04/2020_x000a_25/06/2020_x000a_24/11/2020"/>
    <s v="NO"/>
    <s v="En Ejecución Oportuna"/>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_x000a__x000a_25/06/2020:_x000a_Se cuenta con acta No 260-2020 del 19May2020 del Comité de Conciliación, donde se realiza aprobación de la adición de la Política de Prevención del Daño Antijurídico de la CVP, adicionalmente se cuenta con el documento &quot;POLÍTICA DE PREVENCIÓN DEL DAÑO ANTIJURÍDICO Y LA DEFENSA DE LOS INTERESES DE LA CVP DEL_x000a_DISTRITO DE BOGOTÁ&quot; Código: 208-DJ-Mn-02, Versión 4, Vigente desde: 19/05/2020, el cual se encuentra publicado en la carpeta de calidad en la ruta: \\10.216.160.201\calidad\3. PROCESO PREVENCIÓN DEL DAÑO ANTIJURÍDICO Y REP\MANUALES\208-DJ-Mn-02 POLITICAS PREVENCIÓN DEL DAÑO ANT._x000a__x000a_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_x000a__x000a_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n el cumplimiento de la misma, por lo tanto, la acción se encuentra en estado &quot;En Ejecución Oportuna&quot; hasta que finalice la vigencia y se cuente con los soportes que evidencien el control mensual que los abogados apoderados ejecutan sobre las actuaciones de los procesos judiciales registrados en el sistema SIPROJ._x000a__x000a_24/11/2020:_x000a_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 hasta que se verifique el control mensual durante toda la vigencia 2020."/>
    <m/>
    <m/>
    <m/>
    <s v="Requiere seguimiento"/>
    <x v="2"/>
  </r>
  <r>
    <n v="61"/>
    <s v="3. Prevención del Daño Antijurídico y Representación Judicial"/>
    <s v="3.10"/>
    <s v="Origen Interno "/>
    <s v="3.    Seguimientos de la Asesoría de Control Interno."/>
    <s v="Seguimiento Sistema SIPROJ del 01ene2018 al 30jun2019"/>
    <s v="Andrea Sierra Ochoa"/>
    <d v="2019-12-20T00:00:00"/>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d v="2020-01-09T00:00:00"/>
    <d v="2020-02-28T00:00:00"/>
    <s v="3. Prevención del Daño Antijurídico y Representación Judicial"/>
    <s v="Director Jurídico "/>
    <s v="CERRADA"/>
    <s v="CERRADA"/>
    <s v="13/02/2020_x000a_17/03/2020_x000a_16/04/2020_x000a_23/06/2020_x000a_20/11/2020"/>
    <s v="CUMPLIDA"/>
    <s v="23/06/2020: Se ejecuta acción correctiva frente a los Procesos alimentados en el SIPROJ, los cuales se encuentran actualmente asignados a abogados activos, quienes una vez se reanuden los términos judiciales continuarán ejerciendo la defensa judicial de la entidad._x000a__x000a_20/11/2020: Se realiza cargue en Siproj de documentos que dan inicio al Proceso Hipotecario 2019-00831 , pendiente de subsanar,  incluido el poder otrogado a David Vergara en su momento el apoderado de dicho proceso, sin embargo el proceso se encuentra en retiro de demanda."/>
    <s v="23/06/2020: Se adjunta Archivo Excel  Hallazgos 3.10 &quot;61. Registro de Seguimientos Hallazgo 3-10 Plan de Mejoramiento Siproj Junio 23 2020&quot;  y PDF de pantallazos tomados del SIPROJWEB y Correo Secretaría Jurídica Procesos Eliminados SIPROJ._x000a__x000a_20/11/2020: Se adjunta Word denominado Pantallazos Registro Siproj 3,10, en donde se relaciona la evidencia del cargue de documentos al Siproj así como una breve explicación del estado del proceso."/>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SI"/>
    <s v="Cerrada "/>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í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Registro de Seguimientos Hallazgo 3-10 Plan de Mejoramiento Siproj Junio 23 2020&quot; y archivo PDF de nombre &quot;61. HALLAZGO 3.10 SIPROJ&quot; en el que se relaciona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_x000a__x000a_24/11/2020:_x000a_Se cuenta con archivo en word de nombre &quot;Pantallazos Registro Siproj 3.10&quot;, en el cual se muestra el pantallazo de seguimiento al sistema información SIPROJWEB, correspondiente al proceso Hipotecario 2019-00831, el cual era el unico proceso pendiente de ser subsanado._x000a__x000a_De acuerdo a la evidencia aportada, se puede evidenciar que el proceso en mención se encuentra en retiro de demanda, por ende el total de procesos que relaciona el hallazgo ya fueron subsanados, por lo que la accción propuesta se cierra conforme al cumplimiento de la misma."/>
    <m/>
    <m/>
    <m/>
    <s v="Requiere seguimiento"/>
    <x v="0"/>
  </r>
  <r>
    <n v="62"/>
    <s v="3. Prevención del Daño Antijurídico y Representación Judicial"/>
    <s v="3.10"/>
    <s v="Origen Interno "/>
    <s v="3.    Seguimientos de la Asesoría de Control Interno."/>
    <s v="Seguimiento Sistema SIPROJ del 01ene2018 al 30jun2019"/>
    <s v="Andrea Sierra Ochoa"/>
    <d v="2019-12-20T00:00:00"/>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d v="2020-01-09T00:00:00"/>
    <d v="2020-06-30T00:00:00"/>
    <s v="3. Prevención del Daño Antijurídico y Representación Judicial"/>
    <s v="Director Jurídico "/>
    <s v="INICIADA EN LA VIGENCIA 2020"/>
    <s v="VENCIDA EN LA VIGENCIA 2020"/>
    <s v="16/04/2020_x000a_23/06/2020_x000a_20/11/2020"/>
    <s v="EN DESARROLLO "/>
    <s v="23/06/2020: 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_x000a__x000a_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quot;208-DJ-Pr-07 REGISTRO Y APODERAMIENTO DE PROCESOS JUDICIALES V4&quot;, como quiera que dicha norma tiene una vigencia de 2 años, razón por la cual actualmente nos encontramos realizando la respectiva actualización._x000a__x000a_Así mismo se realizó el reparto de todos los procesos judiciales en los que la CVP es parte, asignándolos en el SIPROJ a los abogados activos, quienes adelantarán la debida defensa judicial de la Entidad._x000a__x000a_20/11/2020: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
    <s v="23/06/2020: Se adjunta PDF con la remisión de correos electrónicos, Reunión socialización Decreto 806 de Junio 2020, Reporte de Procesos Judiciales Asignados a Abogados Activos Junio 17 2020._x000a__x000a_20/11/2020: Se adjunta procedimiento actualizado y PDF del correo enviado para revisión y aprobación."/>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NO"/>
    <s v="En Ejecución Vencida"/>
    <s v="Manuel Andres Farias Pinzón"/>
    <s v="28/04/2020:_x000a_Acción que se encuentra en ejecución._x000a__x000a_25/06/2020:_x000a_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_x000a__x000a_Queda pendiente actualización y divulgación del procedimiento &quot;208-DJ-Pr-07 REGISTRO Y APODERAMIENTO DE PROCESOS JUDICIALES&quot;, que incluya los datos de los abogados apoderados en SIPROJ._x000a__x000a_24/11/2020:_x000a_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quot;REGISTRO Y APODERAMIENTO DE PROCESOS JUDICIALES&quot;, el cual se encuentra pendiente de aprobación y posterior publicación en la carpeta de calidad._x000a__x000a_En la revisión del procedimiento &quot;208-DJ-Pr-07 REGISTRO Y APODERAMIENTO DE PROCESOS JUDICIALES&quot;, se puede evidenciar que en el numeral &quot;7 Condiciones Generales&quot;, se describe la manera en que se debe realizar la actualización de datos de abogados apoderados en Siproj._x000a__x000a_Una vez aprobado el procedimiento y publicado en la carpeta de calidad, se debe divulgar al usuario administrador y presentar soporte de la divulgación para el próximo seguimiento, tal como lo solicita la acción propuesta._x000a__x000a_Acción que se encuentra en Ejecución Vencida."/>
    <m/>
    <m/>
    <m/>
    <s v="Requiere seguimiento"/>
    <x v="2"/>
  </r>
  <r>
    <n v="63"/>
    <s v="4. Reasentamientos Humanos"/>
    <s v="4.9"/>
    <s v="Origen Interno "/>
    <s v="1.    Auditorías Internas. "/>
    <s v="Auditoría de Gestión proceso de reasentamientos Humanos"/>
    <s v="Marcela Urrea Jaramillo"/>
    <d v="2019-12-13T00:00:00"/>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d v="2020-02-10T00:00:00"/>
    <d v="2020-12-31T00:00:00"/>
    <s v="4. Reasentamientos Humanos"/>
    <s v="Director de Reasentamientos"/>
    <s v="INICIADA EN LA VIGENCIA 2020"/>
    <s v="SIN VENCER"/>
    <s v="20/04/2020_x000a_23/06/2020_x000a_18/11/2020"/>
    <s v="NO INICIADA"/>
    <s v="20/04/2020: A la fecha no se han realizado auditorías al Proceso._x000a__x000a_23/06/2020: A la fecha no se han realizado auditorías al Proceso._x000a__x000a_18/11/2020. Se envió correo a la Jefe de la OACI, con el fin de evaluar la manera para garantizar el cumplimiento de la acción. Se presentará un nuevo análisis causal para establecer una nueva acción."/>
    <s v="18/11/2020. Correo electrónico de solicitud del 7 octubre, con respuesta de CI del 16 de octubre."/>
    <s v="MARIA ANTONIA SANTOS VASQUEZ_x000a_Profesional Universitario 04_x000a_LUZ MERY PONGUTÁ MONTAÑEZ_x000a_Contratista 714 - 2020"/>
    <s v="24/04/2020_x000a_25/06/2020_x000a_19/11/2020"/>
    <s v="NO"/>
    <s v="En Ejecución Oportuna"/>
    <s v="Manuel Andres Farias Pinzón"/>
    <s v="24/04/2020:_x000a_A la fecha no se han realizado audirorías al Proceso, por ende no se ha manifestado la necesidad de realizar esta acción._x000a__x000a_25/06/2020:_x000a_A la fecha no se han realizado audirorías al Proceso, por ende no se ha manifestado la necesidad de realizar esta acción._x000a__x000a_19/11/2020:_x000a_Se cuenta con correo electrónico del 07Oct2020 dirigido a la ACI, con el fin de solicitar el apoyo de ACI para la elaboración del cronograma de manera conjunta, para la entrega de la información solicitada en el marco de las auditorías, para lo cual, se recibe respuesta el por parte de ACI el 16Oct2020, donde se informa que se dio inicio a la Auditoría Especial de evaluación de la capacidad de la entidad para continuar la operación bajo las nuevas condiciones que le impone la crisis en el marco de notificaciones en el lapso comprendido del 15 de marzo hasta el 31 de agosto de 2020 y que en virtud de lo anterior, se han realizado todas las actividades correspondientes al desarrollo de la auditoría, de acuerdo con lo establecido en el procedimiento de Auditoría Interna - Código: 208-CI-PR-01 -versión 7 - Vigente desde: 23/Dic/2019._x000a__x000a_Ademas de esto, se realiza la explicación que no se concretó con la Asesoría de Control Interno, la realización del desarrollo en conjunto de la acción por lo que no se considera procedente la solicitud._x000a__x000a_Acción que a la fecha se encuentra en ejecución oportuna."/>
    <m/>
    <m/>
    <m/>
    <s v="Requiere seguimiento"/>
    <x v="2"/>
  </r>
  <r>
    <n v="64"/>
    <s v="4. Reasentamientos Humanos"/>
    <s v="4.10"/>
    <s v="Origen Interno "/>
    <s v="1.    Auditorías Internas. "/>
    <s v="Auditoría de Gestión proceso de reasentamientos Humanos"/>
    <s v="Marcela Urrea Jaramillo"/>
    <d v="2019-12-13T00:00:00"/>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d v="2020-02-10T00:00:00"/>
    <d v="2020-05-29T00:00:00"/>
    <s v="4. Reasentamientos Humanos"/>
    <s v="Director de Reasentamientos"/>
    <s v="CERRADA"/>
    <s v="CERRADA"/>
    <s v="20/04/2020_x000a__x000a_23/06/2020"/>
    <s v="CUMPLIDA"/>
    <s v="El 35% de los expedientes activos corresponde a 2637, de los cuales se han intervenido 3088._x000a__x000a_Se anexa el Informe Final de Gestión Documental, donde se evidencia que se realizó la intervención del  117% de los expedientes activos de la Dirección. "/>
    <s v="Informe con el reporte de los expedientes intervenidos realizado por el referente de Gestión Documental._x000a__x000a_Informe de Gestión Documental y archivo de Excel con la relación de los ID intervenidos."/>
    <s v="MARIA ANTONIA SANTOS VASQUEZ_x000a_Profesional Universitario 04_x000a_LUZ MERY PONGUTÁ MONTAÑEZ_x000a_Contratista 359 - 2020"/>
    <s v="24/04/2020_x000a_25/06/2020"/>
    <s v="SI"/>
    <s v="Cerrada "/>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_x000a__x000a_25/06/2020_x000a_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
    <m/>
    <m/>
    <m/>
    <s v="No requiere seguimiento para este corte"/>
    <x v="3"/>
  </r>
  <r>
    <n v="65"/>
    <s v="4. Reasentamientos Humanos"/>
    <s v="4.11"/>
    <s v="Origen Interno "/>
    <s v="1.    Auditorías Internas. "/>
    <s v="Auditoría de Gestión proceso de reasentamientos Humanos"/>
    <s v="Marcela Urrea Jaramillo"/>
    <d v="2019-12-13T00:00:00"/>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d v="2020-02-10T00:00:00"/>
    <d v="2020-12-31T00:00:00"/>
    <s v="4. Reasentamientos Humanos"/>
    <s v="Director de Reasentamientos"/>
    <s v="INICIADA EN LA VIGENCIA 2020"/>
    <s v="SIN VENCER"/>
    <s v="20/04/2020_x000a_23/06/2020_x000a_18/11/2020"/>
    <s v="EN DESARROLLO "/>
    <s v="20/04/2020. Se realizó la intervención a 5 expedientes de la Dirección y las evidencias se encuentran en físico en las instalaciones de la CVP. Se realizó la revisión de la base de selección de vivienda y se verificó la información en el GIS. _x000a__x000a_23/06/2020. Se realizó la intervención a 5 expedientes de la Dirección y las evidencias se encuentran en físico en las instalaciones de la CVP. Se realizó la revisión de la base de selección de vivienda y se verificó la información en el GIS. _x000a__x000a_18/11/2020. Se realizó la verificación mensualmente de la información de 5 expedientes activos con apertura del 2017, en el Sistema de Información Geográfica, verificando el cumplimiento de los requisitos legales por parte de las familias para seleccionar su alternativa habitacional. Se realizó la revisión de la base de selección de vivienda y se verificó la información en el GIS. _x000a__x000a_Para un total de 45 expedientes de 55 programados."/>
    <s v="20/04/2020. Base de selección de vivienda, revisión de 10 identificadores y pantallazos del GIS meses: febrero, y marzo._x000a__x000a_23/06/2020. Base de selección de vivienda, revisión de 10 identificadores y pantallazos del GIS meses: abril y mayo _x000a__x000a_18/11/2020. Base de selección de vivienda, revisión de 25 identificadores y pantallazos del GIS meses: junio, julio, agosto, septiembre y octubre"/>
    <s v="MARIA ANTONIA SANTOS VASQUEZ_x000a_Profesional Universitario 04_x000a_LUZ MERY PONGUTÁ MONTAÑEZ_x000a_Contratista 714 - 2020"/>
    <s v="24/04/2020_x000a_25/06/2020_x000a_19/11/2020"/>
    <s v="NO"/>
    <s v="En Ejecución Oportuna"/>
    <s v="Manuel Andres Farias Pinzón"/>
    <s v="24/04/2020:_x000a_Debido al aislamiento obligatorio por el Covid-19, no fue posible realizar verificación de las evidencias, ya que se encuentran en físico en las instalaciones de la CVP._x000a__x000a_25/06/2020_x000a_Se cuenta con dos (2) archivos en word, desglosados asi: uno corresponde al mes de mayo de2020, donde se evidencian cinco (5) pantallazos de la verificación realizada a cinco expedientes en el sistema GIS; el segundo archivo corresponde al mes de junio de 2020, donde se evidencian cinco (5) pantallazos de la verificación realizada a cinco expedientes en el sistema GIS._x000a__x000a_Tambien se cuenta con base datos de seleccion de vivienda, donde se registra seguimiento realizado a los 10 expedientes correspondientes a mayo y junio del presente año._x000a__x000a_19/11/2020:_x000a_Se cuenta con seis (6) archivos en word, correspondientes a los meses de mayo, junio, julio, agosto, septiembre y octubre de 2020, donde se evidencian cinco (5) pantallazos en cada archivo de la verificación realizada a cinco expedientes en el sistema GIS._x000a__x000a_Igualmente, se cuenta con seis (6) archivos en Excel de nombre &quot;Base seleccion de Vivienda&quot; correspondientes a los meses de mayo, junio, julio, agosto, septiembre y octubre de 2020, _x000a_donde se registra el seguimiento realizado a los 5 expedientes revisados mensualmente en el sistema GIS."/>
    <m/>
    <m/>
    <m/>
    <s v="Requiere seguimiento"/>
    <x v="2"/>
  </r>
  <r>
    <n v="66"/>
    <s v="4. Reasentamientos Humanos"/>
    <s v="4.11"/>
    <s v="Origen Interno "/>
    <s v="1.    Auditorías Internas. "/>
    <s v="Auditoría de Gestión proceso de reasentamientos Humanos"/>
    <s v="Marcela Urrea Jaramillo"/>
    <d v="2019-12-13T00:00:00"/>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d v="2020-02-10T00:00:00"/>
    <d v="2020-12-14T00:00:00"/>
    <s v="4. Reasentamientos Humanos"/>
    <s v="Director de Reasentamientos"/>
    <s v="INICIADA EN LA VIGENCIA 2020"/>
    <s v="SIN VENCER"/>
    <s v="20/04/2020_x000a_23/06/2020_x000a_18/11/2020"/>
    <s v="EN DESARROLLO "/>
    <s v="20/04/2020. Se han enviado correos electrónicos a los referentes de los equipos de trabajo de la Dirección requiriendo la información para el FUSS. _x000a__x000a_23/06/2020. Se han enviado correos electrónicos a los referentes de los equipos de trabajo de la Dirección requiriendo la información para el FUSS. _x000a__x000a_18/11/2020. Se han enviado correos electrónicos a los referentes de los equipos de trabajo de la Dirección requiriendo la información para el FUSS. "/>
    <s v="20/04/2020. Correos enviados el 03 de febrero y el 30 de marzo del 2020_x000a__x000a_23/06/2020. Correos enviados el 30 de abril y  29 de mayo del 2020_x000a__x000a_18/11/2020. Correos enviados el 26 junio, 3 y 31 agosto, 30 septiembre y 30 octubre del 2020"/>
    <s v="MARIA ANTONIA SANTOS VASQUEZ_x000a_Profesional Universitario 04_x000a_LUZ MERY PONGUTÁ MONTAÑEZ_x000a_Contratista 714 - 2020"/>
    <s v="24/04/2020_x000a_25/06/2020_x000a_19/11/2020"/>
    <s v="NO"/>
    <s v="En Ejecución Oportuna"/>
    <s v="Manuel Andres Farias Pinzón"/>
    <s v="24/04/2020:_x000a_Se cuenta con correos del 03Feb2020 y 30Mar2020, dirigidos a los referentes de los equipos de trabajo de la Dirección, haciendo el requirimiento de la información para el FUSS._x000a__x000a_25/06/2020:_x000a_Se han enviado correos electrónicos a los referentes de los equipos de trabajo de la Dirección requiriendo la información para el FUSS, enviados el 03Feb2020, 02Mar2020, 30Mar2020, 30Abr2020 y  29May2020._x000a__x000a_19/11/2020:_x000a_Se cuenta con correos enviados el 26jun2020, 3Ago2020, 31Ago2020, 30Sep2020 y 30Oct2020, dirigidos a los referentes de los equipos de trabajo de la Dirección, haciendo el requirimiento de la información para el FUSS."/>
    <m/>
    <m/>
    <m/>
    <s v="Requiere seguimiento"/>
    <x v="2"/>
  </r>
  <r>
    <n v="67"/>
    <s v="4. Reasentamientos Humanos"/>
    <s v="4.12"/>
    <s v="Origen Interno "/>
    <s v="1.    Auditorías Internas. "/>
    <s v="Auditoría de Gestión proceso de reasentamientos Humanos"/>
    <s v="Marcela Urrea Jaramillo"/>
    <d v="2019-12-13T00:00:00"/>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d v="2020-02-10T00:00:00"/>
    <d v="2020-12-31T00:00:00"/>
    <s v="4. Reasentamientos Humanos"/>
    <s v="Director de Reasentamientos"/>
    <s v="CERRADA"/>
    <s v="CERRADA"/>
    <s v="20/04/2020_x000a__x000a_23/06/2020"/>
    <s v="CUMPLIDA"/>
    <s v="No se ha remitido copia del taponamiento._x000a__x000a_Se evidencia documento del taponamiento del servicio público del ID 2011-19-12599"/>
    <s v="Escaner de los documentos del expediente 2011-19-12599."/>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
    <m/>
    <m/>
    <m/>
    <s v="No requiere seguimiento para este corte"/>
    <x v="3"/>
  </r>
  <r>
    <n v="68"/>
    <s v="4. Reasentamientos Humanos"/>
    <s v="4.12"/>
    <s v="Origen Interno "/>
    <s v="1.    Auditorías Internas. "/>
    <s v="Auditoría de Gestión proceso de reasentamientos Humanos"/>
    <s v="Marcela Urrea Jaramillo"/>
    <d v="2019-12-13T00:00:00"/>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d v="2020-02-10T00:00:00"/>
    <d v="2020-12-31T00:00:00"/>
    <s v="4. Reasentamientos Humanos"/>
    <s v="Director de Reasentamientos"/>
    <s v="CERRADA"/>
    <s v="CERRADA"/>
    <s v="20/04/2020_x000a_23/06/2020_x000a_18/11/2020"/>
    <s v="CUMPLIDA"/>
    <s v="20/04/2020. No se han realizado auditorias._x000a__x000a_23/06/2020. No se han realizado auditorias._x000a__x000a_18/11/2020. Se realizó reunión el 9 de septiembre, con el equipo interdisciplinario, y se levantó acta, en la cual se designa el equipo para atender la Auditoría Interna."/>
    <s v="18/11/2020. Acta de reunión del 9 de septiembre de 2020"/>
    <s v="MARIA ANTONIA SANTOS VASQUEZ_x000a_Profesional Universitario 04_x000a_LUZ MERY PONGUTÁ MONTAÑEZ_x000a_Contratista 714 - 2020"/>
    <s v="24/04/2020_x000a_25/06/2020_x000a_19/11/2020"/>
    <s v="SI"/>
    <s v="Cerrada "/>
    <s v="Manuel Andres Farias Pinzón"/>
    <s v="24/04/2020:_x000a_A la fecha no se ha requerido el desarrollo de esta actividad._x000a__x000a_25/06/2020:_x000a_A la fecha no se ha requerido el desarrollo de esta actividad._x000a__x000a_19/11/2020:_x000a_Se cuenta con acta de reunión del día 09Sep2020 donde se estableció el equipo interdisciplinario para atender los requerimientos en el marco de la auditoria de notificaciones en tiempo de pandemia, la cual es firmada por todos los participantes."/>
    <m/>
    <m/>
    <m/>
    <s v="Requiere seguimiento"/>
    <x v="0"/>
  </r>
  <r>
    <n v="69"/>
    <s v="4. Reasentamientos Humanos"/>
    <s v="4.13"/>
    <s v="Origen Interno "/>
    <s v="1.    Auditorías Internas. "/>
    <s v="Auditoría de Gestión proceso de reasentamientos Humanos"/>
    <s v="Marcela Urrea Jaramillo"/>
    <d v="2019-12-13T00:00:00"/>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s v="4. Reasentamientos Humanos"/>
    <s v="Director de Reasentamientos"/>
    <s v="CERRADA"/>
    <s v="CERRADA"/>
    <s v="20/04/2020_x000a__x000a_23/06/2020"/>
    <s v="CUMPLIDA"/>
    <s v="No se ha realizado la herramienta para el seguimiento.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un archivo Excel  donde se registra el seguimiento a los actos administrativos, actualmente con 38 registros"/>
    <m/>
    <m/>
    <m/>
    <s v="No requiere seguimiento para este corte"/>
    <x v="3"/>
  </r>
  <r>
    <n v="70"/>
    <s v="4. Reasentamientos Humanos"/>
    <s v="4.14"/>
    <s v="Origen Interno "/>
    <s v="1.    Auditorías Internas. "/>
    <s v="Auditoría de Gestión proceso de reasentamientos Humanos"/>
    <s v="Marcela Urrea Jaramillo"/>
    <d v="2019-12-13T00:00:00"/>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d v="2020-02-10T00:00:00"/>
    <d v="2020-12-31T00:00:00"/>
    <s v="4. Reasentamientos Humanos"/>
    <s v="Director de Reasentamientos"/>
    <s v="CERRADA"/>
    <s v="CERRADA"/>
    <s v="20/04/2020_x000a__x000a_23/06/2020"/>
    <s v="CUMPLIDA"/>
    <s v="No se ha realizado la herramienta para el seguimiento._x000a_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s v="Cerrada "/>
    <s v="Manuel Andres Farias Pinzón"/>
    <s v="24/04/2020:_x000a_A la fecha no se evidencia soporte del desarrollo de esta actividad._x000a__x000a_25/06/2020:_x000a_Se cuenta con un archivo Excel  donde se registra el seguimiento a los actos administrativos, actualmente con 38 registros"/>
    <m/>
    <m/>
    <m/>
    <s v="No requiere seguimiento para este corte"/>
    <x v="3"/>
  </r>
  <r>
    <n v="71"/>
    <s v="4. Reasentamientos Humanos"/>
    <s v="4.15"/>
    <s v="Origen Interno "/>
    <s v="1.    Auditorías Internas. "/>
    <s v="Auditoría de Gestión proceso de reasentamientos Humanos"/>
    <s v="Marcela Urrea Jaramillo"/>
    <d v="2019-12-13T00:00:00"/>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d v="2020-02-10T00:00:00"/>
    <d v="2020-12-31T00:00:00"/>
    <s v="4. Reasentamientos Humanos"/>
    <s v="Director de Reasentamientos"/>
    <s v="CERRADA"/>
    <s v="CERRADA"/>
    <s v="20/04/2020_x000a_23/06/2020_x000a_18/11/2020"/>
    <s v="CUMPLIDA"/>
    <s v="20/04/2020. Con el formato 208-REAS-Ft-103 FORMATO PARA PRESTAMO Y DEVOLUCIÓN DE EXPEDIENTES se realiza el seguimiento diario del prestamo de los expedientes y el control de la foliación._x000a__x000a_23/06/2020. Se realizó la modificación del Procedimiento de Reubicación Definitiva mediante radicado 2020IE6123 de fecha 09 de junio de 2020._x000a__x000a_18/11/2020. Se realizó la modificación a 4 procedimientos de la Dirección de Reasentamientos, así: Relocalización transitoria, Adquisición de Predios, Selección de Vivienda y Cuentas de Ahorro Programado.  _x000a__x000a_Para un total de cinco (5) procedimientos actualizados en la vigencia."/>
    <s v="20/04/2020. 208-REAS-Ft-103 FORMATO PARA PRESTAMO Y DEVOLUCIÓN DE EXPEDIENTES_x000a__x000a_23/06/2020. Procedimiento de Reubicación Definitiva modificado y Correo enviado a los funcionarios y contratistas de la Dirección, comunicando dicha modificación, con fecha 19 de junio de 2020_x000a_Memorando para la OAP con radicado 2020IE6123._x000a__x000a_18/11/2020. Procedimientos actualizados, mediante correos de OAP y comunicados de Reas así: 2020IE7090 y 2020IE7091 del 26 de agosto, 2020IE8778 y 2020IE8780 del 28 de octubre de 2020"/>
    <s v="MARIA ANTONIA SANTOS VASQUEZ_x000a_Profesional Universitario 04_x000a_LUZ MERY PONGUTÁ MONTAÑEZ_x000a_Contratista 714 - 2020"/>
    <s v="24/04/2020_x000a_25/06/2020_x000a_19/11/2020"/>
    <s v="SI"/>
    <s v="Cerrada "/>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_x000a__x000a_25/06/2020:_x000a_Se evidencia actualización de un (1) procedimiento, donde se realizó la modificación del procedimiento 208-REAS-Pr-05 PROCEDIMIENTO REUBICACION DEFINITIVA  V9 mediante radicado 2020IE6123 de fecha 09Jun2020._x000a__x000a_Aún esta pendiente la actualización de cuatro (4) procedimientos._x000a__x000a_19/11/2020:_x000a_Se realiza actualización de 4 procedimientos de la Dirección de Reasentamientos, así: _x000a_Relocalización transitoria, Código: 208-REAS-Pr-06, Versión: 6, Vigente desde: 26/08/2020_x000a_Adquisición de Predios, Código: 208-REAS-Pr-04, Versión: 7, Vigente desde: 26/08/2020_x000a_Selección de Vivienda, Código: 208-REAS-Pr-08, Versión: 5, Vigente desde: 28-10-2020_x000a_Cuentas de Ahorro Programado, Código: 208-REAS-Pr-03, Versión: 3, Vigente desde: 28/10/2020_x000a__x000a_Para un total de cinco (5) procedimientos actualizados en la vigencia, los cuales se encuentran publicados en la carpeta de calidad en la ruta: \\10.216.160.201\calidad\4. PROCESO REASENTAMIENTOS HUMANOS\PROCEDIMIENTOS"/>
    <m/>
    <m/>
    <m/>
    <s v="Requiere seguimiento"/>
    <x v="0"/>
  </r>
  <r>
    <n v="72"/>
    <s v="1. Gestión Estratégica"/>
    <s v="1.30"/>
    <s v="Origen Interno "/>
    <s v="3.    Seguimientos de la Asesoría de Control Interno."/>
    <s v="Informe Tercer Seguimiento PAAC 2019"/>
    <s v="Ángelo Maurizio Díaz Rodríguez"/>
    <d v="2020-01-16T00:00:00"/>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d v="2020-05-01T00:00:00"/>
    <d v="2020-08-31T00:00:00"/>
    <s v="1. Gestión Estratégica"/>
    <s v="Jefe Oficina Asesora de Planeación "/>
    <s v="CERRADA"/>
    <s v="CERRADA"/>
    <s v="30/06/2020_x000a_20/11/2020"/>
    <s v="CUMPLIDA"/>
    <s v="30/06/2020: Se formuló la versión 11 de la Norma Fundamental, la cual se encuentra en proceso de revisión._x000a__x000a_20/11/2020: El 3 de agosto de 2020, se generó la versión 11 de la Norma Fundamental, la cual fue publicada en la carpeta de calidad y socializada a todos los niveles de la Entidad."/>
    <s v="30/06/2020: \\10.216.160.201\Oficial\PLAN DE MEJORAMIENTO CI\2020\SEGUIMIENTO JUNIO - 30 2020\SIG_x000a__x000a_20/11/2020: \\10.216.160.201\calidad\1. PROCESO DE GESTIÓN ESTRATÉGICA\INSTRUCTIVOS\208-PLA-In-01  NORMA FUNDAMENTAL"/>
    <s v="Catalina Nagy Patiño - Jefe Oficina Asesora de Planeación"/>
    <s v="3/07/2020_x000a_23/11/2020"/>
    <s v="SI"/>
    <s v="Cerrada "/>
    <s v="Manuel Andres Farias Pinzón"/>
    <s v="03/07/2020:_x000a_No se cuenta con soporte que evidencie que se formuló la versión 11 de la Norma Fundamental y que se encuentra en proceso de revisión._x000a__x000a_20/11/2020: Se cuenta con los siguientes soportes: _x000a__x000a_- Correo del 21Jul2020 donde se solicita revisión a la norma fundamental_x000a_- Correo del 03Ago2020 donde se solicita revisión a la norma fundamental._x000a_- Solicitud de modificación de la norma fundamental del día 03Ago2020, mediante el formato &quot;SOLICITUD DE CREACIÓN O MODIFICACIÓN O ELIMINACIÓN DE DOCUMENTOS DEL SIG&quot;, Código: 208-PLA-Ft-02, Versión: 6, Vigente desde: 21/09/2016._x000a_- Correo del 05Ago2020 de revisión y aprobación de la norma fundamental._x000a_- Pieza gráfica del 05Ago2020 sobre actualización de la norma fundamental._x000a_- Correo del 05Ago2020 informando a todo el personal de la CVP que la norma fundamental ha sido actualizada._x000a_- Actualización de la &quot;NORMA FUNDAMENTAL ESTANDARIZACIÓN DOCUMENTAL&quot;, Código: 208-PLA–IN–01, Versión:11, Vigente desde: 03-08-2020, ubicada en la ruta: \\10.216.160.201\calidad\1. PROCESO DE GESTIÓN ESTRATÉGICA\INSTRUCTIVOS\208-PLA-In-01  NORMA FUNDAMENTAL._x000a_Actividad cumplida"/>
    <m/>
    <m/>
    <m/>
    <s v="Requiere seguimiento"/>
    <x v="0"/>
  </r>
  <r>
    <n v="73"/>
    <s v="1. Gestión Estratégica"/>
    <s v="1.30"/>
    <s v="Origen Interno "/>
    <s v="3.    Seguimientos de la Asesoría de Control Interno."/>
    <s v="Informe Tercer Seguimiento PAAC 2019"/>
    <s v="Ángelo Maurizio Díaz Rodríguez"/>
    <d v="2020-01-16T00:00:00"/>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d v="2020-05-01T00:00:00"/>
    <d v="2020-08-31T00:00:00"/>
    <s v="1. Gestión Estratégica"/>
    <s v="Jefe Oficina Asesora de Planeación "/>
    <s v="CERRADA"/>
    <s v="CERRADA"/>
    <s v="30/06/2020_x000a_20/11/2020"/>
    <s v="CUMPLIDA"/>
    <s v="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_x000a__x000a_20/112020: El día 13 de agosto se radicó memorando con radicado No. 2020IE7194, con el fin de entregar los Lineamientos establecidos para las Herramientas de Gestión y para la Documentación del Sistema Integrado de Gestión.  _x000a__x000a_De igual forma, se radicó memorando No. 2020IE6888 el día 27 de Julio de 2020, con el fin de entregar lineamientos para el reporte de Normogramas de la Entidad. "/>
    <s v="30/06/2020: \\10.216.160.201\Oficial\PLAN DE MEJORAMIENTO CI\2020\SEGUIMIENTO JUNIO - 30 2020\SIG_x000a__x000a_20/11/2020: Memorandos 2020IE7194 y 2020IE6888, radicados a los Responsables de Procesos de la Entidad"/>
    <s v="Catalina Nagy Patiño - Jefe Oficina Asesora de Planeación"/>
    <s v="3/07/2020_x000a_23/11/2020"/>
    <s v="SI"/>
    <s v="Cerrada "/>
    <s v="Manuel Andres Farias Pinzón"/>
    <s v="03/07/2020:_x000a_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_x000a__x000a_Queda pendiente entregar el memorando para Informar a los Responsables de Proceso - Enlace, sobre los lineamientos establecidos para la documentación del Sistema Integrado de Gestión y su ruta de consulta._x000a__x000a_23/11/2020: _x000a_Se cuenta con memorando 2020IE7194 del 13Ago2020 donde se entregan los Lineamientos establecidos para las Herramientas de Gestión y para la Documentación del Sistema Integrado de Gestión.  _x000a__x000a_Igualmente, se cuenta con memorando 2020IE6888 del 27Jul2020, donde se entregan los lineamientos para el reporte de Normogramas de la Entidad._x000a_Actividad cumplida"/>
    <m/>
    <m/>
    <m/>
    <s v="Requiere seguimiento"/>
    <x v="0"/>
  </r>
  <r>
    <n v="74"/>
    <s v="1. Gestión Estratégica"/>
    <s v="1.31"/>
    <s v="Origen Interno "/>
    <s v="3.    Seguimientos de la Asesoría de Control Interno."/>
    <s v="Informe Tercer Seguimiento PAAC 2019"/>
    <s v="Ángelo Maurizio Díaz Rodríguez"/>
    <d v="2020-01-16T00:00:00"/>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d v="2020-01-01T00:00:00"/>
    <d v="2020-05-31T00:00:00"/>
    <s v="1. Gestión Estratégica"/>
    <s v="Jefe Oficina Asesora de Planeación "/>
    <s v="CERRADA"/>
    <s v="CERRADA"/>
    <s v="21/04/2020_x000a_30/06/2020"/>
    <s v="CUMPLIDA"/>
    <s v="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
    <s v="21/04/2020: Acta de reunión:_x000a_\\10.216.160.201\Oficial\PLAN DE MEJORAMIENTO CI\2020\Actividad 74_x000a__x000a_30/06/2020: \\10.216.160.201\calidad\19. CONSOLIDADO MAPAS DE RIESGO\MATRIZ DE RIESGOS - PAAC\2020"/>
    <s v="Catalina Nagy Patiño - Jefe Oficina Asesora de Planeación"/>
    <d v="2020-04-27T00:00:00"/>
    <s v="SI"/>
    <s v="Cerrada "/>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quot;.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
    <m/>
    <m/>
    <m/>
    <s v="No requiere seguimiento para este corte"/>
    <x v="1"/>
  </r>
  <r>
    <n v="75"/>
    <s v="2. Gestión de Comunicaciones"/>
    <s v="2.6"/>
    <s v="Origen Interno "/>
    <s v="3.    Seguimientos de la Asesoría de Control Interno."/>
    <s v="Informe Tercer Seguimiento PAAC 2019"/>
    <s v="Ángelo Maurizio Díaz Rodríguez"/>
    <d v="2020-01-16T00:00:00"/>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m/>
    <m/>
    <m/>
    <s v="No requiere seguimiento para este corte"/>
    <x v="1"/>
  </r>
  <r>
    <n v="76"/>
    <s v="2. Gestión de Comunicaciones"/>
    <s v="2.7"/>
    <s v="Origen Interno "/>
    <s v="3.    Seguimientos de la Asesoría de Control Interno."/>
    <s v="Informe Tercer Seguimiento PAAC 2019"/>
    <s v="Ángelo Maurizio Díaz Rodríguez"/>
    <d v="2020-01-16T00:00:00"/>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m/>
    <m/>
    <m/>
    <s v="No requiere seguimiento para este corte"/>
    <x v="1"/>
  </r>
  <r>
    <n v="77"/>
    <s v="2. Gestión de Comunicaciones"/>
    <s v="2.8"/>
    <s v="Origen Interno "/>
    <s v="3.    Seguimientos de la Asesoría de Control Interno."/>
    <s v="Informe Tercer Seguimiento PAAC 2019"/>
    <s v="Ángelo Maurizio Díaz Rodríguez"/>
    <d v="2020-01-16T00:00:00"/>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m/>
    <m/>
    <m/>
    <s v="No requiere seguimiento para este corte"/>
    <x v="1"/>
  </r>
  <r>
    <n v="78"/>
    <s v="2. Gestión de Comunicaciones"/>
    <s v="2.9"/>
    <s v="Origen Interno "/>
    <s v="3.    Seguimientos de la Asesoría de Control Interno."/>
    <s v="Informe Tercer Seguimiento PAAC 2019"/>
    <s v="Ángelo Maurizio Díaz Rodríguez"/>
    <d v="2020-01-16T00:00:00"/>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d v="2020-01-21T00:00:00"/>
    <d v="2020-01-24T00:00:00"/>
    <s v="2. Gestión de Comunicaciones"/>
    <s v="Jefe Oficina Asesora de Comunicaciones "/>
    <s v="CERRADA"/>
    <s v="CERRADA"/>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s v="Cerrada "/>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m/>
    <m/>
    <m/>
    <s v="No requiere seguimiento para este corte"/>
    <x v="1"/>
  </r>
  <r>
    <n v="79"/>
    <s v="4. Reasentamientos Humanos"/>
    <s v="4.17"/>
    <s v="Origen Interno "/>
    <s v="3.    Seguimientos de la Asesoría de Control Interno."/>
    <s v="Informe Tercer Seguimiento PAAC 2019"/>
    <s v="Ángelo Maurizio Díaz Rodríguez"/>
    <d v="2020-01-16T00:00:00"/>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d v="2020-01-28T00:00:00"/>
    <d v="2020-12-31T00:00:00"/>
    <s v="4. Reasentamientos Humanos"/>
    <s v="Director de Reasentamientos"/>
    <s v="CERRADA"/>
    <s v="CERRADA"/>
    <d v="2020-04-20T00:00:00"/>
    <s v="CUMPLIDA"/>
    <s v="Se incluyó en la redacción de los riesgos para el 2020 las variables."/>
    <s v="Mapa de riesgos de la Dirección."/>
    <s v="MARIA ANTONIA SANTOS VASQUEZ_x000a_Profesional Universitario 04"/>
    <d v="2020-04-24T00:00:00"/>
    <s v="SI"/>
    <s v="Cerrada "/>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m/>
    <m/>
    <m/>
    <s v="No requiere seguimiento para este corte"/>
    <x v="1"/>
  </r>
  <r>
    <n v="80"/>
    <s v="7. Urbanizaciones y Titulación"/>
    <s v="7.14"/>
    <s v="Origen Interno "/>
    <s v="3.    Seguimientos de la Asesoría de Control Interno."/>
    <s v="Informe Tercer Seguimiento PAAC 2019"/>
    <s v="Ángelo Maurizio Díaz Rodríguez"/>
    <d v="2020-01-16T00:00:00"/>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d v="2020-01-01T00:00:00"/>
    <d v="2020-06-30T00:00:00"/>
    <s v="7. Urbanizaciones y Titulación"/>
    <s v="Director de Urbanizaciones y Titulación"/>
    <s v="CERRADA"/>
    <s v="CERRADA"/>
    <s v="15/042020_x000a_23/06/2020_x000a_17/11/2020"/>
    <s v="CUMPLIDA"/>
    <s v="24/04/2020: Las observaciones efectuadas se remitieron a la Subsecretaria Jurìdica del Hàbitat para que a su vez las remita a la Alcaldìa Mayor para aprobaciòn y posterior promulgaciòn del Decreto de condiciones de urgencia._x000a__x000a_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_x000a__x000a_01/09/2020 Cumplida Publicaciòn Decreto 196 del 1 de septiembre de 2020"/>
    <s v="15/04/2020: Se encuentra el proyecto en validaciòn por parte del Hàbitat para aprobaciòn de la Alcaldìa_x000a__x000a_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_x000a__x000a_01/09/2020: Decreto 196 del 1 de septiembre de 2020"/>
    <s v="Angela María Vélez C._x000a_Amalin Ariza"/>
    <s v="24/04/2020_x000a_01/07/2020_x000a_23/11/2020"/>
    <s v="SI"/>
    <s v="Cerrada "/>
    <s v="Manuel Andres Farias Pinzón"/>
    <s v="24/04/2020:_x000a_El proyecto se encuentra en validaciòn por parte del Hàbitat para aprobaciòn de la Alcaldìa._x000a__x000a_01/07/2020:_x000a_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_x000a__x000a_23/11/2020:_x000a_Se cuenta con la expedición del acto administrativo que permite proceder con el procedimiento de expropiación administrativa de Paraiso II y Bella Flor, para programar la entrega de titulos, mediante el Decreto 196 del 01Sep2020._x000a_Actividad cumplida"/>
    <m/>
    <m/>
    <m/>
    <s v="Requiere seguimiento"/>
    <x v="0"/>
  </r>
  <r>
    <n v="81"/>
    <s v="7. Urbanizaciones y Titulación"/>
    <s v="7.14"/>
    <s v="Origen Interno "/>
    <s v="3.    Seguimientos de la Asesoría de Control Interno."/>
    <s v="Informe Tercer Seguimiento PAAC 2019"/>
    <s v="Ángelo Maurizio Díaz Rodríguez"/>
    <d v="2020-01-16T00:00:00"/>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d v="2020-01-01T00:00:00"/>
    <d v="2020-06-30T00:00:00"/>
    <s v="7. Urbanizaciones y Titulación"/>
    <s v="Director de Urbanizaciones y Titulación"/>
    <s v="CERRADA"/>
    <s v="CERRADA"/>
    <d v="2020-04-15T00:00:00"/>
    <s v="CUMPLIDA"/>
    <s v="En el PAAC vigencia 2020 fue incluìdo este escenario de participaciòn ciudadana"/>
    <s v="PAAC 2020"/>
    <s v="Angela María Vélez C."/>
    <d v="2020-04-24T00:00:00"/>
    <s v="SI"/>
    <s v="Cerrada "/>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m/>
    <m/>
    <m/>
    <s v="No requiere seguimiento para este corte"/>
    <x v="1"/>
  </r>
  <r>
    <n v="82"/>
    <s v="9. Gestión Administrativa "/>
    <s v="9.48"/>
    <s v="Origen Interno "/>
    <s v="3.    Seguimientos de la Asesoría de Control Interno."/>
    <s v="Informe Tercer Seguimiento PAAC 2019"/>
    <s v="Ángelo Maurizio Díaz Rodríguez"/>
    <d v="2020-01-16T00:00:00"/>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d v="2020-02-01T00:00:00"/>
    <d v="2020-02-29T00:00:00"/>
    <s v="9. Gestión Administrativa "/>
    <s v="Subdirector Administrativo "/>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s v="Cerrada "/>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m/>
    <m/>
    <m/>
    <s v="No requiere seguimiento para este corte"/>
    <x v="1"/>
  </r>
  <r>
    <n v="83"/>
    <s v="12. Gestión del Talento Humano"/>
    <s v="12.4"/>
    <s v="Origen Interno "/>
    <s v="3.    Seguimientos de la Asesoría de Control Interno."/>
    <s v="Informe Tercer Seguimiento PAAC 2019"/>
    <s v="Ángelo Maurizio Díaz Rodríguez"/>
    <d v="2020-01-16T00:00:00"/>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d v="2020-02-01T00:00:00"/>
    <d v="2020-02-29T00:00:00"/>
    <s v="12. Gestión del Talento Humano"/>
    <s v="Subdirector Administrativo "/>
    <s v="CERRADA"/>
    <s v="CERRADA"/>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s v="Cerrada "/>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m/>
    <m/>
    <m/>
    <s v="No requiere seguimiento para este corte"/>
    <x v="1"/>
  </r>
  <r>
    <n v="84"/>
    <s v="14. Gestión Tecnología de la Información y Comunicaciones"/>
    <s v="14.31"/>
    <s v="Origen Interno "/>
    <s v="3.    Seguimientos de la Asesoría de Control Interno."/>
    <s v="Informe Tercer Seguimiento PAAC 2019"/>
    <s v="Ángelo Maurizio Díaz Rodríguez"/>
    <d v="2020-01-16T00:00:00"/>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m/>
    <m/>
    <m/>
    <s v="No requiere seguimiento para este corte"/>
    <x v="1"/>
  </r>
  <r>
    <n v="85"/>
    <s v="14. Gestión Tecnología de la Información y Comunicaciones"/>
    <s v="14.32"/>
    <s v="Origen Interno "/>
    <s v="3.    Seguimientos de la Asesoría de Control Interno."/>
    <s v="Informe Tercer Seguimiento PAAC 2019"/>
    <s v="Ángelo Maurizio Díaz Rodríguez"/>
    <d v="2020-01-16T00:00:00"/>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m/>
    <m/>
    <m/>
    <s v="No requiere seguimiento para este corte"/>
    <x v="1"/>
  </r>
  <r>
    <n v="86"/>
    <s v="14. Gestión Tecnología de la Información y Comunicaciones"/>
    <s v="14.33"/>
    <s v="Origen Interno "/>
    <s v="3.    Seguimientos de la Asesoría de Control Interno."/>
    <s v="Informe Tercer Seguimiento PAAC 2019"/>
    <s v="Ángelo Maurizio Díaz Rodríguez"/>
    <d v="2020-01-16T00:00:00"/>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m/>
    <m/>
    <m/>
    <s v="No requiere seguimiento para este corte"/>
    <x v="1"/>
  </r>
  <r>
    <n v="87"/>
    <s v="14. Gestión Tecnología de la Información y Comunicaciones"/>
    <s v="14.34"/>
    <s v="Origen Interno "/>
    <s v="3.    Seguimientos de la Asesoría de Control Interno."/>
    <s v="Informe Tercer Seguimiento PAAC 2019"/>
    <s v="Ángelo Maurizio Díaz Rodríguez"/>
    <d v="2020-01-16T00:00:00"/>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d v="2020-01-01T00:00:00"/>
    <d v="2020-01-31T00:00:00"/>
    <s v="14. Gestión Tecnología de la Información y Comunicaciones"/>
    <s v="Jefe Oficina de Tecnologías de la Información y las Comunicaciones"/>
    <s v="CERRADA"/>
    <s v="CERRADA"/>
    <d v="2020-04-17T00:00:00"/>
    <s v="CUMPLIDA"/>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s v="Cerrada "/>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m/>
    <m/>
    <m/>
    <s v="No requiere seguimiento para este corte"/>
    <x v="1"/>
  </r>
  <r>
    <n v="88"/>
    <s v="8. Servicio al Ciudadano"/>
    <s v="8.14"/>
    <s v="Origen Interno "/>
    <s v="3.    Seguimientos de la Asesoría de Control Interno."/>
    <s v="Seguimiento PQRSDF por presuntos actos de Corrupción 2do semestre 2019"/>
    <s v="Marcela Urrea Jaramillo"/>
    <d v="2020-01-31T00:00:00"/>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d v="2020-02-06T00:00:00"/>
    <d v="2020-03-31T00:00:00"/>
    <s v="8. Servicio al Ciudadano"/>
    <s v="Director de Gestión Corporativa y CID"/>
    <s v="CERRADA"/>
    <s v="CERRADA"/>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s v="Cerrada "/>
    <s v="Manuel Andres Farias Pinzón"/>
    <s v="28/04/2020:_x000a_Se cuenta con memorando 2020IE5000 del dia 16Mar2020, donde la Dirección de Gestión Corporativa solicita a la Subdirección Administrativa la modificación de la resolución 4720 del 29 de octubre de 2018."/>
    <m/>
    <m/>
    <m/>
    <s v="No requiere seguimiento para este corte"/>
    <x v="1"/>
  </r>
  <r>
    <n v="89"/>
    <s v="9. Gestión Administrativa "/>
    <s v="9.49"/>
    <s v="Origen Interno "/>
    <s v="3.    Seguimientos de la Asesoría de Control Interno."/>
    <s v="Informe de Austeridad del gasto público"/>
    <s v="Graciela Zabala Rico"/>
    <d v="2020-01-30T00:00:00"/>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d v="2020-02-18T00:00:00"/>
    <d v="2020-08-31T00:00:00"/>
    <s v="9. Gestión Administrativa "/>
    <s v="Subdirector Administrativo "/>
    <s v="INICIADA EN LA VIGENCIA 2020"/>
    <s v="VENCIDA EN LA VIGENCIA 2020"/>
    <s v="21/04/2020_x000a_25/06/2020_x000a_20/11/2020"/>
    <s v="EN DESARROLLO "/>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_x000a__x000a_20/11/2020: La oficina Direccion Juridica informa que proambiental da Respuesta a la solicitud No. 652498 del 30 de junio de 2020, se encuentra el segunda instancia dicha reclamación."/>
    <s v="Memorando 2020IE2746 - 2020IE2723._x000a_Memorando 2020EE2466 Recurso de reposición."/>
    <s v="HERNAN DARIO PARRA"/>
    <s v="22/04/2020_x000a_01/07/2020_x000a_23/11/2020"/>
    <s v="NO"/>
    <s v="En Ejecución Vencida"/>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_x000a__x000a_01/07/2020:_x000a_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_x000a__x000a_23/11/2020:_x000a_Se cuenta con respuesta de proambiental a la solicitud No. 652498 del 30Jun2020, se encuentra en segunda instancia dicha reclamación."/>
    <m/>
    <m/>
    <m/>
    <s v="Requiere seguimiento"/>
    <x v="2"/>
  </r>
  <r>
    <n v="90"/>
    <s v="9. Gestión Administrativa "/>
    <s v="9.50"/>
    <s v="Origen Interno "/>
    <s v="3.    Seguimientos de la Asesoría de Control Interno."/>
    <s v="Informe de Austeridad del gasto público"/>
    <s v="Graciela Zabala Rico"/>
    <d v="2020-01-30T00:00:00"/>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d v="2020-02-18T00:00:00"/>
    <d v="2020-12-31T00:00:00"/>
    <s v="9. Gestión Administrativa "/>
    <s v="Subdirector Administrativo "/>
    <s v="INICIADA EN LA VIGENCIA 2020"/>
    <s v="SIN VENCER"/>
    <s v="21/04/2020_x000a_25/06/2020_x000a_20/11/2020"/>
    <s v="EN DESARROLLO "/>
    <s v="21/04/2020: Se realizó socialización y mesa de trabajo para el primer trimestre al Informe de Austeridad del gasto, con los diferentes enlaces de forma virtual, debido a la emergencia sanitaria y aislamiento, dando respuesta bajo memorando._x000a__x000a_25/06/2020: se adjunta memorando 2020IE5430 Respuesta información austeridad del gasto publico primer trimestre, en el cual se dio respuesta de manera conjunta, canalizando la información en un solo memorando._x000a__x000a_20/11/2020: se adjunta memorando 2020IE8563 de Respuesta información austeridad del gasto publico, en el cual se da respuesta de manera conjunta, canalizando la información en un solo memorando."/>
    <s v="Mesa de trabajo virtual _x000a__x000a_2020IE5430 Respuesta información austeridad del gasto publico primer trimestre._x000a__x000a_memorando 2020IE8563 de Respuesta, Mesa de trabajo virtual "/>
    <s v="HERNAN DARIO PARRA"/>
    <s v="22/04/2020_x000a_01/07/2020_x000a_23/11/2020"/>
    <s v="NO"/>
    <s v="En Ejecución Oportuna"/>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_x000a__x000a_01/07/2020:_x000a_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_x000a__x000a_23/11/2020:_x000a_Se cuenta con memorando 2020IE8563 del día 16Oct2020, dirigido a la Asesoría de Control Interno, donde se emite Respuesta al Memorando No. 2020IE8393 Información Austeridad del Gasto Público tercer trimestre 2020, el cual se preparó de manera conjunta con las demás dependencias de la CVP y se unificó la respuesta, canalizando la información en un solo memorando. _x000a__x000a_Igualmente se cuenta con agenda de reunión programada para el día 15Oct2020 (Solicitud Información - Austeridad del Gasto Público.) con el objetivo de unificar la información solicitada por control Interno y socialización de los puntos según memorando 2020IE8393_x000a__x000a_Actividad que continúa en Ejecución Oportuna."/>
    <m/>
    <m/>
    <m/>
    <s v="Requiere seguimiento"/>
    <x v="2"/>
  </r>
  <r>
    <n v="91"/>
    <s v="8. Servicio al Ciudadano"/>
    <s v="8.15"/>
    <s v="Origen Interno "/>
    <s v="3.    Seguimientos de la Asesoría de Control Interno."/>
    <s v="Seguimiento PQRSDF por presuntos actos de Corrupción 2do semestre 2019"/>
    <s v="Marcela Urrea Jaramillo"/>
    <d v="2020-01-31T00:00:00"/>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d v="2020-03-01T00:00:00"/>
    <d v="2020-12-31T00:00:00"/>
    <s v="4. Reasentamientos Humanos"/>
    <s v="Director de Reasentamientos"/>
    <s v="INICIADA EN LA VIGENCIA 2020"/>
    <s v="SIN VENCER"/>
    <s v="20/04/2020_x000a_23/06/2020_x000a_18/11/2020"/>
    <s v="EN DESARROLLO "/>
    <s v="20/04/2020. Se implementó en la Dirección una herramienta para realizar el seguimiento a las PQRSD en donde se encuentra el responsable de dar respuesta._x000a__x000a_23/06/2020. En la herramienta implementada se registra el profesional responsable de proyectar la respuesta a los PQRSD._x000a__x000a_18/11/2020. En la herramienta implementada se registra el profesional responsable de proyectar la respuesta a los PQRSD."/>
    <s v="23/06/2020. \\10.216.160.201\Bases_usuarios\bd\reasentamientos\MATRIZ SEGUIMIENTO PQRS (REAS). _x000a_Correo electrónico de fecha 18 de junio de 2020 con la remisión de la información._x000a__x000a_18/11/2020. Base de seguimiento con 3298 registros hasta el 30 de octubre de 2020. Correo de ejemplo de seguimiento por profesional.  Correo con Ruta de acceso a la base._x000a_Ruta: _x000a_https://docs.google.com/spreadsheets/d/13Q-S0uYqZG6UopXFutWcM9yMKcVs0K3N7BdXlMM0iF8/edit?ts=5fb3dc65#gid=0"/>
    <s v="MARIA ANTONIA SANTOS VASQUEZ_x000a_Profesional Universitario 04_x000a_LUZ MERY PONGUTÁ MONTAÑEZ_x000a_Contratista 714 - 2020"/>
    <s v="24/04/2020_x000a_25/06/2020_x000a_19/11/2020"/>
    <s v="NO"/>
    <s v="En Ejecución Oportuna"/>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_x000a_Se cuenta con correo electronico del dia 18Jun2020 donde se comparte Matriz de seguimiento PQRS, así mismo se adjunta en archivo Excel, la Matriz de Seguimiento de PQRS del REAS, en la cual se define el responsable de hacer el seguimiento a cada PQRS. Actualmente con 264 registros._x000a__x000a_19/11/2020:_x000a_Se cuenta con correo electronico del dia 26Oct2020 y 17Nov2020 donde se comparte Matriz de seguimiento PQRS, así mismo se adjunta en archivo Excel, la Matriz de Seguimiento de PQRS del REAS, en la cual se define el responsable de hacer el seguimiento a cada PQRS. Actualmente con 3298 registros."/>
    <m/>
    <m/>
    <m/>
    <s v="Requiere seguimiento"/>
    <x v="2"/>
  </r>
  <r>
    <n v="92"/>
    <s v="9. Gestión Administrativa "/>
    <s v="9.51"/>
    <s v="Origen Interno "/>
    <s v="3.    Seguimientos de la Asesoría de Control Interno."/>
    <s v="Seguimiento al Comité Técnico de Inventarios de bienes inmuebles para la vigencia 2019"/>
    <s v="Marcela Urrea Jaramillo"/>
    <d v="2020-03-30T00:00:0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s v="N/A"/>
    <s v="NO"/>
    <s v="N/A"/>
    <s v="5 porqués"/>
    <s v="Porque no se ha incluido dentro de las acciones adelantadas por el Comité Técnico de Inventario de Bienes Inmuebles orientadas a la revisión para la modificación o derogatoria (según sea el caso) de las Resoluciones 2904 de 2017 y 1491 de 2014"/>
    <s v="Acción Correctiva "/>
    <s v="Realizar por parte del Comité Técnico de Inventario de Bienes Inmuebles la revisión de las Resoluciones 2904 de 2017 y 1491 de 2014"/>
    <s v="Revisión de las Resoluciones 2904 de 2017 y 1491 de 2014"/>
    <s v="1 = cumplió_x000a_0 = no cumplió"/>
    <d v="2020-04-20T00:00:00"/>
    <d v="2020-06-30T00:00:00"/>
    <s v="Dirección de Gestión Corporativa y CID"/>
    <s v="Director de Gestión Corporativa y CID"/>
    <s v="CERRADA"/>
    <s v="CERRADA"/>
    <d v="2020-06-19T00:00:00"/>
    <s v="CUMPLIDA"/>
    <s v="Las áreas que participan del Comité Técnico de Inventarios de Bienes Inmuebles realizaron observaciones frente a los contenidos de la Resoluciones 1491 de 2014 y  2904 de 2017"/>
    <s v="Formatos diligenciados y enviados a la Dirección Jurídica"/>
    <s v="Leonardo Téllez - Profesional Dirección de Gestión Corporativa y CID_x000a_Yesid Bazurto - Profesional Dirección Jurídica"/>
    <d v="2020-06-25T00:00:00"/>
    <s v="SI"/>
    <s v="Cerrada "/>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
    <m/>
    <m/>
    <m/>
    <s v="No requiere seguimiento para este corte"/>
    <x v="3"/>
  </r>
  <r>
    <n v="93"/>
    <s v="9. Gestión Administrativa "/>
    <s v="9.52"/>
    <s v="Origen Interno "/>
    <s v="3.    Seguimientos de la Asesoría de Control Interno."/>
    <s v="Seguimiento al Comité Técnico de Inventarios de bienes inmuebles para la vigencia 2019"/>
    <s v="Marcela Urrea Jaramillo"/>
    <d v="2020-03-30T00:00:0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s v="N/A"/>
    <s v="NO"/>
    <s v="N/A"/>
    <s v="5 porqués"/>
    <s v="Porque no se han modificado o derogado las Resoluciones 2904 de 2014 y 1491 de 2014"/>
    <s v="Acción Correctiva "/>
    <s v="Realizar la modificación o derogatoria (según sea el caso) de las Resoluciones 2904 de 2017 y 1491 de 2014"/>
    <s v="Modificación o derogatoria realizada"/>
    <s v="1 = cumplió_x000a_0 = no cumplió"/>
    <d v="2020-06-01T00:00:00"/>
    <d v="2020-12-15T00:00:00"/>
    <s v="Dirección de Gestión Corporativa y CID"/>
    <s v="Director de Gestión Corporativa y CID"/>
    <s v="INICIADA EN LA VIGENCIA 2020"/>
    <s v="SIN VENCER"/>
    <s v="19/06/2020_x000a_18/11/2020"/>
    <s v="EN DESARROLLO "/>
    <s v="19/06/2020: _x000a_A partir del análisis que realice la Dirección Jurídica frente a las observaciones realizadas por las áreas, se iniciará la estructuración de las nuevas propuestas normativas.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Producto de dichos comentarios actualmente la Dirección Jurídica se encuentra compilando los respectivos actos administrativos. Se solicitó ampliación de plazo para el cumplimiento de esta actividad hasta el 15 de diciembre de 2020."/>
    <s v="19/06/2020:Formatos diligenciados y enviados a la Dirección Jurídica_x000a__x000a_18/11/2020:Documentos de trabajo de los borradores de los proyectos normativos de los meses de agosto, septiembre y octubre 2020, correos electrónicos, presentación realizada en comité técnico de inventarios realizado el 24092020, observaciones realizadas por dependencias."/>
    <s v="19/06/2020:Leonardo Téllez - Profesional Dirección de Gestión Corporativa y CID_x000a_Yesid Bazurto - Profesional Dirección Jurídica_x000a__x000a_18/11/2020:Juan Solano - Contratista Dirección de Gestión Corporativa y CID"/>
    <s v="25/06/2020_x000a_19/11/202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m/>
    <m/>
    <m/>
    <s v="Requiere seguimiento"/>
    <x v="2"/>
  </r>
  <r>
    <n v="94"/>
    <s v="9. Gestión Administrativa "/>
    <s v="9.53"/>
    <s v="Origen Interno "/>
    <s v="3.    Seguimientos de la Asesoría de Control Interno."/>
    <s v="Seguimiento al Comité Técnico de Inventarios de bienes inmuebles para la vigencia 2019"/>
    <s v="Marcela Urrea Jaramillo"/>
    <d v="2020-03-30T00:00:00"/>
    <s v="Hallazgo - No conformidad"/>
    <s v="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
    <d v="2020-04-15T00:00:00"/>
    <s v="NO"/>
    <s v="N/A"/>
    <s v="NO"/>
    <s v="N/A"/>
    <s v="5 porqués"/>
    <s v="Falta de seguimiento a las fechas en que debe sesionar el Comité"/>
    <s v="Acción Correctiva "/>
    <s v="Advertir faltando diez (10) días hábiles al cumplimiento de los tres (3) meses posteriores al último comité, sobre la realización de la convocatoria al presidente del Comité Técnico de Inventario de Bienes Inmuebles "/>
    <s v="Punto de control"/>
    <s v="1 = cumplió_x000a_0 = no cumplió"/>
    <d v="2020-04-20T00:00:00"/>
    <d v="2020-12-18T00:00:00"/>
    <s v="Subdirección Administrativa"/>
    <s v="Subdirector Administrativo "/>
    <s v="INICIADA EN LA VIGENCIA 2020"/>
    <s v="SIN VENCER"/>
    <s v="25/06/2020_x000a_20/11/2020"/>
    <s v="EN DESARROLLO "/>
    <s v="25/06/2020: Se realizo comité de inventarios de bienes inmuebles el 27 de marzo de 2020, según lo establecido en esta acción, se realizo convocatoria al comité el día 10 de junio del 2020 según correo electrónico a los miembros del comité._x000a__x000a_20/11/2020: Se realizó comite el dia 26 de junio de 2020 segun acta No. 14. Se realizó convocatoria al comite el día 11 de septiembre de 2020  según correo electronico a los miembros del comite. Se realizo comite de inventarios el día 24 de septiembre de 2020 segun acta No. 15."/>
    <s v="Correo electrónico Programación Sesión Ordinaria Comité Técnico de inventarios de bienes inmuebles, actas de comité"/>
    <s v="HERNAN DARIO PARRA"/>
    <s v="1/07/2020_x000a_23/11/2020"/>
    <s v="NO"/>
    <s v="En Ejecución Oportuna"/>
    <s v="Manuel Andres Farias Pinzón"/>
    <s v="01/07/2020:_x000a_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_x000a__x000a_23/11/2020:_x000a_Se realiza convocatoria a los integrantes del comité, mediante correo electrónico del día 11Sep2020 sobre la programación de sesión ordinaria del Comité Técnico de Inventarios Bienes Inmuebles, así mismo, se cuenta con actas de reunión del Comité Técnico de Inventarios Bienes Inmuebles de la CVP, actas No 14 del dia 26Jun2020 y No 15 del día 24Sep2020. Actividad que continúa en Ejecución Oportuna."/>
    <m/>
    <m/>
    <m/>
    <s v="Requiere seguimiento"/>
    <x v="2"/>
  </r>
  <r>
    <n v="95"/>
    <s v="9. Gestión Administrativa "/>
    <s v="9.54"/>
    <s v="Origen Interno "/>
    <s v="3.    Seguimientos de la Asesoría de Control Interno."/>
    <s v="Seguimiento al Comité Técnico de Inventarios de bienes inmuebles para la vigencia 2019"/>
    <s v="Marcela Urrea Jaramillo"/>
    <d v="2020-03-30T00:00:00"/>
    <s v="Hallazgo - No conformidad"/>
    <s v="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
    <d v="2020-04-15T00:00:00"/>
    <s v="NO"/>
    <s v="N/A"/>
    <s v="NO"/>
    <s v="N/A"/>
    <s v="5 porqués"/>
    <s v="Porque no se estructuró y aprobó un plan de trabajo independientemente del plan de desarrollo aplicable y de los contenidos que deben ser objeto de revisión de la Resolución 1491 de 2014"/>
    <s v="Acción Correctiva "/>
    <s v="Elaborar y aprobar un plan de acción para abordar los elementos definidos por la Resolución 1491 de 2014 o la norma que modifique o sustituya"/>
    <s v="Solicitud realizada"/>
    <s v="1 = cumplió_x000a_0 = no cumplió"/>
    <d v="2020-04-20T00:00:00"/>
    <d v="2020-05-15T00:00:00"/>
    <s v="Dirección de Gestión Corporativa y CID"/>
    <s v="Director de Gestión Corporativa y CID"/>
    <s v="CERRADA"/>
    <s v="CERRADA"/>
    <d v="2020-06-19T00:00:00"/>
    <s v="CUMPLIDA"/>
    <s v="El plan de acción 2020 del Comité Técnico de Inventarios de Bienes Inmuebles fue aprobado el 24 de abril de 2020"/>
    <s v="Acta del Comité del 24 de abril de 2020 y plan de acción aprobado"/>
    <s v="Leonardo Téllez - Profesional Dirección de Gestión Corporativa y CID"/>
    <d v="2020-06-25T00:00:00"/>
    <s v="SI"/>
    <s v="Cerrada "/>
    <s v="Manuel Andres Farias Pinzón"/>
    <s v="25/06/2020:_x000a_Se cuenta con Acta de comité de Inventarios Bienes Inmuebles del dia 24Abr2020, donde se aprueba el plan de acción para la vigencia 2020._x000a__x000a_Se adjunta Plan de Acción en Excel aprobado para la vigencia 2020."/>
    <m/>
    <m/>
    <m/>
    <s v="No requiere seguimiento para este corte"/>
    <x v="3"/>
  </r>
  <r>
    <n v="96"/>
    <s v="9. Gestión Administrativa "/>
    <s v="9.55"/>
    <s v="Origen Interno "/>
    <s v="3.    Seguimientos de la Asesoría de Control Interno."/>
    <s v="Seguimiento al Comité Técnico de Inventarios de bienes inmuebles para la vigencia 2019"/>
    <s v="Marcela Urrea Jaramillo"/>
    <d v="2020-03-30T00:00:00"/>
    <s v="Hallazgo - No conformidad"/>
    <s v="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
    <d v="2020-04-15T00:00:00"/>
    <s v="NO"/>
    <s v="N/A"/>
    <s v="NO"/>
    <s v="N/A"/>
    <s v="5 porqués"/>
    <s v="No se implementó un procedimiento para que los miembros del Comité Técnico de Inventario de Bienes Inmuebles aprobaran un plan de enajenación onerosa de los bienes inmuebles de la CVP"/>
    <s v="Acción Correctiva "/>
    <s v="Implementar el procedimiento de enajenación de bienes inmuebles 208-SADM-Ft-39"/>
    <s v="Proceso implementado"/>
    <s v="1 = cumplió_x000a_0 = no cumplió"/>
    <d v="2020-06-01T00:00:00"/>
    <d v="2020-12-18T00:00:00"/>
    <s v="Dirección de Gestión Corporativa y CID"/>
    <s v="Director de Gestión Corporativa y CID"/>
    <s v="INICIADA EN LA VIGENCIA 2020"/>
    <s v="SIN VENCER"/>
    <s v="19/06/2020_x000a_18/11/2020"/>
    <s v="EN DESARROLLO "/>
    <s v="19/06/2020:_x000a_Dentro del plan de acción 2020 del Comité Técnico de Inventarios de Bienes Inmuebles se tienen establecidas acciones orientadas a la aplicación del procedimiento de enajenación de bienes inmuebles 208-SADM-Pr-39_x000a__x000a_18/11/2020:_x000a_La Dirección de Gestion Corporativa y CID activo el procedimiento 208-SADM-Pr-39 con los bienes inmuebles puestos a consideracion por la DUT relacionados con el desarrollo Sierra Morena, los mismos fueron puestos en conocimiento del Comité Técnico de Inventarios de Bienes Inmuebles celebrado el 24092020, la Dirección de Urbanizaciones y Titulación y la Dirección Jurídica enviaron en los respectivos informes a los miembros del Comité requeridos para la etapa de prefactibilidad."/>
    <s v="19/06/2020: Plan de acción aprobado_x000a__x000a_18/11/2020: Memorandos enviados"/>
    <s v="Leonardo Téllez - Profesional Dirección de Gestión Corporativa y CID_x000a_Paola Turizo - Profesional Dirección de Urbanizaciones y Titulación_x000a__x000a_Juan Solano - Contratista Dirección de Gestión Corporativa y CID"/>
    <s v="25/06/2020_x000a_19/11/2020"/>
    <s v="NO"/>
    <s v="En Ejecución Oportuna"/>
    <s v="Manuel Andres Farias Pinzón"/>
    <s v="25/06/2020:_x000a_Se cuenta con Plan de Acción aprobado para la vigencia 2020 mediante acta de comité de Inventarios Bienes Inmuebles del dia 24Abr2020, donde se tienen establecidas acciones orientadas a la aplicación del procedimiento de enajenación de bienes inmuebles 208-SADM-Pr-39._x000a__x000a_19/11/2020:_x000a_Se relacionan las evidencias que soportan la activación del procedimiento de enajenación de bienes inmuebles 208-SADM-Ft-39:_x000a__x000a_Memorando 2020IE 7726 del 11Sep2020 con el asunto: &quot;Análisis de Pre factibilidad de enajenación de los predios de Sierra Morena conforme al procedimiento 208-SADM-Pr-39&quot;, donde se relacionan 25 predios._x000a__x000a_Memorando 2020IE7763 del 14Sep2020 con el asunto: &quot;Activación del procedimiento de enajenación de bienes inmuebles&quot;._x000a__x000a_Memorando 2020IE7765 del 14Sep2020 con el asunto: &quot;Activación del procedimiento de enajenación de bienes inmuebles&quot;._x000a__x000a_Memorando 2020IE7766 del 14Sep2020 con el asunto: &quot;Activación del procedimiento de enajenación de bienes inmuebles&quot;._x000a__x000a_Memorando 2020IE7767 del 14Sep2020 con el asunto: &quot;Activación del procedimiento de enajenación de bienes inmuebles&quot;._x000a__x000a_Memorando 2020IE7768 del 14Sep2020 con el asunto: &quot;Activación del procedimiento de enajenación de bienes inmuebles&quot;._x000a__x000a_Citación del Comité Técnico de Inventario de Bienes muebles e inmuebles de la CVP en el calendario de Google para el día 24sep2020._x000a__x000a_Correo electrónico del 11Sep2020 convocando al Comité Técnico de Inventario de Bienes muebles e inmuebles de la CVP._x000a__x000a_Correo electrónico del 16Sep2020 donde se comunica a las dependencias involucradas, la ubicación del enlace que contiene los informes técnicos, jurídicos y financieros de cada uno de los predios que se someterán a consideración del comité de inventario para su análisis de prefactibilidad de comercialización._x000a__x000a_Correo electrónico del 23Oct2020 donde se comunica a las dependencias involucradas, la información correspondiente a la enajenación de 25 predios._x000a__x000a_Actividad que se encuentra en Ejecución Oportuna."/>
    <m/>
    <m/>
    <m/>
    <s v="Requiere seguimiento"/>
    <x v="2"/>
  </r>
  <r>
    <n v="97"/>
    <s v="9. Gestión Administrativa "/>
    <s v="9.56"/>
    <s v="Origen Interno "/>
    <s v="3.    Seguimientos de la Asesoría de Control Interno."/>
    <s v="Seguimiento al Comité Técnico de Inventarios de bienes inmuebles para la vigencia 2019"/>
    <s v="Marcela Urrea Jaramillo"/>
    <d v="2020-03-30T00:00:00"/>
    <s v="Hallazgo - No conformidad"/>
    <s v="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
    <d v="2020-04-15T00:00:00"/>
    <s v="NO"/>
    <s v="N/A"/>
    <s v="NO"/>
    <s v="N/A"/>
    <s v="5 porqués"/>
    <s v="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
    <s v="Acción Correctiva "/>
    <s v="Evaluar la pertinencia o no de modificar el contenido de la función del Comité definida al numeral 4, Parágrafo 2° del Artículo 3° de la Resolución 2904 de 2017_x000a_"/>
    <s v="Evaluar la pertinencia"/>
    <s v="1 = cumplió_x000a_0 = no cumplió"/>
    <d v="2020-04-20T00:00:00"/>
    <d v="2020-12-15T00:00:00"/>
    <s v="Dirección de Gestión Corporativa y CID"/>
    <s v="Director de Gestión Corporativa y CID"/>
    <s v="INICIADA EN LA VIGENCIA 2020"/>
    <s v="SIN VENCER"/>
    <s v="19/06/2020_x000a_18/11/2020"/>
    <s v="EN DESARROLLO "/>
    <s v="19/06/2020:_x000a_Las áreas que participan del Comité Técnico de Inventarios de Bienes Inmuebles realizaron observaciones frente a los contenidos de la Resolución 2904 de 2017 como insumo para la expedición de un nuevo acto administrativo definido en el plan de acción  del Comité.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s v="19/06/2020: Formatos diligenciados y enviados a la Dirección Jurídica_x000a__x000a_18/11/2020: Documentos de trabajo de los borradores de los proyectos normativos"/>
    <s v="Leonardo Téllez - Profesional Dirección de Gestión Corporativa y CID_x000a_Yesid Bazurto - Profesional Dirección Jurídica_x000a_Juan Solano - Contratista Dirección de Gestión Corporativa y CID"/>
    <s v="25/06/2020_x000a_19/11/202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m/>
    <m/>
    <m/>
    <s v="Requiere seguimiento"/>
    <x v="2"/>
  </r>
  <r>
    <n v="98"/>
    <s v="9. Gestión Administrativa "/>
    <s v="9.57"/>
    <s v="Origen Interno "/>
    <s v="3.    Seguimientos de la Asesoría de Control Interno."/>
    <s v="Seguimiento al Comité Técnico de Inventarios de bienes inmuebles para la vigencia 2019"/>
    <s v="Marcela Urrea Jaramillo"/>
    <d v="2020-03-30T00:00:00"/>
    <s v="Hallazgo - No conformidad"/>
    <s v="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
    <d v="2020-04-15T00:00:00"/>
    <s v="NO"/>
    <s v="N/A"/>
    <s v="NO"/>
    <s v="N/A"/>
    <s v="5 porqués"/>
    <s v="No se han modificado los contenidos de la Resolución 2904 de 2017 en el sentido de aclarar que las solicitudes para la celebración de contratos, convenios y otros actos al igual que sus modificaciones se harán en caso de existir y ser necesarias"/>
    <s v="Acción Correctiva "/>
    <s v="Evaluar la pertinencia o no de modificar el contenido de la función del Comité definida al numeral 5, Parágrafo 2° del Artículo 3° de la Resolución 2904 de 2017_x000a_"/>
    <s v="Evaluar la pertinencia"/>
    <s v="1 = cumplió_x000a_0 = no cumplió"/>
    <d v="2020-04-20T00:00:00"/>
    <d v="2020-12-15T00:00:00"/>
    <s v="Dirección de Gestión Corporativa y CID"/>
    <s v="Director de Gestión Corporativa y CID"/>
    <s v="INICIADA EN LA VIGENCIA 2020"/>
    <s v="SIN VENCER"/>
    <s v="19/06/2020_x000a_18/11/2020"/>
    <s v="EN DESARROLLO "/>
    <s v="19/06/2020:_x000a_Las áreas que participan del Comité Técnico de Inventarios de Bienes Inmuebles realizaron observaciones frente a los contenidos de la Resolución 2904 de 2017 como insumo para la expedición de un nuevo acto administrativo definido en el plan de acción  del Comité.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s v="19/06/2020:Formatos diligenciados y enviados a la Dirección Jurídica_x000a__x000a_18/11/2020:_x000a_Documentos de trabajo de los borradores de los proyectos normativos"/>
    <s v="Leonardo Téllez - Profesional Dirección de Gestión Corporativa y CID_x000a_Yesid Bazurto - Profesional Dirección Jurídica_x000a_Juan Solano - Contratista Dirección de Gestión Corporativa y CID"/>
    <s v="25/06/2020_x000a_19/11/2020"/>
    <s v="NO"/>
    <s v="En Ejecución Oportuna"/>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m/>
    <m/>
    <m/>
    <s v="Requiere seguimiento"/>
    <x v="2"/>
  </r>
  <r>
    <n v="99"/>
    <s v="9. Gestión Administrativa "/>
    <s v="9.58"/>
    <s v="Origen Interno "/>
    <s v="3.    Seguimientos de la Asesoría de Control Interno."/>
    <s v="Seguimiento al Comité Técnico de Inventarios de bienes inmuebles para la vigencia 2019"/>
    <s v="Marcela Urrea Jaramillo"/>
    <d v="2020-03-30T00:00:00"/>
    <s v="Hallazgo - No conformidad"/>
    <s v="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
    <d v="2020-04-15T00:00:00"/>
    <s v="NO"/>
    <s v="N/A"/>
    <s v="NO"/>
    <s v="N/A"/>
    <s v="5 porqués"/>
    <s v="No se realizó seguimiento a los compromisos adquiridos por los integrantes del Comité en cada sesión"/>
    <s v="Acción Correctiva "/>
    <s v="Realizar en cada sesión del  Comité Técnico de Inventario de Bienes Inmuebles  el seguimiento los compromisos adquiridos por los integrantes del Comité"/>
    <s v="Seguimiento de compromisos"/>
    <s v="1 = cumplió_x000a_0 = no cumplió"/>
    <d v="2020-03-27T00:00:00"/>
    <d v="2020-12-18T00:00:00"/>
    <s v="Subdirección Administrativa"/>
    <s v="Subdirector Administrativo "/>
    <s v="INICIADA EN LA VIGENCIA 2020"/>
    <s v="SIN VENCER"/>
    <s v="25/06/2020_x000a_20/11/2020"/>
    <s v="EN DESARROLLO "/>
    <s v="25/06/2020: se realizo seguimiento a los compromisos establecidos en el comité técnico de inventarios bienes inmuebles del 27 de marzo de 2020, se identifica en punto 2.1  Seguimiento a compromisos adquiridos en reuniones anteriores._x000a__x000a_20/11/2020:  Se realizó comité el día 26 de junio de 2020 según acta No. 14 y comité de inventarios el día 24 de septiembre de 2020 según acta No. 15, en los cuales se puede identificar el seguimiento a los compromisos adquiridos y su cumplimiento."/>
    <s v="Acta de comité No. 12_x000a__x000a_Acta de comité No. 14 y 15"/>
    <s v="HERNAN DARIO PARRA"/>
    <s v="1/07/2020_x000a_23/11/2020"/>
    <s v="NO"/>
    <s v="En Ejecución Oportuna"/>
    <s v="Manuel Andres Farias Pinzón"/>
    <s v="01/07/2020:_x000a_Se cuenta con acta de reunión del 27Mar2020, donde se realizó seguimiento a los compromisos adquiridos en reuniones anteriores, se identifica en punto 2.1 &quot;Seguimiento a compromisos&quot;. Hallazgo que continúa en Ejecución Oportuna._x000a__x000a_23/11/2020:_x000a_Se cuenta con No 14 del dia 26Jun2020 y No 15 del día 24Sep2020 del Comité Técnico de Inventarios Bienes Inmuebles, donde se puede evidenciar seguimiento a los compromisos y su cumplimiento. Actividad que continúa en Ejecución Oportuna."/>
    <m/>
    <m/>
    <m/>
    <s v="Requiere seguimiento"/>
    <x v="2"/>
  </r>
  <r>
    <n v="100"/>
    <s v="10. Gestión Financiera "/>
    <s v="10.33"/>
    <s v="Origen Interno "/>
    <s v="3.    Seguimientos de la Asesoría de Control Interno."/>
    <s v="Seguimiento al Marco Normativo Contable corte a 30mar2020"/>
    <s v="Marcela Urrea Jaramillo"/>
    <d v="2020-04-30T00:00:00"/>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adecuada planeación y coordinación de las convocatorias y realización a las sesiones de los Comités de Seguimiento y Control Financiero."/>
    <s v="Acción Correctiva "/>
    <s v="Establecer y aplicar un cronograma de sesiones ordinarias del Comité de Seguimiento y Control Financiero y sus respectivas agendas."/>
    <s v="Cronograma"/>
    <s v="1 (un) cronograma establecido y aplicado."/>
    <d v="2020-05-08T00:00:00"/>
    <d v="2020-12-31T00:00:00"/>
    <s v="10. Gestión Financiera "/>
    <s v="Subdirector Financiero"/>
    <s v="INICIADA EN LA VIGENCIA 2020"/>
    <s v="SIN VENCER"/>
    <s v="25/06/2020_x000a_18/11/2020"/>
    <s v="EN DESARROLLO "/>
    <s v="25/06/2020:_x000a_Se establecio el cronograma de las sesiones ordinarias del Comité de seguimiento y control Financiero para la vigencia 2020._x000a__x000a_18/11/2020:_x000a_Se establecio y se actualizó el cronograma de las sesiones ordinarias del Comité de seguimiento y control Financiero para la vigencia 2020."/>
    <s v="1. Cronograma de Comites Financieros con corte a 18 de noviembre de 2020"/>
    <s v="Lucia del Pilar Bohorquez Avendaño / Subdirectora Financiera_x000a_Rafael Pinilla Cueva / profesional SIG"/>
    <s v="25/06/2020_x000a_19/11/2020"/>
    <s v="NO"/>
    <s v="En Ejecución Oportuna"/>
    <s v="Manuel Andres Farias Pinzón"/>
    <s v="25/06/2020:_x000a_Se cuenta con cronograma de las sesiones ordinarias del Comité de seguimiento y control Financiero para la vigencia 2020, donde se establecen las fechas de realización del mismo._x000a_Pendiente verificación de la ejecución del cronograma a lo largo de la vigencia 2020._x000a__x000a_19/11/2020:_x000a_Se cuenta con archivo Excel, donde se establece el cronograma de las sesiones ordinarias del Comité de seguimiento y control Financiero para la vigencia 2020, el cual es presentado y aprobado en sesión del comité financiero del dia 30Jun2020._x000a__x000a_La ejecución del cronograma se evidencia mediante las siguientes actas del comité, las cuales se adjuntan como evidencia del desarrollo del cronograma en mención:_x000a__x000a_1. Acta Comite Seguimiento Financiero 28May2020_x000a_2. Acta Comite Seguimiento Financiero 30Jun2020_x000a_3. Acta Comite Seguimiento Financiero 17Jul2020_x000a_4. Acta Comite Seguimiento Financiero 28Ago2020_x000a_5. Acta Comite Seguimiento Financiero 11Sep2020_x000a_6. Acta Borrador Comite Seguimiento Financiero 30Oct2020_x000a__x000a_Actividad que se encuentra en ejecución oportuna."/>
    <m/>
    <m/>
    <m/>
    <s v="Requiere seguimiento"/>
    <x v="2"/>
  </r>
  <r>
    <n v="101"/>
    <s v="10. Gestión Financiera "/>
    <s v="10.34"/>
    <s v="Origen Interno "/>
    <s v="3.    Seguimientos de la Asesoría de Control Interno."/>
    <s v="Seguimiento al Marco Normativo Contable corte a 30mar2020"/>
    <s v="Marcela Urrea Jaramillo"/>
    <d v="2020-04-30T00:00:00"/>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terpretación inapropiada de los mencanismos operativos de la Resolución 973 de 2010."/>
    <s v="Acción Correctiva "/>
    <s v="Establecer en las agendas del Comité un primer punto la lectura y aprobación del acta anterior y el seguimiento a los compromisos a los diferentes actores."/>
    <s v="Seguimiento al los compromisos adquiridos "/>
    <s v="No. De seguimientos realizados / No. De seguimientos programados * 100"/>
    <d v="2020-05-08T00:00:00"/>
    <d v="2021-01-31T00:00:00"/>
    <s v="10. Gestión Financiera "/>
    <s v="Subdirector Financiero"/>
    <s v="INICIADA EN LA VIGENCIA 2020"/>
    <s v="SIN VENCER"/>
    <s v="25/06/2020_x000a_18/11/2020"/>
    <s v="EN DESARROLLO "/>
    <s v="25/06/2020:_x000a_Se estableció en las agendas del Comité como primer punto la lectura y aprobación del acta anterior y el seguimiento a los compromisos a los diferentes actores del mes de mayo de 2020._x000a__x000a_18/11/2020:_x000a_Se estableció en las agendas del Comité como primer punto la lectura y aprobación del acta anterior y el seguimiento a los compromisos a los diferentes actores de los meses de mayo a octubre de 2020."/>
    <s v="Actas de Comites Financieros de Mayo a Octubre de 2020"/>
    <s v="Lucia del Pilar Bohorquez Avendaño / Subdirectora Financiera_x000a_Rafael Pinilla Cueva / profesional SIG"/>
    <s v="25/06/2020_x000a_19/11/2020"/>
    <s v="NO"/>
    <s v="En Ejecución Oportuna"/>
    <s v="Manuel Andres Farias Pinzón"/>
    <s v="25/06/2020:_x000a_Se cuenta con acta de Comité de Seguimiento y Control Financiero del dia 28May2020, donde se tiene establecido en el Orden del Dia, el punto 2. &quot;Lectura y aprobación del acta anterior&quot; y punto 3. &quot;Seguimiento a los compromisos adquiridos&quot;._x000a_Pendiente verificación de las actas del Comité de Seguimiento y Control Financiero a lo largo de la vigencia 2020._x000a__x000a_19/11/2020:_x000a_Se cuenta con las siguientes actas del comité financiero, donde en cada una de ellas se describen los puntos de &quot;lectura y aprobación del acta anterior&quot; y &quot;seguimiento a los compromisos a los diferentes actores&quot;._x000a_ _x000a_1. Acta Comite Seguimiento Financiero 28May2020_x000a_2. Acta Comite Seguimiento Financiero 30Jun2020_x000a_3. Acta Comite Seguimiento Financiero 17Jul2020_x000a_4. Acta Comite Seguimiento Financiero 28Ago2020_x000a_5. Acta Comite Seguimiento Financiero 11Sep2020_x000a_6. Acta Borrador Comite Seguimiento Financiero 30Oct2020_x000a__x000a_Actividad que se encuentra en ejecución oportuna."/>
    <m/>
    <m/>
    <m/>
    <s v="Requiere seguimiento"/>
    <x v="2"/>
  </r>
  <r>
    <n v="102"/>
    <s v="9. Gestión Administrativa "/>
    <s v="9.59"/>
    <s v="Origen Interno "/>
    <s v="3.    Seguimientos de la Asesoría de Control Interno."/>
    <s v="Informe Primer Seguimiento PAAC 2020"/>
    <s v="Ivonne Andrea Torrez Cruz "/>
    <d v="2020-05-15T00:00:00"/>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5-26T00:00:00"/>
    <s v="NO"/>
    <s v="N/A"/>
    <s v="NO"/>
    <s v="N/A"/>
    <s v="5 porqués"/>
    <s v="No se tiene identificado la fechas y cortes, para la entrega del seguimiento a los componentes del PAAC."/>
    <s v="Acción Correctiva "/>
    <s v="Informar a los funcionarios de la Subdirección Administrativa, la fecha y periocidad de corte, en el suministro de información para los componentes del PAAC."/>
    <s v="Memorando"/>
    <s v="Un (1) Memorando "/>
    <d v="2020-06-01T00:00:00"/>
    <d v="2020-06-30T00:00:00"/>
    <s v="9. Gestión Administrativa "/>
    <s v="Subdirector Administrativo "/>
    <s v="CERRADA"/>
    <s v="CERRADA"/>
    <d v="2020-06-25T00:00:00"/>
    <s v="CUMPLIDA"/>
    <s v="25/06/2020: Se realizó memorando 2020IE6334 con el fin de informar la periocidad fechas de entrega del seguimiento a la Matriz de riesgos - PAAC Plan anticorrupción y atención al ciudadano 2020."/>
    <s v="Memorando 2020IE6334"/>
    <s v="HERNAN DARIO PARRA"/>
    <d v="2020-07-01T00:00:00"/>
    <s v="SI"/>
    <s v="Cerrada "/>
    <s v="Manuel Andres Farias Pinzón"/>
    <s v="01/07/2020:_x000a_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
    <m/>
    <m/>
    <m/>
    <s v="No requiere seguimiento para este corte"/>
    <x v="3"/>
  </r>
  <r>
    <n v="103"/>
    <s v="14. Gestión Tecnología de la Información y Comunicaciones"/>
    <s v="14.35"/>
    <s v="Origen Interno "/>
    <s v="3.    Seguimientos de la Asesoría de Control Interno."/>
    <s v="Informe Primer Seguimiento PAAC 2020"/>
    <s v="Manuel Andrés Farias Pinzón"/>
    <d v="2020-05-15T00:00:00"/>
    <s v="Hallazgo - No conformidad"/>
    <s v="Se evidenció incumplimiento por parte de (5) procesos del lineamiento interno definido por la Oficina Asesora de Planeación mediante memorando 2020IE5454 de 22Abr2020, en el que se estableció como fecha de entrega del 1er seguimiento al PAAC 2020 al día 04May2020"/>
    <d v="2020-05-27T00:00:00"/>
    <s v="NO"/>
    <s v="N/A"/>
    <s v="NO"/>
    <s v="N/A"/>
    <s v="5 porqués"/>
    <s v="Debido a los cambios realizados en la Oficina TIC y al proceso de contratación del personal encargado del tema. "/>
    <s v="Acción Correctiva "/>
    <s v="Realización de alarmas en el calendario donde se identifiquen las fechas máximas para el envío de información a las dependencias responsables"/>
    <s v="Alarmas"/>
    <s v="Alarmas creadas"/>
    <d v="2020-06-01T00:00:00"/>
    <d v="2020-07-31T00:00:00"/>
    <s v="14. Gestión Tecnología de la Información y Comunicaciones"/>
    <s v="Jefe Oficina de Tecnologías de la Información y las Comunicaciones"/>
    <s v="CERRADA"/>
    <s v="CERRADA"/>
    <s v="25/06/2020_x000a_18/11/2020"/>
    <s v="CUMPLIDA"/>
    <s v="25/06/2020: Se realizó la consolidación de todas las actividades que se plasmaran en el calendario para iniciar el cargue de la información y generación de alertas._x000a__x000a_18/11/2020: Se programaron alertas en el calendario los días: 08/06/2020-01/07/2020-05/08/2020-09/09/2020, con el fin de recordarle al responsable de consolidar la información de las herramientas de gestión PAAC y matriz de riesgos para realizar la entrega de manera oportuna a la Oficina Asesora de Planeación._x000a_"/>
    <s v="Archivo excel denominado &quot;Cuadro de Actividades&quot;_x000a__x000a_Las evidencias se encuentran en la ruta: \\10.216.160.201\Oficina TIC\Evidencias Control Interno\Evidencias plan de mejoramiento\evidencias\Octubre 2020"/>
    <s v="LILIANA MORALES / JEFE TIC"/>
    <s v="27/06/2020_x000a_19/11/2020"/>
    <s v="SI"/>
    <s v="Cerrada "/>
    <s v="Manuel Andres Farias Pinzón"/>
    <s v="27/06/2020:_x000a_Actividad que se encuentra en desarrollo._x000a__x000a_19/11/2020:_x000a_Se realiza la verificación de las evidencias aportadas por el proceso de TIC, donde se logra evidenciar que para el cumplimiento de la acción propuesta, se cuenta con la programación de cinco (05) agendas en el calendario de google, en las cuales se genera alerta y recordatorio a los responsables de consolidar la información de las herramientas de gestión PAAC y Mapa de Riesgos, sobre la entrega oportuna a la OAP:_x000a__x000a_Agenda en calendario google del 08/06/2020_x000a_Agenda en calendario google del 01/07/2020_x000a_Agenda en calendario google del 05/08/2020_x000a_Agenda en calendario google del 09/09/2020_x000a_Agenda en calendario google del 05/10/2020_x000a__x000a_Teniendo en cuenta lo anterior, esta actividad queda cerrada por parte de la oficina asesora de Control Interno."/>
    <m/>
    <m/>
    <m/>
    <s v="Requiere seguimiento"/>
    <x v="0"/>
  </r>
  <r>
    <n v="104"/>
    <s v="2. Gestión de Comunicaciones"/>
    <s v="2.10"/>
    <s v="Origen Interno "/>
    <s v="3.    Seguimientos de la Asesoría de Control Interno."/>
    <s v="Informe Primer Seguimiento PAAC 2020"/>
    <s v="Manuel Andrés Farias Pinzón"/>
    <d v="2020-05-15T00:00:00"/>
    <s v="Hallazgo - No conformidad"/>
    <s v="Se evidenció incumplimiento por parte de un proceso, sobre el lineamiento interno definido por la Oficina Asesora de Planeación mediante el memorando 2019IE23353 del 24Dic2019, en el que se estableció como fecha de entrega de la formulación del PAAC 2020 el 24Ene2020."/>
    <d v="2020-06-16T00:00:00"/>
    <s v="NO"/>
    <s v="N/A"/>
    <s v="NO"/>
    <s v="NO"/>
    <s v="5 porqués"/>
    <s v="La OAC se retrazó en la fecha de entrega del plan  "/>
    <s v="Acción Correctiva "/>
    <s v="Generar alertas oportunas hacia el funcionario y/o contratista encargado por parte de la OAC cuando se generen las solicitudesdesde la Oficina Asesora de Planeación. "/>
    <s v="Alertas generadas por la OAC a través del correo electrónico "/>
    <s v="(Número de Alertas generadas sobre número de publicaciones de la vigencia) x 100%  "/>
    <d v="2020-06-16T00:00:00"/>
    <d v="2020-12-31T00:00:00"/>
    <s v="2. Gestión de Comunicaciones"/>
    <s v="Jefe Oficina Asesora de Comunicaciones "/>
    <s v="INICIADA EN LA VIGENCIA 2020"/>
    <s v="SIN VENCER"/>
    <s v="25/06/2020_x000a__x000a_25/08/2020"/>
    <s v="EN DESARROLLO "/>
    <s v="25/06/2020: Desde la OAC se iniciará el proceso de generación de alertas para dar el debido cumplimiento de manera oportuna a los requerimientos realizados por la OAP. _x000a__x000a_25/08/2020: La OAP a través de Memorando 2020IE7286 solicitó el segundo seguimiento del Mapa de Riesgos de Procesos - Plan Anticorrupción y de Atención al Ciudadano (PAAC) 2020, correspondiente al período entre mayo y agosto de 2020, el cual se reportó de manera oportuna por parte de la OAC debido a la implementación de las alertas establecidas en el correo institucional."/>
    <s v="Se realizará la generación de alertas a través del correo institucional, la cual  quedará establecida 8 días antes de la solicitud asignada. _x000a__x000a_Se envía pantallazo de la generación de la alerta."/>
    <s v="Jefe Oficina Asesora de Comunicaciones_x000a__x000a_Jefe Oficina Asesora de Comunicaciones"/>
    <s v="25/06/2020_x000a_19/11/2020"/>
    <s v="NO"/>
    <s v="En Ejecución Oportuna"/>
    <s v="Manuel Andres Farias Pinzón"/>
    <s v="25/06/2020:_x000a_Actividad que se encuentra en desarrollo._x000a__x000a_19/11/2020:_x000a_Se cuenta con tres (03) pantallazos de programación de agenda en el calendario de google, los cuales corresponden a la agenda creada para el día 25Ago2020, mediante el cual se realizó la alerta para el reporte oportuno del segundo seguimiento del Mapa de Riesgos  y PAAC 2020,solicitada por la OAP._x000a__x000a_Esta actividad se encuentra en ejecución oportuna, hasta cumplir con la fecha de finalización (31dic2020) y la verificación del cumplimiento al 100% de la acción propuesta."/>
    <m/>
    <m/>
    <m/>
    <s v="Requiere seguimiento"/>
    <x v="2"/>
  </r>
  <r>
    <n v="105"/>
    <s v="1. Gestión Estratégica"/>
    <s v="1.32"/>
    <s v="Origen Interno "/>
    <s v="3.    Seguimientos de la Asesoría de Control Interno."/>
    <s v="Informe Primer Seguimiento PAAC 2020"/>
    <s v="Manuel Andrés Farias Pinzón"/>
    <d v="2020-05-15T00:00:00"/>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6-16T00:00:00"/>
    <s v="NO"/>
    <s v="N/A"/>
    <s v="NO"/>
    <s v="NO"/>
    <s v="5 porqués"/>
    <s v="Desconocimiento del manejo y_x000a_diligenciamiento de la herramienta, por parte_x000a_del personal responsable del reporte de las actividades."/>
    <s v="Acción Correctiva "/>
    <s v="Efectuar reunión de forma tal que se tengan claras las actividades de competencia del Proceso de Gestión Estratégica y las fechas de entrega de la Información, para_x000a_su posterior revisión, consolidación y remisión de forma oportuna de la Herramienta para cumplir los tiempos establecidos"/>
    <s v="Acta de_x000a_Reunión"/>
    <s v="1 Acta"/>
    <d v="2020-08-15T00:00:00"/>
    <d v="2020-09-15T00:00:00"/>
    <s v="1. Gestión Estratégica"/>
    <s v="Jefe Oficina Asesora de Planeación "/>
    <s v="CERRADA"/>
    <s v="CERRADA"/>
    <d v="2020-11-20T00:00:00"/>
    <s v="CUMPLIDA"/>
    <s v="20/11/2020: El día 27 de agosto se realizó reunión con el equipo de la Oficina Asesora de Planeación a fin de tener claridad en las Actividades a desarrollar para el II seguimiento del Mapa de Riesgos – PAAC – Proceso Gestión Estratégica. _x000a__x000a_Posteriormente el día 8 de septiembre, se efectúo reunión para efectuar la Revisión de la Consolidación - II seguimiento del Mapa de Riesgos – PAAC – Proceso Gestión Estratégica. "/>
    <s v="20/11/2020: \\10.216.160.201\Oficial\REUNIONES DE SEGUIMIENTO\2020\ACTAS MAPA DE RIESGOS - PM"/>
    <s v="Catalina Nagy Patiño - Jefe Oficina Asesora de Planeación"/>
    <d v="2020-11-23T00:00:00"/>
    <s v="SI"/>
    <s v="Cerrada "/>
    <s v="Manuel Andres Farias Pinzón"/>
    <s v="23/11/2020: _x000a_Se cuenta con acta de reunión del 27Ago2020 donde se establecen las actividades a desarrollar para el II seguimiento del Mapa de Riesgos – PAAC – Proceso Gestión Estratégica._x000a__x000a_Igualmente, se cuenta con acta de reunión del 08Sep2020 donde realiza la revisión, consolidación - II seguimiento del Mapa de Riesgos – PAAC – Proceso Gestión Estratégica._x000a__x000a_De la misma forma se realiza el envio de la Matriz de Riesgos - PAAC Segundo Corte - 2020, mediante correo el día 25Ago2020, solicitando el apoyo a todos los responsables en el diligenciamiento de la herramienta._x000a__x000a_Agenda de google calendar del día 27Ago2020 para la revisión de gestión de riesgos del proceso._x000a__x000a_Se realiza el reporte oportuno del Mapa de Riesgos - PAAC - 2o. Corte - Gestión Estratégica mediante correo el día 31Ago2020._x000a_Actividad cumplida"/>
    <m/>
    <m/>
    <m/>
    <s v="Requiere seguimiento"/>
    <x v="0"/>
  </r>
  <r>
    <n v="106"/>
    <s v="1. Gestión Estratégica"/>
    <s v="1.33"/>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Inexistencia de Back-up para los años anteriores a 2014."/>
    <s v="Acción Correctiva "/>
    <s v="Solicitar a la Oficina de Tecnología de la Información y las Comunicaciones, los back-up de los profesionales encargados del Sistema Integrado de Gestión de la Oficina Asesora de Planeación, para los años anteriores a 2014, con el fin de mantener salvaguardados los archivos, y responder a los requerimientos de los diferentes procesos de la Entidad ."/>
    <s v="Memorando "/>
    <n v="1"/>
    <d v="2020-08-01T00:00:00"/>
    <d v="2020-08-31T00:00:00"/>
    <s v="1. Gestión Estratégica"/>
    <s v="Jefe Oficina Asesora de Planeación "/>
    <s v="CERRADA"/>
    <s v="CERRADA"/>
    <d v="2020-11-20T00:00:00"/>
    <s v="CUMPLIDA"/>
    <s v="20/11/2020: Se radicó en la Oficina TIC memorando para gestionar los Back-up de los años anteriores a 2014, con el fin de responder oportunamente las solcitudes de las áreas. "/>
    <s v="20/11/2020: Memorando 2020IE9268 "/>
    <s v="Catalina Nagy Patiño - Jefe Oficina Asesora de Planeación"/>
    <d v="2020-11-23T00:00:00"/>
    <s v="SI"/>
    <s v="Cerrada "/>
    <s v="Manuel Andres Farias Pinzón"/>
    <s v="23/11/2020: _x000a_Se cuenta con memorando 2020IE9268 del 11Nov2020 dirigido a la la Oficina TIC donde se realiza la solicitud Back-up anteriores al año 2014._x000a_Actividad cumplida"/>
    <s v="Nueva"/>
    <n v="1"/>
    <n v="1"/>
    <s v="Requiere seguimiento"/>
    <x v="0"/>
  </r>
  <r>
    <n v="107"/>
    <s v="1. Gestión Estratégica"/>
    <s v="1.34"/>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Acción Correctiva "/>
    <s v="Mantener el Listado Maestro de Documentos debidamente actualizado, acorde a los requerimientos de las áreas para crear, modificar o eliminar documentos del Sistema Integrado de Gestión."/>
    <s v="Listado Maestro actualizado"/>
    <n v="1"/>
    <d v="2020-08-01T00:00:00"/>
    <d v="2020-12-31T00:00:00"/>
    <s v="1. Gestión Estratégica"/>
    <s v="Jefe Oficina Asesora de Planeación "/>
    <s v="CERRADA"/>
    <s v="CERRADA"/>
    <d v="2020-11-20T00:00:00"/>
    <s v="CUMPLIDA"/>
    <s v="20/11/2020: El 29 de septiembre de 2020, se revisó el Listado Maestro de Documentos, generando una acción de mejora en el formato y modificando el mismo para guardar la trazabilidad de la información. De igual forma se unificaron los Nombres de los Procesos y de las áreas. _x000a__x000a_Es importante resaltar que el Listado Maestro de Documentos está en contínua actualización, acorde a los requerimientos de los Procesos de la Entidad."/>
    <s v="20/11/2020: \\10.216.160.201\calidad"/>
    <s v="Catalina Nagy Patiño - Jefe Oficina Asesora de Planeación"/>
    <d v="2020-11-23T00:00:00"/>
    <s v="SI"/>
    <s v="Cerrada "/>
    <s v="Manuel Andres Farias Pinzón"/>
    <s v="23/11/2020: _x000a_Se cuenta con correo del 29Sep2020 donde se realiza solicitud de actualización del Formato 208-PLA-FT-01 Listado Maestro de Documentos._x000a__x000a_Asi mismo se cuenta con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cumplida"/>
    <s v="Nueva"/>
    <n v="0"/>
    <n v="1"/>
    <s v="Requiere seguimiento"/>
    <x v="0"/>
  </r>
  <r>
    <n v="108"/>
    <s v="1. Gestión Estratégica"/>
    <s v="1.35"/>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Corrección "/>
    <s v="Efectuar la revisión de los documentos de cada proceso, para validar la exactitud de la denominación de los mismos, tanto dentro como fuera del archivo - Vs el nombre descrito en el Listado Maestro de Documentos. "/>
    <s v="Documentación Revisada al 100%"/>
    <s v="16 procesos revisados/16 procesos existentes*100"/>
    <d v="2020-09-01T00:00:00"/>
    <d v="2020-12-31T00:00:00"/>
    <s v="1. Gestión Estratégica"/>
    <s v="Jefe Oficina Asesora de Planeación "/>
    <s v="INICIADA EN LA VIGENCIA 2020"/>
    <s v="SIN VENCER"/>
    <d v="2020-11-20T00:00:00"/>
    <s v="EN DESARROLLO "/>
    <s v="20/11/2020: _x000a_La documentación de los Procesos de la Entidad, son revisados continuamente. Se dio inicio a la validación de los documentos adscritos para cada proceso de la Caja de la Vivienda Popular, identificando falencias, las cuales han sido notificadas a los Responsables de Procesos. _x000a_Correo remitido en el mes de Julio y agosto de 2020 a la Subdirección Adminsitrativa. _x000a__x000a_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
    <s v="20/11/2020: Correo remitido en el mes de Julio y agosto de 2020"/>
    <s v="Catalina Nagy Patiño - Jefe Oficina Asesora de Planeación"/>
    <d v="2020-11-23T00:00:00"/>
    <s v="NO"/>
    <s v="En Ejecución Oportuna"/>
    <s v="Manuel Andres Farias Pinzón"/>
    <s v="23/11/2020: _x000a_Se cuenta con correos del 06Jul2020, 03Ago2020 y 07sep2020, donde se realiza solicitud a la Subdirección Administrativa para la revisión del Listado Maestro de Documentos y de los formatos publicados _x000a__x000a_Adicional a esto, se realiza actualización del Formato 208-PLA-FT-01 Listado Maestro de Documentos, donde se relaciona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en Ejecución Oportuna"/>
    <s v="Nueva"/>
    <n v="0"/>
    <n v="1"/>
    <s v="Requiere seguimiento"/>
    <x v="2"/>
  </r>
  <r>
    <n v="109"/>
    <s v="1. Gestión Estratégica"/>
    <s v="1.36"/>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No se tiene certeza de la fecha de creación del documento 208-SADM-Pr-13, ya que no está relacionada en el control de cambios del mismo  "/>
    <s v="Acción Correctiva "/>
    <s v="Informar mediante memorando a los Responsables de Proceso - Enlace, sobre los lineamientos establecidos para la documentación del Sistema Integrado de Gestión y su ruta de consulta, al igual que su responsabilidad como primera línea de Defensa, para revisar las aprobaciones efectuadas por la Oficina Asesora de Planeación, en los lugares dispuestos para tal fin (carpeta del proceso - Listado Maestro de Documentos)."/>
    <s v="Memorando "/>
    <n v="1"/>
    <d v="2020-08-01T00:00:00"/>
    <d v="2020-08-31T00:00:00"/>
    <s v="1. Gestión Estratégica"/>
    <s v="Jefe Oficina Asesora de Planeación "/>
    <s v="CERRADA"/>
    <s v="CERRADA"/>
    <d v="2020-11-20T00:00:00"/>
    <s v="CUMPLIDA"/>
    <s v="20/11/2020: _x000a_El día 13 de agosto se radicó memorando con radicado No. 2020IE7194, con el fin de entregar los Lineamientos establecidos para las Herramientas de Gestión y para la_x000a_Documentación del Sistema Integrado de Gestión.  _x000a__x000a_De igual forma, se radicó memorando No. 2020IE6888 el día 27 de Julio de 2020, con el fin de entregar lineamientos para el reporte de Normogramas de la Entidad. "/>
    <s v="20/11/2020: Memorandos 2020IE7194 y 2020IE6888, radicados a los Responsables de Procesos de la Entidad"/>
    <s v="Catalina Nagy Patiño - Jefe Oficina Asesora de Planeación"/>
    <d v="2020-11-23T00:00:00"/>
    <s v="SI"/>
    <s v="Cerrada "/>
    <s v="Manuel Andres Farias Pinzón"/>
    <s v="23/11/2020: _x000a_Se cuenta con memorando 2020IE7194 del 13Ago2020 donde se entregan los Lineamientos establecidos para las Herramientas de Gestión y para la Documentación del Sistema Integrado de Gestión._x000a_Actividad cumplida"/>
    <s v="Nueva"/>
    <n v="0"/>
    <n v="1"/>
    <s v="Requiere seguimiento"/>
    <x v="0"/>
  </r>
  <r>
    <n v="110"/>
    <s v="1. Gestión Estratégica"/>
    <s v="1.37"/>
    <s v="Origen Interno "/>
    <s v="3.    Seguimientos de la Asesoría de Control Interno."/>
    <s v="Informe Seguimiento Plan Anual de Vacantes 2019 - 2020"/>
    <s v="Marcela Urrea Jaramillo"/>
    <d v="2020-07-01T00:00:00"/>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No se tiene certeza de la fecha de creación del documento 208-SADM-Pr-13, ya que no está relacionada en el control de cambios del mismo  "/>
    <s v="Corrección "/>
    <s v="Ajustar la Norma Fundamental, estableciendo un punto de control relacionado con la revisión periódica de los instrumentos de Cada Proceso, por parte de los Responsables de los mismos"/>
    <s v="Norma Fundamental"/>
    <n v="1"/>
    <d v="2020-08-01T00:00:00"/>
    <d v="2020-09-30T00:00:00"/>
    <s v="1. Gestión Estratégica"/>
    <s v="Jefe Oficina Asesora de Planeación "/>
    <s v="CERRADA"/>
    <s v="CERRADA"/>
    <d v="2020-11-20T00:00:00"/>
    <s v="CUMPLIDA"/>
    <s v="20/11/2020: _x000a_El 3 de agosto de 2020, se generó la versión 11 de la Norma Fundamental, la cual fue publicada en la carpeta de calidad y socializada a todos los niveles de la Entidad._x000a__x000a_Se estableción el Numeral 8 - Punto de Control, en el cual se establece: _x000a__x000a_Los Responsables de Procesos, deben efectuar la revisión periódica de la documentación y los instrumentos de los Procesos a su cargo, mínimo 1 vez al año, para garantizar su vigencia y actualización._x000a__x000a_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
    <s v="20/11/2020: \\10.216.160.201\calidad\1. PROCESO DE GESTIÓN ESTRATÉGICA\INSTRUCTIVOS\208-PLA-In-01  NORMA FUNDAMENTAL"/>
    <s v="Catalina Nagy Patiño - Jefe Oficina Asesora de Planeación"/>
    <d v="2020-11-23T00:00:00"/>
    <s v="SI"/>
    <s v="Cerrada "/>
    <s v="Manuel Andres Farias Pinzón"/>
    <s v="20/11/2020: Se cuenta con los siguientes soportes: _x000a__x000a_- Solicitud de modificación de la norma fundamental del día 03Ago2020, mediante el formato &quot;SOLICITUD DE CREACIÓN O MODIFICACIÓN O ELIMINACIÓN DE DOCUMENTOS DEL SIG&quot;, Código: 208-PLA-Ft-02, Versión: 6, Vigente desde: 21/09/2016._x000a_- Correo del 05Ago2020 informando a todo el personal de la CVP que la norma fundamental ha sido actualizada._x000a_- Actualización de la &quot;NORMA FUNDAMENTAL ESTANDARIZACIÓN DOCUMENTAL&quot;, Código: 208-PLA–IN–01, Versión:11, Vigente desde: 03-08-2020, donde se verifica el punto de control establecido en el Numeral 8, el cual define lo siguiente: _x000a__x000a_&quot;Los Responsables de Procesos, deben efectuar la revisión periódica de la documentación y los instrumentos de los Procesos a su cargo, mínimo 1 vez al año, para garantizar su vigencia y actualización&quot;._x000a__x000a_&quot;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quot;._x000a__x000a_La norma fundamental se encuentra ubicada en la ruta: \\10.216.160.201\calidad\1. PROCESO DE GESTIÓN ESTRATÉGICA\INSTRUCTIVOS\208-PLA-In-01  NORMA FUNDAMENTAL._x000a_Actividad cumplida"/>
    <s v="Nueva"/>
    <n v="0"/>
    <n v="1"/>
    <s v="Requiere seguimiento"/>
    <x v="0"/>
  </r>
  <r>
    <n v="111"/>
    <s v="12. Gestión del Talento Humano"/>
    <s v="12.5"/>
    <s v="Origen Interno "/>
    <s v="3.    Seguimientos de la Asesoría de Control Interno."/>
    <s v="Informe Seguimiento Plan Anual de Vacantes 2019 - 2020"/>
    <s v="Marcela Urrea Jaramillo"/>
    <d v="2020-07-01T00:00:00"/>
    <s v="Hallazgo - No conformidad"/>
    <s v="No se aportó la evidencia de la publicación en la página oficial de la CVP, del Plan Estratégico de Talento Humano de la vigencia 2019, soporte necesario para validar el cumplimiento del Artículo 2.2.22.3.14 del Decreto 1083 de 2015 en cuanto al Plan Anual de Vacantes."/>
    <d v="2020-07-08T00:00:00"/>
    <s v="NO"/>
    <s v="N/A"/>
    <s v="NO"/>
    <s v="N/A"/>
    <s v="5 porqués"/>
    <s v="Falta de evidencia de la publicación del PETH en la pagina web de la cvp"/>
    <s v="Acción Correctiva "/>
    <s v="Realizar memorando interno para el proceso de Talento Humano en el cual se identifique la evidencia de la publicación del PETH para el periodo 2020 en la pagina web de la CVP, este debe ser incluido en la carpeta de calidad del proceso."/>
    <s v="Memorando interno"/>
    <s v="un (1) memorando"/>
    <d v="2020-07-15T00:00:00"/>
    <d v="2020-08-15T00:00:00"/>
    <s v="12. Gestión del Talento Humano"/>
    <s v="Subdirector Administrativo "/>
    <s v="CERRADA"/>
    <s v="CERRADA"/>
    <d v="2020-11-20T00:00:00"/>
    <s v="CUMPLIDA"/>
    <s v="20/11/2020: Se realiza Memorando 2020IE7106 en el cual se identifica la publicación del PETH 2020, y evidencias de publicación"/>
    <s v="Memorando 2020IE7106"/>
    <s v="HERNAN DARIO PARRA"/>
    <d v="2020-11-23T00:00:00"/>
    <s v="SI"/>
    <s v="Cerrada "/>
    <s v="Manuel Andres Farias Pinzón"/>
    <s v="23/11/2020:_x000a_Se cuenta con memorando 2020IE7106 del 10Ago2020, donde se evidencia la publicación del Plan Estratégico de Talento Humano 2020._x000a__x000a_Se verifica en página web en la ruta:https://www.cajaviviendapopular.gov.co/?q=Nosotros/la-cvp/plan-de-accion-integrado_x000a__x000a_Actividad cumplida"/>
    <s v="Nueva"/>
    <n v="1"/>
    <n v="1"/>
    <s v="Requiere seguimiento"/>
    <x v="0"/>
  </r>
  <r>
    <n v="112"/>
    <s v="3. Prevención del Daño Antijurídico y Representación Judicial"/>
    <s v="3.11"/>
    <s v="Origen Interno "/>
    <s v="3.    Seguimientos de la Asesoría de Control Interno."/>
    <s v="Informe de Seguimiento al Comité de Conciliación y Defensa Judicial"/>
    <s v="Andrea Sierra Ochoa"/>
    <d v="2020-06-30T00:00:00"/>
    <s v="Hallazgo - No conformidad"/>
    <s v="No se cuenta con registro de asistencia física en las sesiones virtuales del Comité adelantadas desde finales del mes de marzo vía Google meet en virtud de la declaratoria de emergencia sanitaria."/>
    <d v="2020-07-01T00:00:00"/>
    <s v="NO"/>
    <s v="N/A"/>
    <s v="NO"/>
    <s v="N/A"/>
    <s v="5 porqués"/>
    <s v="En virtud de la declaratoria de Emergencia Económica, Social y Ecológica se han venido adelantando desde finales del mes de marzo, sesiones virtuales del Comité de Conciliación utilizando la herramienta meet.google.com"/>
    <s v="Acción Correctiva "/>
    <s v="Utilizar el chat de la herramienta meet.google.com para dejar constancia de las asistencia de los miembros e invitados al Comité, asi las cosas, el Secretario Tecnico una vez inice la sesión, solicitara a los miembros hacer uso del chat para manifiestar su precencia en la sesion, una vez finalice el Comite se procedera a guardar copia del chat el cual hara la veces de lista de asistenica y se adjuntará al acta respectiva."/>
    <s v="Registro de asistenica vía chat"/>
    <s v="Copia del Chat anexo al acta"/>
    <d v="2020-07-21T00:00:00"/>
    <d v="2020-12-31T00:00:00"/>
    <s v="3. Prevención del Daño Antijurídico y Representación Judicial"/>
    <s v="Director Jurídico "/>
    <s v="INICIADA EN LA VIGENCIA 2020"/>
    <s v="SIN VENCER"/>
    <d v="2020-11-20T00:00:00"/>
    <s v="EN DESARROLLO "/>
    <s v="20/11/2020: 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s v="20/11/2020: PDF de las actas de comité realizadas de julio a octubre y PDF de los registros de asistentes a cada comité. "/>
    <s v="20/11/2020: Julie Pauline Casallas Pinzon - Contratista 580-2020_x000a_Yamile Patrica Castiblanco Venegas - Abogada Contratista 394-2020"/>
    <d v="2020-11-24T00:00:00"/>
    <s v="NO"/>
    <s v="En Ejecución Oportuna"/>
    <s v="Manuel Andres Farias Pinzón"/>
    <s v="24/11/2020:_x000a_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la acción propuesta tiene fecha de finalización el 31/12/2020, la Asesoría de Control Interno debe verificar su cumplimiento en los Comités de Conciliación que se realicen hasta esa fecha, por lo tanto, la acción se encuentra en estado de Ejecución Oportuna."/>
    <s v="Nueva"/>
    <n v="1"/>
    <n v="1"/>
    <s v="Requiere seguimiento"/>
    <x v="2"/>
  </r>
  <r>
    <n v="113"/>
    <s v="3. Prevención del Daño Antijurídico y Representación Judicial"/>
    <s v="3.12"/>
    <s v="Origen Interno "/>
    <s v="3.    Seguimientos de la Asesoría de Control Interno."/>
    <s v="Informe seguimiento SIPROJ 01Jul2019 - 31Dic2019"/>
    <s v="Andrea Sierra Ochoa"/>
    <d v="2020-06-30T00:00:00"/>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Corrección "/>
    <s v="Revisar los procesos en SIPROJ que se manifiestan en Informe de Seguimiento efectuado al Sistema de Información de Procesos Judiciales de Bogotá SIPROJ - WEB D.C Periodo 01jul2019 al 31 dic2019. Hallazgo No.1 y subsanar las evidencias encontradas"/>
    <s v="Corrección de Hallazgos en Procesos"/>
    <s v="#de Procesos evidenciados/# de Procesos corregidos"/>
    <d v="2020-07-06T00:00:00"/>
    <d v="2020-12-31T00:00:00"/>
    <s v="3. Prevención del Daño Antijurídico y Representación Judicial"/>
    <s v="Director Jurídico "/>
    <s v="INICIADA EN LA VIGENCIA 2020"/>
    <s v="SIN VENCER"/>
    <d v="2020-11-20T00:00:00"/>
    <s v="EN DESARROLLO "/>
    <s v="20/11/2020: Se realiza la verificación y subsanación en Siproj de los procesos evidenciados y que generaron el hallazgo dejando de siete procesos con observaciones pendiente uno por subsanar."/>
    <s v="20/11/2020: Se adjunta Word denominado Pantallazos Registro Siproj 3,12,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NO"/>
    <s v="En Ejecución Oportuna"/>
    <s v="Manuel Andres Farias Pinzón"/>
    <s v="24/11/2020:_x000a_Se cuenta con archivo Excel denominado &quot;Registro de Seguimientos Plan de Mejoramiento Siproj&quot; donde se relaciona una pestaña de nombre &quot;3,12&quot; en la cual se muestran los seguimientos realizados por parte de la Dirección Juridica; igualmente se adjunta archivo en word de nombre &quot;Pantallazos Registro Siproj 3.12&quot;,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umeros:_x000a__x000a_2019-00828_x000a_2019-00600_x000a_2019-01170_x000a_2019-00147_x000a_2010-00036_x000a_2019-00749_x000a__x000a_Queda pendiente subsanar el proceso 1-2019-21856_x000a__x000a_Acción en Ejecución Oportuna"/>
    <s v="Nueva"/>
    <n v="1"/>
    <n v="1"/>
    <s v="Requiere seguimiento"/>
    <x v="2"/>
  </r>
  <r>
    <n v="114"/>
    <s v="3. Prevención del Daño Antijurídico y Representación Judicial"/>
    <s v="3.13"/>
    <s v="Origen Interno "/>
    <s v="3.    Seguimientos de la Asesoría de Control Interno."/>
    <s v="Informe seguimiento SIPROJ 01Jul2019 - 31Dic2019"/>
    <s v="Andrea Sierra Ochoa"/>
    <d v="2020-06-30T00:00:00"/>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Acción Correctiva "/>
    <s v="Impartir directriz a los abogados apoderados, para que mensualmente notifiquen a la supervisión del contrato, los procesos que tuvieron alguna actuación y evidencien actualización en Siproj, reflejado en la aprobacion de la cuenta de cobro."/>
    <s v="Actualización Siproj."/>
    <s v="#procesos con actuazión durante el mes/#de procesos con actualización en Siproj"/>
    <d v="2020-08-01T00:00:00"/>
    <d v="2021-07-06T00:00:00"/>
    <s v="3. Prevención del Daño Antijurídico y Representación Judicial"/>
    <s v="Director Jurídico "/>
    <s v="INICIADA EN LA VIGENCIA 2020"/>
    <s v="SIN VENCER"/>
    <d v="2020-11-20T00:00:00"/>
    <s v="EN DESARROLLO "/>
    <s v="20/11/2020: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 v="20/11/2020: Se adjuntas las Actas de reunión mensuales que se han realizado desde mayo a 31 de octubre, a la fecha el acta de octubre se encuentra en proceso de firma"/>
    <s v="20/11/2020: Julie Pauline Casallas Pinzon - Contratista 580-2020_x000a_Yamile Patrica Castiblanco Venegas - Abogada Contratista 394-2020"/>
    <d v="2020-11-24T00:00:00"/>
    <s v="NO"/>
    <s v="En Ejecución Oportuna"/>
    <s v="Manuel Andres Farias Pinzón"/>
    <s v="24/11/2020:_x000a_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
    <s v="Nueva"/>
    <n v="0"/>
    <n v="1"/>
    <s v="Requiere seguimiento"/>
    <x v="2"/>
  </r>
  <r>
    <n v="115"/>
    <s v="3. Prevención del Daño Antijurídico y Representación Judicial"/>
    <s v="3.14"/>
    <s v="Origen Interno "/>
    <s v="3.    Seguimientos de la Asesoría de Control Interno."/>
    <s v="Informe seguimiento SIPROJ 01Jul2019 - 31Dic2019"/>
    <s v="Andrea Sierra Ochoa"/>
    <d v="2020-06-30T00:00:00"/>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_x000a__x000a_"/>
    <s v="Corrección "/>
    <s v="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
    <s v="Corrección de Hallazgos en Procesos"/>
    <s v="#de Procesos evidenciados/# de Procesos corregidos"/>
    <d v="2020-07-06T00:00:00"/>
    <d v="2020-12-31T00:00:00"/>
    <s v="3. Prevención del Daño Antijurídico y Representación Judicial"/>
    <s v="Director Jurídico "/>
    <s v="INICIADA EN LA VIGENCIA 2020"/>
    <s v="SIN VENCER"/>
    <d v="2020-11-20T00:00:00"/>
    <s v="EN DESARROLLO "/>
    <s v="20/11/2020: Se realiza la verificación y subsanación en Siproj de los procesos evidenciados y que generaron, en cuanto a la subsanación del pago se le solicitara a la Subdirección financiera que revise si dicho cargue se puede realizar o subsanar. "/>
    <s v="20/11/2020: Se adjunta Word denominado Pantallazos Registro Siproj 3,14,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NO"/>
    <s v="En Ejecución Oportuna"/>
    <s v="Manuel Andres Farias Pinzón"/>
    <s v="24/11/2020:_x000a_Se cuenta con archivo Excel denominado &quot;Registro de Seguimientos Plan de Mejoramiento Siproj&quot; donde se relaciona una pestaña de nombre &quot;3,12&quot; en la cual se muestran los seguimientos realizados por parte de la Dirección Juridica; igualmente se adjunta archivo en word de nombre &quot;Pantallazos Registro Siproj 3,14&quot;,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_x000a__x000a_Queda pendiente subsanar el proceso 292681_x000a__x000a_Acción en Ejecución Oportuna"/>
    <s v="Nueva"/>
    <n v="1"/>
    <n v="1"/>
    <s v="Requiere seguimiento"/>
    <x v="2"/>
  </r>
  <r>
    <n v="116"/>
    <s v="3. Prevención del Daño Antijurídico y Representación Judicial"/>
    <s v="3.15"/>
    <s v="Origen Interno "/>
    <s v="3.    Seguimientos de la Asesoría de Control Interno."/>
    <s v="Informe seguimiento SIPROJ 01Jul2019 - 31Dic2019"/>
    <s v="Andrea Sierra Ochoa"/>
    <d v="2020-06-30T00:00:00"/>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
    <s v="Acción Correctiva "/>
    <s v="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
    <s v="Seguimiento cargue de informacion a Siproj."/>
    <s v="#de pago de sentencias/# de verificacion pago de sentencias registrados en siproj."/>
    <d v="2020-07-06T00:00:00"/>
    <d v="2021-07-06T00:00:00"/>
    <s v="3. Prevención del Daño Antijurídico y Representación Judicial"/>
    <s v="Director Jurídico "/>
    <s v="INICIADA EN LA VIGENCIA 2020"/>
    <s v="SIN VENCER"/>
    <d v="2020-11-20T00:00:00"/>
    <s v="EN DESARROLLO "/>
    <s v="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s v="20/11/2020: PDF de las actas de comité realizadas de julio a octubre y PDF de los registros de asistentes a cada comité. "/>
    <s v="20/11/2020: Julie Pauline Casallas Pinzon - Contratista 580-2020_x000a_Yamile Patrica Castiblanco Venegas - Abogada Contratista 394-2020"/>
    <d v="2020-11-24T00:00:00"/>
    <s v="NO"/>
    <s v="En Ejecución Oportuna"/>
    <s v="Manuel Andres Farias Pinzón"/>
    <s v="24/11/2020:_x000a_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no se han dictado fallos o conciliaciones que generen pago, no se hace necesario verificar en Siproj los pagos realizados, por ende, hasta la fecha no hay solicitudes que se deban realizar a la Subdirección Financiera._x000a__x000a_Acción en estado de Ejecución Oportuna."/>
    <s v="Nueva"/>
    <n v="0"/>
    <n v="1"/>
    <s v="Requiere seguimiento"/>
    <x v="2"/>
  </r>
  <r>
    <n v="117"/>
    <s v="11. Gestión Documental"/>
    <s v="11.8"/>
    <s v="Origen Interno "/>
    <s v="3.    Seguimientos de la Asesoría de Control Interno."/>
    <s v="Informe de seguimiento al Plan Institucional de Archivos - PINAR vigencia 2019"/>
    <s v="Marcela Urrea Jaramillo"/>
    <d v="2020-07-31T00:00:00"/>
    <s v="Hallazgo - No conformidad"/>
    <s v="No se evidenció la formulación de la Política de Gestión Documental en la vigencia 2019."/>
    <d v="2020-08-10T00:00:00"/>
    <s v="NO"/>
    <s v="N/A"/>
    <s v="NO"/>
    <s v="N/A"/>
    <s v="5 porqués"/>
    <s v="No se tomó en cuenta la planeación de sesiones del comité institucional en el proceso de formulación para asegurar no solo la aprobación dentro de la vigencia sino también la publicación dentro de ella "/>
    <s v="Acción Correctiva "/>
    <s v="Elaborar un listado de instrumentos que requieren aprobación del Comité MIPG y solicitar mediante memorando la programación de sesiones del Comité MIPG."/>
    <s v="Listado de Instrumentos"/>
    <s v="Un (1) listado de instrumentos"/>
    <d v="2020-08-14T00:00:00"/>
    <d v="2020-09-30T00:00:00"/>
    <s v="11. Gestión Documental"/>
    <s v="Subdirector Administrativo "/>
    <s v="CERRADA"/>
    <s v="CERRADA"/>
    <d v="2020-11-20T00:00:00"/>
    <s v="CUMPLIDA"/>
    <s v="20/11/2020: Se realiza listado de instrumentos para actualización y aprobación del Comité Institucional de Gestión y Desempeño. Bajo el Memorando 2020IE8190 se solicita la inclusión de los temas de Gestión Documental en la ultima sesión del comité MIPG."/>
    <s v="Memorando 2020IE8190, listado de documentos"/>
    <s v="HERNAN DARIO PARRA"/>
    <d v="2020-11-23T00:00:00"/>
    <s v="SI"/>
    <s v="Cerrada "/>
    <s v="Manuel Andres Farias Pinzón"/>
    <s v="23/11/2020:_x000a_Se cuenta con memorando 2020IE8190 del 30Sep2020, donde se realiza la solicitud Inclusión temas de Gestión Documental-Última sesión del Comité MIPG. Así mismo, se cuenta con archivo excel de nombre &quot;LISTADO DOCUMENTOS PARA ACTUALIZAR MIPG&quot;, en el cual se identifica en listado de documentos para actualización y aprobación del Comité Institucional de Gestión y Desempeño._x000a__x000a_Actividad cumplida"/>
    <s v="Nueva"/>
    <n v="1"/>
    <n v="1"/>
    <s v="Requiere seguimiento"/>
    <x v="0"/>
  </r>
  <r>
    <n v="118"/>
    <s v="11. Gestión Documental"/>
    <s v="11.9"/>
    <s v="Origen Interno "/>
    <s v="3.    Seguimientos de la Asesoría de Control Interno."/>
    <s v="Informe de seguimiento al Plan Institucional de Archivos - PINAR vigencia 2019"/>
    <s v="Marcela Urrea Jaramillo"/>
    <d v="2020-07-31T00:00:00"/>
    <s v="Hallazgo - No conformidad"/>
    <s v="Base legal desactualizada del artículo 1° Adopción y artículo 2° Aplicación, de la Resolución 3964 del 24 de diciembre de 2015"/>
    <d v="2020-08-10T00:00:00"/>
    <s v="NO"/>
    <s v="N/A"/>
    <s v="NO"/>
    <s v="N/A"/>
    <s v="5 porqués"/>
    <s v="porque al momento de la actualización del PGD no se estimó necesario expedir un nuevo acto administrativo para su adopción toda vez que el mismo ya existía "/>
    <s v="Acción Correctiva "/>
    <s v="Gestionar la expedición de un nuevo acto administrativo para adopción de la versión actualizada del Programa de Gestión documental que modifique."/>
    <s v="Acto Administrativo "/>
    <s v="Un (1) acto administrativo"/>
    <d v="2020-10-01T00:00:00"/>
    <d v="2020-11-30T00:00:00"/>
    <s v="11. Gestión Documental"/>
    <s v="Subdirector Administrativo "/>
    <s v="INICIADA EN LA VIGENCIA 2020"/>
    <s v="SIN VENCER"/>
    <d v="2020-11-20T00:00:00"/>
    <s v="EN DESARROLLO "/>
    <s v="20/11/2020: Se proyecta Resolución con el fin de ser verificada por la Dirección de Gestión Corporativa, pero hay que tener en cuenta que no puede modificarse artículo 2 según Acuerdo 03 de 2011 por cuanto el mismo fue DEROGADO mediante Acuerdo 04 DE 2016."/>
    <s v="Proyección Resolución"/>
    <s v="HERNAN DARIO PARRA"/>
    <d v="2020-11-23T00:00:00"/>
    <s v="NO"/>
    <s v="En Ejecución Oportuna"/>
    <s v="Manuel Andres Farias Pinzón"/>
    <s v="23/11/2020:_x000a_Se cuenta con proyecto de Resolución para la adopción de la versión actualizada del Programa de Gestión documental, la cual se encuentra pendiente de ser verificada por la DGC._x000a_Actividad que se encuentra en Ejecución Oportuna."/>
    <s v="Nueva"/>
    <n v="1"/>
    <n v="1"/>
    <s v="Requiere seguimiento"/>
    <x v="2"/>
  </r>
  <r>
    <n v="119"/>
    <s v="11. Gestión Documental"/>
    <s v="11.10"/>
    <s v="Origen Interno "/>
    <s v="3.    Seguimientos de la Asesoría de Control Interno."/>
    <s v="Informe de seguimiento al Plan Institucional de Archivos - PINAR vigencia 2019"/>
    <s v="Marcela Urrea Jaramillo"/>
    <d v="2020-07-31T00:00:00"/>
    <s v="Hallazgo - No conformidad"/>
    <s v="El Plan Institucional de Archivos – PINAR Publicado en dos lugares diferentes de la página oficial de la Entidad, ambos con versión 2, presenta dos fechas de vigencia diferentes, siendo una el 31 de octubre de 2018 y la otra el 07 de octubre de 2019, difiriendo ambas en su control de cambios. Se evidenció que la versión disponible en la carpeta de calidad es la del 07Oct2019, donde en su control de cambios cuenta con tres versiones, repitiéndose la segunda versión. Siendo que no corresponde el versionamiento en el documento normalizado en el sistema de gestión de calidad de la CVP."/>
    <d v="2020-08-10T00:00:00"/>
    <s v="NO"/>
    <s v="N/A"/>
    <s v="NO"/>
    <s v="N/A"/>
    <s v="5 porqués"/>
    <s v="Porque no se ejerció un control sobre las versiones que genera planeación  para dejar la ultima versión en el archivo de gestión solicitando la entrega del documento en formato modificable y se generó así un error. "/>
    <s v="Acción Correctiva "/>
    <s v="Solicitar a la Oficina Asesora de Planeación la subsanación del error en versión del documento, cambiar la versión publicada en la pagina web, por la versión  en la carpeta de calidad."/>
    <s v="Memorando solicitud"/>
    <s v="Un (1) memorando"/>
    <d v="2020-08-14T00:00:00"/>
    <d v="2020-10-30T00:00:00"/>
    <s v="11. Gestión Documental"/>
    <s v="Subdirector Administrativo "/>
    <s v="CERRADA"/>
    <s v="CERRADA"/>
    <d v="2020-11-20T00:00:00"/>
    <s v="CUMPLIDA"/>
    <s v="20/11/2020: Se realizó Memorando 2020IE7803 con el cual se solito la corrección de la versión del documento 208-SADM-Mn-06 Plan institucional de archivos PINAR, se confirma bajo correo electrónico por la Oficina de Planeación su corrección"/>
    <s v="Memorando 2020IE7803, Correo electronico"/>
    <s v="HERNAN DARIO PARRA"/>
    <d v="2020-11-23T00:00:00"/>
    <s v="SI"/>
    <s v="Cerrada "/>
    <s v="Manuel Andres Farias Pinzón"/>
    <s v="23/11/2020:_x000a_Se cuenta con memorando 2020IE7803 del 15Sep2020 donde se solicita la revisión del versionamiento del documento 208-SADM-Mn-06 Plan institucional de archivos PINAR V2_x000a__x000a_Se obtiene respuesta mediante correo electrónico el día 05Oct2020, donde la OAP informa que se hicieron los ajustes pertinentes incluyendo la gestión que se realizó desde la OAC._x000a__x000a_Información que se verifica en las rutas: _x000a_https://www.cajaviviendapopular.gov.co/?q=Nosotros/la-cvp/plan-de-accion-integrado_x000a_https://www.cajaviviendapopular.gov.co/?q=transparencia-0_x000a_https://www.cajaviviendapopular.gov.co/?q=Transparencia/politicas-lineamientos-y-manuales"/>
    <s v="Nueva"/>
    <n v="1"/>
    <n v="1"/>
    <s v="Requiere seguimiento"/>
    <x v="0"/>
  </r>
  <r>
    <n v="120"/>
    <s v="11. Gestión Documental"/>
    <s v="11.11"/>
    <s v="Origen Interno "/>
    <s v="3.    Seguimientos de la Asesoría de Control Interno."/>
    <s v="Informe de seguimiento al Plan Institucional de Archivos - PINAR vigencia 2019"/>
    <s v="Marcela Urrea Jaramillo"/>
    <d v="2020-07-31T00:00:00"/>
    <s v="Hallazgo - No conformidad"/>
    <s v="No se formuló el Programa Específico de Identificación y protección de documentos vitales, establecido en el PINAR como tarea a desarrollar en la vigencia 2019 en el PINAR. La Entidad debe garantizar la disponibilidad y acceso de los documentos a largo plazo."/>
    <d v="2020-08-10T00:00:00"/>
    <s v="NO"/>
    <s v="N/A"/>
    <s v="NO"/>
    <s v="N/A"/>
    <s v="5 porqués"/>
    <s v="Porque en la planificación del cronograma de actividades de  la vigencia 2019 se buscó atender todos los requerimientos relacionados con instrumentos y programas definidos por el ente rector de la política archivística, pero no se tomaron en cuenta factores de disponibilidad de personal y capacidad de respuesta ante actividades varias "/>
    <s v="Acción Correctiva "/>
    <s v="Revisar y ajustar el cronograma de actividades 2020 teniendo presentes las novedades e inconvenientes generados por 1. la intermitencia en la contratación del personal y 2.  emergencia sanitaria (cuarentenas han impedido la ejecución de algunas actividades que requieren obligatoriamente la presencialidad)."/>
    <s v="Cronograma ajustado "/>
    <s v="Un (1) cronograma"/>
    <d v="2020-08-14T00:00:00"/>
    <d v="2020-10-30T00:00:00"/>
    <s v="11. Gestión Documental"/>
    <s v="Subdirector Administrativo "/>
    <s v="CERRADA"/>
    <s v="CERRADA"/>
    <d v="2020-11-20T00:00:00"/>
    <s v="CUMPLIDA"/>
    <s v="20/11/2020: Se realiza ajuste al cronograma de instrumentos y se encuentra en ejecución "/>
    <s v="Cronograma de Instrumentos"/>
    <s v="HERNAN DARIO PARRA"/>
    <d v="2020-11-23T00:00:00"/>
    <s v="SI"/>
    <s v="Cerrada "/>
    <s v="Manuel Andres Farias Pinzón"/>
    <s v="23/11/2020:_x000a_Se cuenta con cronograma de Instrumentos ajustado de acuerdo a las necesidades de personal y la emergencia sanitaria, el cual se encuentra en ejecución._x000a_Actividad cumplida"/>
    <s v="Nueva"/>
    <n v="1"/>
    <n v="1"/>
    <s v="Requiere seguimiento"/>
    <x v="0"/>
  </r>
  <r>
    <n v="121"/>
    <s v="11. Gestión Documental"/>
    <s v="11.12"/>
    <s v="Origen Interno "/>
    <s v="3.    Seguimientos de la Asesoría de Control Interno."/>
    <s v="Informe de seguimiento al Plan Institucional de Archivos - PINAR vigencia 2019"/>
    <s v="Marcela Urrea Jaramillo"/>
    <d v="2020-07-31T00:00:00"/>
    <s v="Hallazgo - No conformidad"/>
    <s v="No se realizó la “Revisión de funciones y presentación de propuesta a Consejo Directivo”. La ventanilla única de correspondencia actualmente depende de la Dirección de Gestión Corporativa."/>
    <d v="2020-08-10T00:00:00"/>
    <s v="NO"/>
    <s v="N/A"/>
    <s v="NO"/>
    <s v="N/A"/>
    <s v="5 porqués"/>
    <s v="Porque no se insistió ante la falta de respuesta de la secretaría técnica para que el proyecto fuese presentado. "/>
    <s v="Acción Correctiva "/>
    <s v="Reiterar ante la Secretaría Técnica del Consejo Directivo la solicitud de ajuste de funciones de las dependencias Dirección de Gestión Corporativa y CID y Subdirección Administrativa y presentar nuevamente el análisis realizado con base en el Acuerdo 060 de 2001. "/>
    <s v="Memorando que incluya el análisis de las funciones y propuesta de acuerdo "/>
    <s v="Un (1) Memorando"/>
    <d v="2020-09-01T00:00:00"/>
    <d v="2020-12-31T00:00:00"/>
    <s v="11. Gestión Documental"/>
    <s v="Subdirector Administrativo "/>
    <s v="CERRADA"/>
    <s v="CERRADA"/>
    <d v="2020-11-20T00:00:00"/>
    <s v="CUMPLIDA"/>
    <s v="20/11/2020: Se realizó Memorando 2020IE7311 en respuesta al Memorando 2020IE7238 Administración del sistema de correspondencia CORDIS, se realizan aclaraciones solicitadas en relación con la dependencia responsable de administrar el sistema de información."/>
    <s v="Memorando 2020IE7311"/>
    <s v="HERNAN DARIO PARRA"/>
    <d v="2020-11-23T00:00:00"/>
    <s v="SI"/>
    <s v="Cerrada "/>
    <s v="Manuel Andres Farias Pinzón"/>
    <s v="23/11/2020:_x000a_Se cuenta con memorando 2020IE7311 del 20Ago2020, donde se emite respuesta al memorando 2020IE7238 Administración del sistema de correspondencia CORDIS y se hacen las alcaraciones solicitadas en relación con la dependencia responsable de administrar el sistema de información. En resumen, la Subdirección Administrativa de acuerdo con las funciones que le fueron asignadas no sería la llamada a asumir la administración de un sistema de información o en este caso, de correspondencia como CORDIS."/>
    <s v="Nueva"/>
    <n v="1"/>
    <n v="1"/>
    <s v="Requiere seguimiento"/>
    <x v="0"/>
  </r>
  <r>
    <n v="122"/>
    <s v="12. Gestión del Talento Humano"/>
    <s v="12.6"/>
    <s v="Origen Interno "/>
    <s v="3.    Seguimientos de la Asesoría de Control Interno."/>
    <s v="Informe Seguimiento Plan de Previsión RH – 2019"/>
    <s v="Marcela Urrea Jaramillo"/>
    <d v="2020-08-13T00:00:00"/>
    <s v="Hallazgo - No conformidad"/>
    <s v="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_x000a_"/>
    <d v="2020-08-26T00:00:00"/>
    <s v="NO"/>
    <s v="N/A"/>
    <s v="NO"/>
    <s v="N/A"/>
    <s v="5 porqués"/>
    <s v="No se dejo evidencia documentada en el  análisis de las  necesidades de previsión de recursos humanos"/>
    <s v="Acción Correctiva "/>
    <s v="Realizar un informe de las necesidades de previsión de recursos humanos para el PETH periodo 2021."/>
    <s v="Informe de analisis"/>
    <s v="Un (1) informe"/>
    <d v="2020-11-01T00:00:00"/>
    <d v="2020-12-31T00:00:00"/>
    <s v="12. Gestión del Talento Humano"/>
    <s v="Subdirector Administrativo "/>
    <s v="NO INICIADA"/>
    <s v="SIN VENCER"/>
    <m/>
    <m/>
    <m/>
    <m/>
    <m/>
    <m/>
    <m/>
    <s v="Sin Seguimiento"/>
    <m/>
    <m/>
    <s v="Nueva"/>
    <n v="1"/>
    <n v="1"/>
    <s v="No requiere seguimiento para este corte"/>
    <x v="2"/>
  </r>
  <r>
    <n v="123"/>
    <s v="12. Gestión del Talento Humano"/>
    <s v="12.7"/>
    <s v="Origen Interno "/>
    <s v="3.    Seguimientos de la Asesoría de Control Interno."/>
    <s v="Informe Seguimiento Plan de Previsión RH – 2019"/>
    <s v="Marcela Urrea Jaramillo"/>
    <d v="2020-08-13T00:00:00"/>
    <s v="Hallazgo - No conformidad"/>
    <s v="Incumplimiento del numeral 2, del artículo 17 de la Ley 909 de 2004, que establece: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
    <d v="2020-08-26T00:00:00"/>
    <s v="NO"/>
    <s v="N/A"/>
    <s v="NO"/>
    <s v="N/A"/>
    <s v="5 porqués"/>
    <s v="No es claro el desarrollo frente a la actualización de la planta global de empleos"/>
    <s v="Acción Correctiva "/>
    <s v="Concepto de la Función Publica con el fin de identificar la actualización de la planta global de empleos"/>
    <s v="Concepto"/>
    <s v="Un (1) concepto"/>
    <d v="2020-09-01T00:00:00"/>
    <d v="2020-11-30T00:00:00"/>
    <s v="12. Gestión del Talento Humano"/>
    <s v="Subdirector Administrativo "/>
    <s v="INICIADA EN LA VIGENCIA 2020"/>
    <s v="SIN VENCER"/>
    <d v="2020-11-20T00:00:00"/>
    <s v="EN DESARROLLO "/>
    <s v="20/11/2020: Se esta verificando el concepto de la planta global dadas las modificaciones identificadas en el ultimo mes, conforme a las vacantes."/>
    <m/>
    <s v="HERNAN DARIO PARRA"/>
    <d v="2020-11-23T00:00:00"/>
    <s v="NO"/>
    <s v="En Ejecución Oportuna"/>
    <s v="Manuel Andres Farias Pinzón"/>
    <s v="23/11/2020:_x000a_No se presenta evidencia para esta acción."/>
    <s v="Nueva"/>
    <n v="1"/>
    <n v="1"/>
    <s v="Requiere seguimiento"/>
    <x v="2"/>
  </r>
  <r>
    <n v="124"/>
    <s v="12. Gestión del Talento Humano"/>
    <s v="12.8"/>
    <s v="Origen Interno "/>
    <s v="3.    Seguimientos de la Asesoría de Control Interno."/>
    <s v="Informe Seguimiento Plan de Previsión RH – 2019"/>
    <s v="Marcela Urrea Jaramillo"/>
    <d v="2020-08-13T00:00:00"/>
    <s v="Hallazgo - No conformidad"/>
    <s v="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_x000a_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d v="2020-08-26T00:00:00"/>
    <s v="NO"/>
    <s v="N/A"/>
    <s v="NO"/>
    <s v="N/A"/>
    <s v="5 porqués"/>
    <s v="Falta de seguimiento a las fechas en que debe sesionar la comisión de personal"/>
    <s v="Acción Correctiva "/>
    <s v="Realiza cronograma el en cual se establezcan las fechas para sesionar la comisión de personal , el cual debe ser identificado en el orden del día del acta de reunión, garantizar la asistencia de todos los los representantes de la comisión para cumplir con el quórum para toma de decisiones "/>
    <s v="Punto de control"/>
    <s v="1 = cumplió_x000a_0 = no cumplió"/>
    <d v="2020-09-01T00:00:00"/>
    <d v="2020-12-31T00:00:00"/>
    <s v="9. Gestión Administrativa "/>
    <s v="Subdirector Administrativo "/>
    <s v="CERRADA"/>
    <s v="CERRADA"/>
    <d v="2020-11-20T00:00:00"/>
    <s v="CUMPLIDA"/>
    <s v="20/11/2020: Se realiza sesión de la comisión de personal el 17 de septiembre de 2020 bajo el acta No. 6, en el cual se definió un cronograma para las sesiones de la comisión de personal, se puede identificar en el punto 2.2 del acta la asistencia y verificación de Quórum de los miembros de la comisión."/>
    <s v="Acta comision No. 6"/>
    <s v="HERNAN DARIO PARRA"/>
    <d v="2020-11-23T00:00:00"/>
    <s v="SI"/>
    <s v="Cerrada "/>
    <s v="Manuel Andres Farias Pinzón"/>
    <s v="23/11/2020:_x000a_Se cuenta con acta de reunión No 6 de sesión de la Comisión de Personal del día 17Sep2020, en la cual se define un cronograma para las sesiones de la comisión de personal, así mismo, se puede identificar en el punto 2.2 del acta la asistencia y verificación de Quórum de los miembros de la comisión. Actividad cerrada ya que evidencia el cumplimiento de la acción propuesta."/>
    <s v="Nueva"/>
    <n v="1"/>
    <n v="1"/>
    <s v="Requiere seguimiento"/>
    <x v="0"/>
  </r>
  <r>
    <n v="125"/>
    <s v="12. Gestión del Talento Humano"/>
    <s v="12.9"/>
    <s v="Origen Interno "/>
    <s v="3.    Seguimientos de la Asesoría de Control Interno."/>
    <s v="Informe Seguimiento Plan de Previsión RH – 2019"/>
    <s v="Marcela Urrea Jaramillo"/>
    <d v="2020-08-13T00:00:00"/>
    <s v="Hallazgo - No conformidad"/>
    <s v="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_x000a_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d v="2020-08-26T00:00:00"/>
    <s v="NO"/>
    <s v="N/A"/>
    <s v="NO"/>
    <s v="N/A"/>
    <s v="5 porqués"/>
    <s v="En las convocatorios no se evidencia con claridad el orden del día y no se registran actas con toda la información cumpliendo con los requisitos señalados "/>
    <s v="Acción Correctiva "/>
    <s v="Realizar convocatoria al Comité de personal identificando el orden del día y realizar revisión del acta de la reunión  cumplimento con los requisitos señalados en el formato por la secretaria técnica."/>
    <s v="Punto de control"/>
    <s v="1 = cumplió_x000a_0 = no cumplió"/>
    <d v="2020-09-01T00:00:00"/>
    <d v="2020-12-31T00:00:00"/>
    <s v="9. Gestión Administrativa "/>
    <s v="Subdirector Administrativo "/>
    <s v="INICIADA EN LA VIGENCIA 2020"/>
    <s v="SIN VENCER"/>
    <d v="2020-11-20T00:00:00"/>
    <s v="EN DESARROLLO "/>
    <s v="20/11/2020: Se realiza sesión de la comisión de personal el 17 de septiembre de 2020 bajo el acta No. 6, se adjunta citación al comité de la comisión de personal del mes de septiembre, se realiza convocatoria para el día 21 de octubre de la sesión comisión de personal."/>
    <s v="Acta comisión No. 6, citación comité"/>
    <s v="HERNAN DARIO PARRA"/>
    <d v="2020-11-23T00:00:00"/>
    <s v="NO"/>
    <s v="En Ejecución Oportuna"/>
    <s v="Manuel Andres Farias Pinzón"/>
    <s v="23/11/2020:_x000a_Se cuenta con programación de reunión de la comisión de personal para el 17sep2020, igualmente, se adjunta programación del calendario de google para sesión de comisión de personal para el día 21Oct2020._x000a__x000a_Se cuenta con acta de reunión No 6 de sesión de la Comisión de Personal del día 17Sep2020._x000a__x000a_Pendiente acta de reunión de la sesión de la comisión de personal del día 21Oct2020."/>
    <s v="Nueva"/>
    <n v="0"/>
    <n v="1"/>
    <s v="Requiere seguimiento"/>
    <x v="2"/>
  </r>
  <r>
    <n v="126"/>
    <s v="12. Gestión del Talento Humano"/>
    <s v="12.10"/>
    <s v="Origen Interno "/>
    <s v="3.    Seguimientos de la Asesoría de Control Interno."/>
    <s v="Informe Seguimiento Plan de Previsión RH – 2019"/>
    <s v="Marcela Urrea Jaramillo"/>
    <d v="2020-08-13T00:00:00"/>
    <s v="Hallazgo - No conformidad"/>
    <s v="Incumplimiento del literal h, del numeral 2 del artículo 16 de la Ley 909 de 2004 que establece: “Participar en la elaboración del plan anual de formación y capacitación y en el de estímulos y en su seguimiento”."/>
    <d v="2020-08-26T00:00:00"/>
    <s v="NO"/>
    <s v="N/A"/>
    <s v="NO"/>
    <s v="N/A"/>
    <s v="5 porqués"/>
    <s v="No se evidenció la participación de la comisión de personal en la elaboración del plan anual de formación, capacitación y en el de estímulos"/>
    <s v="Acción Correctiva "/>
    <s v="Invitar a la comisión de personal a las diferentes actividades que se realicen en la creación del plan anual de formación, capacitación y en el de estímulos"/>
    <s v="Seguimiento de compromisos"/>
    <s v="1 = cumplió_x000a_0 = no cumplió"/>
    <d v="2020-09-01T00:00:00"/>
    <d v="2020-12-31T00:00:00"/>
    <s v="9. Gestión Administrativa "/>
    <s v="Subdirector Administrativo "/>
    <s v="INICIADA EN LA VIGENCIA 2020"/>
    <s v="SIN VENCER"/>
    <d v="2020-11-20T00:00:00"/>
    <s v="EN DESARROLLO "/>
    <s v="20/11/2020: Se realizaron dos mesas de trabajo una en el mes de septiembre y octubre con los enlaces solicitados bajo el memorando 2020IE8067 y como invitados los enlaces de la comisión de personal."/>
    <s v="memorando 2020IE8067, Citación reunión mesa de trabajo"/>
    <s v="HERNAN DARIO PARRA"/>
    <d v="2020-11-23T00:00:00"/>
    <s v="NO"/>
    <s v="En Ejecución Oportuna"/>
    <s v="Manuel Andres Farias Pinzón"/>
    <s v="23/11/2020:_x000a_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_x000a__x000a_Se cuenta con agenda de programación de reunión del día 29Sep2020 para la mesa de trabajo participación diagnostico plan de capacitación y bienestar. Igualmente, se cuenta con agenda de programación de la segunda mesa de trabajo para el día 14Oct2020."/>
    <s v="Nueva"/>
    <n v="1"/>
    <n v="1"/>
    <s v="Requiere seguimiento"/>
    <x v="2"/>
  </r>
  <r>
    <n v="127"/>
    <s v="12. Gestión del Talento Humano"/>
    <s v="12.11"/>
    <s v="Origen Interno "/>
    <s v="3.    Seguimientos de la Asesoría de Control Interno."/>
    <s v="Informe Seguimiento Plan de Previsión RH – 2019"/>
    <s v="Marcela Urrea Jaramillo"/>
    <d v="2020-08-13T00:00:00"/>
    <s v="Hallazgo - No conformidad"/>
    <s v="Incumplimiento del literal c) control de cambios, correspondiente al numeral 7.5.3.2 de la NTC-ISO 9001: 2015."/>
    <d v="2020-08-26T00:00:00"/>
    <s v="NO"/>
    <s v="N/A"/>
    <s v="NO"/>
    <s v="N/A"/>
    <s v="5 porqués"/>
    <s v="No se identifico el formato aprobado  en el Sistema de Gestión de calidad para el acta de la reunión"/>
    <s v="Acción Correctiva "/>
    <s v="Realizar socialización del formato 208-SADM-Ft-06 Acta de reunión,  en la próxima sesión de la comisión de personal "/>
    <s v="Socialización"/>
    <s v="Una 1 socializacion"/>
    <d v="2020-09-01T00:00:00"/>
    <d v="2020-10-30T00:00:00"/>
    <s v="9. Gestión Administrativa "/>
    <s v="Subdirector Administrativo "/>
    <s v="CERRADA"/>
    <s v="CERRADA"/>
    <d v="2020-11-20T00:00:00"/>
    <s v="CUMPLIDA"/>
    <s v="20/11/2020: Se realiza sesión de la comisión de personal el 17 de septiembre de 2020 bajo el acta No. 6, en el punto 5.Socialización Plan de Mejoramiento Comisión de Personal, se puede evidenciar la socialización del formato 208-SADM-Ft-06 Acta de Reunión."/>
    <s v="Acta comisión No. 6"/>
    <s v="HERNAN DARIO PARRA"/>
    <d v="2020-11-23T00:00:00"/>
    <s v="SI"/>
    <s v="Cerrada "/>
    <s v="Manuel Andres Farias Pinzón"/>
    <s v="23/11/2020:_x000a_Se cuenta con acta de reunión No 6 de sesión de la Comisión de Personal del día 17Sep2020, donde en el punto 5. &quot;Socialización Plan de Mejoramiento Comisión de Personal&quot;, se puede evidenciar la socialización del formato 208-SADM-Ft-06 Acta de Reunión. Actividad cerrada ya que evidencia el cumplimiento de la acción propuesta."/>
    <s v="Nueva"/>
    <n v="1"/>
    <n v="1"/>
    <s v="Requiere seguimiento"/>
    <x v="0"/>
  </r>
  <r>
    <n v="128"/>
    <s v="3. Prevención del Daño Antijurídico y Representación Judicial"/>
    <s v="3.16"/>
    <s v="Origen Interno "/>
    <s v="1.    Auditorías Internas. "/>
    <s v="Auditoría Procedimiento Acción Tutela y Notificaciones 2019"/>
    <s v="Ivonne Andrea Torrez Cruz "/>
    <d v="2020-07-28T00:00:00"/>
    <s v="Recomendación - Oportunidad de Mejora "/>
    <s v="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_x000a_su propia actividad, a fin de detectar desviaciones y efectuar correctivos de manera oportuna para el adecuado cumplimiento de los resultados que se esperan en el ejercicio de su función."/>
    <d v="2020-08-20T00:00:00"/>
    <s v="NO"/>
    <s v="N/A"/>
    <s v="NO"/>
    <s v="N/A"/>
    <s v="N/A"/>
    <s v="Deficiencia en punto de control entre la Matriz de Tutelas y el Sirpoj"/>
    <s v="Acción de Mejora "/>
    <s v="Actualizar Procedimiento de Acciones de Tutelas, incluyendo punto de control entre la Matriz de Tutelas y Siproj."/>
    <s v="Actualizacion de Procedimiento"/>
    <s v="1 Procedimiento de tutelas actualizado"/>
    <d v="2020-08-11T00:00:00"/>
    <d v="2020-10-16T00:00:00"/>
    <s v="3. Prevención del Daño Antijurídico y Representación Judicial"/>
    <s v="Director Jurídico "/>
    <s v="INICIADA EN LA VIGENCIA 2020"/>
    <s v="VENCIDA EN LA VIGENCIA 2020"/>
    <d v="2020-11-20T00:00:00"/>
    <s v="EN DESARROLLO "/>
    <s v="20/11/2020: Se realiza actualización del Procedimiento 208-DJ-Pr-04 Procedimiento Accion de Tutela V4, en donde se incluye el punto de control Matriz de Tutelas. El procedimiento se encuentra en revisión del Director Jurídico y una vez se tenga aprobado será remitido a la OAP para su publicación y posterior divulgación."/>
    <s v="20/11/2020: Se adjunta procedimiento actualizado y PDF del correo enviado para revisión y aprobación."/>
    <s v="20/11/2020: Julie Pauline Casallas Pinzon - Contratista 580-2020_x000a_Yamile Patrica Castiblanco Venegas - Abogada Contratista 394-2020"/>
    <d v="2020-11-24T00:00:00"/>
    <s v="NO"/>
    <s v="En Ejecución Vencida"/>
    <s v="Manuel Andres Farias Pinzón"/>
    <s v="24/11/2020:_x000a_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quot;PROCEDIMIENTO ACCIÓN DE TUTELA&quot;, el cual se encuentra pendiente de aprobación y posterior publicación en la carpeta de calidad._x000a__x000a_En la revisión del procedimiento &quot;208-DJ-Pr-04 PROCEDIMIENTO ACCIÓN DE TUTELA&quot;, se puede evidenciar que en el numeral &quot;3 PUNTOS DE CONTROL, actividades 3, 13 y 24&quot;, se incluye el punto de control &quot;Mantener actualizado Siproj Web y Matriz de Tutelas las actuaciones que se presenten&quot;._x000a__x000a_El procedimiento en mención se encuentra pendiente de aprobación y publicación en la carpeta de calidad._x000a__x000a_Acción que se encuentra en Ejecución Vencida."/>
    <s v="Nueva"/>
    <n v="1"/>
    <n v="1"/>
    <s v="Requiere seguimiento"/>
    <x v="2"/>
  </r>
  <r>
    <n v="129"/>
    <s v="3. Prevención del Daño Antijurídico y Representación Judicial"/>
    <s v="3.17"/>
    <s v="Origen Interno "/>
    <s v="1.    Auditorías Internas. "/>
    <s v="Auditoría Procedimiento Acción Tutela y Notificaciones 2019"/>
    <s v="Ivonne Andrea Torrez Cruz "/>
    <d v="2020-07-28T00:00:00"/>
    <s v="Recomendación - Oportunidad de Mejora "/>
    <s v="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_x000a_su propia actividad, a fin de detectar desviaciones y efectuar correctivos de manera oportuna para el adecuado cumplimiento de los resultados que se esperan en el ejercicio de su función."/>
    <d v="2020-08-20T00:00:00"/>
    <s v="NO"/>
    <s v="N/A"/>
    <s v="NO"/>
    <s v="N/A"/>
    <s v="N/A"/>
    <s v="Falta de unificacion de la Matriz de Tutelas (se presentaba por separado según la vigencia)."/>
    <s v="Acción de Mejora "/>
    <s v="Unificacion de la Matriz de Tutelas, incluyendo una columna denominada vigencia."/>
    <s v="Unificacion Matriz de Tutelas"/>
    <s v="1 Matriz de Tutelas unificada."/>
    <d v="2020-08-11T00:00:00"/>
    <d v="2020-09-11T00:00:00"/>
    <s v="3. Prevención del Daño Antijurídico y Representación Judicial"/>
    <s v="Director Jurídico "/>
    <s v="CERRADA"/>
    <s v="CERRADA"/>
    <d v="2020-11-20T00:00:00"/>
    <s v="CUMPLIDA"/>
    <s v="20/11/2020: Se unifica Matriz de Tutelas y se incluye la columna denominada VIGENCIA, la cual se empieza a llevar a partir del 20 de agosto 2020."/>
    <s v="20/11/2020: Se adjunta Matriz de Tutelas en la que se puede evidenciar la unificación por vigencia incluyendo la columna para tal fin."/>
    <s v="20/11/2020: Julie Pauline Casallas Pinzon - Contratista 580-2020_x000a_Yamile Patrica Castiblanco Venegas - Abogada Contratista 394-2020"/>
    <d v="2020-11-24T00:00:00"/>
    <s v="SI"/>
    <s v="Cerrada "/>
    <s v="Manuel Andres Farias Pinzón"/>
    <s v="24/11/2020:_x000a_Se cuenta con archivo Excel de nombre &quot;Matriz Tutelas Consolidada CVP&quot;, en la cual se incluye la columna denominada &quot;VIGENCIA&quot; y se unifica desde la vigencia 2015 hasta la vigencia 2020, con un total de 561 registros a la fecha."/>
    <s v="Nueva"/>
    <n v="0"/>
    <n v="1"/>
    <s v="Requiere seguimiento"/>
    <x v="0"/>
  </r>
  <r>
    <n v="130"/>
    <s v="3. Prevención del Daño Antijurídico y Representación Judicial"/>
    <s v="3.18"/>
    <s v="Origen Interno "/>
    <s v="1.    Auditorías Internas. "/>
    <s v="Auditoría Procedimiento Acción Tutela y Notificaciones 2019"/>
    <s v="Ivonne Andrea Torrez Cruz "/>
    <d v="2020-07-28T00:00:00"/>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ficiencia en punto de control entre la Matriz de Tutelas contra procedimiento seguimiento de fallo desfavorable."/>
    <s v="Acción Correctiva "/>
    <s v="Incluir en la Matriz de Tutelas el cumplimiento del fallo y dar inicio a este a partir de la fecha."/>
    <s v="Matriz con cumplimiento de fallo."/>
    <s v="1 Matriz de Tutelas con columna de cumplimiento de fallo"/>
    <d v="2020-08-11T00:00:00"/>
    <d v="2020-09-11T00:00:00"/>
    <s v="3. Prevención del Daño Antijurídico y Representación Judicial"/>
    <s v="Director Jurídico "/>
    <s v="CERRADA"/>
    <s v="CERRADA"/>
    <d v="2020-11-20T00:00:00"/>
    <s v="CUMPLIDA"/>
    <s v="20/11/2020: Se unifica Matriz de Tutelas y se incluye la columna cumplimiento del fallo y dar inicio a este a partir de la fecha la columna denominada FECHA CUMPLIMIENTO FALLO, la cual se empieza a llevar a partir del 20 de agosto 2020 y se alimenta la informacion de la vigencia 2020."/>
    <s v="20/11/2020: Se adjunta Matriz de Tutelas en la que se puede evidenciar la unificación por vigencia incluyendo la columna para tal fin."/>
    <s v="20/11/2020: Julie Pauline Casallas Pinzon - Contratista 580-2020_x000a_Yamile Patrica Castiblanco Venegas - Abogada Contratista 394-2020"/>
    <d v="2020-11-24T00:00:00"/>
    <s v="SI"/>
    <s v="Cerrada "/>
    <s v="Manuel Andres Farias Pinzón"/>
    <s v="24/11/2020:_x000a_Se cuenta con archivo Excel de nombre &quot;Matriz Tutelas Consolidada CVP&quot;, en la cual se incluye la columna denominada &quot;FECHA CUMPLIMIENTO DEL FALLO&quot; y se unifica desde la vigencia 2015 hasta la vigencia 2020, con un total de 561 registros a la fecha."/>
    <s v="Nueva"/>
    <n v="1"/>
    <n v="1"/>
    <s v="Requiere seguimiento"/>
    <x v="0"/>
  </r>
  <r>
    <n v="131"/>
    <s v="3. Prevención del Daño Antijurídico y Representación Judicial"/>
    <s v="3.19"/>
    <s v="Origen Interno "/>
    <s v="1.    Auditorías Internas. "/>
    <s v="Auditoría Procedimiento Acción Tutela y Notificaciones 2019"/>
    <s v="Ivonne Andrea Torrez Cruz "/>
    <d v="2020-07-28T00:00:00"/>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Acción Correctiva "/>
    <s v="Capacitar a funcionarios y contratistas, donde se socialicen los procedimientos de la Direccion Jurìdica, cada dos meses."/>
    <s v="Capacitacion Procedimientos"/>
    <s v="No. de capacitaciones realizadas / 6 Capacitaciones Programadas"/>
    <d v="2020-08-11T00:00:00"/>
    <d v="2021-08-10T00:00:00"/>
    <s v="3. Prevención del Daño Antijurídico y Representación Judicial"/>
    <s v="Director Jurídico "/>
    <s v="INICIADA EN LA VIGENCIA 2020"/>
    <s v="SIN VENCER"/>
    <d v="2020-11-20T00:00:00"/>
    <s v="EN DESARROLLO "/>
    <s v="20/11/2020: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s v="20/11/2020: PDF de los correos enviados con los procedimientos y acta de reunion del mes de octubre con la respectiva evidencia del protocolo de inducción en donde se contempla la socializacion de los procedimientos."/>
    <s v="20/11/2020: Julie Pauline Casallas Pinzon - Contratista 580-2020_x000a_Yamile Patrica Castiblanco Venegas - Abogada Contratista 394-2020"/>
    <d v="2020-11-24T00:00:00"/>
    <s v="NO"/>
    <s v="En Ejecución Oportuna"/>
    <s v="Manuel Andres Farias Pinzón"/>
    <s v="24/11/2020:_x000a_Se cuenta con dos (2) correos electrónicos de los días 08Jul2020 y 28ago2020 donde se envían los procedimientos de la Dirección Jurídica, con el fin de socializarlos al interior del área._x000a__x000a_Ademas se cuenta con acta de reunión del día 27Oct2020, donde se realiza supervisión y seguimiento al equipo de la dirección jurídica, así como tambien se realizó jornada de inducción y reinducción a los abogados y abogadas de la Dirección Jurídica._x000a__x000a_Actividad que se encuentra en ejecución Oportuna."/>
    <s v="Nueva"/>
    <n v="0"/>
    <n v="1"/>
    <s v="Requiere seguimiento"/>
    <x v="2"/>
  </r>
  <r>
    <n v="132"/>
    <s v="3. Prevención del Daño Antijurídico y Representación Judicial"/>
    <s v="3.20"/>
    <s v="Origen Interno "/>
    <s v="1.    Auditorías Internas. "/>
    <s v="Auditoría Procedimiento Acción Tutela y Notificaciones 2019"/>
    <s v="Ivonne Andrea Torrez Cruz "/>
    <d v="2020-07-28T00:00:00"/>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Corrección "/>
    <s v="Reportar en Siproj el informe del cumplimiento del fallo radicado ante el despacho judicial de las dos acciones de tutela reportadas en la auditoria."/>
    <s v="Reporte de cumplimiento al despacho"/>
    <s v="No. de informe reportados / 2 reportes programados."/>
    <d v="2020-08-11T00:00:00"/>
    <d v="2020-10-16T00:00:00"/>
    <s v="3. Prevención del Daño Antijurídico y Representación Judicial"/>
    <s v="Director Jurídico "/>
    <s v="CERRADA"/>
    <s v="CERRADA"/>
    <d v="2020-11-20T00:00:00"/>
    <s v="CUMPLIDA"/>
    <s v="20/11/2020: Se realiza la verificación y subsanación en Siproj de las Tutelas evidenciadas "/>
    <s v="20/11/2020: Se adjunta Word denominado Pantallazos Registro Siproj 3,20,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SI"/>
    <s v="Cerrada "/>
    <s v="Manuel Andres Farias Pinzón"/>
    <s v="24/11/2020:_x000a_Se cuenta con archivo Excel denominado &quot;Registro de Seguimientos Plan de Mejoramiento Siproj&quot; donde se relaciona una pestaña de nombre &quot;3,20&quot; en la cual se muestran los seguimientos realizados por parte de la Dirección Juridica; igualmente se adjunta archivo en word de nombre &quot;Pantallazos Registro Siproj 3,20&quot;,  donde se muestran los pantallazos de seguimiento al sistema información SIPROJWEB, en el cual se puede evidenciar que la totalidad de los cinco (5) procesos, relacionados en las dos acciones de tutela reportadas en la auditoria, se encuentran subsanados todos, números: _x000a__x000a_2019-00566_x000a_2019-00766_x000a_2019-00063_x000a_2019-00566_x000a_2019-00566_x000a__x000a_Acción cerrada, ya que se evidencia el cumplimiento de la misma."/>
    <s v="Nueva"/>
    <n v="0"/>
    <n v="1"/>
    <s v="Requiere seguimiento"/>
    <x v="0"/>
  </r>
  <r>
    <n v="133"/>
    <s v="3. Prevención del Daño Antijurídico y Representación Judicial"/>
    <s v="3.21"/>
    <s v="Origen Interno "/>
    <s v="1.    Auditorías Internas. "/>
    <s v="Auditoría Procedimiento Acción Tutela y Notificaciones 2019"/>
    <s v="Ivonne Andrea Torrez Cruz "/>
    <d v="2020-07-28T00:00:00"/>
    <s v="Recomendación - Oportunidad de Mejora "/>
    <s v="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
    <d v="2020-08-20T00:00:00"/>
    <s v="NO"/>
    <s v="N/A"/>
    <s v="NO"/>
    <s v="N/A"/>
    <s v="N/A"/>
    <s v="Falta de análisis exhaustivo a los diferentes procedimientos y las actividades de la Dirección _x000a_Jurídica, para la identificación de los riesgos del área."/>
    <s v="Acción de Mejora "/>
    <s v="Aplicar la metodologia de analisis de riesgo para el riesgo identificado por la Auditoria, y posteriormente solicitar la actualizacion de la Matriz de Riesgos de la Direccion Juridica."/>
    <s v="Actualizacion de Matriz de Riesgos 2020"/>
    <s v="1 Matriz de Riegos 2020 Actualizada"/>
    <d v="2020-08-11T00:00:00"/>
    <d v="2020-10-16T00:00:00"/>
    <s v="3. Prevención del Daño Antijurídico y Representación Judicial"/>
    <s v="Director Jurídico "/>
    <s v="INICIADA EN LA VIGENCIA 2020"/>
    <s v="VENCIDA EN LA VIGENCIA 2020"/>
    <d v="2020-11-20T00:00:00"/>
    <s v="EN DESARROLLO "/>
    <s v="20/11/2020: Se aplica la metodología de análisis de riesgo para el riesgo identificado por la Auditoria, se encuentra pendiente de revisión y aprobación para posteriormente solicitar la actualización de la Matriz de Riesgos de la Dirección Jurídica."/>
    <s v="20/11/2020: Matriz de Riesgos -  Analisis del Riesgo mediante la metodologia identificado en la pestalla (Riesgo 4) "/>
    <s v="20/11/2020: Julie Pauline Casallas Pinzon - Contratista 580-2020"/>
    <d v="2020-11-24T00:00:00"/>
    <s v="NO"/>
    <s v="En Ejecución Vencida"/>
    <s v="Manuel Andres Farias Pinzón"/>
    <s v="24/11/2020:_x000a_Se cuenta con archivo Excel de nombre &quot;208-PLA-Ft-73-74-75 y 78 Riesgos Formulación 2020 DJ REv&quot;, donde se tienen establecidos los riesgos del proceso._x000a__x000a_Para lo cual, se realiza revisión de los riesgos del proceso, encontrando que el Riesgo 4: &quot;Materialización de desacatos por incumplimiento de órdenes judiciales&quot; cuenta con la Actividad de control 1: &quot;Realizar seguimiento al cumplimiento de fallos de Tutela mediante Matriz de Tutelas, donde se registra el cumplimiento&quot;._x000a__x000a_Se encuentra pendiente de revisión, aprobación, y actualización de la Matriz de Riesgos de la Dirección Jurídica._x000a__x000a_Actividad que se encuentra en Ejecución Vencida."/>
    <s v="Nueva"/>
    <n v="1"/>
    <n v="1"/>
    <s v="Requiere seguimiento"/>
    <x v="2"/>
  </r>
  <r>
    <n v="134"/>
    <s v="3. Prevención del Daño Antijurídico y Representación Judicial"/>
    <s v="3.22"/>
    <s v="Origen Interno "/>
    <s v="1.    Auditorías Internas. "/>
    <s v="Auditoría Procedimiento Acción Tutela y Notificaciones 2019"/>
    <s v="Ivonne Andrea Torrez Cruz "/>
    <d v="2020-07-28T00:00:00"/>
    <s v="Hallazgo - No conformidad"/>
    <s v="La Dirección Jurídica de Caja de la Vivienda Popular, se encuentra adelantando la actividad de notificación de actos administrativos, sin contar con un procedimiento_x000a_de gestión, lineamiento, manual o algún otro documento que avale dicha actividad bajo el Sistema Integrado de Gestión de la CVP, así como la asignación de la responsabilidad de adelantar el dicho procedimiento."/>
    <d v="2020-08-20T00:00:00"/>
    <s v="NO"/>
    <s v="N/A"/>
    <s v="NO"/>
    <s v="N/A"/>
    <s v="5 porqués"/>
    <s v="No se habia contemplado la necesidad de contrar con un procedimiento para la desarrollar la actividad de Notificaciones de Actos Administrativos"/>
    <s v="Acción Correctiva "/>
    <s v="Elaboracion, socializacion e implementacion del Procedimiento de Notificaciones."/>
    <s v="Elaboracion, socializacion e implementacion de procedimiento"/>
    <s v="1 Procedimiento de Notificaciones estandarizado."/>
    <d v="2020-08-11T00:00:00"/>
    <d v="2020-11-13T00:00:00"/>
    <s v="3. Prevención del Daño Antijurídico y Representación Judicial"/>
    <s v="Director Jurídico "/>
    <s v="INICIADA EN LA VIGENCIA 2020"/>
    <s v="PRÓXIMA A VENCER"/>
    <d v="2020-11-20T00:00:00"/>
    <s v="CUMPLIDA"/>
    <s v="20/11/2020: Se realizó la elaboración del Procedimiento de Notificaciones y quedo debidamente publicado en la carpeta de calidad Código: 208-DJ-Pr-16 NOTIFICACION ACTOS ADMINISTRATIVOS, así mismo, la socialización e implementación del procedimiento se realizó en reunión de seguimiento y supervisión del 27 de octubre."/>
    <s v="20/11/2020: PDF del Procedimiento debidamente codificado y estandarizado, Acta de reunión del 27 de octubre."/>
    <s v="20/11/2020: Julie Pauline Casallas Pinzon - Contratista 580-2020_x000a_Yamile Patrica Castiblanco Venegas - Abogada Contratista 394-2020"/>
    <d v="2020-11-24T00:00:00"/>
    <s v="NO"/>
    <s v="En Ejecución Oportuna"/>
    <s v="Manuel Andres Farias Pinzón"/>
    <s v="24/11/2020:_x000a_Se cuenta con el procedimiento &quot;NOTIFICACION ACTOS ADMINISTRATIVOS&quot;, Código: 208-DJ-Pr-16, Versión: 1, Vigente desde: 6/10/2020, el cual se socializó el día 27Oct2020 mediante acta de reunión de supervisión y seguimiento Dirección Jurídica CVP._x000a__x000a_El procedimiento se encuentra publicado en la carpeta de calidad en la ruta:\\10.216.160.201\calidad\3. PROCESO PREVENCIÓN DEL DAÑO ANTIJURÍDICO Y REP\PROCEDIMIENTOS\208-DJ-Pr-16 NOTIFICACIONES ACTOS ADMINISTRATIVOS._x000a__x000a_Se encuentra pendiente la verificacón de los soportes que demuestren la implemetación del procedimiento &quot;208-DJ-Pr-16 NOTIFICACION ACTOS ADMINISTRATIVOS&quot;, tal como lo describe la acción propuesta."/>
    <s v="Nueva"/>
    <n v="1"/>
    <n v="1"/>
    <s v="Requiere seguimiento"/>
    <x v="2"/>
  </r>
  <r>
    <n v="135"/>
    <s v="3. Prevención del Daño Antijurídico y Representación Judicial"/>
    <s v="3.23"/>
    <s v="Origen Interno "/>
    <s v="1.    Auditorías Internas. "/>
    <s v="Auditoría Procedimiento Acción Tutela y Notificaciones 2019"/>
    <s v="Ivonne Andrea Torrez Cruz "/>
    <d v="2020-07-28T00:00:00"/>
    <s v="Hallazgo - No conformidad"/>
    <s v="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_x000a_No se encontró prueba de la citación las notificaciones personales realizadas en los documentos que contienen los archivos del proceso de notificación  delantada por la Dirección Jurídica."/>
    <d v="2020-08-20T00:00:00"/>
    <s v="NO"/>
    <s v="N/A"/>
    <s v="NO"/>
    <s v="N/A"/>
    <s v="5 porqués"/>
    <s v="Al no tener un procedimiento establecido, tampoco se contaba con los lineamientos, mecanismos y/o herramientas necesarias para desarrollar correctamente la actividad de notificaciones de Actos Administrativos."/>
    <s v="Acción Correctiva "/>
    <s v="Crear un buzon de correo institucional especifico para la notificacion de actos administrativos."/>
    <s v="Buzon de correo institucional (notificaciones administrativas)"/>
    <s v="1 Buzon correo institucional creado y "/>
    <d v="2020-08-11T00:00:00"/>
    <d v="2020-09-11T00:00:00"/>
    <s v="3. Prevención del Daño Antijurídico y Representación Judicial"/>
    <s v="Director Jurídico "/>
    <s v="CERRADA"/>
    <s v="CERRADA"/>
    <d v="2020-11-20T00:00:00"/>
    <s v="CUMPLIDA"/>
    <s v="20/11/2020: Se creó el correo destinado para las notificaciones actos administrativos así:  notificacionesadministrativas@cajaviviendapopular.gov.co"/>
    <s v="20/11/2020: Pantallazo del correo creado"/>
    <s v="20/11/2020: Julie Pauline Casallas Pinzon - Contratista 580-2020_x000a_Yamile Patrica Castiblanco Venegas - Abogada Contratista 394-2020"/>
    <d v="2020-11-24T00:00:00"/>
    <s v="SI"/>
    <s v="Cerrada "/>
    <s v="Manuel Andres Farias Pinzón"/>
    <s v="24/11/2020:_x000a_Se cuenta con pantallazo del correo electrónico creado: &quot;notificacionesadministrativas@cajaviviendapopular.gov.co&quot;, con el objetivo de recibir las notificaciones de actos administrativos."/>
    <s v="Nueva"/>
    <n v="1"/>
    <n v="1"/>
    <s v="Requiere seguimiento"/>
    <x v="0"/>
  </r>
  <r>
    <n v="136"/>
    <s v="3. Prevención del Daño Antijurídico y Representación Judicial"/>
    <s v="3.24"/>
    <s v="Origen Interno "/>
    <s v="1.    Auditorías Internas. "/>
    <s v="Auditoría Procedimiento Acción Tutela y Notificaciones 2019"/>
    <s v="Ivonne Andrea Torrez Cruz "/>
    <d v="2020-07-28T00:00:00"/>
    <s v="Hallazgo - No conformidad"/>
    <s v="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_x000a_No se encontró prueba de la citación las notificaciones personales realizadas en los documentos que contienen los archivos del proceso de notificación  delantada por la Dirección Jurídica."/>
    <d v="2020-08-20T00:00:00"/>
    <s v="NO"/>
    <s v="N/A"/>
    <s v="NO"/>
    <s v="N/A"/>
    <s v="5 porqués"/>
    <s v="No se contaba con los lineamientos, mecanismos y/o herramientas necesarias para desarrollar correctamente la actividad de notificaciones de Actos Administrativos."/>
    <s v="Acción Correctiva "/>
    <s v="Creacion de una Matriz de Notificacion  personal de actos administrativos."/>
    <s v="Matriz Notificacion personal Actos Administartivos."/>
    <s v="1 Matriz de Notificaciones creada"/>
    <d v="2020-08-11T00:00:00"/>
    <d v="2020-11-13T00:00:00"/>
    <s v="3. Prevención del Daño Antijurídico y Representación Judicial"/>
    <s v="Director Jurídico "/>
    <s v="INICIADA EN LA VIGENCIA 2020"/>
    <s v="PRÓXIMA A VENCER"/>
    <d v="2020-11-20T00:00:00"/>
    <s v="CUMPLIDA"/>
    <s v="20/11/2020: Se creo la Matriz de Notificaciones de Actos Administrativos"/>
    <s v="20/11/2020: Matriz de Notificaciones de Actos Administrativos"/>
    <s v="20/11/2020: Julie Pauline Casallas Pinzon - Contratista 580-2020_x000a_Yamile Patrica Castiblanco Venegas - Abogada Contratista 394-2020"/>
    <d v="2020-11-24T00:00:00"/>
    <s v="NO"/>
    <s v="En Ejecución Oportuna"/>
    <s v="Manuel Andres Farias Pinzón"/>
    <s v="24/11/2020:_x000a_Se cuenta con archivo en Excel de nombre &quot;29-10-2020-BASE DE NOTIFICACIONES ACTOS ADMINISTRATIVOS&quot;, en el cual se registran las notificaciones electro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_x000a__x000a_Además de esto, dicho formato debe estar amarrado al Procedimiento de Notificaciones de Actos Administrativos, código 208-DJ-Pr-16."/>
    <s v="Nueva"/>
    <n v="0"/>
    <n v="1"/>
    <s v="Requiere seguimiento"/>
    <x v="2"/>
  </r>
  <r>
    <n v="137"/>
    <s v="9. Gestión Administrativa "/>
    <s v="9.60"/>
    <s v="Origen Interno "/>
    <s v="3.    Seguimientos de la Asesoría de Control Interno."/>
    <s v="Seguimiento Resolución 2904 del 2017 - Bienes muebles - vigencia 2019"/>
    <s v="Marcela Urrea Jaramillo"/>
    <d v="2020-09-14T00:00:00"/>
    <s v="Hallazgo - No conformidad"/>
    <s v="No se observa que se hubieran emitido los conceptos jurídicos, financieros y sociales para la toma de decisiones de la baja de bienes realizada la sesión del Comité Técnico de Inventarios de Bienes Muebles del 04 de diciembre de 2019 registrada con acta No 1-2019."/>
    <d v="2020-09-29T00:00:00"/>
    <s v="SI"/>
    <s v="Informe Auditoría especial de inventarios (hardware y software)"/>
    <s v="NO"/>
    <s v="N/A"/>
    <s v="5 porqués"/>
    <s v="No se presento en debida forma los conceptos establecidos en la Resolución 2904 del 29 de junio de 2017 al comité técnico de inventarios de bienes muebles"/>
    <s v="Acción Correctiva "/>
    <s v="Informar mediante memorando a los dependencias que intervienen en los conceptos jurídico, administrativo, financieros y sociales, del comité de bienes muebles, el proceso identificado en la resolución 2904 de 2017, en caso que se requiera la baja de bienes muebles para el periodo 2020."/>
    <s v="Memorando"/>
    <s v="Un (1) memorando"/>
    <d v="2020-10-01T00:00:00"/>
    <d v="2020-10-30T00:00:00"/>
    <s v="9. Gestión Administrativa "/>
    <s v="Subdirector Administrativo "/>
    <s v="CERRADA"/>
    <s v="CERRADA"/>
    <d v="2020-11-20T00:00:00"/>
    <s v="CUMPLIDA"/>
    <s v="20/11/2020: Se realiza Memorando 2020IE8923 en el cual se informa a los integrantes del comité que intervienen en los informes, para identificar el analisis en la baja de bienes muebles"/>
    <s v="Memorando 2020IE8923"/>
    <s v="HERNAN DARIO PARRA"/>
    <d v="2020-11-23T00:00:00"/>
    <s v="SI"/>
    <s v="Cerrada "/>
    <s v="Manuel Andres Farias Pinzón"/>
    <s v="23/11/2020:_x000a_Se cuenta con memorando 2020IE8923 del 28Oct2020, dirigido a la Dirección de Gestión Corporativa y CID, Subdirección Financiera y a la Dirección jurídica, donde se informa la acción correctiva derivada del Informe de seguimiento a las disposiciones sobre bienes muebles emanadas de la Resolución 2904 del 29 de junio de 2017."/>
    <s v="Nueva"/>
    <n v="1"/>
    <n v="1"/>
    <s v="Requiere seguimiento"/>
    <x v="0"/>
  </r>
  <r>
    <n v="138"/>
    <s v="9. Gestión Administrativa "/>
    <s v="9.61"/>
    <s v="Origen Interno "/>
    <s v="3.    Seguimientos de la Asesoría de Control Interno."/>
    <s v="Seguimiento Resolución 2904 del 2017 - Bienes muebles - vigencia 2019"/>
    <s v="Marcela Urrea Jaramillo"/>
    <d v="2020-09-14T00:00:00"/>
    <s v="Hallazgo - No conformidad"/>
    <s v="No se observa el seguimiento a los procesos internos de la CVP con el fin de asegurar el cumplimiento a las normas y procedimientos en materia de inventarios"/>
    <d v="2020-09-29T00:00:00"/>
    <s v="NO"/>
    <s v="N/A"/>
    <s v="NO"/>
    <s v="N/A"/>
    <s v="5 porqués"/>
    <s v="Se realizan seguimientos físicos a los procesos en materia de inventario, pero no se deja evidencia  documentada"/>
    <s v="Acción Correctiva "/>
    <s v="En el desarrollo de los comités que faltan para el periodo 2020, en el orden del día registrar e identificar las evidencias del seguimiento a los distintos procesos en materia de inventarios."/>
    <s v="Seguimiento procesos inventario"/>
    <s v="(No. de Actas de comité sesiones ordinarias programadas / 2) X 100% "/>
    <d v="2020-10-01T00:00:00"/>
    <d v="2020-12-30T00:00:00"/>
    <s v="9. Gestión Administrativa "/>
    <s v="Subdirector Administrativo "/>
    <s v="INICIADA EN LA VIGENCIA 2020"/>
    <s v="SIN VENCER"/>
    <d v="2020-11-20T00:00:00"/>
    <s v="EN DESARROLLO "/>
    <s v="20/11/2020: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s v="Correo electrónico invitación comité"/>
    <s v="HERNAN DARIO PARRA"/>
    <d v="2020-11-23T00:00:00"/>
    <s v="NO"/>
    <s v="En Ejecución Oportuna"/>
    <s v="Manuel Andres Farias Pinzón"/>
    <s v="23/11/2020:_x000a_Se cuenta con Invitación para el COMITE DE INVENTARIOS BIENES MUEBLES el 14Oct2020._x000a_Pendiente entrega del acta del comité para su respectiva verificación."/>
    <s v="Nueva"/>
    <n v="1"/>
    <n v="1"/>
    <s v="Requiere seguimiento"/>
    <x v="2"/>
  </r>
  <r>
    <n v="139"/>
    <s v="9. Gestión Administrativa "/>
    <s v="9.62"/>
    <s v="Origen Interno "/>
    <s v="3.    Seguimientos de la Asesoría de Control Interno."/>
    <s v="Seguimiento Resolución 2904 del 2017 - Bienes muebles - vigencia 2019"/>
    <s v="Marcela Urrea Jaramillo"/>
    <d v="2020-09-14T00:00:00"/>
    <s v="Hallazgo - No conformidad"/>
    <s v="De enero a octubre de la vigencia 2019, no se realizaron sesiones del Comité Técnico de Inventarios de Bienes Muebles."/>
    <d v="2020-09-29T00:00:00"/>
    <s v="SI"/>
    <s v="Informe Auditoría especial de inventarios (hardware y software)"/>
    <s v="NO"/>
    <s v="N/A"/>
    <s v="5 porqués"/>
    <s v="Ausencia de un cronograma que permita identificar el control de las fecha programas para el desarrollo del comité"/>
    <s v="Acción Correctiva "/>
    <s v="Realizar invitación a las sesiones de comité pendientes para el periodo 2020. "/>
    <s v="Seguimiento sesiones comité"/>
    <s v="(No. de Actas de comité sesiones ordinarias programadas / 2) X 100% "/>
    <d v="2020-10-01T00:00:00"/>
    <d v="2020-12-30T00:00:00"/>
    <s v="9. Gestión Administrativa "/>
    <s v="Subdirector Administrativo "/>
    <s v="INICIADA EN LA VIGENCIA 2020"/>
    <s v="SIN VENCER"/>
    <d v="2020-11-20T00:00:00"/>
    <s v="EN DESARROLLO "/>
    <s v="20/11/2020: Se realiza comité de bienes muebles el pasado 14 de octubre de 2020, según correo de invitación por la secretaria del comité, se espera confirmación del acta del mismo, para validar los puntos señalados en el orden del día punto 5. Varios: Cronograma sesión próximo Comité de Inventarios Bs. Muebles"/>
    <s v="Correo electrónico invitación comité"/>
    <s v="HERNAN DARIO PARRA"/>
    <d v="2020-11-23T00:00:00"/>
    <s v="NO"/>
    <s v="En Ejecución Oportuna"/>
    <s v="Manuel Andres Farias Pinzón"/>
    <s v="23/11/2020:_x000a_Se cuenta con invitación para el COMITE DE INVENTARIOS BIENES MUEBLES el 14Oct2020._x000a_Pendiente entrega del acta del comité para su respectiva verificación."/>
    <s v="Nueva"/>
    <n v="1"/>
    <n v="1"/>
    <s v="Requiere seguimiento"/>
    <x v="2"/>
  </r>
  <r>
    <n v="140"/>
    <s v="3. Prevención del Daño Antijurídico y Representación Judicial"/>
    <s v="3.25"/>
    <s v="Origen Interno "/>
    <s v="3.    Seguimientos de la Asesoría de Control Interno."/>
    <s v="Informe seguimiento PQRSD 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19T00:00:00"/>
    <s v="NO"/>
    <s v="N/A"/>
    <s v="NO"/>
    <s v="NO"/>
    <s v="5 porqués"/>
    <s v="Falta de comunicación dentro del área, para que la persona que hace el respectivo descargue o cierre tanto de Cordis como de los PQRSD, lo haga de manera oportuna."/>
    <s v="Acción Correctiva "/>
    <s v="En reunión de seguimiento y supervisión programada para el mes de octubre, dar lineamiento para que la persona encargada de cargue y descargue de Cordis y/o PQRSD se le brinde la información para cargues y cierres oportunamente, Retroalimentar al equipo, en términos y tiempos de respuesta, así como, socializar Procedimiento de Atención a PQRSD especialmente actividades (4,5,6 y 7)."/>
    <s v="Lineamientos claros y definidos."/>
    <s v="Temas propuestos en reunión de seguimiento / Temas abordados en reunión de seguimiento. Verificado mediante acta de reunión."/>
    <d v="2020-10-26T00:00:00"/>
    <d v="2020-10-31T00:00:00"/>
    <s v="3. Prevención del Daño Antijurídico y Representación Judicial"/>
    <s v="Director Jurídico "/>
    <s v="CERRADA"/>
    <s v="CERRADA"/>
    <d v="2020-11-20T00:00:00"/>
    <s v="CUMPLIDA"/>
    <s v="20/11/2020: En reunión de seguimiento y supervisión del 27 de octubre, se dio lineamiento para que la persona encargada de cargue y descargue de Cordis y/o PQRSD se le brinde la información para cargues y cierres oportunamente, Retroalimentando al equipo, en términos y tiempos de respuesta, así como, socialización Procedimiento de Atención a PQRSD "/>
    <s v="20/11/2020: PDF del Acta de reunión de seguimiento y supervisión de la Dirección Jurídica."/>
    <s v="20/11/2020: Julie Pauline Casallas Pinzon - Contratista 580-2020_x000a_Yamile Patrica Castiblanco Venegas - Abogada Contratista 394-2020"/>
    <d v="2020-11-24T00:00:00"/>
    <s v="SI"/>
    <s v="Cerrada "/>
    <s v="Manuel Andres Farias Pinzón"/>
    <s v="24/11/2020:_x000a_Se cuenta con acta de reunión de supervisión y seguimiento Dirección Jurídica CVP, del día 27Oct2020, donde se emitieron los lineamientos para que la persona encargada de cargue y descargue de Cordis y/o PQRSD se le brinde la información para cargues y cierres oportunamente, igualmente se realizó retroalimentación al equipo de la dirección Jurídica en términos y tiempos de respuesta, así como, la socialización del Procedimiento de Atención a PQRSD._x000a__x000a_Actividad cerrada, ya que se verifica el cumplimiento de la misma"/>
    <s v="Nueva"/>
    <n v="1"/>
    <n v="1"/>
    <s v="Requiere seguimiento"/>
    <x v="0"/>
  </r>
  <r>
    <n v="141"/>
    <s v="8. Servicio al Ciudadano"/>
    <s v="8.16"/>
    <s v="Origen Interno "/>
    <s v="3.    Seguimientos de la Asesoría de Control Interno."/>
    <s v="Informe seguimiento PQRSD I Sem 2020"/>
    <s v="Marcela Urrea Jaramillo"/>
    <d v="2020-10-09T00:00:00"/>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Desconocimiento del tramite y a quien asignar "/>
    <s v="Acción Correctiva "/>
    <s v="Socializar con la persona encargada de asignar los PQRSD y  los lìderes de apoyo para definir cada uno de los tràmites y responsables sobre los temas de cada grupo  de trabajo,  teniendo en cuenta el punto 7. de las Condiciones Generales &quot;tèrminos para resolver las distintas modalidades de peticiones&quot; como lo establece el articulo 14 de la Ley 1755 de 2015 y las normas que lo modifiquen."/>
    <s v="socializaciòn"/>
    <s v="una socializaciòn con lìderes de apoyo "/>
    <d v="2020-10-26T00:00:00"/>
    <d v="2020-11-15T00:00:00"/>
    <s v="7. Urbanizaciones y Titulación"/>
    <s v="Director de Urbanizaciones y Titulación"/>
    <s v="INICIADA EN LA VIGENCIA 2020"/>
    <s v="PRÓXIMA A VENCER"/>
    <d v="2020-11-17T00:00:00"/>
    <s v="EN DESARROLLO "/>
    <s v="17/11/2020 La socializaciòn con los lìderes de apoyo a la gestiòn  se tiene programada para finales del mes de Noviembre de 2020 que se termine la nueva contratación del personal que correspondía a planta temporal y que tenían esta asignación, como son: Sandra Pedraza, Daniel Ramirez, Magda Cifuentes, Luz Andrea Càceres."/>
    <s v="17/11/2020: Acciòn sin realizar por lo tanto no tiene evidencia."/>
    <s v="Angela Marìa Vèlez-Andrea Catalina Rojas"/>
    <d v="2020-11-23T00:00:00"/>
    <s v="NO"/>
    <s v="En Ejecución Oportuna"/>
    <s v="Manuel Andres Farias Pinzón"/>
    <s v="23/11/2020:_x000a_Actividad que se tiene programada para finales del mes de Noviembre de 2020, por ende no presenta evidencia alguna."/>
    <s v="Nueva"/>
    <n v="1"/>
    <n v="1"/>
    <s v="Requiere seguimiento"/>
    <x v="2"/>
  </r>
  <r>
    <n v="142"/>
    <s v="8. Servicio al Ciudadano"/>
    <s v="8.17"/>
    <s v="Origen Interno "/>
    <s v="3.    Seguimientos de la Asesoría de Control Interno."/>
    <s v="Informe seguimiento PQRSD I Sem 2020"/>
    <s v="Marcela Urrea Jaramillo"/>
    <d v="2020-10-09T00:00:00"/>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Falta de capacitaciòn del procedimiento"/>
    <s v="Acción Correctiva "/>
    <s v="Realizar   una retroalimentaciòn al usuario funcional sobre la oportunidad de respuesta establecida  en el procedimiento &quot;Atenciòn a peticiones, quejas, reclamos, sugerencias y denuncias por actos de corrupciòn&quot;  Còdigo 208-SC-Pr-07, aparte &quot;acciòn actividades del registro&quot;"/>
    <s v="retroalimentaciòn"/>
    <s v="retroalimentaciòn al usuario funcional"/>
    <d v="2020-10-26T00:00:00"/>
    <d v="2020-10-26T00:00:00"/>
    <s v="7. Urbanizaciones y Titulación"/>
    <s v="Director de Urbanizaciones y Titulación"/>
    <s v="CERRADA"/>
    <s v="CERRADA"/>
    <d v="2020-11-17T00:00:00"/>
    <s v="CUMPLIDA"/>
    <s v="17/11/2020: El 26 de octubre de 2020 se realizò la retroalimentaciòn con los usuarios funcionales- Yolima Orozco  y Aylin Patricia Mojica"/>
    <s v="17/11/2020: Registro de reuniòn Còdigo 208-PLA-Ft-54 realizada el 26 de octubre de 2020"/>
    <s v="Angela Marìa Vèlez-Andrea Catalina Rojas"/>
    <d v="2020-11-23T00:00:00"/>
    <s v="SI"/>
    <s v="Cerrada "/>
    <s v="Manuel Andres Farias Pinzón"/>
    <s v="23/11/2020:_x000a_Se cuenta con registro de reunión del 26Oct2020 donde se realiza retroalimentación con los usuarios funcionales del Procedimiento 208-SC-PR-07 con los temas: Peticiones, quejas, reclamos, sugerencias y denuncias por actos de corrupción PQRSD primer semestre de 2020._x000a_Actividad cumplida"/>
    <s v="Nueva"/>
    <n v="0"/>
    <n v="1"/>
    <s v="Requiere seguimiento"/>
    <x v="0"/>
  </r>
  <r>
    <n v="143"/>
    <s v="8. Servicio al Ciudadano"/>
    <s v="8.18"/>
    <s v="Origen Interno "/>
    <s v="3.    Seguimientos de la Asesoría de Control Interno."/>
    <s v="Informe seguimiento PQRSD I Sem 2020"/>
    <s v="Marcela Urrea Jaramillo"/>
    <d v="2020-10-09T00:00:00"/>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No se efectùa seguimiento periòdico al estado de los PQRSD "/>
    <s v="Acción Correctiva "/>
    <s v="Definir un seguimiento semanal del estado de los PQRSD mediante un correo o alarma  enviado a los lideres de apoyo y al responsable de efectuar el tràmite."/>
    <s v="seguimiento semanal"/>
    <s v="·seguimientos semanal/total seguimientos"/>
    <d v="2020-10-26T00:00:00"/>
    <d v="2020-12-31T00:00:00"/>
    <s v="7. Urbanizaciones y Titulación"/>
    <s v="Director de Urbanizaciones y Titulación"/>
    <s v="INICIADA EN LA VIGENCIA 2020"/>
    <s v="SIN VENCER"/>
    <d v="2020-11-17T00:00:00"/>
    <s v="EN DESARROLLO "/>
    <s v="17/11/2020: De acuerdo a las nuevas disposiciones de la CVP empezaremos a utilizar el sistema de gestiòn documental  ORFEO para efectuar los seguimientos de las asignaciones de correspondencia para cada uno de los funcionarios."/>
    <s v="17/11/2020: Acciòn sin iniciar por lo tanto no tiene evidencia, en espera del funcionamiento del ORFEO"/>
    <s v="Angela Marìa Vèlez-Andrea Catalina Rojas"/>
    <d v="2020-11-23T00:00:00"/>
    <s v="NO"/>
    <s v="En Ejecución Oportuna"/>
    <s v="Manuel Andres Farias Pinzón"/>
    <s v="23/11/2020:_x000a_Actividad que se encuentra a la espera del funcionamiento del ORFEO, por lo tanto hasta el momento no cuenta con evidencia."/>
    <s v="Nueva"/>
    <n v="0"/>
    <n v="1"/>
    <s v="Requiere seguimiento"/>
    <x v="2"/>
  </r>
  <r>
    <n v="144"/>
    <s v="8. Servicio al Ciudadano"/>
    <s v="8.19"/>
    <s v="Origen Interno "/>
    <s v="3.    Seguimientos de la Asesoría de Control Interno."/>
    <s v="Informe seguimiento PQRSD 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Solo se cuenta con algunos expedientes digitalizados "/>
    <s v="Acción de Mejora "/>
    <s v="Establecer un plan de trabajo de gestión documental por vigencias, para la digitalización de expedientes"/>
    <s v="Plan de trabajo"/>
    <s v="# Plan de trabajo establecido"/>
    <d v="2020-11-01T00:00:00"/>
    <d v="2021-10-31T00:00:00"/>
    <s v="4. Reasentamientos Humanos"/>
    <s v="Director de Reasentamientos"/>
    <s v="NO INICIADA"/>
    <s v="SIN VENCER"/>
    <m/>
    <m/>
    <m/>
    <m/>
    <m/>
    <m/>
    <m/>
    <s v="Sin Seguimiento"/>
    <m/>
    <m/>
    <s v="Nueva"/>
    <n v="0"/>
    <n v="1"/>
    <s v="No requiere seguimiento para este corte"/>
    <x v="2"/>
  </r>
  <r>
    <n v="145"/>
    <s v="8. Servicio al Ciudadano"/>
    <s v="8.20"/>
    <s v="Origen Interno "/>
    <s v="3.    Seguimientos de la Asesoría de Control Interno."/>
    <s v="Informe seguimiento PQRSD I Sem 2020"/>
    <s v="Marcela Urrea Jaramillo"/>
    <d v="2020-10-09T00:00:00"/>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No se tiene un tablero de control semaforizado de los PQRS, indicando el estado actual del requerimiento permitiéndole el seguimiento focalizado al líder"/>
    <s v="Acción de Mejora "/>
    <s v="Definir el tablero de control semaforizado, con su respectivo instructivo para las actividades de seguimiento"/>
    <s v="Tablero de control definido"/>
    <s v="# Tablero de control definido"/>
    <d v="2020-11-01T00:00:00"/>
    <d v="2021-03-31T00:00:00"/>
    <s v="4. Reasentamientos Humanos"/>
    <s v="Director de Reasentamientos"/>
    <s v="NO INICIADA"/>
    <s v="SIN VENCER"/>
    <m/>
    <m/>
    <m/>
    <m/>
    <m/>
    <m/>
    <m/>
    <s v="Sin Seguimiento"/>
    <m/>
    <m/>
    <s v="Nueva"/>
    <n v="0"/>
    <n v="1"/>
    <s v="No requiere seguimiento para este corte"/>
    <x v="2"/>
  </r>
  <r>
    <n v="146"/>
    <s v="8. Servicio al Ciudadano"/>
    <s v="8.21"/>
    <s v="Origen Interno "/>
    <s v="3.    Seguimientos de la Asesoría de Control Interno."/>
    <s v="Informe seguimiento PQRSD I Sem 2020"/>
    <s v="Marcela Urrea Jaramillo"/>
    <d v="2020-10-09T00:00:00"/>
    <s v="Hallazgo - No conformidad"/>
    <s v="Incumplimiento en la oportunidad de las respuestas de tres (3)  PQRSD correspondiente a la Direcciòn de Mejoramiento de Barrios"/>
    <d v="2020-10-16T00:00:00"/>
    <s v="NO"/>
    <s v="N/A"/>
    <s v="NO"/>
    <s v="N/A"/>
    <s v="5 porqués"/>
    <s v="Ausencia de rigurosidad a la hora de realizar la clasificación y asignación de las comunicaciones en la Dirección de Mejoramiento de Barrios"/>
    <s v="Acción Correctiva "/>
    <s v="Registrar en el formato Trámite de Documentación Interna y Externa (MB-Ft-27) el termino de respuesta de todos los radicados SDQS que ingresan a la Dirección de Mejoramiento de Barrios.  "/>
    <s v="Registro de terminos de respuesta."/>
    <s v="# de registros SDQS entregados /# de correspondencia SDQS que ingreso a la DMB"/>
    <d v="2020-10-21T00:00:00"/>
    <d v="2020-12-31T00:00:00"/>
    <s v="6. Mejoramiento de Barrios"/>
    <s v="Director de Mejoramiento de Barrios"/>
    <s v="INICIADA EN LA VIGENCIA 2020"/>
    <s v="SIN VENCER"/>
    <d v="2020-11-17T00:00:00"/>
    <s v="EN DESARROLLO "/>
    <s v="18/11/2020: La DMB ha registrado en el Formato Còdigo: 208-MB-Ft-27 - TRÀMITE DE DOCUMENTACIÒN INTERNA Y EXTERNA el termino de respuesta de todos los radicados SDQS que han ingresado hasta la fecha. "/>
    <s v="18/11/2020: Formato Còdigo-208-MB-Ft-27 - TRÀMITE DE DOCUMENTACIÒN INTERNA Y EXTERNA DILIGENCIADO"/>
    <s v="JUAN CARLOS GARCIA DÍAZ_x000a_Contrato 326-2020_x000a_"/>
    <d v="2020-11-19T00:00:00"/>
    <s v="NO"/>
    <s v="En Ejecución Oportuna"/>
    <s v="Manuel Andres Farias Pinzón"/>
    <s v="19/11/2020:_x000a_Se puede evidenciar mediante el Formato Còdigo: 208-MB-Ft-27 - TRÀMITE DE DOCUMENTACIÒN INTERNA Y EXTERNA  que se han registrado los derechos de petición SDQS que han radicado en la DMB, con fecha de recibido y fecha de vencimiento del termino de respuesta de todos los radicados SDQS que ingresan a la DMB._x000a__x000a_Actividad que se encuentra en ejecución oportuna."/>
    <s v="Nueva"/>
    <n v="1"/>
    <n v="1"/>
    <s v="Requiere seguimiento"/>
    <x v="2"/>
  </r>
  <r>
    <n v="147"/>
    <s v="8. Servicio al Ciudadano"/>
    <s v="8.22"/>
    <s v="Origen Interno "/>
    <s v="3.    Seguimientos de la Asesoría de Control Interno."/>
    <s v="Informe seguimiento PQRSD I Sem 2020"/>
    <s v="Marcela Urrea Jaramillo"/>
    <d v="2020-10-09T00:00:00"/>
    <s v="Hallazgo - No conformidad"/>
    <s v="Incumplimiento en la oportunidad de las respuestas de tres (3)  PQRSD correspondiente a la Direcciòn de Mejoramiento de Barrios"/>
    <d v="2020-10-16T00:00:00"/>
    <s v="NO"/>
    <s v="N/A"/>
    <s v="NO"/>
    <s v="N/A"/>
    <s v="5 porqués"/>
    <s v="Desconocimiento del trámite pertinente cuando se trate de comunicaciones que no son de competencia de la Dirección de Mejoramiento de Barrios"/>
    <s v="Acción Correctiva "/>
    <s v="Realizar una socializaciòn y retroalimentaciòn sobre el proceso interno  del manejo de las comunicaciones SDQS, dirigida a los profesionales de la Dirección de Mejoramiento de Barrios, en marco del procedimiento atenciòn a las PQRS"/>
    <s v="Socializaciòn y retroalimentaciòn en manejo de Comunicaciones SDQS, en el proceso de servicio al ciudadano "/>
    <s v="una socializaciòn y retroalimentaciòn en SDQS realizada "/>
    <d v="2020-10-21T00:00:00"/>
    <d v="2020-12-31T00:00:00"/>
    <s v="6. Mejoramiento de Barrios"/>
    <s v="Director de Mejoramiento de Barrios"/>
    <s v="INICIADA EN LA VIGENCIA 2020"/>
    <s v="SIN VENCER"/>
    <d v="2020-11-17T00:00:00"/>
    <s v="EN DESARROLLO "/>
    <s v="18/11/2020: La DMB tiene programado realizar la socializaciòn y retroalimentaciòn sobre el proceso interno del manejo de las comunicaciones SDQS, para el mes de diciembre, una vez se tenga claro como se va articular el sistema SDQS con el nuevo aplicativo Orfeo."/>
    <s v="18/11/2020: No se anexa evidencia porque la actividad no se ha realizado hasta el momento del reporte "/>
    <s v="JUAN CARLOS GARCIA DÍAZ_x000a_Contrato 326-2020"/>
    <d v="2020-11-19T00:00:00"/>
    <s v="NO"/>
    <s v="En Ejecución Oportuna"/>
    <s v="Manuel Andres Farias Pinzón"/>
    <s v="19/11/2020:_x000a_Actividad que no presenta soportes de avance, ya que se tiene programada para realizar en el mes de diciembre 2020."/>
    <s v="Nueva"/>
    <n v="0"/>
    <n v="1"/>
    <s v="Requiere seguimiento"/>
    <x v="2"/>
  </r>
  <r>
    <n v="148"/>
    <s v="8. Servicio al Ciudadano"/>
    <s v="8.23"/>
    <s v="Origen Interno "/>
    <s v="3.    Seguimientos de la Asesoría de Control Interno."/>
    <s v="Informe seguimiento PQRSD I Sem 2020"/>
    <s v="Marcela Urrea Jaramillo"/>
    <d v="2020-10-09T00:00:00"/>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No se genera alerta oportuna para identificar el vencimiento de los términos  señalados en  las PQRSD asignadas a la subdirección administrativa"/>
    <s v="Acción Correctiva "/>
    <s v="Advertir mediante correo electrónico interno  5 días antes del vencimiento de las PQRSD asignadas a la subdirección administrativa, con el fin de tomar las medidas necesarias para dar una respuesta oportuna "/>
    <s v="Correo electrónico"/>
    <s v="Correos electrónicos identificando fechas de vencimiento/ No. de PQRSD próximas a vencer"/>
    <d v="2020-11-01T00:00:00"/>
    <d v="2020-12-31T00:00:00"/>
    <s v="9. Gestión Administrativa "/>
    <s v="Subdirector Administrativo "/>
    <s v="NO INICIADA"/>
    <s v="SIN VENCER"/>
    <m/>
    <m/>
    <m/>
    <m/>
    <m/>
    <m/>
    <m/>
    <s v="Sin Seguimiento"/>
    <m/>
    <m/>
    <s v="Nueva"/>
    <n v="1"/>
    <n v="1"/>
    <s v="No requiere seguimiento para este corte"/>
    <x v="2"/>
  </r>
  <r>
    <n v="149"/>
    <s v="8. Servicio al Ciudadano"/>
    <s v="8.24"/>
    <s v="Origen Interno "/>
    <s v="3.    Seguimientos de la Asesoría de Control Interno."/>
    <s v="Informe seguimiento PQRSD I Sem 2020"/>
    <s v="Marcela Urrea Jaramillo"/>
    <d v="2020-10-09T00:00:00"/>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Desconocimiento en los tiempos establecido en el marco legal, para dar respuesta a las PQRSD asignadas a  la subdirección administrativa por el sistema SDQS"/>
    <s v="Acción Correctiva "/>
    <s v="Realizar memorando interno en el cual se identifica marco legal y procedimiento para el manejo de las PQRSD"/>
    <s v="Memorando"/>
    <s v="Un (1) Memorando"/>
    <d v="2020-10-20T00:00:00"/>
    <d v="2020-11-15T00:00:00"/>
    <s v="9. Gestión Administrativa "/>
    <s v="Subdirector Administrativo "/>
    <s v="CERRADA"/>
    <s v="CERRADA"/>
    <d v="2020-11-20T00:00:00"/>
    <s v="CUMPLIDA"/>
    <s v="20/11/2020: Se realiza Memorando 2020IE9302 donde se identifica el marco legal y procedimiento definido para el manejo de las PQRSD asignadas a la subdirección administrativa, el cual se informa mediante correo electrónico."/>
    <s v="Memorando 2020IE9302, correo electrónico"/>
    <s v="HERNAN DARIO PARRA"/>
    <d v="2020-11-23T00:00:00"/>
    <s v="SI"/>
    <s v="Cerrada "/>
    <s v="Manuel Andres Farias Pinzón"/>
    <s v="23/11/2020:_x000a_Se cuenta con memorando 2020IE9302 del 12Nov2020 donde se realiza la identificación del marco legal y procedimiento definido para el manejo de las PQRSD asignadas a la Subdirección Administrativa, el cual es entregado por correo electrónico el 12Nov2020."/>
    <s v="Nueva"/>
    <n v="0"/>
    <n v="1"/>
    <s v="Requiere seguimiento"/>
    <x v="0"/>
  </r>
  <r>
    <n v="150"/>
    <s v="8. Servicio al Ciudadano"/>
    <s v="8.25"/>
    <s v="Origen Interno "/>
    <s v="3.    Seguimientos de la Asesoría de Control Interno."/>
    <s v="Informe seguimiento PQRSD I Sem 2020"/>
    <s v="Marcela Urrea Jaramillo"/>
    <d v="2020-10-09T00:00:00"/>
    <s v="Hallazgo - No conformidad"/>
    <s v="Los artículos 2, 5, 11, 12, 14, 16 y 17 del Decreto 197 del 22 de mayo de 2014, fueron modificados en el Decreto 847 de 2019 de la Alcaldía Mayor de Bogotá, D.C. “Por medio del cual se establecen y unifican lineamientos en materia de servicio a la ciudadanía y de implementación de la Política Pública Distrital de Servicio a la Ciudadanía, y se dictan otras disposiciones” así mismo, el Decreto 392 de 2015 fue derogado por el artículo 24 del mencionado Decreto vigente desde el 01 de enero de 2020._x000a_Por lo anterior se observa desactualización de la base legal los siguientes documentos:_x000a_- MANUAL DE SERVICIO A LA CIUDADANIA – Código: 208-SC-Mn-03 – Versión 1 del 15 de_x000a_mayo de 2018. _x000a_- GESTIÓN DEL SERVICIO AL CIUDADANO - Código: 208-SC-Pr-06 – Versión 13 del 25 de junio de 2020. _x000a_- ATENCIÓN A PETICIONES, QUEJAS, RECLAMOS, SUGERENCIAS Y DENUNCIAS POR ACTOS DE CORRUPCIÓN - Código: 208-SC-Pr-07 – Versión 4 del 25 de junio de 2020."/>
    <d v="2020-10-16T00:00:00"/>
    <s v="NO"/>
    <s v="NO"/>
    <s v="NO"/>
    <s v="NO"/>
    <s v="LLuvia de ideas"/>
    <s v="Debilidad en el monitoreo del marco legal de los documentos referenciados al proceso de servicio al ciudadano."/>
    <s v="Corrección "/>
    <s v="Actualizar la base legal de los siguientes documentos:_x000a_* 208-SC-Mn-01 Manual de servicio a la ciudadanía._x000a_* 208-SC-Pr-06 Gestión del servicio al ciudadano_x000a_* 208-SC-Pr-07 Atención a peticiones, quejas, reclamos, sugerencias y denuncias por actos de corrupción."/>
    <s v="(Documentos acutalizados (3) / Documentos por actualizar (3)) * 100"/>
    <s v="Tres (3) documentos actualizados"/>
    <d v="2020-10-16T00:00:00"/>
    <d v="2020-11-30T00:00:00"/>
    <s v="8. Servicio al Ciudadano"/>
    <s v="Director de Gestión Corporativa y CID"/>
    <s v="INICIADA EN LA VIGENCIA 2020"/>
    <s v="SIN VENCER"/>
    <d v="2020-11-18T00:00:00"/>
    <s v="EN DESARROLLO "/>
    <s v="18/11/2020:_x000a_En atención a la solicitud efectuada por la Dirección de Gestión Corporativa y CID mediante el memorando 2020IE8944, se actualizó en el listado maestro de documentos y la carpeta de Calidad los procedimientos requeridos para el proceso de Servicio al Ciudadano:_x000a_- 208-SC-Pr-07 ATENCIÓN A PETICIONES, QUEJAS, RECLAMOS, SUGERENCIAS Y DENUNCIAS V5_x000a_- 208-SC-Pr-06 GESTIÓN DEL SERVICIO AL CIUDADANO V14_x000a_Se encuentran disponibles para su consulta en la siguiente ruta:  \\10.216.160.201\calidad\8. PROCESO SERVICIO AL CIUDADANO\PROCEDIMIENTO_x000a_"/>
    <s v="18/11/2020: 208-SC-Pr-07 ATENCIÓN A PETICIONES, QUEJAS, RECLAMOS, SUGERENCIAS Y DENUNCIAS V5_x000a_208-SC-Pr-06 GESTIÓN DEL SERVICIO AL CIUDADANO V14"/>
    <s v="Juan Solano - Contratista Dirección de Gestión Corporativa y CID"/>
    <d v="2020-11-19T00:00:00"/>
    <s v="NO"/>
    <s v="En Ejecución Oportuna"/>
    <s v="Manuel Andres Farias Pinzón"/>
    <s v="19/11/2020:_x000a_De los tres (03) documentos actualizados que solicita la acción propuesta, a la fecha del presente seguimiento, se cuenta con dos (02) documentos actualizados:_x000a__x000a_- 208-SC-Pr-07 ATENCIÓN A PETICIONES, QUEJAS, RECLAMOS, SUGERENCIAS Y DENUNCIAS Versión 5, Vigente desde: 06/11/2020._x000a_- 208-SC-Pr-06 GESTIÓN DEL SERVICIO AL CIUDADANO, Versión 14, Vigente desde: 06/11/2020._x000a__x000a_Estos dos documentos se encuentran ubicados en la ruta:  \\10.216.160.201\calidad\8. PROCESO SERVICIO AL CIUDADANO\PROCEDIMIENTO_x000a__x000a_Aún se encuentra pendiente por actualizar el Manual de servicio a la ciudadanía, codigo 208-SC-Mn-01._x000a__x000a_Actividad que se encuentra en Ejecución Oportuna."/>
    <s v="Nueva"/>
    <n v="1"/>
    <n v="1"/>
    <s v="Requiere seguimiento"/>
    <x v="2"/>
  </r>
  <r>
    <n v="151"/>
    <s v="8. Servicio al Ciudadano"/>
    <s v="8.26"/>
    <s v="Origen Interno "/>
    <s v="3.    Seguimientos de la Asesoría de Control Interno."/>
    <s v="Informe seguimiento PQRSD I Sem 2020"/>
    <s v="Marcela Urrea Jaramillo"/>
    <d v="2020-10-09T00:00:00"/>
    <s v="Hallazgo - No conformidad"/>
    <s v="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
    <d v="2020-10-16T00:00:00"/>
    <s v="NO"/>
    <s v="NO"/>
    <s v="NO"/>
    <s v="NO"/>
    <s v="5 porqués"/>
    <s v="Debilidad en la programación de las mesas de trabajo."/>
    <s v="Acción Correctiva "/>
    <s v="Generar alertas oportunas por correo electronico de acuerdo al cronograma establecido con los procesos que asistan a las mesas de trabajo de control de la atención de las respuestas de las PQRSD registradas en el SDQS."/>
    <s v="Once (11) Correos electronicos"/>
    <s v="(# de correos electronicos remitidos / # total correos  programados  (total 11)) * 100%"/>
    <d v="2020-11-27T00:00:00"/>
    <d v="2021-07-31T00:00:00"/>
    <s v="8. Servicio al Ciudadano"/>
    <s v="Director de Gestión Corporativa y CID"/>
    <s v="NO INICIADA"/>
    <s v="SIN VENCER"/>
    <m/>
    <m/>
    <m/>
    <m/>
    <m/>
    <m/>
    <m/>
    <s v="Sin Seguimiento"/>
    <m/>
    <m/>
    <s v="Nueva"/>
    <n v="1"/>
    <n v="1"/>
    <s v="No requiere seguimiento para este corte"/>
    <x v="2"/>
  </r>
  <r>
    <n v="152"/>
    <s v="8. Servicio al Ciudadano"/>
    <s v="8.27"/>
    <s v="Origen Interno "/>
    <s v="3.    Seguimientos de la Asesoría de Control Interno."/>
    <s v="Informe seguimiento PQRSD I Sem 2020"/>
    <s v="Marcela Urrea Jaramillo"/>
    <d v="2020-10-09T00:00:00"/>
    <s v="Hallazgo - No conformidad"/>
    <s v="No Conformidad No 1: Las 101 PRQRSD contestadas de manera inoportuna denotan incumplimiento del Articulo 14. &quot;Terminos para resolver las dsitintas modalidades de peticiones&quot; de la Ley 1755 de 2015 &quot;Por medio de la cual se regula el Derecho Fundamental de Peticion y se sustituye un titulo del Codigo de Procedimiento Administrativo y de lo Contencioso Administrativo&quot;."/>
    <d v="2020-10-22T00:00:00"/>
    <s v="NO"/>
    <s v="NO"/>
    <s v="NO"/>
    <s v="NO"/>
    <s v="5 porqués"/>
    <s v="Dificultad en el proceso de verificación de los antecedentes y soportes técnicos y jurídicos, en algunos casos, para dar respuesta al peticionario."/>
    <s v="Acción de Mejora "/>
    <s v="Implementar un mecanismo de alertas tempranas, a través de correo electrónico, que permita hacer un control efectivo del trámite de respuesta a las PQRSD que se radiquen en la Dirección de Mejoramiento de Vivienda, con el fin de dar respuesta oportuna."/>
    <s v="Porcentaje de PQRSD tramitadas dentro de los términos establecidos"/>
    <s v="# PQRS tramitadas oportunamente / #PQRSD radicadas en la Dirección de Mejoramiento de Vivienda"/>
    <d v="2020-11-01T00:00:00"/>
    <d v="2021-06-30T00:00:00"/>
    <s v="5. Mejoramiento de Vivienda"/>
    <s v="Director de Mejoramiento de Vivienda"/>
    <s v="NO INICIADA"/>
    <s v="SIN VENCER"/>
    <m/>
    <m/>
    <m/>
    <m/>
    <m/>
    <m/>
    <m/>
    <s v="Sin Seguimiento"/>
    <m/>
    <m/>
    <s v="Nueva"/>
    <n v="1"/>
    <n v="1"/>
    <s v="No requiere seguimiento para este corte"/>
    <x v="2"/>
  </r>
</pivotCacheRecords>
</file>

<file path=xl/pivotCache/pivotCacheRecords7.xml><?xml version="1.0" encoding="utf-8"?>
<pivotCacheRecords xmlns="http://schemas.openxmlformats.org/spreadsheetml/2006/main" xmlns:r="http://schemas.openxmlformats.org/officeDocument/2006/relationships" count="152">
  <r>
    <n v="1"/>
    <s v="9. Gestión Administrativa "/>
    <s v="9.2"/>
    <s v="Origen Interno "/>
    <s v="1.    Auditorías Internas. "/>
    <x v="0"/>
    <s v="Graciela Zabala Rico"/>
    <x v="0"/>
    <s v="Hallazgo - No conformidad"/>
    <s v="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
    <d v="2017-02-10T00:00:00"/>
    <s v="NO"/>
    <s v="N/A"/>
    <s v="NO"/>
    <s v="N/A"/>
    <s v="N/A"/>
    <m/>
    <s v="Corrección "/>
    <s v="Actualizar los procedimientos incorporando en ellos los formatos que utiliza actualmente el proceso."/>
    <m/>
    <m/>
    <x v="0"/>
    <d v="2020-11-30T00:00:00"/>
    <x v="0"/>
    <x v="0"/>
    <s v="CERRADA"/>
    <x v="0"/>
    <s v="23/05/2015_x000a_13/12/2017_x000a_23/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 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l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ó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r>
  <r>
    <n v="2"/>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Corrección "/>
    <s v="Actualizar los procedimientos incorporando en ellos los formatos que utiliza actualmente el proceso."/>
    <m/>
    <m/>
    <x v="0"/>
    <d v="2020-11-30T00:00:00"/>
    <x v="0"/>
    <x v="0"/>
    <s v="CERRADA"/>
    <x v="0"/>
    <s v="23/05/2015_x000a_13/12/2017_x000a_23/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_x000a_Se eliminó:_x000a_208-SADM-Pr-36 - PROCEDIMIENTO DE ADMINISTRACIÓN DE BIENES DE CONSUMO - Solicitud de eliminación hecha mediante memorando 2019IE1055 del 06 de febrero - 2019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r>
  <r>
    <n v="3"/>
    <s v="9. Gestión Administrativa "/>
    <s v="9.3"/>
    <s v="Origen Interno "/>
    <s v="1.    Auditorías Internas. "/>
    <x v="0"/>
    <s v="Graciela Zabala Rico"/>
    <x v="0"/>
    <s v="Hallazgo - No conformidad"/>
    <s v="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_x000a_1. 208-SFIN-Pr-04 Cierre de Cartera y Gestión de Informes, _x000a_2. 208-SFIN-Pr-06 Ejecución presupuestal, _x000a_3. 208-SFIN-Pr-07 Orden de Pago, _x000a_4. 208-SFIN-Pr-09 Plan de incentivos a los deudores de la CVP, _x000a_5 208-SFIN-Pr-10 Conciliaciones Interáreas, 6.208-SFIN-Pr-11 Operaciones de Tesorería. _x000a__x000a_Para administrativa: Los procedimientos que corresponden al área Administrativa: _x000a_1. 208-SADM-Pr-12 Registro e Inventarios de Bienes Inmuebles, _x000a_2. 208-SADM-Pr-15 Administración de Bienes Devolutivos, _x000a_3. 208-SADM-Pr-29 Caja Menor, _x000a_4. 208-SADM-Pr-34 Administración de Servicios Generales, _x000a_5. 208-SADM-Pr-35 Protección y Aseguramiento de Recursos Físicos, _x000a_6. 208-SADM-Pr-36 Administración de Bienes de Consumo."/>
    <m/>
    <m/>
    <x v="0"/>
    <d v="2020-11-30T00:00:00"/>
    <x v="0"/>
    <x v="0"/>
    <s v="CERRADA"/>
    <x v="0"/>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r>
  <r>
    <n v="4"/>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Corrección "/>
    <s v="Actualizar los procedimientos incorporando en ellos los formatos que utiliza actualmente el proceso."/>
    <m/>
    <m/>
    <x v="1"/>
    <d v="2020-10-31T00:00:00"/>
    <x v="0"/>
    <x v="0"/>
    <s v="CERRADA"/>
    <x v="0"/>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Faltan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r>
  <r>
    <n v="5"/>
    <s v="10. Gestión Financiera "/>
    <s v="10.4"/>
    <s v="Origen Interno "/>
    <s v="1.    Auditorías Internas. "/>
    <x v="0"/>
    <s v="Graciela Zabala Rico"/>
    <x v="0"/>
    <s v="Hallazgo - No conformidad"/>
    <s v="En algunos procedimientos no se evidencia la trazabilidad de los cambios realizados. Todas las modificaciones introducidas a un documento se deben registrar en el ítem “control de cambios”, con el propósito de garantizar la trazabilidad del mismo."/>
    <d v="2017-02-10T00:00:00"/>
    <s v="NO"/>
    <s v="N/A"/>
    <s v="NO"/>
    <s v="N/A"/>
    <s v="N/A"/>
    <m/>
    <s v="Acción Correctiva "/>
    <s v="Revisar permanente la información para mantener actualizadas las versiones del proceso de administración y control de recursos._x000a_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_x000a_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
    <m/>
    <m/>
    <x v="2"/>
    <d v="2020-09-30T00:00:00"/>
    <x v="0"/>
    <x v="0"/>
    <s v="CERRADA"/>
    <x v="0"/>
    <s v="23/05/2015_x000a_13/12/2017_x000a_27/11/2018_x000a_27/05/2019_x000a_15/01/2020_x000a_21/04/2020_x000a_25/06/2020_x000a_20/11/2020"/>
    <s v="CUMPLIDA"/>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_x000a_Para los procedimientos de la Subdirección de Administración no se evidencia avance y se solicita fecha de para su cumplimiento el 30 de septiembre de 2017.                                                                             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El hallazgo continúa abierto._x000a_Se presentan avances, pero no cuentan con aprobación y divulgación, dado que se encuentran en proceso de revisión. _x000a_El hallazgo continúa abierto para la Subdirección Financiera._x000a__x000a_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_x000a__x000a_27/05/2019:  Se evidencia avance en la revision de los procedimientos, se realiza actualizacion del procedimiento 208-SADM-Pr-15 ADMINISTRACIÓN BIENES DEVOLUTIVOS, se elimino el procedimiento 208-SADM-Pr-36 ADMINISTRACIÓN DE BIENES DE CONSUMO_x000a__x000a_15/01/2020: Se actualizó el procedimiento 208-SADM-Pr-29 CAJA MENOR y  208-SADM-PR-12 REGISTRO Y CONTROL DEL INVENTARIO DE BIENES INMUEBLES Vr 4, para los demas procedimientos se esta adelantando la revisión con los lideres de los mismos._x000a__x000a_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_x000a__x000a_25/06/2020:  Dadas las circunstancias de la contingencia y estado de emergencia en la cual se encuentra el país, se debe identificar los mecanismos y programación  para la actualización o eliminación de los procesos pendientes._x000a__x000a_20/11/2020: Se realiza actualización de los procedimientos 208-SADM-Pr-34 - PROCEDIMIENTO PARA ADMINISTRACIÓN DE SERVICIOS GENERALES y_x000a_208-SADM-Pr-35 - PROCEDIMIENTO PARA PROTECCIÓN Y ASEGURAMIENTO DE RECURSOS FÍSICOS."/>
    <s v="Sistema de calidad_x000a__x000a_\\10.216.160.201\calidad\9. PROCESO GESTIÓN ADMINISTRATIVA\PROCEDIMIENTOS\PROCEDIMIENTOS SADM"/>
    <s v="LUISA FERNANDA LANCHEROS PARRA_x000a__x000a_27/05/2019: HERNAN DARIO PARRA_x000a__x000a_15/01/2020: HERNAN DARIO PARRA_x000a__x000a_21/04/2020: HERNAN DARIO PARRA_x000a__x000a_25/06/2020: HERNAN DARIO PARRA_x000a__x000a_20/11/2020: HERNAN DARIO PARRA"/>
    <s v="23/05/2015_x000a_13/12/2017_x000a_11/12/2018_x000a_06/06/2019_x000a_21/10/2019_x000a_22/01/2020_x000a_22/04/2020_x000a_01/07/2020_x000a_23/11/2020"/>
    <s v="SI"/>
    <x v="0"/>
    <s v="Ángelo Maurizio Diaz Rodríguez_x000a__x000a_Manuel Andres Farias Pinzón"/>
    <s v="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_x000a__x000a_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_x000a_Se presentan avances pero no cuentan con aprobación y divulgación, dado que se encuentran en proceso de revisión._x000a_El hallazgo continúa abierto._x000a__x000a_11/12/2018: faltan por actualizar los procedimientos _x000a_208-SADM-Pr-15 ADMINISTRACIÓN BIENES DEVOLUTIVOS_x000a_208-SADM-Pr-34 ADMINISTRACIÓN DE SERVICIOS GENERALES_x000a_208-SADM-Pr-35 PROTECCIÓN Y ASEGURAMIENTO DE RECURSOS FÍSICOS_x000a_208-SADM-Pr-36 ADMINISTRACIÓN DE BIENES DE CONSUMO_x000a__x000a_06/06/2019: Se evidenció que se actualizó el procedimiento 208-SADM-Pr-15 ADMINISTRACIÓN BIENES DEVOLUTIVOS, v3 Vigente desde 31/12/2018, el cual se encuentra en la carpeta de calidad_x000a_\\10.216.160.201\calidad\9. PROCESO GESTIÓN ADMINISTRATIVA\PROCEDIMIENTOS\PROCEDIMIENTOS SADM\208-SADM-Pr-15 ADMINISTRACIÓN BIENES DEVOLUTIVOS_x000a__x000a_Se elimino el procedimiento 208-SADM-Pr-36 ADMINISTRACIÓN DE BIENES DE CONSUMO_x000a__x000a_falta la  actualización de os procedimientos: _x000a_208-SADM-Pr-35 PROTECCIÓN Y ASEGURAMIENTO DE RECURSOS FÍSICOS_x000a_208-SADM-Pr-36 ADMINISTRACIÓN DE BIENES DE CONSUMO_x000a__x000a_21/10/2019: No se remitió información por tanto esta actividad sigue en el mismo estado._x000a__x000a_22/01/2020 Se actualizaron:_x000a__x000a_208-SADM-Pr-12 - PROCEDIMIENTO PARA EL REGISTRO Y CONTROL DEL INVENTARIO DE BIENES INMUEBLES_x000a_208-SADM-Pr-15 - ADMINISTRACIÓN Y CONTROL DE BIENES MUEBLES, CONSUMO E INTANGIBLES_x000a_208-SADM-Pr-29 - CAJA MENOR_x000a_208-SFIN-Pr-04 - RECONOCIMIENTO, MEDICION POSTERIOR, BAJA EN CUENTAS Y GENERACION DE INFORMES_x000a_208-SFIN-Pr-06 - OPERACIONES DE PRESUPUESTO_x000a_208-SFIN-Pr-07 - PROCEDIMIENTO  ORDEN DE PAGO_x000a_208-SFIN-Pr-10 - RECONOCIMIENTO, MEDICIÓN POSTERIOR Y REVELACIÓN DE LOS HECHOS ECONÓMICOS_x000a_208-SFIN-Pr-11 - PROCEDIMIENTO DE OPERACIONES DE TESORERÍA_x000a__x000a_Se eliminaron:_x000a_208-SADM-Pr-36 - PROCEDIMIENTO DE ADMINISTRACIÓN DE BIENES DE CONSUMO - Solicitud de eliminación hecha mediante memorando 2019IE1055 del 06 de febrero - 2019_x000a_208-SFIN-Pr-09 Plan de incentivos a los deudores de la CVP (SE ELIMINA EL PROCEDIMEINTO DE LA CARPETA DE CALIDAD, DE ACUERDO  LA SOLICITUD EFECTUADA MEDIANTE MEORANDO 2018IE702, DEL 25-01-2018S)_x000a__x000a_Falta por actualizar:_x000a_208-SADM-Pr -15 - PROCEDIMIENTO PARA ADMINISTRACIÓN DE BIENES DEVOLUTIVOS_x000a_208-SADM-Pr-34 - PROCEDIMIENTO PARA ADMINISTRACIÓN DE SERVICIOS GENERALES _x000a_208-SADM-Pr-35 - PROCEDIMIENTO PARA PROTECCIÓN Y ASEGURAMIENTO DE RECURSOS FÍSICOS_x000a_El hallazgo continúa abierto._x000a__x000a_22/04/2020:_x000a_Se verifica actualizacion del procedimiento 208-SADM-Pr-15 ADMINISTRACIÓN BIENES DEVOLUTIVOS con fecha del 18/11/2019, el cual se encuentra publicado en la carpeta de calidad._x000a_El hallazgo continúa abierto._x000a__x000a_01/07/2020:_x000a_Actividad que continúa en ejecución vencida, el hallazgo continúa abierto._x000a__x000a_23/11/2020:_x000a_Se realiza verificación de la actualización de los siguientes documentos:_x000a__x000a_- ADMINISTRACIÓN DE SERVICIOS GENERALES, Código: 208-SADM-Pr-34, Versión: 2, Vigente desde: 11/11/2020_x000a_- PROTECCIÓN Y ASEGURAMIENTO DE RECURSOS FÍSICOS, Código: 208-SADM-Pr-35, Versión: 2, Vigente desde: 13/10/2020_x000a_- PROCEDIMIENTO PARA EL REGISTRO Y CONTROL DEL INVENTARIO DE BIENES INMUEBLES, Código: 208-SADM-Pr-12, Versión: 4, Vigente desde: 31-12-2019_x000a_- ADMINISTRACIÓN Y CONTROL DE BIENES MUEBLES, CONSUMO E INTANGIBLES, Código: 208-SADM-Pr-15, Versión: 4, Vigente desde: 18/11/2019._x000a_- CAJA MENOR, Código: 208-SADM-Pr-29, Versión: 3, Vigente desde: 23/10/2019._x000a__x000a_Los anteriores documentos se encuentran unicados en la carpeta compartida de calidad en la ruta: \\10.216.160.201\calidad\9. PROCESO GESTIÓN ADMINISTRATIVA\PROCEDIMIENTOS\PROCEDIMIENTOS SADM_x000a__x000a_Actividad cumplida"/>
  </r>
  <r>
    <n v="6"/>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Corrección "/>
    <s v="Revisión de manuales con relación al manejo del Talento Humano"/>
    <m/>
    <m/>
    <x v="3"/>
    <d v="2017-12-31T00:00:00"/>
    <x v="0"/>
    <x v="0"/>
    <s v="CERRADA"/>
    <x v="0"/>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s v="memorando 2017IE6611 de fecha 03 de mayo de 2017_x000a__x000a__x000a_Sistema de calidad// procedimientos y politicas"/>
    <s v="HERNAN DARIO PARRA_x000a_"/>
    <s v="23/05/2017_x000a_13/12/2017_x000a_21/10/2019_x000a_24/01/2020_x000a_22/04/2020"/>
    <s v="SI"/>
    <x v="0"/>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13/12/2017: No se evidencia revisión o avance de la acción planteada, a la fecha del seguimiento se contesta que se encuentra en ejecución hasta el 31/12/2017._x000a__x000a_21/10/2019: No se remitió información por tanto esta actividad sigue en el mismo estado._x000a__x000a__x000a_24/01/2020: No se remitió información por tanto esta actividad sigue en el mismo estado.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22/04/2020: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r>
  <r>
    <n v="7"/>
    <s v="10. Gestión Financiera "/>
    <s v="10.7"/>
    <s v="Origen Interno "/>
    <s v="1.    Auditorías Internas. "/>
    <x v="0"/>
    <s v="Graciela Zabala Rico"/>
    <x v="0"/>
    <s v="Hallazgo - No conformidad"/>
    <s v="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
    <d v="2017-02-10T00:00:00"/>
    <s v="NO"/>
    <s v="N/A"/>
    <s v="NO"/>
    <s v="N/A"/>
    <s v="N/A"/>
    <m/>
    <s v="Acción Correctiva "/>
    <s v="Realizar la revisión, actualización, gestión de aprobación e implementación de los manuales que se encuentran dispuestos en el Sistema SÍ-CAPITAL."/>
    <m/>
    <m/>
    <x v="3"/>
    <d v="2017-12-31T00:00:00"/>
    <x v="0"/>
    <x v="0"/>
    <s v="CERRADA"/>
    <x v="0"/>
    <s v="23/05/2017_x000a_13/12/2017_x000a_15/01/2020_x000a_21/04/2020"/>
    <s v="CUMPLIDA"/>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_x000a_15/01/2020: Por parte de la Subdirección Adminsitrativa, asi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_x000a__x000a_21/04/2020: Se identifica el procedimiento para el reconocimiento, medición posterior y revelación de los hechos económicos 208-SFIN-Pr-10 y las Politicas Contables, del nuevo marco normativo contable, donde se identifica los diferentres procesos para la verificacion de la infomación en causaciones. Para la acción no se identifico el alcance del sistema  SI-CAPITAL y las diferentes modificaciones que puede presentar el proceso Contable"/>
    <s v="memorando 2017IE6611 de fecha 03 de mayo de 2017_x000a__x000a_Sistema de calidad// procedimientos y politicas"/>
    <s v="HERNAN DARIO PARRA_x000a_"/>
    <s v="23/05/2017_x000a_13/12/2017_x000a_11/12/2018_x000a_21/10/2019_x000a_24/01/2020_x000a_22/04/2020"/>
    <s v="SI"/>
    <x v="0"/>
    <s v="Ángelo Maurizio Diaz Rodríguez_x000a__x000a_Manuel Andres Farias Pinzón"/>
    <s v="23/05/2017: Por parte de la Subdirección financiera se solicita el cierre de la no conformidad bajo memorando 2017IE6611 de fecha 03 de mayo de 2017, así: &quot;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quot;._x000a_23/05/2017: Por parte de la Subdirección Administrativa se suscribe la acción y se presenta fecha de cumplimiento al 31 de diciembre de 2017.         _x000a_ 13/12/2017: No se evidencia revisión o avance de la acción planteada, a la fecha del seguimiento se contesta que se encuentra en ejecución hasta el 31/12/2017._x000a_11/12/2018: No se evidencia seguimiento , ni adelantos de la acción programada._x000a__x000a_21/10/2019: No se remitió información por tanto esta actividad sigue en el mismo estado._x000a__x000a_24/01/2020: No se remitió información por tanto esta actividad sigue en el mismo estado._x000a__x000a__x000a_30/01/2020: De acuerdo con memorando 2017IE6611 del 3 de mayo de 2017 con relación al hallazgo Nu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das a los procedimientos que en el momento se encontraban para lo descrito en el hallazgo._x000a__x000a_Se requiere precisar en la actualidad y de acuerdo con el marco normativo contable cómo opera._x000a__x000a_Asociado a lo anterior se evidencia que desde el área se planteó una actividad para subsanar y controlar este hallazgo._x000a__x000a_21/04/2020: _x000a__x000a_Se cuenta con el procedimiento &quot;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
  </r>
  <r>
    <n v="8"/>
    <s v="7. Urbanizaciones y Titulación"/>
    <s v="7.3"/>
    <s v="Origen Interno "/>
    <s v="1.    Auditorías Internas. "/>
    <x v="1"/>
    <s v="Claudia Yanet D'antonio Adame"/>
    <x v="1"/>
    <s v="Hallazgo - No conformidad"/>
    <s v="De la muestra que se tomó se evidenció que la mayoría de las carpetas no cumplen con los requisitos descritos en el procedimiento, no se encuentran los formatos que se describen como resultado de la actividad ejecutada "/>
    <d v="2018-05-02T00:00:00"/>
    <s v="NO"/>
    <s v="N/A"/>
    <s v="NO"/>
    <s v="N/A"/>
    <s v="N/A"/>
    <m/>
    <s v="Corrección "/>
    <s v="En el primer trimestre de 2018  se revisaron y se subsanaron las inconsistencias, encontradas de acuerdo a las observaciones producto de la auditoría "/>
    <m/>
    <m/>
    <x v="4"/>
    <d v="2018-06-30T00:00:00"/>
    <x v="1"/>
    <x v="1"/>
    <s v="INICIADA EN LA VIGENCIA 2018"/>
    <x v="1"/>
    <s v="13/11/2018_x000a_22/05/2019_x000a_4/10/2019 _x000a_ 31/12/2019_x000a_15/04/2020_x000a_17/11/2020"/>
    <s v="CUMPLIDA"/>
    <s v="Se revisaron las listas de chequeo que aplicaron al proceso y en el caso de que se requirió se modificó para que la persona responsable de la revisión firmara._x000a__x000a_22/05/2019 : Actualmente la DUT se encuentra en revisión de todos los expedientes sobre los predios titulados. _x000a__x000a_4/10/2019: los expedientes se encuentran en el archivo y en cada expediente de la DUT conforme a los documentos establecidos en la lista de chequeo.                                                                                                        _x000a__x000a_31/12/2019 Se encuentra cumplida la actualización por parte de la persona encargada del archivo de la DUT e inclusión de los documentos en los expedientes revisados para los que aplican en la fecha de apertura del expediente._x000a__x000a_15/04/2020 La actualizaciòn de los expedientes se efectuò teniendo en cuenta que los documentos anexos al expediente tuvieran la versiòn del documento de acuerdo a la vigencia de la titulaciòn del predio._x000a__x000a_17/11/2020  Pendiente de realizar verificaciòn de evidencia en fìsico por parte de la Oficina Asesora de Control Interno."/>
    <s v="Los expedientes reposan en el archivo de titulación por cada uno de los mecanismos y se incluye las lista de chequeo y firma del funcionario encargado de la revisión, de acuerdo con el procedimiento._x000a__x000a_22/05/19: Los expedientes reposan en el archivo de titulación por cada uno de los mecanismos y se incluye las lista de chequeo y firma del funcionario encargado de la revisión, de acuerdo con el procedimiento_x000a__x000a_4/10/2019: Se reunieron y se incluyeron  los documentos faltantes para cada uno de los expedientes revisados.                                                                                                                                                                                             _x000a__x000a_31/12/2019 De acuerdo a la muestra de 70 expedientes solicitados por la Oficina de Control fueron revisados para verificar la inclusión de los documentos faltantes y que aplicara en el momento  de creación del expediente_x000a__x000a_15/04/2020 Los expedientes se encuentran en el archivo central de la DUT_x000a__x000a_17/11/2020: Los expedientes que la Oficina Asesora de Control Interno interno requiera para su verificaciòn se encuentran en Gestiòn Documental de la DUT como se quedò establecido en reuniòn virtual de seguimiento entre Dra. Natalia Hincapiè y la Dra. Ivonne Andrea Torres"/>
    <s v="Ivonne Maritza Gómez-Marisol Cuadrado, se revisó con Claudia Yanet D Antonio Adame el 3 de mayo de 2018_x000a__x000a_  22/05/19 Magda Giselle Cifuentes_x000a_31/12/2019 Magda Giselle Cifuentes_x000a_15/04/2020 Angela Marìa Vèlez"/>
    <s v="18/12/2018_x000a_06/06/2019_x000a_14/11/2019_x000a_24/01/2020_x000a_24/04/2020_x000a_01/07/2020_x000a_23/11/2020"/>
    <s v="NO"/>
    <x v="1"/>
    <s v="Ángelo Maurizio Diaz Rodríguez_x000a__x000a_Manuel Andres Farias Pinzón"/>
    <s v="Se realizó verificación de una muestra de los hallazgos encontrados:_x000a__x000a_- GILDARDO BURGOS: Se evidencia que se cuenta con 208-TIT-Ft-54 diligenciado y vigente._x000a_- REINALDO TRIANA: Se evidencia que se cuenta con 208-TIT-Ft-54 no se encuentra diligenciado en su totalidad (Falta dirección de predio, CHIP y Barmanpre),  si cuenta con fecha de vigencia._x000a_-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_x000a_-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_x000a_Una vez realizada la verificación se recomiendas revisar las 70 carpetas que fueron escogidas para la auditoria y realizar las subsanaciones pertinentes, para de esta forma realizar el cierre de la acción._x000a__x000a_06/06/2019: no se han realizado las correcciones a los expedientes del hallazgo._x000a__x000a_14/11/2019: se realizó verificación de una muestra de los hallazgos encontrados:_x000a_-Elisabet Ardila Sanchez:se subsano el formato 208-TIT- FT-54_x000a_-Libia Consuelo Mahecha Mahecha:  se subsanó formato 208-TIT-FT-03, no se subsano  el formato 208-TIT-ft-54_x000a_-Blanca Ines Urrutia Duque: se subsanó formato 208-TIT-FT-03, no se subsano  el formato 208-TIT-ft-54_x000a_-Ana Tulia Franco Peña: se subsanó formato 208-TIT-FT-03,  se subsano  el formato 208-TIT-ft-54._x000a__x000a_Se evidencia que de la muestra de 4 expedientes se subsanaron en su totalidad 2 es decir el 50%, se debe realizar nuevamente la revisión y subsanar los expedientes que no se han subsanado._x000a__x000a_24/01/2020: Se evidencia que se ha hecho gestión para la actualización de los expedientes. Desde finales del 2018 se implementó el software SIMA que ayuda a tener la trazabilidad de los expedientes._x000a__x000a_24/04/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01/07/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_x000a__x000a_23/11/2020:_x000a_Hallazgo que continua abierto, ya que se requiere realizar la verificación de la actualización de los expedientes de acuerdo al procedimiento; actividad que se debe desarrollar de forma presencial en las instalaciones de la CVP, en el area de DUT y debido al aislamiento obligatorio por el Covid-19 no es posible. Pendiente realizar verificacion de evidencia en físico."/>
  </r>
  <r>
    <n v="9"/>
    <s v="16. Evaluación de la Gestión"/>
    <s v="16.1"/>
    <s v="Origen Interno "/>
    <s v="1.    Auditorías Internas. "/>
    <x v="2"/>
    <s v="Auditor Externo "/>
    <x v="2"/>
    <s v="Hallazgo - No conformidad"/>
    <s v="En el proceso de Evaluación de la gestión se encuentra que no se han implementado acciones correctivas producto del tratamiento a no conformidades de auditorías internas_x000a_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_x000a_la acción correctiva. No se encuentra identificación de causas ni plan de acción Se incumple procedimiento interno de auditoría interna. _x000a_No se cumple la cláusula 9.2 AUDITORÍA INTERNA de la norma ISO 9001:2015"/>
    <d v="2018-05-03T00:00:00"/>
    <s v="NO"/>
    <s v="N/A"/>
    <s v="NO"/>
    <s v="N/A"/>
    <s v="N/A"/>
    <s v="No existe una cultura del reporte en los diferentes procesos de la Entidad._x000a__x000a_Los Instrumentos actuales (Formatos y procedimientos) para la formuación del plan de mejoramiento se encuentran desactualizados._x000a__x000a_Hay desconocimiento general de las actividades contenidas en el marco documental relacionado con la acciones correctivas y de mejora en los procesos de la Caja de la Vivienda Popular._x000a__x000a_No existe un mecanismo que motive a los procesos a tomar acciones que promuevan la mejora a partir de los hallazgos identificados._x000a_"/>
    <s v="Acción Correctiva "/>
    <s v="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su presentación oportuna. "/>
    <s v="Actualización de la estructura documental del Procedimiento  de plan de mejoramiento. "/>
    <s v="(Procedimientos con sus respectivos formatos  actualizados aprobados y divulgados en una sesión con los enlaces ) / (Un procedimiento de plan de mejoramiento proyectado para actualizar.)"/>
    <x v="5"/>
    <d v="2018-08-31T00:00:00"/>
    <x v="2"/>
    <x v="2"/>
    <s v="CERRADA"/>
    <x v="0"/>
    <s v="12/12/2018_x000a_19/06/2019_x000a_04/10/2019_x000a_15/01/2020_x000a_15/04/2020_x000a_25/06/2020_x000a_16/10/2020"/>
    <s v="CUMPLIDA"/>
    <s v="12/12/2018: Se realizó actualización del formato 208-CI-Ft-05 PLAN DE MEJORAMIENTO V5 con fecha del 27/07/2018, adicionalmente se realizó taller de análisis de causa raíz el día 16 de Mayo de 2018 _x000a_19/06/2019: Faltó realizar la actualización del procedimiento &quot;208-CI-Pr-05  Acciones Correctivas y Preventivas del 27/06/2016&quot; el cual se tiene programado realizar antes del 30 de agosto de 2019_x000a_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_x000a_15/01/2020: Entre el 20Dic2019 y el 30Dic2019 se realizaron las gestiones de:_x000a_* Revisión y aprobación por parte de la Asesora de Control Interno del procedimiento y sus formatos asociados._x000a_* Se radicó memorando 2019IE23346 del 24/12/2019 a la OAP solicitando modificación del procedimiento 208-CI-Pr-05, modificación de formato Plan de mejoramiento 208-CI-FT05 y creación del formato Plan de mejoramiento y análisis causal._x000a_*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_x000a_* Se solicitó a la OAC la divulgación del procedimiento modificado y de sus formatos asociados, pieza comunicativa que fue remitida por el correo institucional de comunicaciones el 30/12/2019._x000a_* Se remitió solicitud a la OAC para reiterar la actualización del procedimiento Gestión de la Mejora en la página de la entidad._x000a_Entre el 07Ene2020 y el 10Ene2020 se realizaron las siguientes gestiones:_x000a_* Se solicitó con memorando 2020IE73 del 07Ene2020, un ajuste al procedimiento de gestión de la mejora en cuanto a eliminar el flujograma contenido en el documento, porque el mismo se encontraba en otro documento aparte y la ampliación de una celda de la primera actividad._x000a_* Se solicitó a la OAC una nueva divulgación del procedimiento y sus formatos asociados, incluyendo dentro de la pieza comunicativa los documentos._x000a_* El 10Ene2020, se remitió el procedimiento a la OAP, el cual quedó en firme y fue compartido en la carpeta de calidad de la entidad, fue remitido correo a OAC para la actualización en la página web._x000a_* El 14Ene2020 fue actualizado en la página web de la entidad el procedimiento de Gestión de la mejora.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_x000a_Actividad en avance del 78,13% distribuidos en: (50% actualización del procedimiento y formatos. 25% divulgación por correo. 3,13%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2/12/2018: 208-CI-Ft-05 PLAN DE MEJORAMIENTO V5 con fecha del 27/07/2018_x000a__x000a_Ruta:\\10.216.160.201\calidad\16. PROCESO EVALUACIÓN DE LA GESTIÓN\FORMATOS_x000a__x000a_Presentación y lista de asistencia a taller de análisis de causa raíz._x000a__x000a_Ruta:C:\Users\amarinc\Documents\CVP-Alejandro Marín\Plan de mejora por procesos\seguimientos\I seguimiento\Control Interno_x000a__x000a_04/10/2019: Procedimiento de gestión de la mejora en revisión_x000a__x000a_10/01/2020: Procedimiento actualizado Ruta: \\10.216.160.201\calidad\16. PROCESO EVALUACIÓN DE LA GESTIÓN\PROCEDIMIENTOS\208-CI-Pr-05 Gestion de la mejora_x000a_Página web ruta: https://www.cajaviviendapopular.gov.co/sites/default/files/208-CI-Pr-05%20V5%20Proc.%20de%20gestion%20de%20la%20mejora%20-%20V6.pdf_x000a_Capacitación en la Ruta:\\10.216.160.201\control interno\2020\28.05 PM\INTERNO\CAPACITACIÓN_x000a_16/10/2020_x000a_Ruta: \\10.216.160.201\control interno\2020\28.05 PM\INTERNO\13. II_Seg_2020\Evidencias Control Interno PM Icontec\Evidencias"/>
    <s v="Alejandro Marín Cañón / Contratista 560-2018 / Contratista 007-2019_x000a_15/01/2020: Alexandra Johenn Álvarez Mantilla-Profesional Universitario 219-01/Jhoana Marcela Rodríguez Silva Contratista 606-2020"/>
    <s v="13/12/2018_x000a_19/06/2019_x000a_04/10/2019_x000a_29/01/2020_x000a_28/04/2020_x000a_01/07/2020_x000a_19/10/2020"/>
    <s v="SI"/>
    <x v="0"/>
    <s v="Ángelo Maurizio Diaz Rodríguez_x000a_Manuel Andres Farias Pinzón"/>
    <s v="Se realizó actualización del formato 208-CI-Ft-05 PLAN DE MEJORAMIENTO V5 con fecha del 27/07/2018, adicionalmente se realizo taller de análisis de causa raíz el día 16 de Mayo de 2018 _x000a__x000a_Evidencia: _x000a__x000a_208-CI-Ft-05 PLAN DE MEJORAMIENTO V5 con fecha del 27/07/2018_x000a_ _x000a_Ruta: \\10.216.160.201\calidad\16. PROCESO EVALUACIÓN DE LA GESTIÓN\FORMATOS_x000a__x000a_Presentación y lista de asistencia a taller de análisis de causa raíz._x000a_Ruta: C:\Users\amarinc\Documents\CVP-Alejandro Marín\Plan de mejora por procesos\seguimientos\I seguimiento\Control Interno_x000a__x000a_La acción queda abierta teniendo en cuenta que falta actualizar el 208-CI-Pr-05  Acciones Correctivas y Preventivas del 27/06/2016_x000a__x000a_19/06/2019: Falta realizar la actualización del procedimiento &quot;208-CI-Pr-05  Acciones Correctivas y Preventivas del 27/06/2016&quot; el cual se tiene programado realizar antes del 30 de agosto de 2019_x000a__x000a_29/01/2020: Se realizó la actualización del procedimiento &quot;208-CI-PR-05 gestión de la mejora&quot; y se ha socializado a 3 de 16 procesos._x000a__x000a_\\10.216.160.201\calidad\16. PROCESO EVALUACIÓN DE LA GESTIÓN\PROCEDIMIENTOS\208-CI-Pr-05 Gestión de la mejora_x000a__x000a_28/04/2020:_x000a_Se ha socializado a 3 de 16 procesos el procedimiento &quot;208-CI-PR-05 gestión de la mejora&quot;._x000a_Hallazgo que continua abierto_x000a__x000a_01/07/2020: En razón al aislamiento obligatorio declarado por la pandemia generada por el virus COVID-19, no se ha podido continuar con la socialización a los demás procesos. 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r>
  <r>
    <n v="10"/>
    <s v="1. Gestión Estratégica"/>
    <s v="1.18"/>
    <s v="Origen Interno "/>
    <s v="3.    Seguimientos de la Asesoría de Control Interno."/>
    <x v="3"/>
    <s v="Alejandro Marín Cañón"/>
    <x v="3"/>
    <s v="Hallazgo - No conformidad"/>
    <s v="Se evidenció que no se informaron los cambios realizados al Plan Anticorrupción y de Atención_x000a_al Ciudadano 2019 a la Asesoría de Control Interno y los ciudadanos, incumpliendo lo establecido en el_x000a_documento “Estrategias para la Construcción del Plan Anticorrupción y de Atención al Ciudadano versión 2”_x000a_el cual dice específicamente que “Después de la publicación del Plan Anticorrupción y de Atención al_x000a_Ciudadano, durante el respectivo año de vigencia, se podrán realizar los ajustes y las modificaciones_x000a_necesarias orientadas a mejorarlo. Los cambios introducidos deberán ser motivados, justificados e_x000a_informados a la oficina de control interno, los servidores públicos y los ciudadanos; se dejaran por escrito y_x000a_se publicarán en la página web de la entidad”."/>
    <d v="2019-06-07T00:00:00"/>
    <s v="NO"/>
    <s v="N/A"/>
    <s v="NO"/>
    <s v="N/A"/>
    <s v="N/A"/>
    <s v="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
    <s v="Corrección "/>
    <s v="Mantener el debido registro de las Modificaciones en el Control de Cambios de la Matriz de Riesgos, Plan Anticorrupción y de Atención al Ciudadano, acorde a las solicitudes de los Responsables de Procesos"/>
    <s v="_x000a__x000a__x000a_Matriz de Riesgos, Plan Anticorrupción y de Atención_x000a_al Ciudadano, con el debido registro de las modificaciones en el Control de Cambios, publicada en la carpeta de Calidad y en la página web de la entidad."/>
    <s v="_x000a__x000a__x000a_Matriz de Riesgos, Plan Anticorrupción y de Atención_x000a_al Ciudadano, actualizada acorde a las solicitudes de los Responsables de Procesos"/>
    <x v="6"/>
    <d v="2019-12-31T00:00:00"/>
    <x v="3"/>
    <x v="3"/>
    <s v="CERRADA"/>
    <x v="0"/>
    <s v="4/10/2019_x000a_14/01/2020_x000a_30/06/2020"/>
    <s v="CUMPLIDA"/>
    <s v="La Herramienta de Mapa de Riesgos, Plan Anticorrupción y de Atención al Ciudadano, cuenta con la pestaña de Control de Cambios, en la cual se evidencian los ajustes realizados en la Matriz, la cual ha sido diligenciada, una vez se requieren los cambios por parte de los resposnables de Procesos, la misma es publicada en la carpeta de calidad y en la Página web de la Entidad y notificada a la Asesoría de Control Interno. _x000a__x000a_30/06/2020: La Herramienta de Mapa de Riesgos, Plan Anticorrupción y de Atención al Ciudadano, cuenta con la pestaña de Control de Cambios, en la cual se evidencian los ajustes realizados en la Matriz, ésta ha sido diligenciada para el corte de 30 de abril - 2020, acorde al requerimeinto. Es de acalarar que una vez se notifican mediante memorando los cambios por parte de los responsables de Procesos, y han sido aprobados por parte del Comité Institucional de Gestión y Desempeño, se publica la Herramienta en la carpeta de calidad y en la Página web de la Entidad. _x000a__x000a_https://www.cajaviviendapopular.gov.co/?q=matriz-de-riesgos-plan-anticorrupci%C3%B3n-y-atenci%C3%B3n-al-ciudadano"/>
    <s v="14/01/2020:\\10.216.160.201\calidad\19. CONSOLIDADO MAPAS DE RIESGO\MATRIZ DE RIESGOS - PAAC\2019\MATRIZ DE RIESGOS - PAAC - 3er. CORTE_x000a__x000a_30/06/2020: \\10.216.160.201\calidad\19. CONSOLIDADO MAPAS DE RIESGO\MATRIZ DE RIESGOS - PAAC\2020\MAPA DE RIESGOS - PAAC - 1er. CORTE - 2020"/>
    <s v="14/01/2020: Javier de Jesús Cruz - Jefe Oficina Asesora de Planeación_x000a_30/06/2020: Catalina Nagy Patiño - Jefe Oficina Asesora de Planeación"/>
    <s v="15/10/2019_x000a_27/01/2020_x000a_27/04/2020_x000a_03/07/2020"/>
    <s v="SI"/>
    <x v="0"/>
    <s v="Ángelo Maurizio Diaz Rodríguez_x000a_Manuel Andres Farias Pinzón"/>
    <s v="Se evidenció registro en la pestaña de control de cambios del PAAC, en cada seguimiento realizado, el cual se encuentra publicado en la pagina web en la siguiente ruta: _x000a_https://www.cajaviviendapopular.gov.co/?q=matriz-de-riesgos-plan-anticorrupci%C3%B3n-y-atenci%C3%B3n-al-ciudadano_x000a__x000a_Se debe continuar realizando la actividad._x000a__x000a_27/01/2020: Se evidencia que aunque se contempla el control de cambios en el documento del Plan Anticorrupción y de Atención al Ciudadano, no se está controlando los cambios correctamente, pues se formalizaron 2 veces de las 8 versiones del plan._x000a__x000a_\\10.216.160.201\calidad\19. CONSOLIDADO MAPAS DE RIESGO\MATRIZ DE RIESGOS - PAAC\2019\MATRIZ DE RIESGOS - PAAC - 3er. CORTE_x000a__x000a_24/04/2020:_x000a_Se citó a Comité de Gestión y Desempeño del 11 de marzo para _x000a__x000a_24/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
  </r>
  <r>
    <n v="11"/>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Corrección "/>
    <s v="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s v="Recursos de  seguimiento y medición"/>
    <s v="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
    <x v="7"/>
    <d v="2019-10-09T00:00:00"/>
    <x v="4"/>
    <x v="4"/>
    <s v="CERRADA"/>
    <x v="0"/>
    <s v="10/01/2020_x000a_24/02/2020"/>
    <s v="CUMPLIDA"/>
    <s v="Al 31 de diciembre 2019, la Dirección de Mejoramiento de Barrios, en el seguimiento realizado, relaciona a continuación los registros obtenidos por cada contrato:_x000a_El registro del listado de la trazabilidad en las mediciones y los debidos soportes, del contrato 627 de 2017, se obtuvieron el día 21 de julio 2019 y la entrega fue realizada en comité de seguimiento._x000a__x000a_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òn  y se da cumplimiento en la fecha establecida. _x000a__x000a_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òn  y se da cumplimiento en la fecha establecida. _x000a__x000a_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òn  y se da cumplimiento en la fecha establecida._x000a_  _x000a_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s v="1. Listado de la trazabilidad en las mediciones y los debidos soportes, del contrato 627 de 2017,con fecha de registro 21 de julio de 2019._x000a_2. Listado de la trazabilidad en las mediciones y los debidos soportes, del contrato 691 de 2018,,con fecha de registro 09 de agosto de 2019._x000a_3. Listado de la trazabilidad en las mediciones y los debidos soportes, del contrato 583 de 2018, con fecha de registro 09 de octubre de 2019._x000a_4.Listado de la trazabilidad en las mediciones y los debidos soportes, del contrato 584 de 2018, con fecha de registro 09 de octubre de 2019._x000a_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_x000a__x000a_NOTA: Las evidencias relacionadas anteriormente se encuentran fisicacamente en el expediente de cada uno de los contratos. "/>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
    <s v="7/10/2019_x000a_27/01/2020_x000a_19/3/2020"/>
    <s v="NO"/>
    <x v="0"/>
    <s v="Ángelo Maurizio Diaz Rodríguez_x000a__x000a_Manuel Andres Farias Pinzón"/>
    <s v="Se evidenció que se realizó 4 de los 5 listados de trazabilidad de mediciones:_x000a_1. Listado de la trazabilidad en las mediciones y los debidos soportes, del contrato 627 de 2017_x000a_2. Listado de la trazabilidad en las mediciones y los debidos soportes, del contrato 691 de 2018_x000a_3. Listado de la trazabilidad en las mediciones y los debidos soportes, del contrato 583 de 2018_x000a_4. listado de la trazabilidad en las mediciones y los debidos soportes, del contrato 584 de 2018_x000a_5. Comunicado 2019EE17682,  con la devolución del registro  con observaciones por parte de la supervisión que fue  enviado por el contratista 582 2018._x000a__x000a_Los cuales se encuentran en la siguiente ruta: _x000a_\\10.216.160.201\control interno\2019\28. PLANES\INTERNO\14. II Seg. 2019\DMB\Evidencias_x000a__x000a_Se debe ajustar y terminar listado de trazabilidad de mediciones del contrato 582-2018_x000a__x000a_27/01/2020: _x000a_Se debe ajustar y terminar listado de trazabilidad de mediciones del contrato 582-2018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r>
  <r>
    <n v="12"/>
    <s v="6. Mejoramiento de Barrios"/>
    <s v="6.3"/>
    <s v="Origen Interno "/>
    <s v="1.    Auditorías Internas. "/>
    <x v="4"/>
    <s v="Auditor Externo "/>
    <x v="4"/>
    <s v="Hallazgo - No conformidad"/>
    <s v="No se evidencia que la organización conserve en todos los casos la información documentada como evidencia de que los recursos de seguimiento y medición utilizados en los proyectos son idóneos para su propósito, incumpliendo el numeral 7.1.5.1 de ISO 9001:2015"/>
    <d v="2019-05-31T00:00:00"/>
    <s v="NO"/>
    <s v="N/A"/>
    <s v="NO"/>
    <s v="N/A"/>
    <s v="N/A"/>
    <s v="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
    <s v="Acción Correctiva "/>
    <s v="Sensibilizar a los contratistas de interventoría, obra y/o consultoría, sobre la implementación de las actividades 12 y 25 del procedimiento de 208-MB-Pr-05 SUPERVISIÓN DE CONTRATOS (Seguimiento y Control a los productos y_x000a_servicios suministrados externamente)"/>
    <s v="Sensibilización a los proveedores contratistas de interventoría, obra y/o consultoría"/>
    <s v="2 Sensibilizaciones realizadas a los  contratistas  de interventoría, obra y/o consultoría"/>
    <x v="8"/>
    <d v="2019-12-31T00:00:00"/>
    <x v="4"/>
    <x v="4"/>
    <s v="CERRADA"/>
    <x v="0"/>
    <s v="10/01/2020_x000a_24/02/2020"/>
    <s v="CUMPLIDA"/>
    <s v="Referente a esta actividad, informamos que una vez surta la etapa de inicio de obras del proyecto el Mirador de Illimaní, se realizara la reunión de sensibilización al contratista referente al seguimiento y control implementado en las actividas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_x000a__x000a_La sensibilización se realizará de manera conjunta con el contratista de obra e interventoría del contrato No. 691 de 2019. Fecha proyectada: 10 noviembre 2019._x000a__x000a_Aclaración: la sensibilización no se puede realizar sobre el contrato que fue objeto de auditoría (629-17) debido a que se encontraba terminado en el momento de la referencia como muestra._x000a__x000a_Para dar cumplimiento con la acción formulada se realizaró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_x000a__x000a_El dia 12 de noviembre de 2019 con contratista de obra CAMACON SAS e interventoria TECNICONSULTA SAS correspondiente al contrato 691 de 2018 ._x000a__x000a_El dia 19 de diciembre de 2019 se realizo sensibilización al contratista de Obra 623-2019 “CONSORCIO ESPACIO PUBLICO CVP”, y contratista de Interventoría 625-2019, “CONSORCIO M&amp;A 001”._x000a__x000a_Aclaración: la sensibilización no se puede realizar sobre el contrato que fue objeto de auditoría (629-17) debido a que se encontraba terminado en el momento de la referencia como muestra.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Registro de Reunión de fecha  12 de noviembre de 2019 con contratista de obra CAMACON SAS e interventoria TECNICONSULTA SAS correspondiente al contrato 691 de 2018.    _x000a__x000a_Registro de Reunión de fecha  19 de diciembre de 2019.con contratista de obra Contrato 623 de 2019 CONSORCIO ESPACIO PUBLICO CVP  e interventoria CONSORCIO M&amp;A 001 correspondiente al contrato 625 de 2019.      _x000a__x000a_Registros que se encuentran en la carpeta de gestión administrativa y planeación - Archivo de la Dirección de Mejoramiento de Barri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7/01/2020_x000a_19/3/2020"/>
    <s v="NO"/>
    <x v="0"/>
    <s v="Ángelo Maurizio Diaz Rodríguez_x000a__x000a_Manuel Andres Farias Pinzón"/>
    <s v="No se ha iniciado con actividad se tiene programada para el 10 de noviembre de 2019._x000a__x000a_27/01/2020: Se evidencian 2 sensibilizaciones:_x000a__x000a_-12 de noviembre de 2019 con contratista de obra CAMACON SAS e interventoría TECNICONSULTA SAS correspondiente al contrato 691 de 2018_x000a_-El día 19 de diciembre de 2019 se realizo sensibilización al contratista de Obra 623-2019 “CONSORCIO ESPACIO PUBLICO CVP”, y contratista de Interventoría 625-2019, “CONSORCIO M&amp;A 001”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r>
  <r>
    <n v="13"/>
    <s v="10. Gestión Financiera "/>
    <s v="10.28"/>
    <s v="Origen Interno "/>
    <s v="1.    Auditorías Internas. "/>
    <x v="4"/>
    <s v="Auditor Externo "/>
    <x v="4"/>
    <s v="Hallazgo - No conformidad"/>
    <s v="No se evidencia que la organización en todos los casos controle la información documentada en cuanto a la versión de cambios, incumpliendo el numeral 7.5.3.2. literal ( c ) de ISO 9001:2015."/>
    <d v="2019-05-29T00:00:00"/>
    <s v="NO"/>
    <s v="N/A"/>
    <s v="NO"/>
    <s v="N/A"/>
    <s v="N/A"/>
    <s v="Se evidencia aplicación dia 31-12-2018 del registro de conciliación de la cuenta 16 propiedades, planta y equipo 208-SFIN-Ft-31, registro fecha de actualización 01-11-2011 cuando la fecha de actualización del registro según listado maestro de documentos indica que fue actualizado el dia 10-08-2018 version 2 "/>
    <s v="Acción Correctiva "/>
    <s v="Realizar un (1) seguimiento trimestral a cada una de las areas de la Sudirección Financiera en la utilización y manejo de los formatos según la version vigente segun el listado maestro de documentos"/>
    <s v="Seguimiento en la utilización de formatos"/>
    <s v="No. De seguimientos efectuados /  No. De seguimientos programados * 100"/>
    <x v="9"/>
    <d v="2020-01-31T00:00:00"/>
    <x v="5"/>
    <x v="5"/>
    <s v="CERRADA"/>
    <x v="0"/>
    <s v="09/01/2020_x000a_21/04/2020"/>
    <s v="CUMPLIDA"/>
    <s v="Se realizaron dos seguimientos trimestrales en la aplicación de los formatos vigentes según el listado maestro de documentos a cada una de los grupos (Presupuesto, Contabilidad, Cartera y Tesorería) "/>
    <s v="Convocatorias de cada uno de los grupos de la Subdirección Financiera para el primer y segundo seguimiento trimestral._x000a_Listados de asistencia de cada uno de los grupos de la Subdirección Financiera del 06 y 09 de septiembre y 18 de diciembre de 2019_x000a_Informe del primer y segundo seguimiento trimestral a cada uno de los grupos de la Subdirección Financiera. _x000a_Correos electrónicos del 09 de septiembre y del 18 de diciembre de 2019 donde se retroalimenta los resultados del primer y segundo seguimiento trimestral."/>
    <s v="Rafael Pinilla Cueva / profesional SIG_x000a_Audrey Alvarez Bustos / Subdirectora Financiera"/>
    <s v="3/10/2019_x000a_27/01/2020_x000a_29/04/2020"/>
    <s v="SI"/>
    <x v="0"/>
    <s v="Ángelo Maurizio Diaz Rodríguez_x000a_Manuel Andres Farias Pinzón"/>
    <s v="Se evidenció que se realizó primer seguimiento trimestral en la aplicación de los formatos vigentes según el listado maestro de documentos a cada una de los grupos (Presupuesto, Contabilidad, Cartera y Tesorería) ,en las siguientes fechas:_x000a__x000a_Cartera : 06/09/2019_x000a_Presupuesto: 06/09/2019_x000a_Tesorería: 06/09/2019 _x000a_Contabilidad: 09/09/2019_x000a__x000a_Soportes y evidencias en la ruta: \\10.216.160.201\control interno\2019\28. PLANES\INTERNO\14. II Seg. 2019\Financiera\Evidencias.zip\Evidencias\Calidad e Inventarios de Hardware y Software\Acción 2\09. Septiembre_x000a__x000a_27/01/2020: Se evidencia que se ha hecho seguimiento en el trimestre 3 y 4 sobre el correcto uso de los formatos en las diferentes áreas del proceso._x000a__x000a_\\10.216.160.201\control interno\2020\28.05 PM\INTERNO\III_Seg_2019\Evidencias\Financiera\Acción 65_x000a__x000a_29/04/2020:_x000a_Se realiza segundo seguimiento trimestral, correspondiente al 4 trimestre de 2019, a las áreas de Cartera, Presupuesto, Tesorería y Contabilidad, del día 18Dic2019, donde se relaciona listado de asistencia por cada área y archivo en Excel con el puntaje obtenido por cada área."/>
  </r>
  <r>
    <n v="14"/>
    <s v="1. Gestión Estratégica"/>
    <s v="1.23"/>
    <s v="Origen Interno "/>
    <s v="1.    Auditorías Internas. "/>
    <x v="4"/>
    <s v="Auditor Interno"/>
    <x v="4"/>
    <s v="Hallazgo - No conformidad"/>
    <s v="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
    <d v="2019-05-30T00:00:00"/>
    <s v="NO"/>
    <s v="N/A"/>
    <s v="NO"/>
    <s v="N/A"/>
    <s v="N/A"/>
    <s v="No se tiene definido un plan para abordar y gestionar las Oportunidades de Mejora identificadas para cada Proceso de la entidad. "/>
    <s v="Acción Correctiva "/>
    <s v="Generar la Matriz de Oportunidades de Mejora, para lo cual se realizará un cronograma de trabajo, de forma tal que se estructure la herramienta y se consolide la información para cada proceso de la Entidad (16) "/>
    <s v="Matriz de Oportunidades de Mejora"/>
    <s v="(Matrices de oportunidades de mejora  realizada/16)_x000a_*100%"/>
    <x v="6"/>
    <d v="2019-07-31T00:00:00"/>
    <x v="3"/>
    <x v="3"/>
    <s v="CERRADA"/>
    <x v="0"/>
    <s v="4/10/2019_x000a_14/01/2020_x000a_30/06/2020"/>
    <s v="CUMPLIDA"/>
    <s v="14/01/2020: Durante el mes de Mayo - 2019, se actualizarón las Matrices de Oportunidades de Mejora, consolidando la información para cada proceso de la Entidad (16) y efectuando su publicación en la carpeta de calidad._x000a__x000a_30/06/2020:Durante el mes de Enero - 2020, se actualizarón las Matrices DOFA, dentro de las cuales se tienen las Oportunidades , consolidando la información para cada proceso de la Entidad (16) y efectuando su publicación en la carpeta de calidad."/>
    <s v="14/01/2020: \\10.216.160.201\calidad\1. PROCESO DE GESTIÓN ESTRATÉGICA\DOCUMENTOS REFERENCIA\CONTEXTO ORGANIZACIONAL\2019_x000a__x000a_30/06/2020:\\10.216.160.201\calidad\19. CONSOLIDADO MAPAS DE RIESGO\MATRIZ DE RIESGOS - PAAC\2020\FICHAS DE RIESGO - 2020"/>
    <s v="14/01/2020: Javier de Jesús Cruz - Jefe Oficina Asesora de Planeación_x000a_30/06/2020: Catalina Nagy Patiño - Jefe Oficina Asesora de Planeación"/>
    <s v="13/11/2019_x000a_27/01/2020_x000a_27/04/2020_x000a_03/07/2020"/>
    <s v="SI"/>
    <x v="0"/>
    <s v="Ángelo Maurizio Diaz Rodríguez_x000a_Manuel Andres Farias Pinzón"/>
    <s v="Se evidenció que se actualizaron la matrices Dofa de cada proceso en el mes de mayo sin embargo no se ha generado matriz final de oportunidades de mejora, ya que se va a actualizar con la metodología de riesgos._x000a_Esta actividad esta vencida por lo que se recomienda que se priorice su ejecución._x000a__x000a_27/01/2020: No se evidencia que se estén gestionando las oportunidades. No se lleva control más allá de la identificación de las oportunidades._x000a__x000a_27/04/2020_x000a_Se realiza verificación de la información contenida en la ruta de evidencias, donde se encuentra en archivo denominado &quot;DOFA 2019 Consolidados&quot;, el cual responde al consolidado del contexto de cada proceso, encontrándose 16 pestañas, una para cada proceso, por lo cual dicho archivo no refleja la construcción de una Matriz de Oportunidades de Mejora que reúna las acciones o actividades para abordar y gestionar las Oportunidades de Mejora identificadas para cada Proceso de la entidad._x000a_Hallazgo que continua abierto_x000a__x000a_03/07/2020_x000a_Se realiza verificación de las matrices DOFA actualizadas para la vigencia 2020, en la ruta: \\10.216.160.201\calidad\19. CONSOLIDADO MAPAS DE RIESGO\MATRIZ DE RIESGOS - PAAC\2020\FICHAS DE RIESGO - 2020, donde se puede evidenciar que se encuentran 16 archivos &quot;208-PLA-Ft-73-74-75 y 78 Riesgos&quot; para los 16 procesos de la CVP, encontrando en cada proceso el ítem de &quot;3.2 Oportunidades de Mejora&quot; del formato &quot;Contexto del Proceso&quot; código 208-PLA-Ft-75 versión 2."/>
  </r>
  <r>
    <n v="15"/>
    <s v="4. Reasentamientos Humanos"/>
    <s v="4.6"/>
    <s v="Origen Interno "/>
    <s v="1.    Auditorías Internas. "/>
    <x v="4"/>
    <s v="Auditor Externo "/>
    <x v="4"/>
    <s v="Hallazgo - No conformidad"/>
    <s v="No se evidencia que la organización actualice los riesgos identificados en el análisis de las no conformidades, incumpliendo en el numeral 10.2.1 literal (e) de ISO 9001:2015."/>
    <d v="2019-05-31T00:00:00"/>
    <s v="NO"/>
    <s v="N/A"/>
    <s v="NO"/>
    <s v="N/A"/>
    <s v="N/A"/>
    <s v="No se realiza socialización de los planes de mejoramiento. _x000a_Rotación de personal._x000a_No actualización de los riesgos de acuerdo a los planes de mejoramiento."/>
    <s v="Acción Correctiva "/>
    <s v="Realizar 2 capacitaciones a funcionarios y contratistas sobre la matriz de riesgos para enfatizar sobre su creación e implementación. "/>
    <s v="Capacitaciones a realizar"/>
    <s v="Capacitaciones realizadas/ Capacitaciones programadas"/>
    <x v="6"/>
    <d v="2019-12-31T00:00:00"/>
    <x v="6"/>
    <x v="6"/>
    <s v="CERRADA"/>
    <x v="0"/>
    <s v="9/01/2020_x000a_20/02/2020"/>
    <s v="CUMPLIDA"/>
    <s v="Se realizó capacitación el día 03 de octubre del 2019 a los funcionarios y contratistas de la Dirección._x000a_Se realizó capacitación el día 09 de enero del 2020 a los funcionarios y contratistas de la Dirección.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Formato de asistencia, fotografias y presentación de la capacitación"/>
    <s v="María Antonia Santos Vásquez / Profesional Universitario 219-04"/>
    <s v="9/10/2019_x000a_27/01/2020_x000a_19/3/2020"/>
    <s v="NO"/>
    <x v="0"/>
    <s v="Ángelo Maurizio Diaz Rodríguez_x000a__x000a_Manuel Andres Farias Pinzón"/>
    <s v="09/10/2019: Se evidenció capacitación de matriz de riesgos del día 03-oct-2019 sobre la matriz de riesgos de la Dirección de reasentamientos._x000a__x000a_Evidencias en ruta: _x000a_\\10.216.160.201\control interno\2019\28. PLANES\INTERNO\14. II Seg. 2019\REAS\Evidencias\EVIDENCIAS.zip\EVIDENCIAS\HALLAZGO 1\Capacitación 1_x000a__x000a_Falta realizar una capacitación durante la vigencia 2019_x000a__x000a_27/01/2020: Se evidencia el desarrollo de dos capacitaciones con respecto a la matriz de riesgos: ._x000a__x000a_19/03/2020_x000a_Dada la revisión de las evidencias entregadas en el memorando 2020IE2823 con fecha de 20Feb2020, esta Asesoría se permite dejar cerrada la acción, ya que cumple con la actividad propuesta, pero el envio de la misma, no cumple con la fecha establecida, la cual era el día 31/12/2019, pero entregan el soporte de las evidencias el día 20/02/2020."/>
  </r>
  <r>
    <n v="16"/>
    <s v="14. Gestión Tecnología de la Información y Comunicaciones"/>
    <s v="14.14"/>
    <s v="Origen Interno "/>
    <s v="1.    Auditorías Internas. "/>
    <x v="4"/>
    <s v="Auditor Externo "/>
    <x v="4"/>
    <s v="Hallazgo - No conformidad"/>
    <s v="En la Revisión del proceso de tecnología de la información, se identifica que se tienen definidos los indicadores para la medición y seguimiento del proceso, sin embargo, estos no se encuentran aun medidos y analizados para el periodo correspondiente."/>
    <d v="2019-05-30T00:00:00"/>
    <s v="NO"/>
    <s v="N/A"/>
    <s v="NO"/>
    <s v="N/A"/>
    <s v="N/A"/>
    <s v="En la carpeta de calidad correspondiente al PAG no se evidencio el archivo correspondiente a la oficina TIC de corte primer periodo, la oficina TIC no realizo el seguimiento adecuado para verificar que en la carpeta correspondiente queden los reportes realizados."/>
    <s v="Acción Correctiva "/>
    <s v="Realizar el correspondiente seguimiento y control al envió de las Herramientas de Gestión, de manera interna en periodos mensuales, con el fin de ser reportadas en los documentos PAG oportunamente. "/>
    <s v="Documentos revisados"/>
    <s v="Cantidad de documentos enviados / Cantidad de documentos revisados y publicados"/>
    <x v="10"/>
    <d v="2019-12-31T00:00:00"/>
    <x v="7"/>
    <x v="7"/>
    <s v="CERRADA"/>
    <x v="0"/>
    <s v="2/10/2019_x000a_02/03/2020_x000a_17/04/2020"/>
    <s v="CUMPLIDA"/>
    <s v="Se valido dentro de las herramientas de gestion las desactualizadas y se actualizaron en la carpeta de calidad_x000a__x000a_El seguimiento al Plan de Acción lo solicita la OAP de manera trimestral entre los 10 primeros días del mes, por lo anterior se relaciona evidencia de los últimos dos (2) seguimientos enviados a la OAP con los correos electrónicos y archivos adjuntos del seguimiento mencionado._x000a__x000a_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
    <s v="\\10.216.160.201\calidad\14. PROCESO GESTIÓN TECNOLOGÍA DE LA INFORMACIÓN Y COMUNICACIONES\PROCEDIMIENTOS_x000a__x000a_\\10.216.160.201\Oficina TIC\Evidencias plan de mejoramiento\evidencias\Corte al 29.02.2020\78.Correo de Bogotá es TIC - Re_ Avance tercer trimestre plan de acción de gestion TIC\78.Correo de Bogotá es TIC - Re_ Herramientas de Gestión - Corte diciembre 31 - 2019_x000a__x000a_\\10.216.160.201\Oficina TIC\Evidencias plan de mejoramiento\evidencias\Corte al 15.04.2020\evidencias con el numero 16."/>
    <s v="LILIANA MORALES / JEFE TIC"/>
    <s v="9/10/2019_x000a_28/01/2020_x000a_28/04/2020"/>
    <s v="SI"/>
    <x v="0"/>
    <s v="Ángelo Maurizio Diaz Rodríguez_x000a_Manuel Andres Farias Pinzón"/>
    <s v="10/10/2019: El seguimiento enviado se enfocó en la actualización de los procedimientos y la actividad es &quot;Realizar el correspondiente seguimiento y control al envió de las Herramientas de Gestión, de manera interna en periodos mensuales, con el fin de ser reportadas en los documentos PAG oportunamente.&quot; _x000a__x000a_Así mismo no se evidencia que se ejecute la actividad de manera correcta ya que el II seg del PAG fue reportado el 22/07/2019 (inoportuno) a la OAP y el III seg a la fecha no ha sido publicado en la carpeta de calidad, lo que evidencia que también es inoportuno. _x000a__x000a_Se recomienda realizar la actividad programada, la cual permite realizar la entrega oportuna del PAG del proceso._x000a__x000a_28/01/2020: No se evidencia seguimiento mensual de los indicadores del área de TIC. Se verifica la entrega de los indicadores de gestión a la OAP y hasta el segundo trimestre no fue oportuno. El soporte entregado de la actividad no corresponde con la actividad._x000a__x000a_28/04/2020:_x000a_Se cuenta con correo electrónico del día 23Ene2020, donde se realiza la entrega oportuna a la OAP:_x000a_1 - Plan Estratégico de Tecnologías de la Información y las Comunicaciones PETI_x000a_2 - Plan de Tratamiento de Riesgos de Seguridad y Privacidad de la Información_x000a_3 - Plan de Seguridad y Privacidad de la Información_x000a_4. Plan de acción de gestión 2020_x000a_5. Mapa de riesgos 2020 oficina TIC_x000a_6. PAAC 2020_x000a__x000a_El día 31Ene2020 mediante correo se realiza el envio del los documentos FUSS TIC enero 2020_x000a__x000a_Así mismo se cuenta con correo del día 08Abr2020 donde se realiza la entrega oportuna de las Herramientas de Gestión con corte al 31Mar2020, teniendo en cuenta que el plazo de entrega establecido por la OAP era el día 08Abr2020."/>
  </r>
  <r>
    <n v="17"/>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6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socialización de &quot;208-CI-Pr-05  Procedimiento_x000a_Acciones Correctivas, Preventivas y Proyectos de Mejora Continua&quot; y sus formatos asociados."/>
    <s v="Listado de asistencia"/>
    <s v="N/A"/>
    <x v="11"/>
    <d v="2019-09-30T00:00:00"/>
    <x v="2"/>
    <x v="2"/>
    <s v="CERRADA"/>
    <x v="0"/>
    <s v="14/10/2019_x000a_15/01/2020_x000a_15/04/2020_x000a_25/06/2020_x000a_16/10/2020"/>
    <s v="CUMPLIDA"/>
    <s v="15/01/2020:se realizó el seguimiento a las siguientes actividades:_x000a_ _x000a_*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 y Titulación_x000a_Actividad en avance del 59.38% distribuidos en: (50% Divulgación del procedimiento por pieza Comunicativa  y  9.38% socialización a tre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5 y 17 ene 2020 Ruta:\\10.216.160.201\control interno\2020\28.05 PM\INTERNO\CAPACITACIÓN_x000a_16Oct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 En razón al aislamiento obligatorio declarado por la pandemia generada por el virus COVID-19, no se ha podido continuar con la socialización a los demás procesos.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r>
  <r>
    <n v="18"/>
    <s v="16. Evaluación de la Gestión"/>
    <s v="16.3"/>
    <s v="Origen Interno "/>
    <s v="1.    Auditorías Internas. "/>
    <x v="4"/>
    <s v="Auditor Externo "/>
    <x v="4"/>
    <s v="Hallazgo - No conformidad"/>
    <s v="NC. No se evidencia que la organización evaluado y tomado acciones frente a la eficacia de la implementación de lo planificado en cuanto al seguimiento de las acciones de no conformidad, incumpliendo el numeral 9.1.3 de ISO 9001:2015._x000a_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
    <d v="2019-06-07T00:00:00"/>
    <s v="NO"/>
    <s v="N/A"/>
    <s v="NO"/>
    <s v="N/A"/>
    <s v="N/A"/>
    <s v="1. No se ha realizado seguimiento a las acciones de mejoramiento por procesos desde el mes de noviembre de 2018._x000a_2. El procedimiento &quot;208-CI-Pr-05  Procedimiento_x000a_Acciones Correctivas, Preventivas y_x000a_Proyectos de Mejora Continua&quot; vigente desde el 27-jun-2016, no ha sido actualizado teniendo en cuenta los criterios de la norma ISO 9001:2015 en su numeral 10.2"/>
    <s v="Acción Correctiva "/>
    <s v="Realizar taller sobre herramientas de análisis causal"/>
    <s v="Listado de asistencia"/>
    <s v="N/A"/>
    <x v="11"/>
    <d v="2019-10-15T00:00:00"/>
    <x v="2"/>
    <x v="2"/>
    <s v="CERRADA"/>
    <x v="0"/>
    <s v="14/10/2019_x000a_15/01/2020_x000a_15/04/2020_x000a_25/06/2020_x000a_16/10/2020"/>
    <s v="CUMPLIDA"/>
    <s v="14/10/2019: Se esta a la espera de normalizar el procedimiento de gestión d ela mejora_x000a_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 y el 20ener2020 al proceso de Urbanizaciones y titulación._x000a_Actividad en avance del 12.50% taller realizado a a tre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
    <s v="15 y 17 ene 2020 Ruta:\\10.216.160.201\control interno\2020\28.05 PM\INTERNO\CAPACITACIÓN_x000a__x000a_16/10/2020_x000a_Ruta:_x000a_\\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x v="0"/>
    <s v="Ángelo Maurizio Diaz Rodríguez_x000a_Manuel Andres Farias Pinzón"/>
    <s v="No  se ha realizado actividad_x000a__x000a_28/01/2020: Se ha hecho socialización a 3 de los 16 procesos._x000a__x000a_Actas de socialización.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actualización del Formato de Análisis Causal, código 208-CI-Ft-16, versión 2, vigente desde el 05Feb2020, con el fin de contar con la herramienta actualizada para desarrollar el taller de análisis causal._x000a__x000a_Se elaboró una (1) presentación en PowerPoint sobre &quot;Taller Análisis Causal Área de Control Interno&quot; donde se exponen las tres metodologías para identificar la causa raíz, así como la explicación del formato análisis causal y todas sus etiquetas, actividad lúdica, diligenciamiento de la herramienta y finalmente análisis de caso._x000a__x000a_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_x000a__x000a_Se ejecutó el cronograma de reuniones de acuerdo al memorando 2020IE7569, dejando trece (13) registros de reunión, en los cuales se desarrolló el taller de análisis causal con los 16 procesos de la CVP de la siguiente manera:_x000a__x000a_Gestión Financiera – 14Sep2020_x000a_Subdirección Administrativa (Gestión Administrativa, Gestión Documental y Gestión de Talento Humano) – 14Sep2020_x000a_Mejoramiento de Vivienda – 15Sep2020_x000a_Oficina TIC – 15Sep2020_x000a_Urbanización y Titulación - 15Sep2020_x000a_Oficina Asesora de Comunicaciones – 16Sep2020_x000a_Reasentamientos – 16Sep2020_x000a_Oficina Asesora de Planeación – 16Sep2020_x000a_Dirección Gestión Corporativa y CID (Servicio al ciudadano, Adquisición de Bienes y Servicios y Control Interno Disciplinario) – 17Sep2020_x000a_Dirección Jurídica – 17Sep2020_x000a_Mejoramiento de Barrios - 18Sep2020_x000a_Evaluación de la Gestión – 16Sep2020 y 18Sep2020_x000a__x000a_En cada taller se realizó un ejercicio práctico para el diligenciamiento del formato de Análisis Causal, el cual se adjunta como evidencia._x000a__x000a_Se adjunta archivo en Word con los pantallazos de realización de reuniones virtuales por la plataforma Meet, con los enlaces de todos los procesos de la CVP._x000a__x000a_La ruta donde reposan las evidencias es: \\10.216.160.201\control interno\2020\28.05 PM\INTERNO\13. II_Seg_2020\Evidencias Control Interno PM Icontec\Evidencias_x000a__x000a_La relación de las evidencias que dan cumplimiento a la actividad propuesta son:_x000a__x000a_1. Formato de Análisis Causal, código 208-CI-Ft-16, versión 2, vigente desde el 05Feb2020._x000a_2. Presentación en PowerPoint sobre &quot;Taller Análisis Causal Área de Control Interno&quot;._x000a_3. Memorando 2020IE7569 del 03Sep2020._x000a_4. Trece (13) registros de reunión, en los cuales se desarrolló el taller de análisis causal con los 16 procesos de la CVP, así como el ejercicio práctico que se realizó con cada proceso para el diligenciamiento del formato de Análisis Causal._x000a_5. Archivo en Word con los pantallazos de realización de reuniones virtuales por la plataforma Meet, con los enlaces de todos los procesos de la CVP._x000a__x000a_Hallazgo que se cierra, ya que la actividad es cumplida al 100%"/>
  </r>
  <r>
    <n v="19"/>
    <s v="11. Gestión Documental"/>
    <s v="11.7"/>
    <s v="Origen Externo "/>
    <s v="13.  Otros."/>
    <x v="5"/>
    <s v="Auditor Externo "/>
    <x v="5"/>
    <s v="Hallazgo - No conformidad"/>
    <s v="La Entidad NO ha intervenido el Fondo Documental Acumulado, de acuerdo a las Tablas de Valoración Documental convalidadas por el Consejo_x000a_Distrital de Archivos"/>
    <d v="2019-05-17T00:00:00"/>
    <s v="NO"/>
    <s v="N/A"/>
    <s v="NO"/>
    <s v="N/A"/>
    <s v="N/A"/>
    <s v="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unica forma de valoración de los cerca de 2500 metros lineales que componen el archivo central de la Entidad y que no están organizados archivísticamente.  "/>
    <s v="Acción Correctiva "/>
    <s v="Intervenir el Fondo Documental Acumulado, de acuerdo a las Tablas de Valoración Documental convalidadas por el Consejo_x000a_Distrital de Archivos. Nota: actividad sujeta al proceso de convalidación. No puede iniciarse antes. "/>
    <s v="Tablas de Valoración Documental aplicadas"/>
    <s v="Tablas"/>
    <x v="12"/>
    <d v="2020-12-31T00:00:00"/>
    <x v="8"/>
    <x v="0"/>
    <s v="INICIADA EN LA VIGENCIA 2020"/>
    <x v="2"/>
    <s v="21/04/2020_x000a_25/06/2020_x000a_20/11/2020"/>
    <s v="EN DESARROLLO "/>
    <s v="21/04/2020:_x000a_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_x000a__x000a_Expedición de la resolución No. 2099 del 13 de marzo de 2020-Adopción de TVD._x000a__x000a_Se elabóró el plan integral de trabajo para la aplicación._x000a__x000a_25/06/2020: Con base en las novedades generadas por la declaratoria de emergencia se ajustó el plan de trabajo para la organización del fondo documental acumulado. _x000a_Una vez se contó con autorización para reiniciar el trabajo, se inició con la implementación del mismo._x000a__x000a_20/11/2020: Se encuentra en proceso el plan de trabajo para la organización del fondo documental acumulado, se genera Informe APLICACIÓN DE LAS TABLAS DE VALORACIÓN DOCUMENTAL."/>
    <s v="La evidencia reposa en el servidor_x000a__x000a_Evidencia proceso de Gestión Documental_x000a__x000a_Informe intervención fondo documental acumulado"/>
    <s v="HERNAN DARIO PARRA"/>
    <s v="05/02/2020_x000a_22/04/2020_x000a_01/07/2020_x000a_23/11/2020"/>
    <s v="NO"/>
    <x v="2"/>
    <s v="Ángelo Maurizio Diaz Rodríguez_x000a__x000a_Manuel Andres Farias Pinzón"/>
    <s v="5/02/2020: Se hará seguimiento a esta actividad en el 2020._x000a__x000a_22/04/2020: 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_x000a__x000a_01/07/2020:_x000a_Actividad que continúa en ejecución oportuna._x000a__x000a_23/11/2020:_x000a_Se cuenta con el documento &quot;INFORME DE APLICACIÓN DE LAS TABLAS DE VALORACIÓN DOCUMENTAL&quot; Propuesta metodológica 2020 –V2 Fecha: (19/11/2020), donde se describe el avance en la intervención del fondo documental acumulado a octubre 2020._x000a__x000a_Actividad que se encuentra en Ejecución Oportuna"/>
  </r>
  <r>
    <n v="20"/>
    <s v="14. Gestión Tecnología de la Información y Comunicaciones"/>
    <s v="14.24"/>
    <s v="Origen Interno "/>
    <s v="4- Auditoría Especial"/>
    <x v="6"/>
    <s v="Auditor Interno"/>
    <x v="6"/>
    <s v="Recomendación - Oportunidad de Mejora "/>
    <s v="OM Subdirección Administrativa y Oficina TIC - Se recomienda ajustar la parametrización del sistema SI CAPITAL en el campo de descripción con el fin de registrar información clara y comprensible."/>
    <d v="2019-07-16T00:00:00"/>
    <s v="NO"/>
    <s v="N/A"/>
    <s v="NO"/>
    <s v="N/A"/>
    <s v="N/A"/>
    <s v="Se identifico que el sistema SI CAPITAL en sus módulos no  cuenta con la parametrización necesaria para visualizar la información dado que existen otros módulos que la reflejan "/>
    <s v="Acción de Mejora "/>
    <s v="Elaborar instructivo para consultar la información de inventarios de acuerdo al modulo correspondiente SAE/SAI "/>
    <s v="instructivo"/>
    <s v="Instructivo &quot;1&quot; técnico para consulta de información"/>
    <x v="13"/>
    <d v="2019-10-31T00:00:00"/>
    <x v="7"/>
    <x v="7"/>
    <s v="CERRADA"/>
    <x v="0"/>
    <s v="2/10/2019_x000a_19/07/2019_x000a_28/02/2020_x000a_17/04/2020"/>
    <s v="CUMPLIDA"/>
    <s v="Se brindó una inducción al personal encargado de las consultas en el manejo de SAE/SAI por parte de la oficina TIC, y se realizó el instructivo de la administración del modulo mencionado._x000a__x000a_Se actualiza en la carpeta de las evidencias el acta de reunión con el instructivo realizado en el 2019._x000a__x000a_La capacitación con el instructivo fue realizada en el año 2019 estas evidencias fueron adjuntadas en la carpeta compartida que la Oficina TIC tiene con el Profesional Ángelo, y no corresponden al año 2018 como lo indica la observación. _x000a_Se adjuntan las evidencias nuevamente._x000a_"/>
    <s v="Acta de induccion sobre correcto uso de las aplicaciones SAE/SAI con el instructivo. \\10.216.160.201\Oficina TIC\Evidencias plan de mejoramiento\102-ACTA julio 19 2018 - Capacitacion de SAE-SAI - Con Firmas_x000a_ Evidencia 2019_x000a__x000a_\\10.216.160.201\Oficina TIC\Evidencias plan de mejoramiento\evidencias\Corte al 29.02.2020\102.Acta de reunión Capacitación de SAE-SAI  Con Firma 03102019 (2)\102.Acta de reunión Capacitación de SAE-SAI e Instructivo 24052019_x000a__x000a_\\10.216.160.201\Oficina TIC\Evidencias plan de mejoramiento\evidencias\Corte al 15.04.2020\20.Acta de reunión Capacitación de SAE-SAI  Con Firma 03102019 (2)\Evidencias con el numero 20."/>
    <s v="LILIANA MORALES / JEFE TIC"/>
    <s v="10/10/2019_x000a_30/01/2020_x000a_28/04/2020"/>
    <s v="SI"/>
    <x v="0"/>
    <s v="Ángelo Maurizio Diaz Rodríguez_x000a_Manuel Andres Farias Pinzón"/>
    <s v="Se evidenció capacitación de SAE-SAI a Diego Fernando Díaz Barrero  el 03/10/2019, sin embargo al actividad era realizar un instructivo para consultar la información de inventarios de acuerdo al modulo correspondiente SAE/SAI, lo cual no se evidenció._x000a__x000a_30/01/2020: Se verifica que mediante memorando 2018IE9870 se informó al Subdirector Administrativo (E) Camilo Ernesto Chacón, que se capacitó y se entregó instructivo de el Software SI CAPITAL, SAE y SAI, la cual se hizo el 19 de julio de 2018._x000a__x000a_El hallazgo no se cierra, pues el soporte es de casi un año anterior a la fecha en la que se evidenció el hallazgo, y por tanto de deben establecer acciones correctivas para que no se vuelva a presentar la situación._x000a__x000a_28/04/2020:_x000a_Se cuenta con dos (2) actas de reunión con los siguientes temas:_x000a_1. Capacitación de SAE-SAI a Diego Fernando Díaz Barrero - fecha 03Oct2019_x000a_2. Capacitación de SAE-SAI a Diego Fernando Díaz Barrero - fecha 24May2019, acta con instructivo incluido de fecha 24May2019"/>
  </r>
  <r>
    <n v="21"/>
    <s v="9. Gestión Administrativa "/>
    <s v="9.19"/>
    <s v="Origen Interno "/>
    <s v="4- Auditoría Especial"/>
    <x v="6"/>
    <s v="Auditor Interno"/>
    <x v="6"/>
    <s v="Hallazgo - No conformidad"/>
    <s v="NC 12 Subdirección Administrativa_x000a__x000a_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
    <d v="2019-07-17T00:00:00"/>
    <s v="NO"/>
    <s v="N/A"/>
    <s v="NO"/>
    <s v="N/A"/>
    <s v="N/A"/>
    <s v="Falta de coexion entre los requerimientos administrativos y funciones del Auxiliar Administrativo"/>
    <s v="Acción Correctiva "/>
    <s v="Actualización del Manual de funciones del Auxiliar Administrativo"/>
    <s v="Actualización"/>
    <s v="Manual de funciones"/>
    <x v="14"/>
    <d v="2019-11-30T00:00:00"/>
    <x v="0"/>
    <x v="0"/>
    <s v="CERRADA"/>
    <x v="0"/>
    <s v="9/10/2019_x000a_15/01/2020_x000a_21/04/2020_x000a_25/06/2020_x000a_20/11/2020"/>
    <s v="CUMPLIDA"/>
    <s v="Se solicito realizar el cambio de funciones del auxiliar administrativo 407 grado 10, se espera confirmación por el Departamento adminsitartivo del servico civil_x000a__x000a_15/01/2020: En la actualidad se esta trabajando con el  Departamento adminsitartivo del servico civil para la actualización del Manual de funciones de la CVP, el cual dia respuesta del Memorando 2019EE14125  el pasado 18 de octubre de 2019 con el radicado 2019EE2620  y Memorando 2019EE12981  bajo el radicado Memorando 2019EE2784 del 8 de Noviembre de 2019._x000a__x000a_21/04/2020:  En la actualidad esta en proceso y ajuste con el Departamento administrativo del servico civil para la actualización del Manual de funciones de la CVP._x000a__x000a_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rder identificar si existe alguna alternativa que permita cumplir esta acción._x000a__x000a_20/11/2020: Por parte de la Subdirección Administrativa bajo el Concepto 2019EE2245 Asignacion manual de funciones, se realizó memorando 2020IE6973 Asignación / ajuste función específica del Auxiliar Administrativo código 407 grado 10."/>
    <s v="Memorando modificacion Manual Funciones_x000a__x000a_Radicado MEMORANDO  2019EE2620  y 2019EE2784 _x000a__x000a_Comunicados internos del proceso de Talento Humano_x000a__x000a_Concepto 2019EE2245 Asignacion manual de funciones, Memorando 2020IE6973"/>
    <s v="HERNAN DARIO PARRA"/>
    <s v="29/10/2019_x000a_29/01/2020_x000a_22/04/2020_x000a_01/07/2020_x000a_23/11/2020"/>
    <s v="SI"/>
    <x v="0"/>
    <s v="Ángelo Maurizio Diaz Rodríguez_x000a__x000a_Manuel Andres Farias Pinzón"/>
    <s v="Se evidenció  oficio 2019EE14125 con asunto: actualización, modificación y unificación del manual de Funciones y Competencias ,laborales para  los empleos de la planta de personal de la CVP remitido el 12-08-2019 al DASC, se espera respuesta del mismo._x000a__x000a_Evidencia en la siguiente ruta: \\10.216.160.201\control interno\2019\28. PLANES\INTERNO\14. II Seg. 2019\SAdm\Evidencia ver 2\Evidencia seguimiento Plan Mejoramiento segunda revisión .... 9.19 Memorando modificación Manual Funciones_x000a__x000a_29/01/2020: Se evidencia que se está recibiendo asesoría del  Departamento administrativo del servicio civil para la actualización del Manual de funciones de la CVP._x000a__x000a_22/04/2020:_x000a_Se encuentra en ajuste con el Departamento administrativo del servicio civil para la actualización del Manual de funciones de la CVP._x000a_Hallazgo que continua abierto_x000a__x000a_01/07/2020:_x000a_Actividad que continúa en ejecución vencida, el hallazgo continúa abierto._x000a__x000a_23/11/2020:_x000a_De acuerdo con el concepto recibido por parte de la Departamento Administrativo del Servicio Civil Distrital -DASCD, bajo radicado 2019EE2245 del 11Sep2019, sobre la asignacion manual de funciones, se entrega el memorando 2020IE6973 del 30Jul2020 donde se realiza la asignación y ajuste a función específica del Auxiliar Administrativo código 407 grado 10, a partir de la fecha, la función es la siguiente: &quot;Realizar una vez por año el inventario físico y de verificación de los bienes muebles y la conciliación con la información contable, proyectando los ajustes requeridos, de acuerdo con los procedimientos y lineamientos internos, con la debida oportunidad&quot;."/>
  </r>
  <r>
    <n v="22"/>
    <s v="9. Gestión Administrativa "/>
    <s v="9.23"/>
    <s v="Origen Interno "/>
    <s v="4- Auditoría Especial"/>
    <x v="6"/>
    <s v="Auditor Interno"/>
    <x v="6"/>
    <s v="Hallazgo - No conformidad"/>
    <s v="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_x000a_La presencia de agua en el piso y la humedad puede ocasionar deterioro de los bienes que se tienen en custodia, los bienes arrumados pueden sufrir caídas y dañarse y el ubicar bienes por fuera de la bodega puede ocasionar perdida de estos._x000a__x000a_NC 17 Subdirección Administrativa_x000a__x000a_Los elementos resguardados en la bodega de la entidad no cuentan con las condiciones físicas y ambientales para la correcta salvaguarda de los mismos; adicionalmente los bienes que se ubican por fuera de la bodega están expuestos a pérdida._x000a_"/>
    <d v="2019-07-17T00:00:00"/>
    <s v="NO"/>
    <s v="N/A"/>
    <s v="NO"/>
    <s v="N/A"/>
    <s v="N/A"/>
    <s v="Deficiencia en la intervención fisica de la bodega, falta de seguimiento de las condiciones  ambientales."/>
    <s v="Acción Correctiva "/>
    <s v="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
    <s v="Intervención"/>
    <s v="Alistamiento de Bodega"/>
    <x v="14"/>
    <d v="2019-12-31T00:00:00"/>
    <x v="0"/>
    <x v="0"/>
    <s v="INICIADA EN LA VIGENCIA 2019"/>
    <x v="3"/>
    <s v="9/10/2019_x000a_15/01/2020_x000a_21/04/2020_x000a_25/06/2020_x000a_20/11/2020"/>
    <s v="EN DESARROLLO "/>
    <s v="Se proyecta realizar a apartir del 18 de Noviembre a cargo del funcionario encargado_x000a__x000a_15/01/2020: Se realizo la depuración del inventario de la Bodega con el fin de determinar la baja de los bienes encontrados, se incluyo dentro del PAA los recursos para el mejoramiento de la bodega._x000a__x000a_21/04/2020: Mediante las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25/06/2020: Se identifica en el Plan anual de adquiciones publicado en la pagina web de la entidad https://www.cajaviviendapopular.gov.co/?q=Nosotros/la-cvp/plan-de-accion-integrado, con corte al 31 de enero de 2020 la progrmacionción en la Fila 167  la disponibilidad de recursos asignados como proyecto de inversion de infraestructura el Mantenimiento y adecuación de la bodega de la Caja de la Vivienda Popular, la cual fue tramitada por la subdireccion administrativa segun lo identificado en el documento para la actual vigencia._x000a__x000a_20/11/2020: Se realiza proceso para la enajenación de los bienes bajo el numero  CVP-SAMC-006-2020, se encuentra en proceso de publicación."/>
    <s v="Conceptos Tecnicos para dar de baja Muebles, enceres sofware y equipos tecnologicos, Proyecto PAA 2020_x000a__x000a_Resoluciones N° 4921 - 4922 del 30 de diciembre de 2019._x000a__x000a_PLAN ANUAL DE ADQUISICIONES - 2020 SECOP II_x000a__x000a_Aviso convocatoria CVP-SAMC-006-2020"/>
    <s v="HERNAN DARIO PARRA"/>
    <s v="29/10/2019_x000a_29/01/2020_x000a_22/04/2020_x000a_01/07/2020_x000a_23/11/2020"/>
    <s v="NO"/>
    <x v="1"/>
    <s v="Ángelo Maurizio Diaz Rodríguez_x000a__x000a_Manuel Andres Farias Pinzón"/>
    <s v="A corte 30-09-2019 no se evidenció la ejecución de la actividad, se debe ejecutar en los tiempos programados._x000a__x000a_29/01/2020: Se evidencia que se realizó el concepto técnico de baja de inventarios, con el fin de darlo de baja. No se evidencia que se haya dado de baja el inventario._x000a__x000a_22/04/2020:_x000a_Se cuenta con Resoluciones N° 4921 - 4922 del 30 de diciembre de 2019, &quot;Por la cual se ordena la baja definitiva y el destino final de unos bienes y software de propiedad de la Caja de la Vivienda Popular&quot; y hace parte fundamental del informe de entrega de Muebles, Enseres, Equipos de Oficina, Equipos de Cómputo y Elementos Varios que en la actualidad se encuentran en la bodega de la entidad._x000a__x000a_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_x000a__x000a_El Hallazgo continua abierto, ya que no se presentan evidencias de la realización de las gestiones necesarias para la apropiación de recursos económicos para el año 2020, con el propósito de mejorar las condiciones físicas y ambientales de la Bodega&quot;._x000a__x000a_01/07/2020:_x000a_Se cuenta con el Plan Anual de Adqu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_x000a__x000a_Queda pendiente la evidencia que demuestre que se haya dado de baja el inventario y retiro definitivo en físico de estos elementos. Hallazgo que continúa abierto._x000a__x000a_23/11/2020:_x000a_Se cuenta con aviso de convocatoria selección abreviada de menor cuantía bajo el numero CVP-SAMC-006-2020 para el proceso de enajenación de los bienes de la CVP, pendiente publicación. Hallazgo que continúa abierto."/>
  </r>
  <r>
    <n v="23"/>
    <s v="6. Mejoramiento de Barrios"/>
    <s v="6.4"/>
    <s v="Origen Externo "/>
    <s v="1.    Auditorías Internas. "/>
    <x v="7"/>
    <s v="Auditor Externo "/>
    <x v="7"/>
    <s v="Hallazgo - No conformidad"/>
    <s v="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
    <d v="2019-06-07T00:00:00"/>
    <s v="NO"/>
    <s v="N/A"/>
    <s v="NO"/>
    <s v="N/A"/>
    <s v="N/A"/>
    <s v="Falencias en la documentación del control de la calidad en la construcción de las obras de infraestructura en espacio público a escala barrial, desarrolladas en el proceso de mejoramiento de barrios._x000a__x000a_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_x000a__x000a_La falta de definición de un método de control de cambios que permita registrar las modificaciones a los diseños que surgen durante la ejecución de las obras de infraestructura en espacio público a escala barrial._x000a__x000a_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_x000a_"/>
    <s v="Acción Correctiva "/>
    <s v="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s v="N/A"/>
    <s v="N/A"/>
    <x v="6"/>
    <d v="2019-09-30T00:00:00"/>
    <x v="4"/>
    <x v="4"/>
    <s v="CERRADA"/>
    <x v="0"/>
    <s v="10/01/2019_x000a_24/02/2020"/>
    <s v="CUMPLIDA"/>
    <s v="Al 31 de diciembre 2019, desde la Dirección de Mejoramiento de Barrios,el dia 20 de diciembre de 2019 se formalizó el memorando con CORDIS 2019IE23239 con la solicitud de publicación de los siguientes documentos en el Sistema Integrado de Gestión:_x000a__x000a_-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_x000a__x000a_- La Metodología de un Plan de Inspección para el Registro del Control en las Modificaciones de los Diseños, es el documento referencia que establece el método a seguir._x000a__x000a_-El procedimiento de 208-Mb-Pr-05 Supervisión De Contratos en la versión 7, se determinó la actividad 26 para el desarrollo del método como una acción, precisando responsables y productos._x000a__x000a_-Y por último, el formato Plan De Inspección Para El Registro Del Control En Las Modificaciones De Los Diseños con Codigo 208-MB-ft-64 que permite establecer el esquema en que se registra la ejecución del método. _x000a__x000a_Documentos publicados en la carpeta de calidad, en el proceso 6 - Mejoramiento de Barrios.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1. Registro de reunión sensibilización a los contratistas de obra 627 de 2017 e interventoria 638 de 2017._x000a__x000a_2. Planificación y  Validación del  diseño de ingenieria._x000a__x000a_3. Metodologia de un plan de inspección para el registro del control en las modificaciones en los diseños."/>
    <s v="Cesar Augusto Henao Trujillo - Director Técnico de mejoramiento de Barrios_x000a__x000a_María Fernanda Narváez Patío_x000a_Profesional Universitaria de la Planta Temporal - Enlace de planeación y control interno delegado por la DMB                                                                                                                                                                                                                                                                                                                                                                                                                                                        _x000a__x000a_Juan Lucas Garzon Segura                                              contratista Prestación de Servicios CVP"/>
    <s v="7/10/2019_x000a_29/01/2020_x000a_19/3/2020"/>
    <s v="NO"/>
    <x v="0"/>
    <s v="Ángelo Maurizio Diaz Rodríguez_x000a__x000a_Manuel Andres Farias Pinzón"/>
    <s v="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_x000a__x000a_Esta actividad esta vencida por tanto se debe priorizar la ejecución de la misma._x000a__x000a_29/01/2020: Se evidencia que en el procedimiento &quot;208-MB-Pr-06&quot; se incluyó la metodología de control de cambios de diseños._x000a__x000a_hace falta la socialización._x000a__x000a_19/03/2020_x000a_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
  </r>
  <r>
    <n v="24"/>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1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socialización de &quot;208-CI-Pr-05  Procedimiento Acciones Correctivas, Preventivas y Proyectos de Mejora Continua&quot; y sus formatos asociados a los enlaces de cada proceso designados por cada líder."/>
    <s v="N/A"/>
    <s v="N/A"/>
    <x v="15"/>
    <d v="2019-09-30T00:00:00"/>
    <x v="2"/>
    <x v="2"/>
    <s v="CERRADA"/>
    <x v="0"/>
    <s v="14/10/2019_x000a_15/01/2020_x000a_15/04/2020_x000a_25/06/2020_x000a_16/10/2020"/>
    <s v="CUMPLIDA"/>
    <s v="15/01/2020: Se realizó el seguimiento a las siguientes actividades:_x000a_ _x000a_* Se solicitó el 30/12/2019 a la OAC la divulgación ,a todos los  funcionarios de la CVP del procedimiento actualizado de Gestión de la mejora  y de sus formatos asociadosa través de pieza comunicativa, esta fue remitida por el correo institucional de comunicaciones en esta misma fecha._x000a__x000a_* Se solicitó a la OAC una nueva divulgación del procedimiento y sus formatos asociados el día 07ene2020, incluyendo dentro de la pieza comunicativa los documentos. _x000a__x000a_*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_x000a_Actividad en avance del 56.25% distribuidos en: (50% Divulgación del procedimiento por pieza Comunicativa  y  6.25% socialización a dos de 16 procesos)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
    <s v="15 y 17 ene 2020 Ruta:\\10.216.160.201\control interno\2020\28.05 PM\INTERNO\CAPACITACIÓN_x000a_16/10/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elaboración y/o actualización de los siguientes documentos del proceso de Evaluación de la Gestión, con el fin de mantener el marco documental actualizado con respecto al levantamiento de planes de mejoramiento a nivel institucional:_x000a__x000a_* Formato Seguimiento Plan de Mejoramiento, código 208-CI-Ft-05, versión 6, vigente desde el 27Dic2019_x000a_* Formato Formulación Plan de Mejoramiento, código 208-CI-Ft-15, versión 1, vigente desde el 27Dic2019_x000a_* Formato de Análisis Causal, código 208-CI-Ft-16, versión 2, vigente desde el 05Feb2020_x000a_* Procedimiento de Gestión de la Mejora, código 208-CI-Pr-05, versión 6, vigente desde el 10Ene2020_x000a__x000a_Se realiza la verificación de la publicación en la carpeta de calidad de los documentos mencionados, publicados en la ruta \\10.216.160.201\calidad\16. PROCESO EVALUACIÓN DE LA GESTIÓN_x000a__x000a_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_x000a__x000a_Se elabora una (1) presentación en PowerPoint y un (1) video donde se expone la socialización del procedimiento de gestión de la mejora del área de Control Interno._x000a__x000a_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_x000a__x000a_La ruta donde reposan las evidencias es: \\10.216.160.201\control interno\2020\28.05 PM\INTERNO\13. II_Seg_2020\Evidencias Control Interno PM Icontec\Evidencias_x000a__x000a_La relación de las evidencias que dan cumplimiento a la actividad propuesta son:_x000a__x000a_1. Formato Seguimiento Plan de Mejoramiento, código 208-CI-Ft-05, versión 6, vigente desde el 27Dic2019._x000a_2. Formato Formulación Plan de Mejoramiento, código 208-CI-Ft-15, versión 1, vigente desde el 27Dic2019._x000a_3. Procedimiento de Gestión de la Mejora, código 208-CI-Pr-05, versión 6, vigente desde el 10Ene2020._x000a_4. Formato de Análisis Causal, código 208-CI-Ft-16, versión 2, vigente desde el 05Feb2020._x000a_5. Memorando 2020IE7076 del 05Ago2020._x000a_6. Presentación en PowerPoint sobre la socialización del procedimiento de gestión de la mejora._x000a_7. Video donde se expone la socialización del procedimiento de gestión de la mejora del área de Control Interno._x000a_8. Registro de reunión de los días 10Ago2020, 11Ago2020 y 13Ago2020, donde se realiza la socialización del procedimiento gestión de la mejora._x000a_9. Archivo en Word con los pantallazos de participación de los enlaces de cada proceso en la socialización del procedimiento gestión de la mejora._x000a__x000a_Hallazgo que se cierra, ya que la actividad es cumplida al 100%"/>
  </r>
  <r>
    <n v="25"/>
    <s v="16. Evaluación de la Gestión"/>
    <s v="16.4"/>
    <s v="Origen Externo "/>
    <s v="1.    Auditorías Internas. "/>
    <x v="7"/>
    <s v="Auditor Externo "/>
    <x v="7"/>
    <s v="Hallazgo - No conformidad"/>
    <s v="No se encontró evidencia de que se hayan considerado los cambios necesarios para lograr abordar las acciones correctivas que surgen producto de las auditorías internas."/>
    <d v="2019-06-12T00:00:00"/>
    <s v="NO"/>
    <s v="N/A"/>
    <s v="NO"/>
    <s v="N/A"/>
    <s v="N/A"/>
    <s v="1. No se ha realizado seguimiento a las acciones de mejoramiento por procesos desde el mes de noviembre de 2018._x000a__x000a_2. El procedimiento &quot;208-CI-Pr-05 Procedimiento Acciones Correctivas, Preventivas y Proyectos de Mejora Continua&quot; vigente desde el 27-jun-2016, no ha sido actualizado teniendo en cuenta los criterios de la norma ISO 9001:2015 en su numeral 10.2_x000a_"/>
    <s v="Acción Correctiva "/>
    <s v="Realizar taller sobre herramientas de análisis de causas a los enlaces de cada proceso designados por cada líder."/>
    <s v="N/A"/>
    <s v="N/A"/>
    <x v="15"/>
    <d v="2019-10-15T00:00:00"/>
    <x v="2"/>
    <x v="2"/>
    <s v="CERRADA"/>
    <x v="0"/>
    <s v="14/10/2019_x000a_15/01/2020_x000a_15/04/2020_x000a_25/06/2020_x000a_16/10/2020"/>
    <s v="CUMPLIDA"/>
    <s v="14/10/2019: Se esta a la espera de normalizar el procedimiento de gestión d ela mejora                                                         15/01/2020:  A partir del 13ene2020, se preparó el taller y capacitación en el análisis de causas para formular adecuadamente los planes de mejoramiento.El 15Ene2020 se realizó la capacitación a la Directora y enlaces de REAS. El 17Ene2020 se realizó la capacitación al enlace del proceso de Gestión Financiera.El 20ener2020 al proceso de Urbanizaciones y Titulación_x000a_Actividad en avance del 18.75% taller realizado a a dos de 16 procesos de la entidad._x000a__x000a_15/04/2020: Actividad que continua en desarrollo_x000a__x000a_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_x000a__x000a_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_x000a__x000a_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
    <s v="15 y 17 ene 2020 Ruta:\\10.216.160.201\control interno\2020\28.05 PM\INTERNO\CAPACITACIÓN_x000a_16/10/2020_x000a_Ruta: \\10.216.160.201\control interno\2020\28.05 PM\INTERNO\13. II_Seg_2020\Evidencias Control Interno PM Icontec\Evidencias"/>
    <s v="Alejandro Marín Cañón / Contratista 560-2018 / Contratista 007-2019,Alexandra Johenn Álvarez Mantilla /Profesional Universitario-219-01/Jhoana Marcela Rodríguez Silva Contratista 606-2020"/>
    <s v="4/10/2019_x000a_28/01/2020_x000a_28/04/2020_x000a_01/07/2020_x000a_19/10/2020"/>
    <s v="SI"/>
    <x v="0"/>
    <s v="Ángelo Maurizio Diaz Rodríguez_x000a_Manuel Andres Farias Pinzón"/>
    <s v="No  se ha realizado actividad_x000a__x000a_28/01/2020: Se ha hecho socialización a 3 de los 16 procesos._x000a__x000a_Actas de socialización._x000a__x000a_29/01/2020: Se realizó la actualización del procedimiento &quot;208-CI-PR-05 gestión de la mejora&quot; y se ha socializado a 3 de 16 procesos._x000a__x000a_28/04/2020:_x000a_Se ha socializado a 3 de 16 procesos el procedimiento &quot;208-CI-PR-05 gestión de la mejora&quot; _x000a_Hallazgo que continua abierto_x000a__x000a_01/07/2020:_x000a_En razón al aislamiento obligatorio declarado por la pandemia generada por el virus COVID-19, no se ha podido continuar con la socialización a los demás procesos._x000a_Hallazgo que continua abierto_x000a__x000a_19/10/2020:_x000a_Se realiza actualización del Formato de Análisis Causal, código 208-CI-Ft-16, versión 2, vigente desde el 05Feb2020, con el fin de contar con la herramienta actualizada para desarrollar el taller de análisis causal._x000a__x000a_Se elaboró una (1) presentación en PowerPoint sobre &quot;Taller Análisis Causal Área de Control Interno&quot; donde se exponen las tres metodologías para identificar la causa raíz, así como la explicación del formato análisis causal y todas sus etiquetas, actividad lúdica, diligenciamiento de la herramienta y finalmente análisis de caso._x000a__x000a_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_x000a__x000a_Se ejecutó el cronograma de reuniones de acuerdo al memorando 2020IE7569, dejando trece (13) registros de reunión, en los cuales se desarrolló el taller de análisis causal con los 16 procesos de la CVP de la siguiente manera:_x000a__x000a_Gestión Financiera – 14Sep2020_x000a_Subdirección Administrativa (Gestión Administrativa, Gestión Documental y Gestión de Talento Humano) – 14Sep2020_x000a_Mejoramiento de Vivienda – 15Sep2020_x000a_Oficina TIC – 15Sep2020_x000a_Urbanización y Titulación - 15Sep2020_x000a_Oficina Asesora de Comunicaciones – 16Sep2020_x000a_Reasentamientos – 16Sep2020_x000a_Oficina Asesora de Planeación – 16Sep2020_x000a_Dirección Gestión Corporativa y CID (Servicio al ciudadano, Adquisición de Bienes y Servicios y Control Interno Disciplinario) – 17Sep2020_x000a_Dirección Jurídica – 17Sep2020_x000a_Mejoramiento de Barrios - 18Sep2020_x000a_Evaluación de la Gestión – 16Sep2020 y 18Sep2020_x000a__x000a_En cada taller se realizó un ejercicio práctico para el diligenciamiento del formato de Análisis Causal, el cual se adjunta como evidencia._x000a__x000a_Se adjunta archivo en Word con los pantallazos de realización de reuniones virtuales por la plataforma Meet, con los enlaces de todos los procesos de la CVP._x000a__x000a_La ruta donde reposan las evidencias es: \\10.216.160.201\control interno\2020\28.05 PM\INTERNO\13. II_Seg_2020\Evidencias Control Interno PM Icontec\Evidencias_x000a__x000a_La relación de las evidencias que dan cumplimiento a la actividad propuesta son:_x000a__x000a_1. Formato de Análisis Causal, código 208-CI-Ft-16, versión 2, vigente desde el 05Feb2020._x000a_2. Presentación en PowerPoint sobre &quot;Taller Análisis Causal Área de Control Interno&quot;._x000a_3. Memorando 2020IE7569 del 03Sep2020._x000a_4. Trece (13) registros de reunión, en los cuales se desarrolló el taller de análisis causal con los 16 procesos de la CVP, así como el ejercicio práctico que se realizó con cada proceso para el diligenciamiento del formato de Análisis Causal._x000a_5. Archivo en Word con los pantallazos de realización de reuniones virtuales por la plataforma Meet, con los enlaces de todos los procesos de la CVP._x000a__x000a_Hallazgo que se cierra, ya que la actividad es cumplida al 100%"/>
  </r>
  <r>
    <n v="26"/>
    <s v="9. Gestión Administrativa "/>
    <s v="9.31"/>
    <s v="Origen Interno "/>
    <s v="4- Auditoría Especial"/>
    <x v="8"/>
    <s v="Graciela Zabala Rico"/>
    <x v="8"/>
    <s v="Hallazgo - No conformidad"/>
    <s v="Por desconocimiento y falta de cuidado al citar normas derogadas, en la construcción de actos administrativos, por los profesionales contratistas y/o funcionarios."/>
    <d v="2019-08-14T00:00:00"/>
    <s v="NO"/>
    <s v="N/A"/>
    <s v="NO"/>
    <s v="N/A"/>
    <s v="N/A"/>
    <s v="Por desconocimiento y falta de verificación de las normas derogadas."/>
    <s v="Acción Correctiva "/>
    <s v="Informar la actualización del Normograma al personal de la Subdirección Administrativa cada vez que se realicen cambios en el mismo."/>
    <s v="Actialización"/>
    <s v="Actualización Normograma"/>
    <x v="16"/>
    <d v="2019-12-31T00:00:00"/>
    <x v="0"/>
    <x v="0"/>
    <s v="CERRADA"/>
    <x v="0"/>
    <s v="9/10/2019_x000a_15/01/2020_x000a_21/04/2020"/>
    <s v="CUMPLIDA"/>
    <s v="Se genera correo electronico con el fin de identifcar cambios en el Normograma al persona del proceso Administrativo_x000a__x000a_15/01/2020: Se realiza solicitud de actualización del Normograma al personal de la Subdirección administrativa._x000a__x000a_21/04/2020: Para realizar la actualización del Normograma se envía por correo a los responsables, con el fin de identificar las normas que requieren su actualización o eliminación, en este proceso se socializa las normas y se modifican según indicaciones de los funcionarios, todos identifican las actualizaciones."/>
    <s v="Correo electronico Solicitud de Inclusión Normatividad Normogra"/>
    <s v="HERNAN DARIO PARRA"/>
    <s v="29/10/2019_x000a_29/01/2020_x000a_22/04/2020"/>
    <s v="SI"/>
    <x v="0"/>
    <s v="Ángelo Maurizio Diaz Rodríguez_x000a__x000a_Manuel Andres Farias Pinzón"/>
    <s v="Se evidenció correos electrónicos de solicitud de cambios en el Normograma, sin embargo no se evidenció la socialización del Normograma al personal de la Subdirección Administrativa cada vez que se realicen cambios en el mismo._x000a__x000a_Evidencia en la siguiente ruta: \\10.216.160.201\control interno\2019\28. PLANES\INTERNO\14. II Seg. 2019\SAdm\Evidencia ver 2\Evidencia seguimiento Plan Mejoramiento segunda revisión --- 9.31 Correo de Bogotá es TIC - Normograma Gestión Administrativa ,  9.31 Correo de Bogotá es TIC - Solicitud de Inclusión Normatividad Normograma_x000a__x000a_29/01/2020: Se verifica que las actualizaciones mensuales del normograma se hace con solicitud de verificación de normas derogadas y vigentes a los expertos en los temas._x000a__x000a_no se evidencia que se informe sobre la actualización del normograma al personal de la subdirección administrativa._x000a__x000a_22/04/2020:_x000a_Se cuenta con correos de solicitud de actualización del Normograma Administrativo, donde los responsables, identifican las normas que requieren su actualización o eliminación, a su vez, en este proceso se socializan las normas y se modifican según indicaciones de los funcionarios, por ende todos identifican las actualizaciones."/>
  </r>
  <r>
    <n v="27"/>
    <s v="14. Gestión Tecnología de la Información y Comunicaciones"/>
    <s v="14.27"/>
    <s v="Origen Interno "/>
    <s v="3.    Seguimientos de la Asesoría de Control Interno."/>
    <x v="9"/>
    <s v="Alejandro Marín Cañón"/>
    <x v="9"/>
    <s v="Hallazgo - No conformidad"/>
    <s v="No se evidencia seguimiento al plan estratégico de tecnologías y sistemas de información (PETI). Para los años 2016, 2017, 2018, 2019 tal como lo establece el numeral 1 del artículo 2.2.35.3 del decreto 1083 de 2015, que fue adicionado por el decreto 415 del 07 de marzo 2016._x000a_EVIDENCIA OBJETIVA 3: Existen dos documentos del PETI de los años 2016 y 2017,_x000a_que no fueron normalizados en el Sistema de Gestión de Calidad de la CVP. La primera versión del PETI fue suscrita en julio de 2018 y aprobada por el Comité GEL en septiembre de 2018, así mismo no se encontró evidencia del seguimiento al plan de la presente vigencia."/>
    <d v="2019-09-04T00:00:00"/>
    <s v="NO"/>
    <s v="N/A"/>
    <s v="NO"/>
    <s v="N/A"/>
    <s v="N/A"/>
    <s v="Falta de formalización de plan de seguimiento con indicadores que permita seguimiento e indicadores de medición "/>
    <s v="Acción Correctiva "/>
    <s v="Realizar un seguimiento el plan de acción para el fortalecimiento, innovación e integración de los sistemas de información con acciones que pertenezcan a cada dominio y que contenga los indicadores"/>
    <s v="Seguimiento Documento PETI"/>
    <s v="Seguimientos en el Año"/>
    <x v="17"/>
    <d v="2019-12-31T00:00:00"/>
    <x v="7"/>
    <x v="7"/>
    <s v="CERRADA"/>
    <x v="0"/>
    <s v="2/10/2019_x000a_28/11/2019_x000a_28/02/2020_x000a_17/04/2020"/>
    <s v="CUMPLIDA"/>
    <s v="En la hoja de ruta “ANEXO - Hoja de Ruta 20196-2020”, se realizó el seguimiento a los proyectos de la oficina TIC de acuerdo a los dominios establecidos por el MinTIC._x000a__x000a_Se realiza la separación de los aspectos de planeación y ejecución de las actividades definidas en la hoja de ruta._x000a__x000a_Durante el mes de febrero y marzo del año en curso se ajustó la forma de presentar el seguimiento a la hoja de ruta del PETI y esta fue consultada con el profesional  Angelo, así mismo se realizó el seguimiento en lo pertinente a la contratación del mes de enero y febrero 2020. Por otra parte, durante la vigencia 2019 se presentaron los siguientes informes &quot;Cuestionario empalme TIC 27112019 y Formato 1. Informe MIPG Entidades_TIC&quot; a la Oficina Asesora de Planeación donde se documenta el seguimiento a la implementación del PETI."/>
    <s v="\\10.216.160.201\calidad\14. PROCESO GESTIÓN TECNOLOGÍA DE LA INFORMACIÓN Y COMUNICACIONES\MANUALES\208-TIC-Mn-06 PETI  2016-2020\ANEXO - Hoja de Ruta 2016-2020_x000a__x000a_\\10.216.160.201\Oficina TIC\Evidencias plan de mejoramiento\evidencias\Corte al 29.02.2020\152.Hoja de Ruta final V2_x000a__x000a_\\10.216.160.201\Oficina TIC\Evidencias plan de mejoramiento\evidencias\Corte al 15.04.2020\27\evidencias con el numero 27."/>
    <s v="LILIANA MORALES / JEFE TIC"/>
    <s v="10/10/2019_x000a_29/01/2020_x000a_28/04/2020"/>
    <s v="SI"/>
    <x v="0"/>
    <s v="Ángelo Maurizio Diaz Rodríguez_x000a_Manuel Andres Farias Pinzón"/>
    <s v="No se remitió evidencia del desarrollo de esta actividad._x000a__x000a_29/01/2020: En la hoja de RUTA no es claro cómo se realiza el seguimiento a las acciones planteadas. No hay informes de la implementación del PETI._x000a__x000a_28/04/2020:_x000a_Se cuenta con el cuestionario de empalme TIC 27112019, Formato 1. Informe MIPG Entidades_TIC_x000a_y Hoja de Ruta final V2, en los cuales se documenta el seguimiento a la implementación del PETI; además en la Hoja de Ruta 20196-2020, se realiza el seguimiento a los proyectos de la oficina TIC, en su planeación y ejecución de cada actividad, de acuerdo a los dominios establecidos por el MinTIC."/>
  </r>
  <r>
    <n v="28"/>
    <s v="4. Reasentamientos Humanos"/>
    <s v="4.7"/>
    <s v="Origen Interno "/>
    <s v="3.    Seguimientos de la Asesoría de Control Interno."/>
    <x v="10"/>
    <s v="Alejandro Marín Cañón"/>
    <x v="10"/>
    <s v="Hallazgo - No conformidad"/>
    <s v="Falta de oportunidad en la entrega de la información para la construcción del Plan Anticorrupción y Atención al Ciudadano Vigencia PAAC 2019_x000a__x000a_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Rotación del personal"/>
    <s v="Acción Correctiva "/>
    <s v="Realizar oportunamente la formulación y reporte del PAAC vigencia 2020, según los lineaminetos dados por la Oficina Asesora de Planeación "/>
    <s v="PAAC Reasentamientos"/>
    <s v="PAAC formulado y reportado"/>
    <x v="18"/>
    <d v="2020-01-31T00:00:00"/>
    <x v="6"/>
    <x v="6"/>
    <s v="CERRADA"/>
    <x v="0"/>
    <s v="9/01/2020_x000a_22/1/2020"/>
    <s v="CUMPLIDA"/>
    <s v="Se van a realizar los días 14, 15, 20, 21 y 24 de enero mesas de trabajo con la Oficina Asesora de Planeación para la construcción del PAAC. _x000a__x000a_19/3/2020:_x000a_El área de Reasentamientos Humanos mediante memorando 2020IE2823 con fecha de 20Feb2020 remite el las evidencias del seguimiento realizado a las acciones del plan de mejoramiento interno del proceso, donde expone lo siguiente: _x000a__x000a_De manera atenta y dando respuesta a la comunicación del asunto, me permito informarle las actividades desarrolladas para dar cumplimiento a las acciones del Plan de Mejoramiento del proceso de Reasentamientos Humanos:_x000a_1. Hallazgo: No se evidencia que /a organización actualice los riesgos identificados en el análisis de las no conformidades, incumpliendo en el numeral 10.2.1 literal (e) de ¡SO 9001:2015'._x000a_Acción: Realizar 2 capacitaciones a funcionarios y contratistas sobre la matriz de riesgos para enfatizar sobre su creación e impiementación._x000a_Se realizaron 2 capacitaciones a ios funcionarios y contratistas de la Dirección de Reasentamientos los días 03 de octubre del 2019 y el 09 de enero del 2020._x000a_2. Hallazgo: No se evidencia que la organización actualice los riesgos identificados en el análisis de las no conformidades, incumpliendo en el numeral 10.2.1 literal (e) de ISO 9001:2015'._x000a_Acción; Actualizar los riesgos y evaluarlos aplicando el formato 208-PLA-R-73 REGISTRO DE LA GESTIÓN DEL RIESGO._x000a__x000a_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_x000a__x000a_A través del memorando con radicado 2019IE23336, se dio alcance al radicado 2019IE23194 eliminando el riesgo &quot;Apropiación indebida de recursos por parfe de un tercero vinculado a los programas de la Dirección de Reasentamientos&quot;, quedando así 4 riesgos de la Dirección._x000a_3. Hallazgo: ' Falta de oportunidad en la entrega de la información para la construcción del Plan Anticorrupción y Atención al Ciudadano Vigencia PAAC 2019&quot;._x000a_Acción; Realizar oportunamente la formulación y reporte del PAAC vigencia 2020, según los lineamientos dados por la Oficina Asesora de Planeación._x000a_Se realizó la formulación y reporte del PAAC de la Dirección de acuerdo a los lineamientos de la Oficina Asesora de Planeación, mediante correo electrónico enviado el día 22 de enero del 2020._x000a_Las evidencias correspondientes se encuentran contenidas en CD anexo a la presente comunicación interna._x000a__x000a_Memorando firmado por NATALIA ANDREA HINNCAPIE CARDONA Directora Técnica de Reasentamientos (E)_x000a_Fin del memorando"/>
    <s v="memorando con radicado 2019IE23353 de fecha 24-12-2019"/>
    <s v="María Antonia Santos Vásquez / Profesional Universitario 219-04"/>
    <s v="5/02/2020_x000a_19/03/2020"/>
    <s v="SI"/>
    <x v="0"/>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2823 con fecha de 20Feb2020, esta Asesoría se permite dejar cerrada la acción, ya que cumple con la actividad propuesta, con el envió oportuno de los soportes de la misma, el día 22/01/2020,"/>
  </r>
  <r>
    <n v="29"/>
    <s v="7. Urbanizaciones y Titulación"/>
    <s v="7.8"/>
    <s v="Origen Interno "/>
    <s v="3.    Seguimientos de la Asesoría de Control Interno."/>
    <x v="10"/>
    <s v="Alejandro Marín Cañón"/>
    <x v="10"/>
    <s v="Hallazgo - No conformidad"/>
    <s v="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
    <d v="2019-09-18T00:00:00"/>
    <s v="NO"/>
    <s v="N/A"/>
    <s v="NO"/>
    <s v="N/A"/>
    <s v="N/A"/>
    <s v="No se entregó oportunamente la formulación del PAAC 2019, debido a que no había ningún funcionario a cargo de esta actividad."/>
    <s v="Acción Correctiva "/>
    <s v="Realizar entrega oportuna de la formulación del PAAC 2020  de acuerdo a los tiempos establecidos por la Oficina Asesora de Planeación."/>
    <s v="oportunidad"/>
    <s v="fecha límite de entrega-15 días"/>
    <x v="19"/>
    <d v="2020-01-31T00:00:00"/>
    <x v="1"/>
    <x v="1"/>
    <s v="CERRADA"/>
    <x v="0"/>
    <d v="2019-12-31T00:00:00"/>
    <s v="CUMPLIDA"/>
    <s v="El PAAC fue entregado a la Oficina Asesora de Plaenación el 9 de enero de 2020.                                                                                                                                                                                                                                                                                                                                                                                                                                                                                                                                            "/>
    <s v="Correo electrónico enviado el 9 de enero de 2020 a la Oficina Asesora de Planeación."/>
    <s v="Angela María Vélez C."/>
    <s v="05/02/2020_x000a_24/04/2020"/>
    <s v="SI"/>
    <x v="0"/>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4/04/2020:_x000a_Se adjunta correo del día 23Dic2019 dirigido al área de Planeación, donde se realiza la entrega oportuna de la formulación del PAAC 2020."/>
  </r>
  <r>
    <n v="30"/>
    <s v="6. Mejoramiento de Barrios"/>
    <s v="6.5"/>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 de dic-2018 , en el que se estableció como fecha de entrega de la formulación del PAAC 2019 el 07 de ene-2019"/>
    <d v="2019-09-23T00:00:00"/>
    <s v="NO"/>
    <s v="N/A"/>
    <s v="NO"/>
    <s v="N/A"/>
    <s v="N/A"/>
    <s v="La entrega extra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
    <s v="Acción Correctiva "/>
    <s v="Realizar el envío formal de la formulación del  PAAC 2020 por el proceso de mejoramiento de barrios,  en los tiempos definidos por la Oficina Asesora de Planeación"/>
    <s v="Entrega oportuna de  la formulación del PAAC."/>
    <s v="Entrega oportuna de la formulación del PAAC en los tiempos establecidos por la OAP "/>
    <x v="20"/>
    <d v="2020-01-10T00:00:00"/>
    <x v="4"/>
    <x v="4"/>
    <s v="CERRADA"/>
    <x v="0"/>
    <s v="10/01/2020_x000a_24/02/2020"/>
    <s v="CUMPLIDA"/>
    <s v="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_x000a__x000a_Por consiguiente, después de reunión sostenida el 24 de diciembre con el enlace de la OAP,  se logró la remisión formal del tercer seguimiento realizado._x000a__x000a_19/3/2020:_x000a_El área de Mejoramiento de Barrios mediante memorando 2020IE3043 con fecha de 24Feb2020 remite el las evidencias del seguimiento realizado a las acciones del plan de mejoramiento interno del proceso, donde expone lo siguiente: _x000a__x000a_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_x000a__x000a_Amablemente informamos que, de manera aclaratoria presentamos el siguiente alcance a la remisión formal de evidencias reportadas en el tercer seguimiento al plan de mejoramiento por procesos._x000a__x000a_Se informa que el día 10 de enero de 2020, se creó una Carpeta en Googie Drive con el nombre Evidencias Pian de Mejoramiento, en la cual se identifica que fue compartida con la Ingeniera Ivonne Andrea Torres Cruz y con el Ingeniero Angelo Maurizio Díaz. Se anexa soporte de la creación de la carpeta._x000a__x000a_Realizando la trazabilidad de la comunicación, en el e-mail con el tercer seguimiento reportado, se indicó que, “se consoiidaron /as evidencias de cumplimiento, ¡as cuales serán compartidas a través de googie drive en un siguiente correo electrónico’1. Se anexa soporte del correo electrónico._x000a__x000a_Sin embargo, por parte de los responsables del seguimiento realizado, una vez creada la carpeta, no se cercioraron de la efectividad en la comunicación verificando la disposición de dicha carpeta compartida, para su conocimiento a través de correo electrónico._x000a__x000a_Con el presente comunicado se genera un alcance a la remisión formal del seguimiento al Plan de Mejoramiento por procesos. Además, en reunión sostenida con el Ingeniero Angelo Maurizio Diaz el día de hoy 20 de febrero de 2020 se verifica la accesibilidad a la Carpeta Compartida, en la que se registra el cumplimiento de las evidencias que soportan el cierre de 3 acciones con el estado En ejecución vencida:_x000a__x000a_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_x000a__x000a_Tercerseguimiento reportado: Al 31 de diciembre 2019, ia Dirección de Mejoramiento de Barrios, en el seguimiento realizado, relaciona a continuación los registros obtenidos por cada contrato:_x000a_1. Listado de la trazabilidad en las mediciones y los debidos soportes, del contrato 627 de 2017, con fecha de registro 21 de julio de 2019._x000a_2. Listado de la trazabilidad en las mediciones y los debidos soportes, del contrato 691 de 2018, con fecha de registro 09 de agosto de 2019._x000a_3. Listado de la trazabilidad en las mediciones y los debidos soportes, del contrato 583 de 2018, con fecha de registro 09 de octubre de 2019._x000a_4. Listado de la trazabilidad en las mediciones y los debidos soportes, del contrato 584 de 2018, con fecha de registro 09 de octubre de 2019._x000a_5. Listado de la trazabilidad en las mediciones y los debidos soportes, del contrato 582 de 2018, con fecha de registro 09 de octubre de 2019._x000a_NOTA: Las evidencias relacionadas anteriormente se encuentran físicamente en el expediente de cada uno de los contratos._x000a__x000a_2. Sensibilizar a los contratistas de interventoría, obra y/o consultaría, sobre la implementación de las actividades 12 y 25 del procedimiento de 208-MB-Pr- 05 SUPERVISIÓN DE CONTRATOS (Seguimiento y Control a los productos y servicios suministrados externamente)._x000a_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en las siguientes fechas: Se evidencian 2 sensibilizaciones:_x000a_• El día 12 de noviembre de 2019 con contratista de obra CAMACON SAS e Interventoría TECNICONSULTA SAS correspondiente al contrato 691 de 2018._x000a_• El día 19 de diciembre de 2019 se realizó sensibilización al contratista de Obra 623-2019 “CONSORCIO ESPACIO PUBLICO CVP”, Y AL Contratista de Interventoria 625-2019, “CONSORCIO M&amp;A 001”._x000a__x000a_Aclaración en la descripción de cumplimiento de la acción: La sensibilización no se puede realizar sobre el contrato que fue objeto de auditoría (629-17) debido a que se encontraba terminado en el momento de la referencia como muestra._x000a_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_x000a_DISEÑO E INGENIERIA y 208-MB-Pr-05 SUPERVISIÓN DE CONTRATOS. Así como realizar la socialización y sensibilización a los contratistas de obra, interventoria y supervisión._x000a_Tercer seguimiento reportado: Al 31 de diciembre 2019, desde la Dirección de Mejoramiento de Barrios, el día 20 de diciembre de 2019 se formalizó el memorando con CORDIS 2019IE23239 con la solicitud de publicación de los siguientes documentos en el Sistema Integrado de Gestión:_x000a_•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ia para el cumplimiento del método implementado._x000a_• La Metodología de un Plan de Inspección para el Registro del Control en las Modificaciones de los Diseños, es el documento referencia que establece el método a seguir._x000a_• El procedimiento de 208-Mb-Pr-05 Supervisión De Contratos en la versión 1, se determinó la actividad 26 para el desarrollo del método como una acción, precisando responsables y productos._x000a_• Y, por último, el formato Plan De Inspección Para El Registro Del Control En Las Modificaciones De Los Diseños con Código 208-MB-ñ-64 que permite establecer el esquema en que se registra la ejecución del método._x000a__x000a_Documentos publicados en la carpeta de calidad, en el proceso 6 - Mejoramiento de Barrios._x000a_De esta manera, desde la Dirección de Mejoramiento de Barrios se reporta el cumplimiento de cada acción relacionada en el estado En ejecución vencida, con el fin de lograr la evaluación por parte de Control Interno en el siguiente estado Cerrada._x000a_4. Realizar el envío formal de la formulación del PAAC 2020 por el proceso de mejoramiento de barrios, en los tiempos definidos por la Oficina Asesora de Planeación._x000a__x000a_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_x000a__x000a_De esta manera esperamos cumplir con el informe del estado del plan de mejoramiento del proceso._x000a__x000a_Memorando firmado por LAURA SANGUINO GUTIERREZ - Directora Técnica de Mejoramiento de Barrios._x000a_Fin del Memorando. "/>
    <s v="Correo con la remisión del tercer seguimiento y publicación de PAAC"/>
    <s v="Cesar Augusto Henao Trujillo - Director Técnico de mejoramiento de Barrios_x000a__x000a_María Fernanda Narváez Patío_x000a_Profesional Universitaria de la Planta Temporal - Enlace de planeación y control interno delegado por la DMB        _x000a_                                                                                                                                                                                                                                                                                                                                                                                                                                                Juan Lucas Garzon Segura                                              contratista Prestación de Servicios CVP"/>
    <s v="5/02/2020_x000a_19/3/2020"/>
    <s v="NO"/>
    <x v="0"/>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19/03/2020_x000a_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
  </r>
  <r>
    <n v="31"/>
    <s v="5. Mejoramiento de Vivienda"/>
    <s v="5.6"/>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
    <s v="Acción Correctiva "/>
    <s v="Realizar la formulacion y entrega oportuna del PAAC 2020 de la DMV, en los tiempos establecidos por la Oficina Asesora de Planeación."/>
    <s v="Entrega formulación PAAC"/>
    <s v="Entrega oportuna de la formulacion del PAAC vigencia 2020"/>
    <x v="21"/>
    <d v="2020-01-31T00:00:00"/>
    <x v="9"/>
    <x v="8"/>
    <s v="CERRADA"/>
    <x v="0"/>
    <s v="20/01/2020 _x000a__x000a_10/01/2020"/>
    <s v="CUMPLIDA"/>
    <s v="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_x000a__x000a_El día 15 de enero, se realizó con las personas responsables del apoyo a la supervisión de la DMV, la revisión de los resultados del mapa de riesgos y plan anticorrupción de la vigencia 2019 y la formulación del mismo para la vigencia 2020._x000a__x000a_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_x000a__x000a_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_x000a__x000a_El día 28/08/2019 se realizo la primera mesa técnica / reestructuración mapa de riesgos con la OAP para revisar los formatos que se debían actualizar para seguir los lineamientos de la nueva Guía Administración del Riesgo (Versión 4)._x000a__x000a_El día 19/12/2019 se realizo la segunda mesa técnica / reestructuración mapa de riesgos con al OAP donde se migro la información de la matriz anterior para finiquitar la herramienta que debía ser entregada el día 24/12/2019._x000a__x000a_El día 20/12/2019 se realizo reunión con la  OAP - Claudia Marcela García para revisar cada riesgo del proceso de la DMV_x000a__x000a_Según el memorando 2019IE23353 se realizaran mesas de trabajo para desarrollar el Mapa de Riesgos y el Plan Anti Corrupción y Atención al Ciudadano en las siguientes fechas:_x000a__x000a_Plan Anti Corrupción y Atención al Ciudadano_x000a_Enero 14 – 2020_x000a_Enero 21 – 2020_x000a__x000a_Mapa de Riesgos_x000a_Enero 15 – 2020_x000a_Enero 20 – 2020_x000a_Enero 24 – 2020_x000a__x000a_El área de Mejoramiento de Vivienda remite la formulación del PAAC a la OAP el dia 20Ene2020 mediante memorando 2020IE415."/>
    <s v="20/01/2020_x000a_Mesa trabajo PAAC (14-01-2020)_x000a__x000a_Acta reunión revisión mapa de riesgos-PAAC (15-01-2020)_x000a__x000a_Acta reunión formulación riesgos DMV 2020 (17-01-2020)_x000a__x000a_Memorando envío PAAC (2020IE415)_x000a__x000a_10/10/2020_x000a_Listado de asistencia matriz de riesgo 28-08-2019_x000a__x000a_Mesa tecnica-reestructuracion mapa de riesgos 19-12-2019_x000a__x000a_Acta de revisión mapa de riesgos - DMV 20-12-2019"/>
    <s v="Luis Gabriel Rodríguez Parra_x000a_Profesional Universitario_x000a_Código 219 - Grado 04"/>
    <s v="5/02/2020_x000a_19/3/2020"/>
    <s v="SI"/>
    <x v="0"/>
    <s v="Ángelo Maurizio Diaz Rodríguez_x000a__x000a_Manuel Andres Farias Pinzón"/>
    <s v="05/02/2020: _x000a_Se verifica que la Oficina asesora de planeación envió memorando con radicado 2019IE23353 de fecha 24-12-2019 en el cual se proyectaron la fechas de elaboración del PAAC 2020,_x000a__x000a_19/03/2020_x000a_El área de Mejoramiento de Vivienda remite la formulación del PAAC a la OAP el día 20Ene2020 mediante memorando 2020IE415, cumpliendo oportunamente con el tiempo establecido para la acción."/>
  </r>
  <r>
    <n v="32"/>
    <s v="14. Gestión Tecnología de la Información y Comunicaciones"/>
    <s v="14.28"/>
    <s v="Origen Interno "/>
    <s v="3.    Seguimientos de la Asesoría de Control Interno."/>
    <x v="10"/>
    <s v="Alejandro Marín Cañón"/>
    <x v="10"/>
    <s v="Hallazgo - No conformidad"/>
    <s v="Se evidenció incumplimiento por parte de algunos proceso del lineamiento interno definido por la Oficina Asesora de Planeación mediante el memorando 2018I318837 del 20-dic-2018, en el que se estableció como fecha de entrega de la formulación del PAAC 2019 el 07-ene-2019."/>
    <d v="2019-09-23T00:00:00"/>
    <s v="NO"/>
    <s v="N/A"/>
    <s v="NO"/>
    <s v="N/A"/>
    <s v="N/A"/>
    <s v="Inoportunidad en la entrega sobre la formulación  del Plan Anticorrupción y de Atención al Ciudadano-PAAC vigencia 2019."/>
    <s v="Acción Correctiva "/>
    <s v="Realizar la entrega de la formulación del PAAC de acuerdo a los lineamientos impartidos por la Oficina Asesora de Planeación para la vigencia 2020."/>
    <s v="Entregar la formulación del PAAC"/>
    <s v="Entregar de manera oportuna la formulación del PAAC"/>
    <x v="19"/>
    <d v="2020-01-15T00:00:00"/>
    <x v="7"/>
    <x v="7"/>
    <s v="CERRADA"/>
    <x v="0"/>
    <s v="2/03/2020_x000a_17/04/2020"/>
    <s v="CUMPLIDA"/>
    <s v="Se realizó la formulación y entrega de la formulacion del PAAC para la vigencia 2020._x000a__x000a_El día 26/02/2020 el Jefe Andrés Orlando Briceño realizo al socialización de la matriz del PAAC a través del correo electrónico al equipo de la oficina TIC."/>
    <s v="\\10.216.160.201\Oficina TIC\Evidencias plan de mejoramiento\evidencias\Corte al 29.02.2020\152.Correo de Bogotá es TIC - Remisión de documentos de herramientas de planeación y gestión a cargo de Oficina Asesora TIC\152.PAAC - 2020 TIC_x000a__x000a_\\10.216.160.201\Oficina TIC\Evidencias plan de mejoramiento\evidencias\Corte al 15.04.2020\27\evidencias con el numero 32."/>
    <s v="LILIANA MORALES / JEFE TIC"/>
    <s v="05/02/2020_x000a_28/04/2020"/>
    <s v="SI"/>
    <x v="0"/>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ónico del día 23Ene2020, donde se realiza la entrega oportuna del PAAC 2020 a la OAP, así mismo el día 26Feb2020 el Jefe Andrés Orlando Briceño realizó la socialización de la matriz del PAAC a través del correo electrónico al equipo de la oficina TIC."/>
  </r>
  <r>
    <n v="33"/>
    <s v="16. Evaluación de la Gestión"/>
    <s v="16.5"/>
    <s v="Origen Interno "/>
    <s v="3.    Seguimientos de la Asesoría de Control Interno."/>
    <x v="10"/>
    <s v="Alejandro Marín Cañón"/>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4T00:00:00"/>
    <s v="NO"/>
    <s v="N/A"/>
    <s v="NO"/>
    <s v="N/A"/>
    <s v="N/A"/>
    <s v="Inoportunidad en la entrega de la formulación al PAAC 2019, por falta de personal ya que solo se contaba con disponibildad de la Asesora de Control Interno, Auxiliar Administrativa  407- 05 y Profesional Universitario 219-01"/>
    <s v="Acción Correctiva "/>
    <s v="Realizar formulación y entrega oportuna del PAAC 2020 según los lineamientos y plazos dados por la Oficina Asesora de Planeación"/>
    <s v="Formulación del PAAC 2020"/>
    <s v="entrega del la formulación PAAC 2020 en los tiempos estipulados por la OAP"/>
    <x v="22"/>
    <d v="2020-01-31T00:00:00"/>
    <x v="2"/>
    <x v="2"/>
    <s v="CERRADA"/>
    <x v="0"/>
    <s v="15/01/2020_x000a_15/04/2020"/>
    <s v="CUMPLIDA"/>
    <s v="15/01/2020:Se Realizaron las siguientes actividades: _x000a_*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_x000a_* La OAP el día 24 de dic2019 con memorando 2019IE23353 convoca a mesas de trabajo para desarrollar mapa de riesgos(15,20 y 24 de enero de 2020) y PAAC (14 y 21 de enero 2020),_x000a_* El día 14ener2020 la OAP envia memorando 2020IE262, solicitando asignación de profesionales  para asistir a mesa de trabajo del 16ene2020 en mejoramiento de vivienda._x000a__x000a_15/04/2020: Se realiza envio oportuno de la formulación del PAAC 2020 al area de Planeación, mediante correo electronico el dia 24Ene2020."/>
    <s v="Ruta:\\10.216.160.201\control interno\2019\19.04 INF.  DE GESTIÓN\HERRAMIENTAS\PAAC_x000a_\\10.216.160.201\control interno\2020\19.04 INF.  DE GESTIÓN\HERRAMIENTAS\PAAC_x000a__x000a_Correo electronico del dia 24Ene2020, donde se realiza el envio oportuno de la formulación del PAAC 2020 al area de Planeación"/>
    <s v="Alexandra Johenn Álvarez Mantilla /Profesional Universitario-219-01"/>
    <s v="05/02/2020_x000a_28/04/2020"/>
    <s v="SI"/>
    <x v="0"/>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ónico del día 24Ene2020, donde se realiza el envió oportuno de la formulación del PAAC 2020 al área de Planeación."/>
  </r>
  <r>
    <n v="34"/>
    <s v="9. Gestión Administrativa "/>
    <s v="9.43"/>
    <s v="Origen Interno "/>
    <s v="3.    Seguimientos de la Asesoría de Control Interno."/>
    <x v="10"/>
    <s v="Alejandro Marín Cañón"/>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4T00:00:00"/>
    <s v="NO"/>
    <s v="N/A"/>
    <s v="NO"/>
    <s v="N/A"/>
    <s v="N/A"/>
    <s v="Entrega inoportuna de la información, falta de seguimiento a los requisitos de las diferentes dependencias. La información solicitada requiere un mayor tiempo para recopilar la evidencias de los avances solicitados."/>
    <s v="Acción Correctiva "/>
    <s v="Realizar formulación del PAAC 2020 de los procesos ( Gestión Documental Talento Humano y Administrativa),  en los tiempos establecidos  por la Oficina Asesora de planeación."/>
    <s v="Formulación PAAC 2020"/>
    <s v="Matriz PAAC 2020"/>
    <x v="22"/>
    <d v="2020-01-31T00:00:00"/>
    <x v="0"/>
    <x v="0"/>
    <s v="CERRADA"/>
    <x v="0"/>
    <d v="2020-04-21T00:00:00"/>
    <s v="CUMPLIDA"/>
    <s v="21/04/2020: se realizó actualización en la formulación PAAC, en relación a los procesos de la Subdirección Administrativa (Talento Humano, Documental y Administrativa), según el proceso de la Oficina de Planeación."/>
    <s v="Formulacion PAAC carpeta calidad, correo electronico"/>
    <s v="HERNAN DARIO PARRA"/>
    <s v="05/02/2020_x000a_22/04/2020"/>
    <s v="SI"/>
    <x v="0"/>
    <s v="Ángelo Maurizio Diaz Rodríguez_x000a__x000a_Manuel Andres Farias Pinzón"/>
    <s v="05/02/2020: Se verifica que la Oficina asesora de planeación envió memorando con radicado 2019IE23353 de fecha 24-12-2019 en el cual se proyectaron la fechas de elaboración del PAAC 2020,_x000a__x000a_22/04/2020:_x000a_Se cuenta con correo electronico del dia 23Ene2020, donde el señor Hernan Dario Parra Rodriguez hace entrega oportuna al area de Planeacio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
  </r>
  <r>
    <n v="35"/>
    <s v="3. Prevención del Daño Antijurídico y Representación Judicial"/>
    <s v="3.4"/>
    <s v="Origen Interno "/>
    <s v="3.    Seguimientos de la Asesoría de Control Interno."/>
    <x v="10"/>
    <s v="Auditor Interno"/>
    <x v="10"/>
    <s v="Hallazgo - No conformidad"/>
    <s v="Se evidenció incumplimiento por parte del lineamiento interno definido por la Oficina Asesora de Planeación mediante el memorando 2018IE18837 del 20 dic 2018 memorando 2018IE18837 del 20 de diciembre 2018, en el que se establecio fecha de entrega de Formulación del PAAC 2019 el 07 enero de 2019 y en donde la Dirección Jurídica hizo entrega el 28 de enero de 2019."/>
    <d v="2019-09-19T00:00:00"/>
    <s v="NO"/>
    <s v="N/A"/>
    <s v="NO"/>
    <s v="N/A"/>
    <s v="N/A"/>
    <s v="Teniendo en cuenta la finalización del contrato de la persona encargada de realizar esta actividad y por demoras en la nueva contratación, no dio cumplimiento en la oportunidad del envio de la información._x000a_Se presto mayor atención a informes de cierre de año y por descuido no se tuvo presente esta solicitud."/>
    <s v="Acción Correctiva "/>
    <s v="Realizar la formulación del PAAC 2020 y entregarlo según los tiempos estipulados por la Oficina Asesora de Planeación."/>
    <s v="Entrega de información Oportuna"/>
    <s v="No. Información solicitada/No. De Información reportada."/>
    <x v="22"/>
    <d v="2020-01-31T00:00:00"/>
    <x v="10"/>
    <x v="9"/>
    <s v="CERRADA"/>
    <x v="0"/>
    <d v="2020-01-27T00:00:00"/>
    <s v="CUMPLIDA"/>
    <s v="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
    <s v="Se envía adjunto PDF del correo enviado con el PAAC a la OAP."/>
    <s v="Julie Pauline Casallas Pinzon - Contratista 23/02/2019."/>
    <s v="05/02/2020_x000a_28/04/2020"/>
    <s v="SI"/>
    <x v="0"/>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27Ene2020, donde la oficina de Juridica realiza la entrega oportuna de la formulación del PAAC 2020 al area de Planeación."/>
  </r>
  <r>
    <n v="36"/>
    <s v="1. Gestión Estratégica"/>
    <s v="1.24"/>
    <s v="Origen Interno "/>
    <s v="3.    Seguimientos de la Asesoría de Control Interno."/>
    <x v="10"/>
    <s v="Auditor Interno"/>
    <x v="10"/>
    <s v="Hallazgo - No conformidad"/>
    <s v="Se evidenció incumplimiento por parte de algunos procesos del lineamiento interno definido por la Oficina Asesora de Planeación mediante el memorando 2018IE18837 del 20-dic-2018, en el que se estableció como fecha de entrega de la formulación del PAAC 2019 el 07-ene-2019."/>
    <d v="2019-09-20T00:00:00"/>
    <s v="NO"/>
    <s v="N/A"/>
    <s v="NO"/>
    <s v="N/A"/>
    <s v="N/A"/>
    <s v="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_x000a__x000a_Por otro lado, las herramientas son formuladas por el equipo de calidad de la Oficina Asesora de Planeación y fue construída dentro del tiempo establecido, más el correo remitido al Jefe de la Oficina se realizó el día descrito en el reporte. "/>
    <s v="Acción de Mejora "/>
    <s v="Acatar los tiempos establecidos por memorando, para la entrega oportuna de la Formulación de la Herramienta de Plan Anticorrupción y Atención al Ciudadano. "/>
    <s v="Formulación oportuna del Plan Anticorrupción y Atención al Ciudadano. "/>
    <s v="(Solicitud realizada/_x000a_Solicitud requerida) * 100 "/>
    <x v="22"/>
    <d v="2020-01-31T00:00:00"/>
    <x v="3"/>
    <x v="3"/>
    <s v="CERRADA"/>
    <x v="0"/>
    <s v="14/01/2020_x000a_30/06/2020"/>
    <s v="CUMPLIDA"/>
    <s v="14/01/2020: A la fecha, los responsables de procesos han entregado las herramientas de gestión de forma oportuna, acorde al memorando de solicitud._x000a__x000a_30/06/2020: Para la formualción del Mapa deRiesgos - PAAC, se evidenció la entrega oportuna por parte de los responsables de procesos, exceptuando el proceso de Gestión de Comunicaciones, que entregó posterior a la fecha requerida."/>
    <s v="14/01/2020: \\10.216.160.201\calidad\19. CONSOLIDADO MAPAS DE RIESGO\MATRIZ DE RIESGOS - PAAC\2019\MATRIZ DE RIESGOS - PAAC - 3er. CORTE_x000a__x000a_30/06/2020: \\10.216.160.201\calidad\19. CONSOLIDADO MAPAS DE RIESGO\MATRIZ DE RIESGOS - PAAC\2020\MATRIZ DE RIESGOS - PAAC FINAL"/>
    <s v="14/01/2020: Javier de Jesús Cruz - Jefe Oficina Asesora de Planeación_x000a_Todos los Resposables de procesos_x000a_30/06/2020: Catalina Nagy Patiño - Jefe Oficina Asesora de Planeación_x000a_Todos los Resposables de procesos"/>
    <s v="05/02/2020_x000a_27/04/2020_x000a_03/07/2020"/>
    <s v="SI"/>
    <x v="0"/>
    <s v="Ángelo Maurizio Diaz Rodríguez_x000a_Manuel Andres Farias Pinzón"/>
    <s v="05/02/2020: Se verifica que la Oficina asesora de planeación envió memorando con radicado 2019IE23353 de fecha 24-12-2019 en el cual se proyectaron la fechas de elaboración del PAAC 2020._x000a__x000a_27/04/2020:_x000a_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_x000a_Hallazgo que continua abierto_x000a__x000a_03/07/2020:_x000a_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
  </r>
  <r>
    <n v="37"/>
    <s v="1. Gestión Estratégica"/>
    <s v="1.27"/>
    <s v="Origen Interno "/>
    <s v="3.    Seguimientos de la Asesoría de Control Interno."/>
    <x v="10"/>
    <s v="Auditor Interno"/>
    <x v="10"/>
    <s v="Hallazgo - No conformidad"/>
    <s v="Se evidenció incumplimiento en la divulgación a los servidores públicos y los ciudadanos de las modificaciones realizadas al PAAC 2019, tal y como se establece en el documento “Estrategias para la Construcción del Plan Anticorrupción y de Atención al Ciudadano versión 2”."/>
    <d v="2019-09-20T00:00:00"/>
    <s v="NO"/>
    <s v="N/A"/>
    <s v="NO"/>
    <s v="N/A"/>
    <s v="N/A"/>
    <s v="No se consideró hacer la divulgación de la Herramienta con la inclusión de las dos estategias,  dado que el corte del 2 seguimiento, estaba próximo a realizarse (13 de septiembre - 2019) . _x000a__x000a_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s v="Acción Correctiva "/>
    <s v="Socializar las modificaciones al PAAC, inmediatamente se realicen los ajustes a la Matriz de Riesgos - PAAC, a todas las partes interesadas, a fin de cumplir con lo establecido en  &quot;Estrategias para la Construcción del Plan Anticorrupción y de Atención al Ciudadano versión 2”."/>
    <s v="Divulgación "/>
    <n v="1"/>
    <x v="23"/>
    <d v="2019-12-31T00:00:00"/>
    <x v="3"/>
    <x v="3"/>
    <s v="CERRADA"/>
    <x v="0"/>
    <s v="4/10/2019_x000a_14/01/2020_x000a_30/06/2020"/>
    <s v="CUMPLIDA"/>
    <s v="14/01/2020: La Oficina Asesora de Planeación solicitó la publicación del Mapa de Riesgos - Plan Anticorrupción y tención al Ciudadano, cumpliendo así con la Normatividad que nos rige  (10/01/2020) _x000a__x000a_Publicación: _x000a__x000a_1. Pagina web de la Caja de la Vivienda Popular y en el Botón de Transparencia _x000a__x000a_https://www.cajaviviendapopular.gov.co/?q=matriz-de-riesgos-plan-anticorrupci%C3%B3n-y-atenci%C3%B3n-al-ciudadano#matriz-de-riesgos---plan-anticorrupci-n-y-atenci-n-al-ciudadano-2019_x000a__x000a_Calidad: _x000a__x000a_\\10.216.160.201\calidad\19. CONSOLIDADO MAPAS DE RIESGO\MATRIZ DE RIESGOS - PAAC\2019\MATRIZ DE RIESGOS - PAAC - 3er. CORTE_x000a__x000a_30/06/2020: _x000a_La Oficina Asesora de Planeación, una vez consolidada la información para los 16 procesos de la Entidad, llevó para revisión y/o aprobación la formulación del Mapa de riesgos - PAAC - 2020, en el Comité Institucional de Gestión y Desempeño, el día 27 de enero - 2020. _x000a_El 28 de enero - 2020 solicitó la publicación de la versión preliminar para observaciones de los grupos de interés internos y externos. _x000a_El 28 de enero - 2020, envía el Mapa de Riesgos - Plan Anticorrupción y Atención al ciudadado a los Responsables de Procesos y sus enlaces, para socializar la Versión Preliminar Mapa de Riesgos Procesos – Plan Anticorrupción y Atención al Ciudadano._x000a_El 31 de enero - 2020, una vez aprobada y no habiendo recibido observaciones, se publica la formulación de la Herramienta en la página web y en la carpeta de calidad, cumpliendo así con la Normatividad que nos rige  (3101/2020). _x000a__x000a_Publicación: _x000a_1. Pagina web de la Caja de la Vivienda Popular y en el Botón de Transparencia _x000a_https://www.cajaviviendapopular.gov.co/?q=matriz-de-riesgos-plan-anticorrupci%C3%B3n-y-atenci%C3%B3n-al-ciudadano_x000a__x000a_Calidad: _x000a_\\10.216.160.201\calidad\19. CONSOLIDADO MAPAS DE RIESGO\MATRIZ DE RIESGOS - PAAC\2020_x000a__x000a_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
    <s v="14/01/2020: https://www.cajaviviendapopular.gov.co/?q=matriz-de-riesgos-plan-anticorrupci%C3%B3n-y-atenci%C3%B3n-al-ciudadano_x000a__x000a_30/06/2020: https://www.cajaviviendapopular.gov.co/?q=matriz-de-riesgos-plan-anticorrupci%C3%B3n-y-atenci%C3%B3n-al-ciudadano"/>
    <s v="14/01/2020: Javier de Jesús Cruz - Jefe Oficina Asesora de Planeación_x000a_30/06/2020: Catalina Nagy Patiño - Jefe Oficina Asesora de Planeación"/>
    <s v="16/10/2019_x000a_27/01/2020_x000a_27/04/2020_x000a_03/07/2020"/>
    <s v="SI"/>
    <x v="0"/>
    <s v="Ángelo Maurizio Diaz Rodríguez_x000a_Manuel Andres Farias Pinzón"/>
    <s v="Se evidenció publicación de las modificaciones al PAAC, sin embargo no se evidencia socialización a las partes interesadas de los cambios realizados._x000a__x000a_27/01/2020: Se evidencia que aunque se contempla el control de cambios en el documento del Plan Anticorrupción y de Atención al Ciudadano, no se está controlando los cambios correctamente, pues se formalizaron 2 de las 8 versiones del plan._x000a__x000a_\\10.216.160.201\calidad\19. CONSOLIDADO MAPAS DE RIESGO\MATRIZ DE RIESGOS - PAAC\2019\MATRIZ DE RIESGOS - PAAC - 3er. CORTE_x000a__x000a_27/04/2020:_x000a_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_x000a__x000a_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_x000a_Hallazgo que continua abierto_x000a__x000a_03/07/2020_x000a_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_x000a__x000a_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quot;Control de Cambios de Registros Vigencia 2020&quot;,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_x000a__x000a_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_x000a__x000a_Una vez aprobada y no habiendo recibido observaciones, se publica la formulación de la Herramienta en la página web y en la carpeta de calidad, mediante correo electrónico del día 31Ene2020."/>
  </r>
  <r>
    <n v="38"/>
    <s v="2. Gestión de Comunicaciones"/>
    <s v="2.4"/>
    <s v="Origen Interno "/>
    <s v="3.    Seguimientos de la Asesoría de Control Interno."/>
    <x v="10"/>
    <s v="Auditor Interno"/>
    <x v="10"/>
    <s v="Hallazgo - No conformidad"/>
    <s v="Se evidencio incumplimiento al lineamiento interno definido por la Oficina Asesora de Planeación mediante memorando 2018IE18837 del 20 de dic de 2018, en el que se establecio la fecha de entrega del PAAC 2019 el 07 de enero de 20129"/>
    <d v="2019-09-24T00:00:00"/>
    <s v="NO"/>
    <s v="N/A"/>
    <s v="NO"/>
    <s v="N/A"/>
    <s v="N/A"/>
    <s v="No se contaba con el personal capacitado para realizar la formulación"/>
    <s v="Acción Correctiva "/>
    <s v="Entregar oportunamente  la formulación del Plan de anticorrupción y atención ciudadano vigencia 2020 de acuerdo a las fechas establecidas por la Oficina Asesora de Planeación"/>
    <s v="Entrega oportuna formulación PAAC 2020"/>
    <s v="Correo electronico"/>
    <x v="22"/>
    <d v="2020-01-30T00:00:00"/>
    <x v="11"/>
    <x v="10"/>
    <s v="CERRADA"/>
    <x v="0"/>
    <d v="2020-04-17T00:00:00"/>
    <s v="CUMPLIDA"/>
    <s v="Esta acción se le dio cumplimiento el día 30 de enero de 2020, el cual se envío a la OAP a través de correo electronico por parte del Jefe de la Oficina Asesora de Comunicaciones."/>
    <s v="Se hizo envío por correo electónico a la OAP el día 30 de enero de 2020 con el documento de acuerdo a la fecha establecida por la OAP"/>
    <s v="Jefe Oficina Asesora de Comunicaciones "/>
    <s v="05/02/2020_x000a_28/04/2020"/>
    <s v="SI"/>
    <x v="0"/>
    <s v="Ángelo Maurizio Diaz Rodríguez_x000a_Manuel Andres Farias Pinzón"/>
    <s v="05/02/2020: Se verifica que la Oficina asesora de planeación envió memorando con radicado 2019IE23353 de fecha 24-12-2019 en el cual se proyectaron la fechas de elaboración del PAAC 2020._x000a__x000a_28/04/2020:_x000a_Se cuenta con correo electronico del dia 30Ene2020, donde el proceso de Comunicaciones realiza la entrega oportuna de la formulación del PAAC 2020 al area de Planeación."/>
  </r>
  <r>
    <n v="39"/>
    <s v="10. Gestión Financiera "/>
    <s v="10.29"/>
    <s v="Origen Interno "/>
    <s v="3.    Seguimientos de la Asesoría de Control Interno."/>
    <x v="10"/>
    <s v="Auditor Interno"/>
    <x v="10"/>
    <s v="Hallazgo - No conformidad"/>
    <s v="Se evidenció incumplimiento al lineamiento interno definido por la Oficina Asesora de Planeación mediante el memorando 2018IE18837 del 20-dic-2018, en el que se estableció como fecha de entrega de la formulación del PAAC 2019 el 07-ene-2019."/>
    <d v="2019-09-26T00:00:00"/>
    <s v="NO"/>
    <s v="N/A"/>
    <s v="NO"/>
    <s v="N/A"/>
    <s v="N/A"/>
    <s v="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
    <s v="Acción Correctiva "/>
    <s v="Entregar la formulación del PAAC vgencia 2020 en la fechas establecidas por parte de la Oficina Asesora de Planeación."/>
    <s v="Entrega oportuna de la formulación PAAC 2020"/>
    <s v="Correo electronico con envio oportuno de la formulación PAAC 2020"/>
    <x v="22"/>
    <d v="2020-01-31T00:00:00"/>
    <x v="5"/>
    <x v="5"/>
    <s v="CERRADA"/>
    <x v="0"/>
    <s v="09/01/2020_x000a_21/04/2020"/>
    <s v="CUMPLIDA"/>
    <s v="De acuerdo con el memorando 2019IE23353 por parte la Oficina Asesora de Planeación, se asistió a las mesas de trabajo establecidas, y se remitió el 24 de enero de 2020 por correo electronico la formulación  del plan anticorrupción cumpliendo con los plazos establecidos."/>
    <s v="Memorando 2019IE23353 con asunto: Construccion Mapa de Riesgos - Plan Anticorrupcion 2020_x000a_Correo institucional del 24 de enero de 2020 con asunto: Construcción Mapa de Riesgos - Plan Anticorrupción 2020"/>
    <s v="Rafael Pinilla Cueva / profesional SIG_x000a_Audrey Alvarez Bustos / Subdirectora Financiera"/>
    <s v="05/02/2020_x000a_29/04/2020"/>
    <s v="SI"/>
    <x v="0"/>
    <s v="Ángelo Maurizio Diaz Rodríguez_x000a_Manuel Andres Farias Pinzón"/>
    <s v="05/02/2020: Se verifica que la Oficina asesora de planeación envió memorando con radicado 2019IE23353 de fecha 24-12-2019 en el cual se proyectaron la fechas de elaboración del PAAC 2020._x000a__x000a_29/04/2020:_x000a_Se cuenta con correo electronico del dia 24Ene2020, donde la Subdirección Financiera realiza la entrega oportuna de la formulación del PAAC 2020 al area de Planeación."/>
  </r>
  <r>
    <n v="40"/>
    <s v="10. Gestión Financiera "/>
    <s v="10.31"/>
    <s v="Origen Interno "/>
    <s v="1.    Auditorías Internas. "/>
    <x v="11"/>
    <s v="Graciela Zabala Rico"/>
    <x v="11"/>
    <s v="Hallazgo - No conformidad"/>
    <s v="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
    <d v="2019-12-24T00:00:00"/>
    <s v="NO"/>
    <s v="N/A"/>
    <s v="SI"/>
    <s v="Numeral 9 &quot;Puntos de Control&quot; 2.4.14  del procedimiento SFIN-Pr-11 - Operaciones de Tesoreria"/>
    <s v="5 porqués"/>
    <s v="Falta de retroalimentacion de los documentos vigentes en el Sistema de Gestión de Calidad._x000a__x000a_Falta de revisiones periodicas en la aplicación a los procedimientos._x000a__x000a_Aplicación de nuevas actividades sin actualizar los procedimientos."/>
    <s v="Acción Correctiva "/>
    <s v="Actualizar, socializar y aplicar el procedimiento SFIN-Pr-11 - Operaciones de Tesorería, asociando el instructivo 208-SFIN-In-03 PROT. SEGURIDAD TESORERIA DE LA CVP"/>
    <s v="Actualización  procedimiento"/>
    <s v="1= cumplido_x000a_0= no cumplido"/>
    <x v="20"/>
    <d v="2020-06-30T00:00:00"/>
    <x v="5"/>
    <x v="5"/>
    <s v="CERRADA"/>
    <x v="0"/>
    <d v="2020-04-21T00:00:00"/>
    <s v="CUMPLIDA"/>
    <s v="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
    <s v="Procedimiento SFIN-Pr-11 - Operaciones de Tesorería en su versión 3_x000a_Correo institucional de convocatoria a los equipos de trabajo de la Subdirección Financiera del 10 de marzo de 2020_x000a_Listas de asistencia del 11 de marzo de 2020."/>
    <s v="Audrey Alvarez Bustos / Subdirectora Financiera"/>
    <d v="2020-04-29T00:00:00"/>
    <s v="SI"/>
    <x v="0"/>
    <s v="Manuel Andres Farias Pinzón"/>
    <s v="29/04/2020:_x000a_Se cuenta con correo electronico del dia 10Mar2020 donde se convoca a los equipos de trabajo de la Subdirección Financiera con el objetivo de revisar y definir los tiempos para las modificaciones, eliminaciones y creaciones de los documentos de gestión de calidad como, formatos, instructivos y procedimientos._x000a__x000a_Asi mismo se cuenta con Listados de asistencia del 11Mar2020 correspondientes al desarrollo de la revision de los documentos del proceso de Financiera._x000a__x000a_Se evidencia actualización del Procedimiento SFIN-Pr-11 - Operaciones de Tesorería en su versión 3, con fecha de aprobación del 30Dic2019, el cual se encuentra publicado en la carpetade calidad en la ruta: \\10.216.160.201\calidad\10. PROCESO GESTIÓN FINANCIERA\PROCEDIMIENTOS\208-SFIN-Pr-11 OPERACIONES DE TESORERÍA, el cual fue socializado el día 11Mar2020._x000a__x000a_"/>
  </r>
  <r>
    <n v="41"/>
    <s v="10. Gestión Financiera "/>
    <s v="10.32"/>
    <s v="Origen Interno "/>
    <s v="1.    Auditorías Internas. "/>
    <x v="11"/>
    <s v="Graciela Zabala Rico"/>
    <x v="11"/>
    <s v="Hallazgo - No conformidad"/>
    <s v="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
    <d v="2019-12-24T00:00:00"/>
    <s v="NO"/>
    <s v="N/A"/>
    <s v="NO"/>
    <s v="N/A"/>
    <s v="5 porqués"/>
    <s v="Aplicación incorrecta del instructivo 208-SFIN-In-03 PROT. SEGURIDAD TESORERIA DE LA CVP_x000a__x000a_Aplicación insuficiente a los numerales 4 y 11 Manual específico de Funciones y Competencias Laborales_x000a__x000a_Falta de revisiones periodicas en la aplicación a los procedimientos "/>
    <s v="Acción preventiva "/>
    <s v="Actualizar, socializar y aplicar el instructivo 208-SFlN-In-03 Protocolo  de  Seguridad  del  Area de Tesoreria  de la  C.V.P asociandolo al procedimiento SFIN-Pr-11 - Operaciones de Tesoreria y al Manual de Funciones por el responsable del manejo y custodia de la Caja Fuerte."/>
    <s v="Actualización  instructivo"/>
    <s v="1= cumplido_x000a_0= no cumplido"/>
    <x v="20"/>
    <d v="2020-07-30T00:00:00"/>
    <x v="5"/>
    <x v="5"/>
    <s v="CERRADA"/>
    <x v="0"/>
    <s v="21/04/2020_x000a_25/06/2020_x000a_18/11/2020"/>
    <s v="CUMPLIDA"/>
    <s v="21/04/2020:_x000a_A la fecha de corte, esta acción se encuentra en curso ya que se ha venido actualizando el instructivo  208-SFIN-In-03 PROT. SEGURIDAD TESORERIA DE LA CVP_x000a__x000a_25/06/2020:_x000a_A la fecha de corte 23 de junio de 2020 se finalizo la revisión de fondo de la actualizacion del instructivo 208-SFIN-In-03 PROT. SEGURIDAD TESORERIA DE LA CVP, la cual se encuentra en proceso de ajuste de formas para asi ser radicado en la Oficina Asesora de Planeación._x000a__x000a_18/11/2020:_x000a_Se actualizo el instructivo 208-SFIN-In-03 PROTOCOLO DE SEGURIDAD DE LA TESORERIA DE LA C.V.P. V2 vigente desde el 02 de julio de 2020. Asi mismo se realizo la convocatoria a la socializacion a los servidores publicos de la Subdireccion Financiera por google meet y esta se realizo el 29 de julio de 2020."/>
    <s v="1. Instructivo 208-SFIN-In-03 PROTOCOLO DE SEGURIDAD DE LA TESORERIA DE LA C.V.P. V2_x000a_2. Convocatoria socializacion del instructivo _x000a_3. Presentacion de la socializacion del instructivo"/>
    <s v="Audrey Alvarez Bustos / Subdirectora Financiera_x000a_Rafael Pinilla Cueva / profesional SIG_x000a__x000a_Lucia del Pilar Bohorquez Avendaño / Subdirectora Financiera_x000a_Rafael Pinilla Cueva / profesional SIG"/>
    <s v="29/04/2020_x000a_25/06/2020_x000a_19/11/2020"/>
    <s v="SI"/>
    <x v="0"/>
    <s v="Manuel Andres Farias Pinzón"/>
    <s v="29/04/2020:_x000a_Se adjunta borrador del Instructivo de politicas y procedimientos para implementar el protocolo de seguridad en la C.V.P. _x000a__x000a_25/06/2020:_x000a_Se adjunta borrador del Instructivo de politicas y procedimientos para implementar el protocolo de seguridad en la C.V.P._x000a__x000a_19/11/2020:_x000a_Se cuenta con el instructivo actualizado 208-SFIN-In-03 PROTOCOLO DE SEGURIDAD DE LA TESORERIA DE LA C.V.P., Versión 2 vigente desde el 02Jul2020 y socializado a los servidores publicos de la Subdireccion Financiera por google meet el día 29Jul2020._x000a__x000a_Así mismo se cuenta con correo electrónico del día 27Jul2020, donde se realiza la invitación para la socialización del Prótocolo de Seguridad Tesoreria el día 29Jul2020, dirigido a los servidores públicos que se encuentran vinculados al proceso de gestión de Tesorería de la CVP._x000a__x000a_Se anexa presentación en PowerPoint donde se socializa el 208-SFIN-In-03 PROTOCOLO DE SEGURIDAD DE LA TESORERIA DE LA C.V.P., Versión 2 vigente desde el 02Jul2020 _x000a__x000a_Se anexa acta de reunión del 29Jul2020 donde se realiza la socialización del protocolo de seguridad de la tesoreria de la CVP."/>
  </r>
  <r>
    <n v="42"/>
    <s v="3. Prevención del Daño Antijurídico y Representación Judicial"/>
    <s v="3.5"/>
    <s v="Origen Interno "/>
    <s v="3.    Seguimientos de la Asesoría de Control Interno."/>
    <x v="12"/>
    <s v="Andrea Sierra Ochoa"/>
    <x v="12"/>
    <s v="Hallazgo - No conformidad"/>
    <s v="Incumplimiento artículo 13 Reglamento Interno Comité Conciliacion obligatoriedad constancia inasistencia miembros permanentes a sesiones"/>
    <d v="2019-10-23T00:00:00"/>
    <s v="NO"/>
    <s v="N/A"/>
    <s v="NO"/>
    <s v="N/A"/>
    <s v="N/A"/>
    <s v="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
    <s v="Acción Correctiva "/>
    <s v="Emitir y presentar en sesion de Comité de Conciliación memorando dirigido a los miembros del mismo Comité  recordando lo previsto en el articulo 13 del Reglamento Interno del Comité de Conciliación"/>
    <s v="Memorando cumplimiento articulo 13 Reglamento Interno Comité Conciliación"/>
    <s v="Un memorando"/>
    <x v="24"/>
    <d v="2019-12-30T00:00:00"/>
    <x v="10"/>
    <x v="9"/>
    <s v="CERRADA"/>
    <x v="0"/>
    <s v="14/11/2019_x000a_15/04/2020_x000a_23/06/2020                   "/>
    <s v="CUMPLIDA"/>
    <s v="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
    <s v="Se envía adjunto Memorando N°. 2019IE20376 del 15 de noviembre de 2019 suscrito por el Director Jurídico de la entidad, previamente remitido a la Asesora de Control Interno, asi como el Acta No. 249 de 29 de noviembre de 2019 del Comité de Conciliación."/>
    <s v="Christian Camilo Orjuela Galeano-Profesional Universitario"/>
    <s v="28/04/2020_x000a_25/06/2020"/>
    <s v="SI"/>
    <x v="0"/>
    <s v="Manuel Andres Farias Pinzón"/>
    <s v="28/04/2020:_x000a_Se cuenta con memorando 2019IE20376 del dia 15Nov2019, donde el Director Jurídico de la entidad se dirige a los miembros del Comité de Conciliación, recordando lo previsto en el articulo 13 del Reglamento Interno del Comité de Conciliación;  pero no se adjunta soporte que evidencie en que sesion de Comité de Conciliación se presentó dicho memorando._x000a_Hallazgo que continua abierto_x000a__x000a_25/06/2020:_x000a_Se cuenta con Acta No 249 del Comité de Conciliación del dia 20Nov2019, donde se recuerda a los miembros del comité, lo previsto en el artículo 13 del Reglamento Interno del Comité de Conciliación; así mismo en el acta en mención se presenta el memorando 2019IE20376 del dia 15Nov2019."/>
  </r>
  <r>
    <n v="43"/>
    <s v="3. Prevención del Daño Antijurídico y Representación Judicial"/>
    <s v="3.6"/>
    <s v="Origen Interno "/>
    <s v="3.    Seguimientos de la Asesoría de Control Interno."/>
    <x v="12"/>
    <s v="Andrea Sierra Ochoa"/>
    <x v="12"/>
    <s v="Recomendación - Oportunidad de Mejora "/>
    <s v="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
    <d v="2019-10-23T00:00:00"/>
    <s v="NO"/>
    <s v="N/A"/>
    <s v="NO"/>
    <s v="N/A"/>
    <s v="N/A"/>
    <s v="Se cargo por error involuntario el fallo del 22 de Noviembre de 2017 proferido por el Juzgado 23 Administrativo del Circuito en lugar del acta N° 207 de 2018 con todos sus anexos. "/>
    <s v="Corrección "/>
    <s v="Solicitar al soporte tecnico de SIPROJ de la alcaldia la modificacion del estado del acta el acta N°207 de la sesion realizada el 1 de febrero de 2018 y proceder a subirla de manera correcta en el aplicativo Siproj Web"/>
    <s v="Cargue el acta N°207 de la sesion realizada el 1 de febrero de 2018  el aplicativo Siproj Web"/>
    <s v="Soporte de la evidencia de cargue del el acta N°207 de la sesion realizada el 1 de febrero de 2018  el aplicativo Siproj Web"/>
    <x v="25"/>
    <d v="2019-11-15T00:00:00"/>
    <x v="10"/>
    <x v="9"/>
    <s v="CERRADA"/>
    <x v="0"/>
    <s v="14/11/2019_x000a_15/04/2020"/>
    <s v="CUMPLIDA"/>
    <s v="Se solicitó al soporte tecnico de SIPROJ de la alcaldia la modificacion del estado del acta el acta N°207 de la sesion realizada el 1 de febrero de 2018 y se procedio a subirla de manera correcta en el aplicativo Siproj Web"/>
    <s v="Se envía adjunto PDF de Correo electrónico remitido a SIPROJ y pantallazo del Sistema en donde se evidencia el acta cargada de manera correcta."/>
    <s v="Christian Camilo Orjuela Galeano-Profesional Universitario"/>
    <d v="2020-04-28T00:00:00"/>
    <s v="SI"/>
    <x v="0"/>
    <s v="Manuel Andres Farias Pinzón"/>
    <s v="28/04/2020:_x000a_Se cuenta con solicitud de soporte técnico de SIPROJ de la alcaldia, sobre la modificación del estado del acta N°207 de la sesión realizada el 1 de febrero de 2018, igualmente se adjunta pantallazo del aplicativo con la corrección realizada en el aplicativo Siproj Web."/>
  </r>
  <r>
    <n v="44"/>
    <s v="3. Prevención del Daño Antijurídico y Representación Judicial"/>
    <s v="3.7"/>
    <s v="Origen Interno "/>
    <s v="3.    Seguimientos de la Asesoría de Control Interno."/>
    <x v="12"/>
    <s v="Andrea Sierra Ochoa"/>
    <x v="12"/>
    <s v="Recomendación - Oportunidad de Mejora "/>
    <s v="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
    <d v="2019-10-23T00:00:00"/>
    <s v="NO"/>
    <s v="N/A"/>
    <s v="NO"/>
    <s v="N/A"/>
    <s v="N/A"/>
    <s v="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
    <s v="Corrección "/>
    <s v="Realizar un memorando dirigido al Secretario Tecnico del Comité de Conciliacion y Defensa Judicial, indicando que al final de su gestion debera hacer entrega integral de la informacion que estuvo a su cargo durante su periodo de gestion."/>
    <s v="Memorando "/>
    <s v="Un memorando del Director Juridico al secretario del Comité solicitando informe."/>
    <x v="24"/>
    <d v="2019-12-30T00:00:00"/>
    <x v="10"/>
    <x v="9"/>
    <s v="CERRADA"/>
    <x v="0"/>
    <s v="15/04/2020                        14/11/2019"/>
    <s v="CUMPLIDA"/>
    <s v="Director Jurídico remitió memorando al Secretario Tecnico del Comité de Conciliacion y Defensa Judicial, indicando que al final de su gestion debera hacer entrega integral de la informacion que estuvo a su cargo durante su periodo de gestion."/>
    <s v="Se envía adjunto Memorando 2020IE1054 del 11 de febrero de 2020"/>
    <s v="Christian Camilo Orjuela Galeano-Profesional Universitario"/>
    <d v="2020-04-28T00:00:00"/>
    <s v="SI"/>
    <x v="0"/>
    <s v="Manuel Andres Farias Pinzón"/>
    <s v="28/04/2020:_x000a_Se cuenta con memorando 2020IE1054 del 11Feb2020 dirigido al Secretario Técnico del Comite de Conciliación, indicando que al final de la gestión adelantada por la Secretaría Técnica del Comite de Conciliación y Defensa Judicial, debera hacer entrega integral de la información que estuvo a su cargo durante su periodo de gestión."/>
  </r>
  <r>
    <n v="45"/>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3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alizar 1 Socialización en el primer Trimestre - 2020, con el equipo de profesionales de la Oficina Asesora de Planeación, con el fim de explicar el manejo del procedimiento 208-PLA-Pr-20 Versión 3: Elaboración, ejecución,_x000a_control y seguimiento del plan anual de gastos e inversiones y plan anual de adquisiciones."/>
    <s v="Socialización del procedimiento 208-PLA-Pr-20."/>
    <s v="No. de socializaciones realizadas / No. de socializaciones programadas"/>
    <x v="26"/>
    <d v="2020-06-30T00:00:00"/>
    <x v="3"/>
    <x v="3"/>
    <s v="CERRADA"/>
    <x v="0"/>
    <s v="21/04/2020_x000a_30/06/2020"/>
    <s v="CUMPLIDA"/>
    <s v="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_x000a__x000a_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
    <s v="30/06/2020: \\10.216.160.201\Oficial\PLAN DE MEJORAMIENTO CI\2020\SEGUIMIENTO JUNIO - 30 2020\PROYECTOS"/>
    <s v="Catalina Nagy Patiño - Jefe Oficina Asesora de Planeación"/>
    <s v="27/04/2020_x000a_03/07/2020"/>
    <s v="SI"/>
    <x v="0"/>
    <s v="Manuel Andres Farias Pinzón"/>
    <s v="24/04/2020:_x000a_La oficina asesora de Planeación realiza solicitud para el aplazamiento de la fecha de finalización (31Mar2020), la cual se aplaza para el dia 30Jun2020._x000a__x000a_03/07/2020:_x000a_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
  </r>
  <r>
    <n v="46"/>
    <s v="1. Gestión Estratégica"/>
    <s v="1.29"/>
    <s v="Origen Interno "/>
    <s v="1.    Auditorías Internas. "/>
    <x v="13"/>
    <s v="Ivonne Andrea Torrez Cruz "/>
    <x v="13"/>
    <s v="Hallazgo - No conformidad"/>
    <s v="Cumplimiento de los procedimientos de la Oficina Asesora de Planeación_x000a_1- Inobservancia en la entrega a la Dirección de Gestión Corporativa y CID de la actualización del Plan Anual de Adquisiciones, por parte de la Oficina Asesora de Planeación._x000a__x000a_Lo anterior, frente al Procedimiento 208-PLA-Pr-20 Versión 3: Elaboración, ejecución, control y seguimiento del plan anual de gastos e inversiones y plan anual de adquisiciones, Actividad 22."/>
    <d v="2019-12-24T00:00:00"/>
    <s v="NO"/>
    <s v="N/A"/>
    <s v="NO"/>
    <s v="N/A"/>
    <s v="N/A"/>
    <s v="Desconocimiento del procedimiento 208-PLA-Pr-20 Versión 3: Elaboración, ejecución, control y seguimiento del plan anual de gastos e inversiones y plan anual de adquisiciones, por parte del equipo de profesionales de proyectos de la Oficina Asesora de Planeación. "/>
    <s v="Acción Correctiva "/>
    <s v="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
    <s v="Actualizaciones enviadas"/>
    <s v="No. De actualizaciones del Plan Anual de Adquisiciones remitidas/No. De actualizaciones del Plan Anual de Adquisiciones realizadas"/>
    <x v="22"/>
    <d v="2020-12-17T00:00:00"/>
    <x v="3"/>
    <x v="3"/>
    <s v="INICIADA EN LA VIGENCIA 2020"/>
    <x v="2"/>
    <s v="21/04/2020_x000a_30/06/2020_x000a_20/11/2020"/>
    <s v="EN DESARROLLO "/>
    <s v="21/04/2020: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_x000a__x000a_30/06/2020: 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_x000a__x000a_20/11/2020: De acuerdo con la acción establecida en el procediemiento 208-PLA-Pr-20 ELABORACION, EJECUCION, CONTROL Y SEGUIMIENTO DEL PLAN ANUAL DE GASTOS E INVERSIONES Y PLAN ANUAL DE ADQUISICIONES se remitió a la Dirección de Gestión Corporativa y CID el Plan Anual de Adquisiciones, se adjunta evidencia del envío del tercer trimestre del año (Julio, Agosto, Septiembre)"/>
    <s v="21/04/2020: Correos institucionales en cual se envidencia el envío del documento:_x000a_\\10.216.160.201\Oficial\PLAN DE MEJORAMIENTO CI\2020\Actividad 46_x000a__x000a_30/06/2020: Correos institucionales en los cuales se evidencia el envío del documento:_x000a__x000a_\\10.216.160.201\Oficial\PLAN DE MEJORAMIENTO CI\2020\SEGUIMIENTO JUNIO - 30 2020\PROYECTOS_x000a__x000a_20/11/2020: \\10.216.160.201\Oficial\REUNIONES DE SEGUIMIENTO\2020\PLAN DE MEJORAMIENTO - PROCESOS\1 - CORREOS DGC PAA"/>
    <s v="Catalina Nagy Patiño - Jefe Oficina Asesora de Planeación"/>
    <s v="27/04/2020_x000a_03/07/2020_x000a_23/11/2020"/>
    <s v="NO"/>
    <x v="2"/>
    <s v="Manuel Andres Farias Pinzón"/>
    <s v="24/04/2020:_x000a_Se cuenta con los siguientes correos electronicos, donde la oficina asesora de Planeación envia a la Direccion de Gestión Corporativa y Oficina de Comunicaciones el Plan Anual de Adquisiciones de la CVP actualizado:_x000a__x000a_Correo del día 17Feb2020 - Plan Anual de Adquisiciones - Corte 31 enero 2020_x000a_Correo del día 16Mar2020 - Plan Anual de Adquisiciones CVP - Corte 29 de febrero de 2020_x000a_Correo del día 21Abr2020 - Plan Anual de Adquisiciones CVP - Corte 29 de marzo de 2020_x000a__x000a_03/07/2020:_x000a_Se cuenta con los siguientes correos electronicos, donde la oficina asesora de Planeación envia a la Direccion de Gestión Corporativa y Oficina de Comunicaciones el Plan Anual de Adquisiciones de la CVP actualizado:_x000a__x000a_Correo del día 20May2020 - Plan Anual de Adquisiciones - Corte 30 abril 2020_x000a_Correo del día 12Jun2020 - Plan Anual de Adquisiciones - Corte 31 mayo 2020_x000a_Actividad que se encuentra en Ejecución Oportuna_x000a__x000a_23/11/2020:_x000a_Se cuenta con los siguientes correos electronicos, donde la oficina asesora de Planeación envia a la Direccion de Gestión Corporativa y Oficina de Comunicaciones el Plan Anual de Adquisiciones de la CVP actualizado:_x000a__x000a_Correo del día 26Ago2020 - Plan Anual de Adquisiciones - Corte 31 Julio 2020_x000a_Correo del día 07Sep2020 - Plan Anual de Adquisiciones - Corte 31 agosto 2020_x000a_Correo del día 05Oct2020 - Plan Anual de Adquisiciones - Corte 30 septiembre 2020_x000a_Actividad que se encuentra en Ejecución Oportuna"/>
  </r>
  <r>
    <n v="47"/>
    <s v="7. Urbanizaciones y Titulación"/>
    <s v="7.9"/>
    <s v="Origen Interno "/>
    <s v="1.    Auditorías Internas. "/>
    <x v="14"/>
    <s v="Ivonne Andrea Torrez Cruz "/>
    <x v="14"/>
    <s v="Hallazgo - No conformidad"/>
    <s v="“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
    <d v="2020-01-22T00:00:00"/>
    <s v="NO"/>
    <s v="N/A"/>
    <s v="NO"/>
    <s v="N/A"/>
    <s v="5 porqués"/>
    <s v="La aplicación a dicho proceso contractual, exclusivamente de las normas de derecho privado con fundamento en la Ley 1537 de 2012, y no la aplicación de ley 80 de 1993 ni sus decretos reglamentarios, o las normas que la adicionan o modifican."/>
    <s v="Acción Correctiva "/>
    <s v="Solicitar a la Dirección Jurídica de la entidad en los próximos procesos contractuales para la celebración de contratos de fiducia mercantil, que se indique cuál es la norma aplicable a los mismos."/>
    <s v="Realización de audiencias del proceso contractual de acuerdo con la ley aplicable"/>
    <s v="Realizar las etapas, audiencias, diligencias del proceso/Las que exige ley aplicable según lo conceptuado por  la Dirección Jurídica de la CVP"/>
    <x v="27"/>
    <d v="2020-12-31T00:00:00"/>
    <x v="1"/>
    <x v="1"/>
    <s v="INICIADA EN LA VIGENCIA 2020"/>
    <x v="2"/>
    <s v="21/04/2020_x000a_23/06/2020_x000a_17/11/2020"/>
    <s v="EN DESARROLLO "/>
    <s v="21/04/2020: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23/06/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_x000a__x000a_17/11/2020: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 v="21/04/2020:Debido a que no ha sido necesario aún ejecutar la acción, no existe evidencia alguna._x000a__x000a_23/06/2020:Debido a que no ha sido necesario aún ejecutar la acción, no existe evidencia alguna._x000a__x000a_17/11/2020 No se ha ejecutado la acciòn por lo tanto no se presenta evidencia."/>
    <s v="Luz Andrea Cáceres-Andres Castillo-Angela Maria Vèlez"/>
    <s v="24/04/2020_x000a_01/07/2020_x000a_23/11/2020"/>
    <s v="NO"/>
    <x v="2"/>
    <s v="Manuel Andres Farias Pinzón"/>
    <s v="24/04/2020:_x000a_A la fecha NO se ha iniciado ningún proceso contractual para la celebración de contrato de fiducia mercantil, por lo tanto, aún no se ha requerido realizar la acción, por ende, no se tiene evidencia alguna._x000a__x000a_01/07/2020:_x000a_A la fecha NO se ha iniciado ningún proceso contractual para la celebración de contrato de fiducia mercantil, por lo tanto, aún no se ha requerido realizar la acción, por ende, no se tiene evidencia alguna._x000a__x000a_23/11/2020:_x000a_A la fecha NO se ha iniciado ningún proceso contractual para la celebración de contrato de fiducia mercantil, por lo tanto, aún no se ha requerido realizar la acción, por ende, no se tiene evidencia alguna."/>
  </r>
  <r>
    <n v="48"/>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Acción Correctiva "/>
    <s v="Realizar el archivo de todos los documentos generados dentro de la etapa precontractual en proximos procesos de contratación de fiducia mercantil "/>
    <s v="Archivo de documentos de la etapa precontractual"/>
    <s v="No. de documentos archivados de la etapa precontractual/No. de documentos generados en la etpa precontractual "/>
    <x v="27"/>
    <d v="2020-12-31T00:00:00"/>
    <x v="1"/>
    <x v="1"/>
    <s v="INICIADA EN LA VIGENCIA 2020"/>
    <x v="2"/>
    <s v="21/04/2020_x000a_23/06/2020_x000a_17/11/2020"/>
    <s v="EN DESARROLLO "/>
    <s v="21/04/2020:En razón a que no se ha adelantado la etapa precontractual de ningún procceso de contratación de fiducia mercantil, no se ha dado el supuesto de hecho para el cumplimiento de la acción._x000a__x000a_23/06/2020: En razón a que no se ha adelantado la etapa precontractual de ningún procceso de contratación de fiducia mercantil, no se ha dado el supuesto de hecho para el cumplimiento de la acción._x000a__x000a_17/11/2020 : En razón a que no se ha adelantado la etapa precontractual de ningún procceso de contratación de fiducia mercantil, no se ha dado el supuesto de hecho para el cumplimiento de la acción."/>
    <s v="21/04/2020:Debido a que no ha sido necesario aún ejecutar la acción, no existe evidencia alguna._x000a__x000a_23/06/2020:Debido a que no ha sido necesario aún ejecutar la acción, no existe evidencia alguna._x000a__x000a_17/11/2020 No se ha ejecutado la acciòn por lo tanto no se presenta evidencia."/>
    <s v="Luz Andrea Cáceres-Andres Castillo-Angela Maria Vèlez"/>
    <s v="24/04/2020_x000a_01/07/2020_x000a_23/11/2020"/>
    <s v="NO"/>
    <x v="2"/>
    <s v="Manuel Andres Farias Pinzón"/>
    <s v="24/04/2020:_x000a_A la fecha NO se ha adelantado la etapa precontractual de ningún procceso de contratación de fiducia mercantil, por lo tanto, aún no se ha requerido realizar la acción, por ende, no se tiene evidencia alguna._x000a__x000a_01/07/2020:_x000a_A la fecha NO se ha adelantado la etapa precontractual de ningún procceso de contratación de fiducia mercantil, por lo tanto, aún no se ha requerido realizar la acción, por ende, no se tiene evidencia alguna._x000a__x000a_23/11/2020:_x000a_A la fecha NO se ha adelantado la etapa precontractual de ningún procceso de contratación de fiducia mercantil, por lo tanto, aún no se ha requerido realizar la acción, por ende, no se tiene evidencia alguna."/>
  </r>
  <r>
    <n v="49"/>
    <s v="7. Urbanizaciones y Titulación"/>
    <s v="7.10"/>
    <s v="Origen Interno "/>
    <s v="1.    Auditorías Internas. "/>
    <x v="14"/>
    <s v="Ivonne Andrea Torrez Cruz "/>
    <x v="14"/>
    <s v="Hallazgo - No conformidad"/>
    <s v="“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_x000a__x000a_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_x000a__x000a_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_x000a__x000a_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_x000a__x000a_En razón de lo anterior se vinculará a esta No Conformidad a la Dirección de Gestión Corporativa y CID, atendiendo su responsabilidad en la custodia y cuidado de los expedientes contractuales generados por las dependencias de la Caja de la Vivienda Popular”._x000a__x000a_"/>
    <d v="2020-01-22T00:00:00"/>
    <s v="NO"/>
    <s v="N/A"/>
    <s v="NO"/>
    <s v="N/A"/>
    <s v="5 porqués"/>
    <s v="1. No ubicación en orden de los documentos precontractuales  dentro del expediente contractual; 2. No efectuar el archivo de todos los documentos generados en la etapa precontractual en el expediente"/>
    <s v="Corrección "/>
    <s v="Remitir al archivo  todos los documentos  de la etapa precontractual de la invitación a cotizar No. 001 de 2012 que no se encuentre archivados en el expediente  "/>
    <s v="Archivo de documentos de la etapa precontractual de la invitación No. 001 de 2012 que no se encuentren en el expediente"/>
    <s v="No. de documentos de la etapa precontractual remitidos para archivo de la invitación a cotizar No. 1 de 2012l/No. de documentos de la etapa precontractual de la invitación No. 001 de 2012 encontrados y no archivados."/>
    <x v="27"/>
    <d v="2020-04-30T00:00:00"/>
    <x v="1"/>
    <x v="1"/>
    <s v="INICIADA EN LA VIGENCIA 2020"/>
    <x v="4"/>
    <s v="21/04/2020_x000a_23/06/2020_x000a_17/11/2020"/>
    <s v="EN DESARROLLO "/>
    <s v="21/04/2020: Se identificaron algunos documentos de la etapa precontractual y se remitieron para su archivo._x000a__x000a_23/06/2020: Se identificaron algunos documentos de la etapa precontractual y se remitieron para su archivo._x000a__x000a_17/11/2020: Fue asignado un contratista para colaborar en la gestión de archivo documental del contrato de fiducia mercantil, el cual fue contratado recientemente. "/>
    <s v="21/04/2020: Correo electrónico enviado el 21 de abril al responsable de la gestión documental de la DUT._x000a__x000a_23/06/2020: Correo electrónico enviado el 21 de abril al responsable de la gestión documental de la DUT. Carpetas contratos._x000a__x000a_17/11/2020: Correo electrónico en el cual se asigna al área de Urbanizaciones a Edith Mendoza Cárdenas contrato 949-2020, para colaborar en la gestión documental del contrato de fiducia mercantil."/>
    <s v="Angela María Vélez C._x000a_Luz Andrea Cáceres-Andres Castillo"/>
    <s v="24/04/2020_x000a_01/07/2020_x000a_23/11/2020"/>
    <s v="NO"/>
    <x v="1"/>
    <s v="Manuel Andres Farias Pinzón"/>
    <s v="24/04/2020:_x000a_No se adjunta evidencia del cumplimiento de esta actividad._x000a__x000a_01/07/2020:_x000a_No se adjunta evidencia del cumplimiento de esta actividad. Hallazgo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r>
  <r>
    <n v="50"/>
    <s v="7. Urbanizaciones y Titulación"/>
    <s v="7.11"/>
    <s v="Origen Interno "/>
    <s v="1.    Auditorías Internas. "/>
    <x v="14"/>
    <s v="Ivonne Andrea Torrez Cruz "/>
    <x v="14"/>
    <s v="Hallazgo - No conformidad"/>
    <s v="“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_x000a__x000a_Lo anterior denota inobservancia artículo 3° de la ley 1150 de 2007: (…)”_x000a__x000a_"/>
    <d v="2020-01-22T00:00:00"/>
    <s v="NO"/>
    <s v="N/A"/>
    <s v="NO"/>
    <s v="N/A"/>
    <s v="5 porqués"/>
    <s v="La aplicación a dicho proceso contractual de las normas de derecho privado con fundamento en la Ley 1537 de 2012, y no la aplicación de ley 80 de 1993 ni sus decretos reglamentarios, o las normas que la adicionan o modifican."/>
    <s v="Acción Correctiva "/>
    <s v="Efectuar en el secop ll todos los procesos contractuales relacionados con la celebración de negocios fiduciarios"/>
    <s v="Publicación secop ll - procesos contractuales de negocios fiduciarios"/>
    <s v="Publicación en secop ll de los documentos del proceso contractual/ procesos contractuales de negocios fiduciarios"/>
    <x v="27"/>
    <d v="2020-12-31T00:00:00"/>
    <x v="1"/>
    <x v="1"/>
    <s v="INICIADA EN LA VIGENCIA 2020"/>
    <x v="2"/>
    <s v="21/04/2020_x000a_23/06/2020_x000a_17/11/2020"/>
    <s v="EN DESARROLLO "/>
    <s v="21/04/2020: Debido a que no se ha adelantado ningun proceso contractual para la celebración de un negocio fiduciario por parte de la entidad,  no se ha tenido que realizar la acción consistente en efectuar su publicación en secop ii_x000a__x000a_23/06/2020: Debido a que no se ha adelantado ningun proceso contractual para la celebración de un negocio fiduciario por parte de la entidad,  no se ha tenido que realizar la acción consistente en efectuar su publicación en secop ii._x000a__x000a_17/11/2020: Debido a que no se ha adelantado ningun proceso contractual para la celebración de un negocio fiduciario por parte de la entidad,  no se ha tenido que realizar la acción consistente en efectuar su publicación en secop ii."/>
    <s v="21/04/2020: Debido a que no ha sido necesario aún ejecutar la acción, no existe evidencia alguna._x000a__x000a_23/06/2020: Debido a que no ha sido necesario aún ejecutar la acción, no existe evidencia alguna._x000a__x000a_17/11/2020: Debido a que no ha sido necesario aún ejecutar la acción, no existe evidencia alguna."/>
    <s v="Angela María Vélez C._x000a_Luz Andrea Cáceres-Andres Castillo"/>
    <s v="24/04/2020_x000a_01/07/2020_x000a_23/11/2020"/>
    <s v="NO"/>
    <x v="2"/>
    <s v="Manuel Andres Farias Pinzón"/>
    <s v="24/04/2020:_x000a_A la fecha NO se ha adelantado ningun proceso contractual para la celebración de un negocio fiduciario por parte de la entidad, por lo tanto, aún no se ha requerido realizar la acción, por ende, no se tiene evidencia alguna._x000a__x000a_01/07/2020:_x000a_A la fecha NO se ha adelantado ningun proceso contractual para la celebración de un negocio fiduciario por parte de la entidad, por lo tanto, aún no se ha requerido realizar la acción, por ende, no se tiene evidencia alguna._x000a__x000a_23/11/2020:_x000a_A la fecha NO se ha adelantado ningun proceso contractual para la celebración de un negocio fiduciario por parte de la entidad, por lo tanto, aún no se ha requerido realizar la acción, por ende, no se tiene evidencia alguna."/>
  </r>
  <r>
    <n v="51"/>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Acción Correctiva "/>
    <s v="Efectuar el archivo periódico de las actas que se expidan por parte del comité directivo fiduciario"/>
    <s v="Archivo actas comié directivo fiduciario"/>
    <s v="No. de Actas Archivadas en el bimestre/No. Actas expedidas en el bimestre"/>
    <x v="27"/>
    <d v="2020-12-31T00:00:00"/>
    <x v="1"/>
    <x v="1"/>
    <s v="INICIADA EN LA VIGENCIA 2020"/>
    <x v="2"/>
    <s v="21/04/2020_x000a_23/06/2020_x000a_17/11/2020"/>
    <s v="EN DESARROLLO "/>
    <s v="21/04/2020: En razón a que hasta el momento no se han suscrito las actas 156 a 160, las cuales se encuentran en proceso de firmas, no se han enviando al archivo del contrato._x000a__x000a_23/06/2020: En espera que la Fiduciaria verifique en sus archivos físicos las firmas de éstas actas_x000a__x000a_17/11/2020: 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
    <s v="21/04/2020: Como se indicó las dos actas de comité directivo fiduciario celebradas en el 2020 hasta el momento no se encuentran firmadas por todos los intervenientes, razón por la cual no se han remitido al archivo del contrato._x000a__x000a_23/06/2020: Como se indicó las dos actas de comité directivo fiduciario celebradas en el 2020 hasta el momento no se encuentran firmadas por todos los intervenientes, razón por la cual no se han remitido al archivo del contrato._x000a__x000a_17/11/2020: Correo electrónico en el cual se asigna al área de Urbanizaciones Edith Mendoza Cárdenas contrato 949-2020, para colaborar en la gestión documental del contrato de fiducia mercantil."/>
    <s v="Angela María Vélez C._x000a_Luz Andrea Cáceres-Andres Castillo"/>
    <s v="24/04/2020_x000a_01/07/2020_x000a_23/11/2020"/>
    <s v="NO"/>
    <x v="2"/>
    <s v="Manuel Andres Farias Pinzón"/>
    <s v="24/04/2020:_x000a_A la fecha las actas 156 a 160 se encuentran en proceso de firmas, por ende no se han enviando al archivo del contrato._x000a__x000a_01/07/2020:_x000a_No se cuenta con actas 156 a 160 firmadas por todos los intervenientes, por ende no se han enviando al archivo del contrato. Una vez se encuentren firmadas se debe verificar la evidencia.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Oportuna&quot;."/>
  </r>
  <r>
    <n v="52"/>
    <s v="7. Urbanizaciones y Titulación"/>
    <s v="7.12"/>
    <s v="Origen Interno "/>
    <s v="1.    Auditorías Internas. "/>
    <x v="14"/>
    <s v="Ivonne Andrea Torrez Cruz "/>
    <x v="14"/>
    <s v="Hallazgo - No conformidad"/>
    <s v="“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
    <d v="2020-01-22T00:00:00"/>
    <s v="NO"/>
    <s v="N/A"/>
    <s v="NO"/>
    <s v="N/A"/>
    <s v="5 porqués"/>
    <s v="No efectuar el archivo de las actas de los comités directivos fiduciarios en el expediente contractual"/>
    <s v="Corrección "/>
    <s v="Remitir al archvio del expediente contractual de las 10 actas de comité directivo fiduciario celebrados."/>
    <s v="Archivo de 10 actas de comiés directivos fiduciarios celebrados"/>
    <s v="No. de Actas  Archivadas  (de las 10)/10 actas de comité directivo fiduciario"/>
    <x v="27"/>
    <d v="2020-04-30T00:00:00"/>
    <x v="1"/>
    <x v="1"/>
    <s v="INICIADA EN LA VIGENCIA 2020"/>
    <x v="4"/>
    <s v="21/04/2020_x000a_23/06/2020_x000a_17/11/2020"/>
    <s v="EN DESARROLLO "/>
    <s v="21/04/2020: Se remitieron para efectos de archvio las actas de comité directivo Fiduciario Nos.  44, 46, 74, 75, 76, 77, 78, 115 y 137. El comité directivo 105 no se realizó._x000a__x000a_23/06/2020: En espera que la Fiduciaria verifique en sus archivos físicos las firmas de éstas actas_x000a__x000a_17/11/2020: Fue asignado un contratista para colaborar en la gestión de archivo documental del contrato de fiducia mercantil, el cual fue contratdo recientemente."/>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para colaborar en la gestión documental del contrato de fiducia mercantil."/>
    <s v="Angela María Vélez C._x000a_Luz Andrea Cáceres-Andres Castillo"/>
    <s v="24/04/2020_x000a_01/07/2020_x000a_23/11/2020"/>
    <s v="NO"/>
    <x v="1"/>
    <s v="Manuel Andres Farias Pinzón"/>
    <s v="24/04/2020:_x000a_Se cuenta con correo electronico del dia 21Abr2020, donde se envian las actas 44, 46, 74, 75, 76, 77, 78, 115 y 137 para archivar en el expediente; El comité directivo 105 no se realizó._x000a__x000a_01/07/2020:_x000a_No se adjunta soporte de evidencia, actividad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r>
  <r>
    <n v="53"/>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Acción Correctiva "/>
    <s v="Realizar el levantamiento oportuno y seguimiento en la suscripción de las actas por los miembros de los comités fiduciarios"/>
    <s v="Seguimiento al proceso de suscripción de las actas"/>
    <s v="No de actas firmadas por todos los miembros del comité/ No. de Comités Directivos Fiduciarios celebrados. "/>
    <x v="27"/>
    <d v="2020-12-31T00:00:00"/>
    <x v="1"/>
    <x v="1"/>
    <s v="INICIADA EN LA VIGENCIA 2020"/>
    <x v="2"/>
    <s v="21/04/2020_x000a_23/06/2020_x000a_17/11/2020"/>
    <s v="EN DESARROLLO "/>
    <s v="21/04/2020: Se han elaborado las actas de los comités directivos fiduciarios, las cuales se encuentran en proceso de revisión o firmas por parte de los intervinientes, lo cual se ha dificultado por el estado de emergencia._x000a__x000a_23/06/2020: En espera que la Fiduciaria verifique en sus archivos físicos las firmas de éstas actas._x000a__x000a_17/11/2020: Las actas de los comités directivos fiduciarios celebrados en el 2020 se encuentran elaboradas. A su vez, algunas  se encuentran firmadas y otras en proceso de firma."/>
    <s v="21/04/2020: Las actas se los comités fiduciarios se encuentran en proceso de firma, razón por la cual no se han remitido al archivo del contrato._x000a__x000a_01/07/2020: Las actas de los comités fiduciarios se encuentran en proceso de firma, razón por la cual no se han remitido al archivo del contrato._x000a__x000a_17/11/2020: Actas Nos. 161,163, 164, 165, 166."/>
    <s v="Angela María Vélez C._x000a_Luz Andrea Cáceres-Andres Castillo"/>
    <s v="24/04/2020_x000a_01/07/2020_x000a_23/11/2020"/>
    <s v="NO"/>
    <x v="2"/>
    <s v="Manuel Andres Farias Pinzón"/>
    <s v="24/04/2020:_x000a_Actas de los comités directivos fiduciarios elaboradas, las cuales se encuentran en proceso de revisión o firmas por parte de los intervinientes y debido al aislamiento obligatorio por el Covid-19 no ha sido posible la firma de la totalidad de las actas._x000a__x000a_01/07/2020:_x000a_No se adjunta soporte de evidencia, actividad que se encuentra en estado &quot;En Ejecución Oportuna&quot;._x000a__x000a_23/11/2020:_x000a_Se cuenta con las siguientes actas: _x000a__x000a_161 - firmada_x000a_163 - firmada_x000a_164 - firmada_x000a_165 - firmada_x000a_166 - firmada_x000a__x000a_Actividad en Ejecución oportuna."/>
  </r>
  <r>
    <n v="54"/>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_x000a__x000a_"/>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Determinar si de las 21 actas, existen actas no archivadas firmadas por todos los miembros"/>
    <s v="Verificación 21 actas sin firma"/>
    <s v="No. de actas firmadas por todos los miembros (de las 21) / 21 actas del comité directivo fiduciario sin firma"/>
    <x v="27"/>
    <d v="2020-04-30T00:00:00"/>
    <x v="1"/>
    <x v="1"/>
    <s v="INICIADA EN LA VIGENCIA 2020"/>
    <x v="4"/>
    <s v="21/04/2020_x000a_23/06/2020_x000a_17/11/2020"/>
    <s v="EN DESARROLLO "/>
    <s v="24/04/2020: Se pudo verificar que las actas Nos.10, 18, 19, 20, 36, 43, 47, 49, 50, 59, 61, 74, 138 y 139 se encontraban firmadas por todos los miembros, y en consecuencia se remitieron para el archivo en el expediente contractual._x000a__x000a_23/06/2020:  En espera que la Fiduciaria verifique en sus archivos físicos las firmas de éstas actas_x000a__x000a_17/11/2020: Se contrató recientemente personal en gestión documental, y fue asignado un contratista para colaborar en la gestión de archivo documental del contrato de fiducia mercantil, lo que permitiá que las actas que se encontraban firmadas se incorporen al expediente."/>
    <s v="21/04/2020: Correo electrónico enviado el 21 de abril al responsable de la gestión documental de la DUT._x000a__x000a_23/06/2020: Correo electrónico enviado el 21 de abril al responsable de la gestión documental de la DUT._x000a__x000a_17/11/2020: Correo electrónico en el cual se asigna al área de Urbanizaciones Edith Mendoza Cárdenas contrato 949-2020 , para colaborar en la gestión documental del contrato de fiducia mercantil."/>
    <s v="Angela María Vélez C._x000a_Luz Andrea Cáceres-Andres Castillo"/>
    <s v="24/04/2020_x000a_01/07/2020_x000a_23/11/2020"/>
    <s v="NO"/>
    <x v="1"/>
    <s v="Manuel Andres Farias Pinzón"/>
    <s v="24/04/2020:_x000a_Se cuenta con correo electronico del dia 21Abr2020, donde se envian las actas 10, 18, 19, 20, 36, 43, 47, 49, 50, 59, 61, 74, 138 y 139, las cuales se encontraban firmadas por todos los miembros, y en consecuencia se remitieron para el archivo en el expediente contractual._x000a__x000a_01/07/2020:_x000a_No se adjunta soporte de evidencia, actividad que se encuentra en estado &quot;En Ejecución Vencida&quot;._x000a__x000a_23/11/2020:_x000a_Se cuenta con correo del 23Abr2020, donde se solicita que se verifique que los documentos adjuntos se encuentran debidamente incorporados en el expediente de contrato de fiducia mercantil Patrimonio Autónomo Proyecto Construccion Vivienda Nueva._x000a__x000a_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on Vivienda Nueva, en caso de lo contrario serán incorporados de manera cronológica._x000a__x000a_Acción que se encuentra en estado &quot;En Ejecución Vencida&quot;."/>
  </r>
  <r>
    <n v="55"/>
    <s v="7. Urbanizaciones y Titulación"/>
    <s v="7.13"/>
    <s v="Origen Interno "/>
    <s v="1.    Auditorías Internas. "/>
    <x v="14"/>
    <s v="Ivonne Andrea Torrez Cruz "/>
    <x v="14"/>
    <s v="Hallazgo - No conformidad"/>
    <s v="“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d v="2020-01-20T00:00:00"/>
    <s v="NO"/>
    <s v="N/A"/>
    <s v="NO"/>
    <s v="N/A"/>
    <s v="5 porqués"/>
    <s v="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
    <s v="Corrección "/>
    <s v="Solicitar mínimo una vez por mes a la Fiduciaria Bogotá S.A. la obtención de las firmas faltantes"/>
    <s v="Solicitud de obtención de firmas faltantes de actas de comité directivo"/>
    <s v="No. de solicitudes a la Fiduciaria Bogotá S.A.  / No. de actas sin la totalidad de las firmas"/>
    <x v="27"/>
    <d v="2020-04-30T00:00:00"/>
    <x v="1"/>
    <x v="1"/>
    <s v="INICIADA EN LA VIGENCIA 2020"/>
    <x v="4"/>
    <s v="21/04/2020_x000a_23/06/2020_x000a_17/11/2020"/>
    <s v="EN DESARROLLO "/>
    <s v="24/04/2020: Se solicitó a la Fiduciaria Bogotá S.A. la remisión de las actas Nos. 1,2,3,8,9, y 13, y se pudo verificar que las actas Nos.10, 18, 19, 20, 36, 43, 47, 49, 50, 59, 61, 74, 138 y 139 se encontraban firmadas por todos los miembros._x000a__x000a_23/06/2020:  En espera que la Fiduciaria verifique en sus archivos físicos las firmas de éstas actas_x000a__x000a_17/11/2020:  Se remitió correo electrónico solicitando a la Fiduciaria la respuesta a los oficios 2020EE3995 y 2020EE4012."/>
    <s v="24/04/2020: Comunicaciones 2020EE3995  Y 2020EE4012 dirigidas a Fiduciaria Bogotá S.A._x000a__x000a_23/06/2020: Comunicaciones 2020EE3995  Y 2020EE4012 dirigidas a Fiduciaria Bogotá S.A._x000a__x000a_17/11/2020: Correo electrónico remitido a Fiduciaria Bogotá S.A., solicitando respuesta a los oficios 2020EE3995 y 2020EE4012."/>
    <s v="Angela María Vélez C._x000a_Luz Andrea Cáceres-Andres Castillo"/>
    <s v="24/04/2020_x000a_01/07/2020_x000a_23/11/2020"/>
    <s v="NO"/>
    <x v="1"/>
    <s v="Manuel Andres Farias Pinzón"/>
    <s v="24/04/2020:_x000a_Se cuenta con comunicaciones 2020EE3995 del 15Abr2020 y 2020EE4012 del 20Abr2020 dirigidas a Fiduciaria Bogotá S.A., donde solicitan las actas del comité directivo fiduciario debidamente suscritas por parte por todos miembros del comité._x000a__x000a_01/07/2020:_x000a_No se adjunta soporte de evidencia, actividad que se encuentra en estado &quot;En Ejecución Vencida&quot;._x000a__x000a_23/11/2020: _x000a_Se cuenta con correo del 20Nov2020 dirigido a la Fiduciaria Bogotá S.A., solicitando respuesta a los memorando 2020EE3995 y 2020EE4012._x000a__x000a_Actividad que se encuentra en Ejecución Vencida"/>
  </r>
  <r>
    <n v="56"/>
    <s v="9. Gestión Administrativa "/>
    <s v="9.46"/>
    <s v="Origen Interno "/>
    <s v="1.    Auditorías Internas. "/>
    <x v="15"/>
    <s v="Ivonne Andrea Torrez Cruz "/>
    <x v="15"/>
    <s v="Hallazgo - No conformidad"/>
    <s v="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
    <d v="2020-01-03T00:00:00"/>
    <s v="SI"/>
    <s v="Informe visita arqueo caja menor 2019"/>
    <s v="NO"/>
    <s v="N/A"/>
    <s v="5 porqués"/>
    <s v="Falta de socialización del procedimiento de caja menor 208-SADM-Pr-29 a los enlaces designados por las dependencias"/>
    <s v="Acción Correctiva "/>
    <s v="Socializar el procedimento 208-SADM-Pr-29 Caja Menor, a los referentes de la caja menor, con relación a la socitud de los recuros y su legalización."/>
    <s v="Socialización procedimiento "/>
    <s v="Socialización procedimiento "/>
    <x v="28"/>
    <d v="2020-03-31T00:00:00"/>
    <x v="0"/>
    <x v="0"/>
    <s v="CERRADA"/>
    <x v="0"/>
    <s v="21/04/2020_x000a_25/06/2020"/>
    <s v="CUMPLIDA"/>
    <s v="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_x000a__x000a_25/06/2020: Se realizó socialización a los enlaces de las dependencias para la solicitud de caja menor, en la solicitud de recurso y legalización."/>
    <s v="Memorando No. 2020IE4972_x000a__x000a_Correo Electrónico Socialización Procedimiento 208-SADM-Pr-29 Caja Menor -Enlaces, presentación socialización procedimiento caja menor."/>
    <s v="HERNAN DARIO PARRA"/>
    <s v="22/04/2020_x000a_01/07/2020"/>
    <s v="SI"/>
    <x v="0"/>
    <s v="Manuel Andres Farias Pinzón"/>
    <s v="22/04/2020:_x000a_Se cuenta con memorando 2020IE4972 del 13Mar2020, solicitando la actualización de los enlaces de Caja Menor para la solicitud y legalización de recursos. Aún no se cuenta evidencia de socialización del procedimiento._x000a_El hallazgo continua abierto_x000a__x000a_01/07/2020:_x000a_Se cuenta con correo electronico del día 26Jun2020, donde se realiza entrega de presentación en PowerPoint a los enlaces de cada área, donde se realiza la socialización del Procedimiento 208-SADM-Pr-29 Caja Menor."/>
  </r>
  <r>
    <n v="57"/>
    <s v="9. Gestión Administrativa "/>
    <s v="9.47"/>
    <s v="Origen Interno "/>
    <s v="1.    Auditorías Internas. "/>
    <x v="15"/>
    <s v="Ivonne Andrea Torrez Cruz "/>
    <x v="15"/>
    <s v="Hallazgo - No conformidad"/>
    <s v="Reiteración por no mantener el expediente de conformidad con las tablas de retención documental (TRD), correspondiente a la subserie (1720-23-01), constitución y administración de caja menor."/>
    <d v="2020-01-03T00:00:00"/>
    <s v="SI"/>
    <s v="Constitución Caja Menor vigencia 2019 y Primer Arqueo de Caja Menor"/>
    <s v="NO"/>
    <s v="N/A"/>
    <s v="5 porqués"/>
    <s v="Falta de actualización de las tablas de retención (TRD) correspondiente a   la subserie (1720-23-01), constitución y administración de caja menor en el expediente actual."/>
    <s v="Acción Correctiva "/>
    <s v="Realizar visita de seguimiento por el Subdirector Administrativos verificando las TRD que este actualizada a la fecha de la visita."/>
    <s v="Visita TRD"/>
    <s v="Una &quot;1&quot; visita TRD"/>
    <x v="28"/>
    <d v="2020-03-31T00:00:00"/>
    <x v="0"/>
    <x v="0"/>
    <s v="CERRADA"/>
    <x v="0"/>
    <s v="21/04/2020_x000a_25/06/2020"/>
    <s v="CUMPLIDA"/>
    <s v="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_x000a__x000a_25/06/2020: Se realizó visita de seguimiento por el Subdirector Administrativos verificando las TRD del proceso de caja menor, se concluye que el expediente está actualizado a la fecha de la visita."/>
    <s v="Hoja control  Carpeta de Constitución de Caja menor -Año 2020"/>
    <s v="HERNAN DARIO PARRA"/>
    <s v="22/04/2020_x000a_01/07/2020"/>
    <s v="SI"/>
    <x v="0"/>
    <s v="Manuel Andres Farias Pinzón"/>
    <s v="22/04/2020:_x000a_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odicos, para verificar que la carpeta se encuentre actualizada, de la misma manera se llevará al mismo tiempo la carpeta de constitución de caja menor con un archivo digital para llevar el control hasta que se pueda realizar en fisico._x000a_Hallazgo que continua abierto_x000a__x000a_01/07/2020:_x000a_Se cuenta con registro Hoja de Control 208-SADM-FT-118 del 05Feb2020 donde se realiza verificación de las TRD del proceso de caja menor. Así mismo se cuenta con registro de reuncion del día 04May2020, con el tema: Seguimiento Expediente Constitución y Administración de Caja Menor, donde se realiza revisión del Expediente de Caja Menor del año vigente de acuerdo con las (TRD) y Verificación de la actualización a la fecha del expediente en mención."/>
  </r>
  <r>
    <n v="58"/>
    <s v="3. Prevención del Daño Antijurídico y Representación Judicial"/>
    <s v="3.8"/>
    <s v="Origen Interno "/>
    <s v="3.    Seguimientos de la Asesoría de Control Interno."/>
    <x v="16"/>
    <s v="Andrea Sierra Ochoa"/>
    <x v="16"/>
    <s v="Hallazgo - No conformidad"/>
    <s v="Evidencia desactualizacion respecto de la información reportada en lo que atiende al pago de sentencias judiciales, esta situación demuestra inobservacia a los previsto en el Artículo 29 de la Resolución 104 de 2018 de la Secretaría Jurídica Disrtital, de la &quot;Responsabilidad de los Organismos y Entidades&quot;."/>
    <d v="2020-01-30T00:00:00"/>
    <s v="NO"/>
    <s v="N/A"/>
    <s v="NO"/>
    <s v="N/A"/>
    <s v="5 porqués"/>
    <s v="Se desarrollan actividades sin estar debidamente documentados en un procedimiento _x000a__x000a_Desactualizacion de procedimientos que intervienen en el desarrollo de la generacion de informacion respecto a los pagos de sentencias judiciales"/>
    <s v="Acción Correctiva "/>
    <s v="Incluir una politica de operación o una condicion general en los procedimientos 208-SFIN-Pr-11 &quot;Operaciones de Tesorería&quot; y 208-SFIN-Pr-07 &quot;Gestion de Pagos&quot; respecto a la actualizacion de pagos de sentencias judiciales en el Sistema de Información SIPROJ- WEB D.C.  "/>
    <s v="Actualización  procedimientos"/>
    <n v="2"/>
    <x v="29"/>
    <d v="2020-06-30T00:00:00"/>
    <x v="5"/>
    <x v="5"/>
    <s v="CERRADA"/>
    <x v="0"/>
    <s v="21/04/2020_x000a_25/06/2020"/>
    <s v="CUMPLIDA"/>
    <s v="21/04/2020:_x000a_A la fecha de corte, esta acción se encuentra en curso ya que se realizará en conjunto con la Dirección Juridica la inclusión una politica de operación en los mencionados procedimientos._x000a__x000a_25/06/2020:_x000a_Se incluyo en el procedimiento 208-SFIN-Pr-11 &quot;Operaciones de Tesorería&quot;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quot;Gestión de Pagos&quot;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
    <s v="Procedimiento 208-SFIN-Pr-11 - Operaciones de Tesorería en su versión 4_x000a_\\10.216.160.201\calidad\10. PROCESO GESTIÓN FINANCIERA\PROCEDIMIENTOS\208-SFIN-Pr-11 OPERACIONES DE TESORERÍA _x000a__x000a_Procedimiento 208-SFIN-Pr-07 Gestión de Pagos en su versión 4 _x000a_\\10.216.160.201\calidad\10. PROCESO GESTIÓN FINANCIERA\PROCEDIMIENTOS\208-SFIN-Pr-07 GESTIÓN DE PAGOS"/>
    <s v="Audrey Alvarez Bustos / Subdirectora Financiera_x000a_Rafael Pinilla Cueva / profesional SIG"/>
    <s v="29/04/2020_x000a_25/06/2020"/>
    <s v="SI"/>
    <x v="0"/>
    <s v="Manuel Andres Farias Pinzón"/>
    <s v="29/04/2020:_x000a_Memo 2020IE569 donde se realiza el traslado por competencias al area de Financiera._x000a_Actividad que se encuentra en desarrollo._x000a__x000a_25/06/2020:_x000a_Se cuenta con el &quot;Procedimiento de Operaciones de Tesoreria&quot; Código: 208-SFIN-Pr-11 Versión: 4 Vigente desde: 12-06-2020, donde se incluye en el Numeral 5 Politicas de Operacio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_x000a__x000a_Igualmente se cuenta con el &quot;Procedimiento de Gestión de Pagos&quot;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_x000a__x000a_Los dos (2) procedimientos se encuentran publicados en la carpeta de calidad en la ruta: \\10.216.160.201\calidad\10. PROCESO GESTIÓN FINANCIERA\PROCEDIMIENTOS"/>
  </r>
  <r>
    <n v="59"/>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Corrección "/>
    <s v="Revisar los procesos en SIPROJ que se manifiestan en Informe de Seguimiento efectuado al Sistema de Información de Procesos Judiciales de Bogotá SIPROJ - WEB D.C Periodo 01ene2018 al 30 junio2019.Observación No.1  y subsanar las evidencias encontradas."/>
    <s v="Corrección de Hallazgos en Procesos"/>
    <s v="#de Procesos evidenciados/# de Procesos corregidos"/>
    <x v="30"/>
    <d v="2020-02-28T00:00:00"/>
    <x v="10"/>
    <x v="9"/>
    <s v="CERRADA"/>
    <x v="0"/>
    <s v="13/02/2020_x000a_17/03/2020_x000a_16/04/2020_x000a_23/06/2020_x000a_20/11/2020"/>
    <s v="CUMPLIDA"/>
    <s v="23/06/2020:_x000a_Frente a los Procesos reportados con hallazgo en el informe de seguimiento al sistema de información SIPROJWEB, se han realizado los seguimientos tendientes a ejecutar acciones para la corrección de los mismos, tal como se evidencia en el archivo adjunto._x000a__x000a_20/11/2020:_x000a_Se realizó el cargue de los documentos pendientes en la Plataforma Siproj de todos los procesos relacionados en el informe que origina el hallazgo. Acuerdo al último seguimiento realizado por la OACI quedaban pendientes los números: 2014-00511, 2017-41632, 2018-21268 y 2019-00810, para lo cual se adjunta archivo denominado Pantallazos reporte Siproj y en el cual se relacionan todos los procesos evidenciados, incluidos los anteriormente mencionados, cumpliendo así con la actividad."/>
    <s v="23/06/2020: Se adjunta Archivo Excel  Hallazgos 3.9 &quot;59. Registro de Seguimientos Hallazgo 3_9 Plan de Mejoramiento Siproj Junio 23 2020.xls&quot; y archivo PDF con los  pantallazos tomados del SIPROJWEB._x000a__x000a_20/11/2020: Se adjunta Word denominado Pantallazos Registro Siproj 3,9, en donde se relaciona la evidencia del cargue de documentos al Siproj así como una breve explicación del estado del proceso."/>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SI"/>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i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Hallazgos 3.9 Registro de Seguimientos Hallazgo Plan de Mejoramiento Siproj Junio 23 2020&quot; y archivo PDF co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idica, donde se puede evidenciar lo siguiente: La totalidad de los hallazgos del informe de seguimiento al sistema de información SIPROJWEB Periodo 01ene2018 al 30 junio2019 son nueve (9) de los cuales cuatro (4) procesos se encuentran a la espera de ser subsanados, con los numeros: 2014-00511, 2017-41632, 2018-21268 y 2019-00810, por ende el hallazgo continúa abierto hasta no se subsane la totalidad de los procesos._x000a__x000a_24/11/2020:_x000a_Se cuenta con archivo en Word de nombre &quot;Pantallazos Registro Siproj 3.9&quot;, en el cual se muestran los pantallazos de seguimiento al sistema información SIPROJWEB, donde se puede evidenciar que la totalidad de los nueve (9) hallazgos del informe de seguimiento al sistema de información SIPROJWEB Periodo 01ene2018 al 30 junio2019, están subsanados, numeros:_x000a__x000a_2009-00101_x000a_2009-00972_x000a_2014-00511_x000a_2017-41632_x000a_2018-21268_x000a_2019-00001_x000a_2019-00143_x000a_2006-00456_x000a_2019-00810_x000a__x000a_Por lo anterior, la acción propuesta se cierra de acuerdo al cumplimiento de la misma."/>
  </r>
  <r>
    <n v="60"/>
    <s v="3. Prevención del Daño Antijurídico y Representación Judicial"/>
    <s v="3.9"/>
    <s v="Origen Interno "/>
    <s v="3.    Seguimientos de la Asesoría de Control Interno."/>
    <x v="16"/>
    <s v="Andrea Sierra Ochoa"/>
    <x v="16"/>
    <s v="Hallazgo - No conformidad"/>
    <s v="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
    <d v="2020-01-07T00:00:00"/>
    <s v="NO"/>
    <s v="N/A"/>
    <s v="SI"/>
    <s v="208-DJ-Pr-08 Seguimiento a Procesos Judiciales._x000a_Actividades: 1, 2, 6 y 7."/>
    <s v="5 porqués"/>
    <s v="1. Falta de seguimiento del supervisor a la actividad de actualización del SIPROJ - WEB  por parte del Abogado Apoderado._x000a_2. Cambios de Directriz en la documentación que se debe subir a SIPROJ - WEB._x000a_3. Oportunidad en capacitación en SiProj para abogados nuevos._x000a_4. Rotación de Abogados Apoderados."/>
    <s v="Acción Correctiva "/>
    <s v="Impartir directriz a los abogados apoderados, para que mensualmente notifiquen al Apoyo de la supervisión los procesos que tuvieron alguna actuación y evidencien actualización en Siproj."/>
    <s v="Actualización Siproj."/>
    <s v="#procesos con actuazión durante el mes/#de procesos con actualización en Siproj"/>
    <x v="30"/>
    <d v="2020-12-31T00:00:00"/>
    <x v="10"/>
    <x v="9"/>
    <s v="INICIADA EN LA VIGENCIA 2020"/>
    <x v="2"/>
    <s v="15/04/2020_x000a_17/06/2020_x000a_20/11/2020"/>
    <s v="CUMPLIDA"/>
    <s v="17/06/2020: 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_x000a__x000a_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_x000a__x000a_Finalmente la Dirección ha solicitado la debida capacitación y creación de usuarios en el SIPROJ de los nuevos apoderados que se vincularon a la CVP, en aras de cumplir con la correcta actualización de dicho sistema._x000a__x000a_20/11/2020:_x000a_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 v="17/06/2020: 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_x000a__x000a_20/11/2020: Se adjuntas las Actas de reunión mensuales que se han realizado desde mayo a 31 de octubre, a la fecha el acta de octubre se encuentra en proceso de firma."/>
    <s v="17/06/2020: Zolangie Franco Díaz (331-2020) y Blanca Calderón Cárdenas (468-2020)  Contratistas._x000a__x000a_Christian Camilo Orjuela Galeano - Profesional Universitario Grado 12._x000a__x000a_20/11/2020: Julie Pauline Casallas Pinzon - Contratista 580-2020_x000a_Yamile Patrica Castiblanco Venegas - Abogada Contratista 394-2020"/>
    <s v="28/04/2020_x000a_25/06/2020_x000a_24/11/2020"/>
    <s v="NO"/>
    <x v="2"/>
    <s v="Manuel Andres Farias Pinzón"/>
    <s v="28/04/2020:_x000a_Se cuenta con acta de Comité interno de la Dirección Jurídica el día 05Mar2020, donde se recuerda la obligatoriedad de mantener los procesos actualizados en SIPROJ. Igualmente se envia correo electrónico el día 17Abr2020 por parte del Director Jurídico a los abogados apoderados activos a la fecha._x000a__x000a_25/06/2020:_x000a_Se cuenta con acta No 260-2020 del 19May2020 del Comité de Conciliación, donde se realiza aprobación de la adición de la Política de Prevención del Daño Antijurídico de la CVP, adicionalmente se cuenta con el documento &quot;POLÍTICA DE PREVENCIÓN DEL DAÑO ANTIJURÍDICO Y LA DEFENSA DE LOS INTERESES DE LA CVP DEL_x000a_DISTRITO DE BOGOTÁ&quot; Código: 208-DJ-Mn-02, Versión 4, Vigente desde: 19/05/2020, el cual se encuentra publicado en la carpeta de calidad en la ruta: \\10.216.160.201\calidad\3. PROCESO PREVENCIÓN DEL DAÑO ANTIJURÍDICO Y REP\MANUALES\208-DJ-Mn-02 POLITICAS PREVENCIÓN DEL DAÑO ANT._x000a__x000a_Ademas se cuenta con correo electronico del dia 04May2020 donde la Dirección jurídica solicita la creación y activación de los usuarios de los abogados nuevos. Tambien se cuenta con agendas programadas dirigidas a los nuevos abogados para la capacitación en la utilización del sistema SIPROJ_x000a__x000a_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idica tenga control de manera mensual sobre las actuaciones de los procesos judiciales que se estan desarrollando y registrando en el sistema SIPROJ, y de esta manera se pueda cumplir a cabalidad con lo establecido en la acción propuesta; igualmente las actividades desarrolladas hasta la fecha del presente seguimiento, permiten evidenciar avance en el cumplimiento de la misma, por lo tanto, la acción se encuentra en estado &quot;En Ejecución Oportuna&quot; hasta que finalice la vigencia y se cuente con los soportes que evidencien el control mensual que los abogados apoderados ejecutan sobre las actuaciones de los procesos judiciales registrados en el sistema SIPROJ._x000a__x000a_24/11/2020:_x000a_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 hasta que se verifique el control mensual durante toda la vigencia 2020."/>
  </r>
  <r>
    <n v="61"/>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Corrección "/>
    <s v="Revisar los procesos en SIPROJ que se manifiestan en Informe de Seguimiento efectuado al Sistema de Información de Procesos Judiciales de Bogotá SIPROJ - WEB D.C Periodo 01ene2018 al 30 junio2019. Observación No. 2 y subsanar las evidencias encontradas."/>
    <s v="Corrección de Hallazgos en Procesos"/>
    <s v="#de Procesos evidenciados/# de Procesos corregidos"/>
    <x v="30"/>
    <d v="2020-02-28T00:00:00"/>
    <x v="10"/>
    <x v="9"/>
    <s v="CERRADA"/>
    <x v="0"/>
    <s v="13/02/2020_x000a_17/03/2020_x000a_16/04/2020_x000a_23/06/2020_x000a_20/11/2020"/>
    <s v="CUMPLIDA"/>
    <s v="23/06/2020: Se ejecuta acción correctiva frente a los Procesos alimentados en el SIPROJ, los cuales se encuentran actualmente asignados a abogados activos, quienes una vez se reanuden los términos judiciales continuarán ejerciendo la defensa judicial de la entidad._x000a__x000a_20/11/2020: Se realiza cargue en Siproj de documentos que dan inicio al Proceso Hipotecario 2019-00831 , pendiente de subsanar,  incluido el poder otrogado a David Vergara en su momento el apoderado de dicho proceso, sin embargo el proceso se encuentra en retiro de demanda."/>
    <s v="23/06/2020: Se adjunta Archivo Excel  Hallazgos 3.10 &quot;61. Registro de Seguimientos Hallazgo 3-10 Plan de Mejoramiento Siproj Junio 23 2020&quot;  y PDF de pantallazos tomados del SIPROJWEB y Correo Secretaría Jurídica Procesos Eliminados SIPROJ._x000a__x000a_20/11/2020: Se adjunta Word denominado Pantallazos Registro Siproj 3,10, en donde se relaciona la evidencia del cargue de documentos al Siproj así como una breve explicación del estado del proceso."/>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SI"/>
    <x v="0"/>
    <s v="Manuel Andres Farias Pinzón"/>
    <s v="28/04/2020:_x000a_Se cuenta con archivo Excel denominado &quot;Registro de Seguimientos Plan de Mejoramiento Siproj.xlsb&quot; donde se relacionan dos pestañas &quot;Hallazgo 3,9&quot; &quot;Hallazgo 3,10&quot; en las cuales se muestran los seguimientos realizados por parte de la Dirección Jurídica; igualmente se adjunta PDF de pantallazos tomados del SIPROJWEB._x000a__x000a_Aún no se subsanan en su totalidad las observaciones No1 y No 2 realizadas en el Informe de Seguimiento efectuado al Sistema de Información de Procesos Judiciales de Bogotá SIPROJ - WEB D.C Periodo 01ene2018 al 30 junio2019._x000a_Hallazgo que continua abierto_x000a__x000a_25/06/2020:_x000a_Se cuenta con Archivo Excel &quot;Registro de Seguimientos Hallazgo 3-10 Plan de Mejoramiento Siproj Junio 23 2020&quot; y archivo PDF de nombre &quot;61. HALLAZGO 3.10 SIPROJ&quot; en el que se relacionan los pantallazos tomados del SIPROJWEB, donde se evidencian los seguimientos realizados para la corrección de los hallazgos mencionados en el informe de seguimiento al sistema de información SIPROJWEB Periodo 01ene2018 al 30 junio2019._x000a__x000a_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_x000a__x000a_24/11/2020:_x000a_Se cuenta con archivo en word de nombre &quot;Pantallazos Registro Siproj 3.10&quot;, en el cual se muestra el pantallazo de seguimiento al sistema información SIPROJWEB, correspondiente al proceso Hipotecario 2019-00831, el cual era el unico proceso pendiente de ser subsanado._x000a__x000a_De acuerdo a la evidencia aportada, se puede evidenciar que el proceso en mención se encuentra en retiro de demanda, por ende el total de procesos que relaciona el hallazgo ya fueron subsanados, por lo que la accción propuesta se cierra conforme al cumplimiento de la misma."/>
  </r>
  <r>
    <n v="62"/>
    <s v="3. Prevención del Daño Antijurídico y Representación Judicial"/>
    <s v="3.10"/>
    <s v="Origen Interno "/>
    <s v="3.    Seguimientos de la Asesoría de Control Interno."/>
    <x v="16"/>
    <s v="Andrea Sierra Ochoa"/>
    <x v="16"/>
    <s v="Hallazgo - No conformidad"/>
    <s v="La evidencia de abogados inactivos que cuentan con procesos asignados que actualmente está adelantando la entidad, evidencia debilidad en los controles adelantados por el área líder del proceso a través del procedimiento de Seguimiento a Procesos Judiciales código: 208-DJ-Pr-08._x000a_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_x000a_"/>
    <d v="2020-01-07T00:00:00"/>
    <s v="NO"/>
    <s v="N/A"/>
    <s v="SI"/>
    <s v="208-DJ-Pr-07 Registro y apoderamiento casos._x000a_Actividades: 9 y 18."/>
    <s v="5 porqués"/>
    <s v="1. Desconocimiento en funcionamiento de SIPROJ-WEB._x000a_2. No se realiza la actualización de los abogados apoderados en el SIPROJ."/>
    <s v="Acción Correctiva "/>
    <s v="Incluir dentro del Procedimiento 208-DJ-Pr-07 Registro y apoderamiento casos, la actualización de datos de abogados apoderados en Siproj y divulgar al usuario administrador."/>
    <s v="Actualización y divulgación de Procedimiento."/>
    <s v="1 procedimiento actualizado y divulgado (Ejecutado)/1 procedimiento actualizado y divulgado(Programado)."/>
    <x v="30"/>
    <d v="2020-06-30T00:00:00"/>
    <x v="10"/>
    <x v="9"/>
    <s v="INICIADA EN LA VIGENCIA 2020"/>
    <x v="4"/>
    <s v="16/04/2020_x000a_23/06/2020_x000a_20/11/2020"/>
    <s v="EN DESARROLLO "/>
    <s v="23/06/2020: 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_x000a__x000a_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quot;208-DJ-Pr-07 REGISTRO Y APODERAMIENTO DE PROCESOS JUDICIALES V4&quot;, como quiera que dicha norma tiene una vigencia de 2 años, razón por la cual actualmente nos encontramos realizando la respectiva actualización._x000a__x000a_Así mismo se realizó el reparto de todos los procesos judiciales en los que la CVP es parte, asignándolos en el SIPROJ a los abogados activos, quienes adelantarán la debida defensa judicial de la Entidad._x000a__x000a_20/11/2020: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
    <s v="23/06/2020: Se adjunta PDF con la remisión de correos electrónicos, Reunión socialización Decreto 806 de Junio 2020, Reporte de Procesos Judiciales Asignados a Abogados Activos Junio 17 2020._x000a__x000a_20/11/2020: Se adjunta procedimiento actualizado y PDF del correo enviado para revisión y aprobación."/>
    <s v="23/06/2020: Zolangie Franco Díaz (331-2020) y Blanca Calderón Cárdenas (468-2020)  Contratistas._x000a__x000a_20/11/2020: Julie Pauline Casallas Pinzon - Contratista 580-2020_x000a_Yamile Patrica Castiblanco Venegas - Abogada Contratista 394-2020"/>
    <s v="28/04/2020_x000a_25/06/2020_x000a_24/11/2020"/>
    <s v="NO"/>
    <x v="1"/>
    <s v="Manuel Andres Farias Pinzón"/>
    <s v="28/04/2020:_x000a_Acción que se encuentra en ejecución._x000a__x000a_25/06/2020:_x000a_Se cuenta con correo electronico del dia 30Abr2020 donde se envian los procedimientos de la Dirección Jurídica a a los diferentes abogados para su conocimiento, revisión, aplicación y propuestas de actualización si se requiere. Tambien se cuenta con pantallazo del sistema SIPROJ donde se distribuyen los procesos a los abogados activos. Aí mismo, se cuenta con programación de agenda del dia 12Jun2020 para realizar análsis del Decreto 806 de 2020 vs CGP con el grupo de abogados de la Dirección Jurídica._x000a__x000a_Queda pendiente actualización y divulgación del procedimiento &quot;208-DJ-Pr-07 REGISTRO Y APODERAMIENTO DE PROCESOS JUDICIALES&quot;, que incluya los datos de los abogados apoderados en SIPROJ._x000a__x000a_24/11/2020:_x000a_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quot;REGISTRO Y APODERAMIENTO DE PROCESOS JUDICIALES&quot;, el cual se encuentra pendiente de aprobación y posterior publicación en la carpeta de calidad._x000a__x000a_En la revisión del procedimiento &quot;208-DJ-Pr-07 REGISTRO Y APODERAMIENTO DE PROCESOS JUDICIALES&quot;, se puede evidenciar que en el numeral &quot;7 Condiciones Generales&quot;, se describe la manera en que se debe realizar la actualización de datos de abogados apoderados en Siproj._x000a__x000a_Una vez aprobado el procedimiento y publicado en la carpeta de calidad, se debe divulgar al usuario administrador y presentar soporte de la divulgación para el próximo seguimiento, tal como lo solicita la acción propuesta._x000a__x000a_Acción que se encuentra en Ejecución Vencida."/>
  </r>
  <r>
    <n v="63"/>
    <s v="4. Reasentamientos Humanos"/>
    <s v="4.9"/>
    <s v="Origen Interno "/>
    <s v="1.    Auditorías Internas. "/>
    <x v="13"/>
    <s v="Marcela Urrea Jaramillo"/>
    <x v="13"/>
    <s v="Hallazgo - No conformidad"/>
    <s v="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
    <d v="2020-02-10T00:00:00"/>
    <s v="NO"/>
    <s v="N/A"/>
    <s v="NO"/>
    <s v="N/A"/>
    <s v="5 porqués"/>
    <s v="Al inciar la auditoría del proceso de la Dirección de Reasentamientos, las partes no establecieron un cronograma para la entrega  de la información requerida por el ente auditor."/>
    <s v="Acción Correctiva "/>
    <s v="Establecer de manera conjunta un cronograma para la entrega de la información solicitada en el marco de las auditorías al proceso."/>
    <s v="Cronograma requerido"/>
    <s v="# de cronogramas requeridos"/>
    <x v="31"/>
    <d v="2020-12-31T00:00:00"/>
    <x v="6"/>
    <x v="6"/>
    <s v="INICIADA EN LA VIGENCIA 2020"/>
    <x v="2"/>
    <s v="20/04/2020_x000a_23/06/2020_x000a_18/11/2020"/>
    <s v="NO INICIADA"/>
    <s v="20/04/2020: A la fecha no se han realizado auditorías al Proceso._x000a__x000a_23/06/2020: A la fecha no se han realizado auditorías al Proceso._x000a__x000a_18/11/2020. Se envió correo a la Jefe de la OACI, con el fin de evaluar la manera para garantizar el cumplimiento de la acción. Se presentará un nuevo análisis causal para establecer una nueva acción."/>
    <s v="18/11/2020. Correo electrónico de solicitud del 7 octubre, con respuesta de CI del 16 de octubre."/>
    <s v="MARIA ANTONIA SANTOS VASQUEZ_x000a_Profesional Universitario 04_x000a_LUZ MERY PONGUTÁ MONTAÑEZ_x000a_Contratista 714 - 2020"/>
    <s v="24/04/2020_x000a_25/06/2020_x000a_19/11/2020"/>
    <s v="NO"/>
    <x v="2"/>
    <s v="Manuel Andres Farias Pinzón"/>
    <s v="24/04/2020:_x000a_A la fecha no se han realizado audirorías al Proceso, por ende no se ha manifestado la necesidad de realizar esta acción._x000a__x000a_25/06/2020:_x000a_A la fecha no se han realizado audirorías al Proceso, por ende no se ha manifestado la necesidad de realizar esta acción._x000a__x000a_19/11/2020:_x000a_Se cuenta con correo electrónico del 07Oct2020 dirigido a la ACI, con el fin de solicitar el apoyo de ACI para la elaboración del cronograma de manera conjunta, para la entrega de la información solicitada en el marco de las auditorías, para lo cual, se recibe respuesta el por parte de ACI el 16Oct2020, donde se informa que se dio inicio a la Auditoría Especial de evaluación de la capacidad de la entidad para continuar la operación bajo las nuevas condiciones que le impone la crisis en el marco de notificaciones en el lapso comprendido del 15 de marzo hasta el 31 de agosto de 2020 y que en virtud de lo anterior, se han realizado todas las actividades correspondientes al desarrollo de la auditoría, de acuerdo con lo establecido en el procedimiento de Auditoría Interna - Código: 208-CI-PR-01 -versión 7 - Vigente desde: 23/Dic/2019._x000a__x000a_Ademas de esto, se realiza la explicación que no se concretó con la Asesoría de Control Interno, la realización del desarrollo en conjunto de la acción por lo que no se considera procedente la solicitud._x000a__x000a_Acción que a la fecha se encuentra en ejecución oportuna."/>
  </r>
  <r>
    <n v="64"/>
    <s v="4. Reasentamientos Humanos"/>
    <s v="4.10"/>
    <s v="Origen Interno "/>
    <s v="1.    Auditorías Internas. "/>
    <x v="13"/>
    <s v="Marcela Urrea Jaramillo"/>
    <x v="13"/>
    <s v="Hallazgo - No conformidad"/>
    <s v="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
    <d v="2020-02-10T00:00:00"/>
    <s v="SI"/>
    <s v="Plan de mejoramiento con contraloría_x000a_Hallazgo 3.1.1 Cod 62"/>
    <s v="SI"/>
    <s v="Inconsistencia en la información presentada en el Sistema de Información Geográfica"/>
    <s v="5 porqués"/>
    <s v="La cantidad de procesos derivados del Programa de Reasentamientos no ha facilitado la actualización del 100% de la información."/>
    <s v="Acción Correctiva "/>
    <s v="Realizar intervención documental del 35% de los expedientes de las familias activas en el Programa de Reasentamientos."/>
    <s v="Intervención del 35% los expedientes de las familias activas en el programa de reasentamientos"/>
    <s v="(# de expedientes intervenidos / 35% del total de expedientes de las familias activas en el programa de reasentamientos (total de 7.533 expedientes)) *100"/>
    <x v="31"/>
    <d v="2020-05-29T00:00:00"/>
    <x v="6"/>
    <x v="6"/>
    <s v="CERRADA"/>
    <x v="0"/>
    <s v="20/04/2020_x000a__x000a_23/06/2020"/>
    <s v="CUMPLIDA"/>
    <s v="El 35% de los expedientes activos corresponde a 2637, de los cuales se han intervenido 3088._x000a__x000a_Se anexa el Informe Final de Gestión Documental, donde se evidencia que se realizó la intervención del  117% de los expedientes activos de la Dirección. "/>
    <s v="Informe con el reporte de los expedientes intervenidos realizado por el referente de Gestión Documental._x000a__x000a_Informe de Gestión Documental y archivo de Excel con la relación de los ID intervenidos."/>
    <s v="MARIA ANTONIA SANTOS VASQUEZ_x000a_Profesional Universitario 04_x000a_LUZ MERY PONGUTÁ MONTAÑEZ_x000a_Contratista 359 - 2020"/>
    <s v="24/04/2020_x000a_25/06/2020"/>
    <s v="SI"/>
    <x v="0"/>
    <s v="Manuel Andres Farias Pinzón"/>
    <s v="24/04/2020:_x000a_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_x000a__x000a_25/06/2020_x000a_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ur."/>
  </r>
  <r>
    <n v="65"/>
    <s v="4. Reasentamientos Humanos"/>
    <s v="4.11"/>
    <s v="Origen Interno "/>
    <s v="1.    Auditorías Internas. "/>
    <x v="13"/>
    <s v="Marcela Urrea Jaramillo"/>
    <x v="13"/>
    <s v="Recomendación - Oportunidad de Mejora "/>
    <s v="1- Incumplimiento en la meta programada para el indicador 525 de Reasentamientos definitivos con corte a 30 de septiembre de 2019._x000a_2- Incumplimiento de la meta proyecto de inversión 19: valor único de reconocimiento a hogares localizados en zonas de alto riesgo no mitigable, con corte a 30 de septiembre de 2019."/>
    <d v="2020-02-10T00:00:00"/>
    <s v="NO"/>
    <s v="N/A"/>
    <s v="SI"/>
    <s v="Retraso en la aplicación efectiva de los programas de la Dirección de Reasentamientos"/>
    <s v="5 porqués"/>
    <s v="Es un reasentamiento voluntario y preventivo."/>
    <s v="Acción Correctiva "/>
    <s v="Actualmente en el mapa de riesgos se tiene identificado un control para esta causa:_x000a_- Aplicación efectiva del Procedimiento de Reubicación Definitiva en sus puntos de control._x000a__x000a_Como actividad de tratamiento acción correctiva para esta causa:_x000a_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Verificación de expedientes"/>
    <s v="( # procesos verificados / 55 procesos programados ) *100"/>
    <x v="31"/>
    <d v="2020-12-31T00:00:00"/>
    <x v="6"/>
    <x v="6"/>
    <s v="INICIADA EN LA VIGENCIA 2020"/>
    <x v="2"/>
    <s v="20/04/2020_x000a_23/06/2020_x000a_18/11/2020"/>
    <s v="EN DESARROLLO "/>
    <s v="20/04/2020. Se realizó la intervención a 5 expedientes de la Dirección y las evidencias se encuentran en físico en las instalaciones de la CVP. Se realizó la revisión de la base de selección de vivienda y se verificó la información en el GIS. _x000a__x000a_23/06/2020. Se realizó la intervención a 5 expedientes de la Dirección y las evidencias se encuentran en físico en las instalaciones de la CVP. Se realizó la revisión de la base de selección de vivienda y se verificó la información en el GIS. _x000a__x000a_18/11/2020. Se realizó la verificación mensualmente de la información de 5 expedientes activos con apertura del 2017, en el Sistema de Información Geográfica, verificando el cumplimiento de los requisitos legales por parte de las familias para seleccionar su alternativa habitacional. Se realizó la revisión de la base de selección de vivienda y se verificó la información en el GIS. _x000a__x000a_Para un total de 45 expedientes de 55 programados."/>
    <s v="20/04/2020. Base de selección de vivienda, revisión de 10 identificadores y pantallazos del GIS meses: febrero, y marzo._x000a__x000a_23/06/2020. Base de selección de vivienda, revisión de 10 identificadores y pantallazos del GIS meses: abril y mayo _x000a__x000a_18/11/2020. Base de selección de vivienda, revisión de 25 identificadores y pantallazos del GIS meses: junio, julio, agosto, septiembre y octubre"/>
    <s v="MARIA ANTONIA SANTOS VASQUEZ_x000a_Profesional Universitario 04_x000a_LUZ MERY PONGUTÁ MONTAÑEZ_x000a_Contratista 714 - 2020"/>
    <s v="24/04/2020_x000a_25/06/2020_x000a_19/11/2020"/>
    <s v="NO"/>
    <x v="2"/>
    <s v="Manuel Andres Farias Pinzón"/>
    <s v="24/04/2020:_x000a_Debido al aislamiento obligatorio por el Covid-19, no fue posible realizar verificación de las evidencias, ya que se encuentran en físico en las instalaciones de la CVP._x000a__x000a_25/06/2020_x000a_Se cuenta con dos (2) archivos en word, desglosados asi: uno corresponde al mes de mayo de2020, donde se evidencian cinco (5) pantallazos de la verificación realizada a cinco expedientes en el sistema GIS; el segundo archivo corresponde al mes de junio de 2020, donde se evidencian cinco (5) pantallazos de la verificación realizada a cinco expedientes en el sistema GIS._x000a__x000a_Tambien se cuenta con base datos de seleccion de vivienda, donde se registra seguimiento realizado a los 10 expedientes correspondientes a mayo y junio del presente año._x000a__x000a_19/11/2020:_x000a_Se cuenta con seis (6) archivos en word, correspondientes a los meses de mayo, junio, julio, agosto, septiembre y octubre de 2020, donde se evidencian cinco (5) pantallazos en cada archivo de la verificación realizada a cinco expedientes en el sistema GIS._x000a__x000a_Igualmente, se cuenta con seis (6) archivos en Excel de nombre &quot;Base seleccion de Vivienda&quot; correspondientes a los meses de mayo, junio, julio, agosto, septiembre y octubre de 2020, _x000a_donde se registra el seguimiento realizado a los 5 expedientes revisados mensualmente en el sistema GIS."/>
  </r>
  <r>
    <n v="66"/>
    <s v="4. Reasentamientos Humanos"/>
    <s v="4.11"/>
    <s v="Origen Interno "/>
    <s v="1.    Auditorías Internas. "/>
    <x v="13"/>
    <s v="Marcela Urrea Jaramillo"/>
    <x v="13"/>
    <s v="Hallazgo - No conformidad"/>
    <s v="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_x000a_2- Falta de oportunidad en la entrega de información en los plazos de reporte de planes de acción, teniendo en cuenta que son 15 días calendario del mes siguiente al cierre."/>
    <d v="2020-02-10T00:00:00"/>
    <s v="NO"/>
    <s v="N/A"/>
    <s v="NO"/>
    <s v="N/A"/>
    <s v="5 porqués"/>
    <s v="La ejecución del recurso puede derivar en un pago efectivo o un rechazo que se evidenciará dos (2) días hábiles posteriores a la generación de la orden de pago."/>
    <s v="Acción Correctiva "/>
    <s v="Solicitar la información por medio de correo electrónico para el reporte del FUSS al equipo de Relocalización Transitoria a más tardar el tercer día hábil de cada mes, con el fin de poder llevar a cabo el resto de los trámites."/>
    <s v="Oportunidad en la entrega de la información del grupo de Relocalización"/>
    <s v="# de reportes entregados oportunamente"/>
    <x v="31"/>
    <d v="2020-12-14T00:00:00"/>
    <x v="6"/>
    <x v="6"/>
    <s v="INICIADA EN LA VIGENCIA 2020"/>
    <x v="2"/>
    <s v="20/04/2020_x000a_23/06/2020_x000a_18/11/2020"/>
    <s v="EN DESARROLLO "/>
    <s v="20/04/2020. Se han enviado correos electrónicos a los referentes de los equipos de trabajo de la Dirección requiriendo la información para el FUSS. _x000a__x000a_23/06/2020. Se han enviado correos electrónicos a los referentes de los equipos de trabajo de la Dirección requiriendo la información para el FUSS. _x000a__x000a_18/11/2020. Se han enviado correos electrónicos a los referentes de los equipos de trabajo de la Dirección requiriendo la información para el FUSS. "/>
    <s v="20/04/2020. Correos enviados el 03 de febrero y el 30 de marzo del 2020_x000a__x000a_23/06/2020. Correos enviados el 30 de abril y  29 de mayo del 2020_x000a__x000a_18/11/2020. Correos enviados el 26 junio, 3 y 31 agosto, 30 septiembre y 30 octubre del 2020"/>
    <s v="MARIA ANTONIA SANTOS VASQUEZ_x000a_Profesional Universitario 04_x000a_LUZ MERY PONGUTÁ MONTAÑEZ_x000a_Contratista 714 - 2020"/>
    <s v="24/04/2020_x000a_25/06/2020_x000a_19/11/2020"/>
    <s v="NO"/>
    <x v="2"/>
    <s v="Manuel Andres Farias Pinzón"/>
    <s v="24/04/2020:_x000a_Se cuenta con correos del 03Feb2020 y 30Mar2020, dirigidos a los referentes de los equipos de trabajo de la Dirección, haciendo el requirimiento de la información para el FUSS._x000a__x000a_25/06/2020:_x000a_Se han enviado correos electrónicos a los referentes de los equipos de trabajo de la Dirección requiriendo la información para el FUSS, enviados el 03Feb2020, 02Mar2020, 30Mar2020, 30Abr2020 y  29May2020._x000a__x000a_19/11/2020:_x000a_Se cuenta con correos enviados el 26jun2020, 3Ago2020, 31Ago2020, 30Sep2020 y 30Oct2020, dirigidos a los referentes de los equipos de trabajo de la Dirección, haciendo el requirimiento de la información para el FUSS."/>
  </r>
  <r>
    <n v="67"/>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Corrección "/>
    <s v="Remitir copia de la comunicación que consta a folio 148 del expediente 2011-19-12599, e indicar el aparte donde se refiere al taponamiento del servicio de acueducto."/>
    <s v="Comunicación remitida a la OCI"/>
    <s v="1= Enviado_x000a_0= No envido"/>
    <x v="31"/>
    <d v="2020-12-31T00:00:00"/>
    <x v="6"/>
    <x v="6"/>
    <s v="CERRADA"/>
    <x v="0"/>
    <s v="20/04/2020_x000a__x000a_23/06/2020"/>
    <s v="CUMPLIDA"/>
    <s v="No se ha remitido copia del taponamiento._x000a__x000a_Se evidencia documento del taponamiento del servicio público del ID 2011-19-12599"/>
    <s v="Escaner de los documentos del expediente 2011-19-12599."/>
    <s v="MARIA ANTONIA SANTOS VASQUEZ_x000a_Profesional Universitario 04_x000a_LUZ MERY PONGUTÁ MONTAÑEZ_x000a_Contratista 359 - 2020"/>
    <s v="24/04/2020_x000a_25/06/2020"/>
    <s v="SI"/>
    <x v="0"/>
    <s v="Manuel Andres Farias Pinzón"/>
    <s v="24/04/2020:_x000a_A la fecha no se evidencia soporte del desarrollo de esta actividad._x000a__x000a_25/06/2020:_x000a_Se cuenta con documento emitido por la empresa de Acueducto y Alcantarillado de Bogota, correspondiente al expediente 2011-19-12599, donde especifica que el predio en mención, se encuentra a paz y salvo por todo concepto, evidenciando el taponamiento del servicio de acueducto; asi mismo, se cuenta con documentos de paz y salvo de Gas y Energia."/>
  </r>
  <r>
    <n v="68"/>
    <s v="4. Reasentamientos Humanos"/>
    <s v="4.12"/>
    <s v="Origen Interno "/>
    <s v="1.    Auditorías Internas. "/>
    <x v="13"/>
    <s v="Marcela Urrea Jaramillo"/>
    <x v="13"/>
    <s v="Hallazgo - No conformidad"/>
    <s v="Se realizó la verificación del expediente 2011-19-12599 del 09 de diciembre de 2010 a nombre de Diana Marcela Parra Ramírez. Se observó que el expediente no cuenta con la comunicación del acueducto en la cual conste que se realizó el taponamiento del servicio de acueducto."/>
    <d v="2020-02-10T00:00:00"/>
    <s v="NO"/>
    <s v="N/A"/>
    <s v="NO"/>
    <s v="N/A"/>
    <s v="5 porqués"/>
    <s v="La entidad generadora de la misma puede considerar la necesidad de atenderlo de manera taxativa o interpretativa."/>
    <s v="Acción Correctiva "/>
    <s v="Generar un equipo interdisciplinario para la atención de las futuras auditorías"/>
    <s v="Equipo interdisciplinario"/>
    <s v="Atender el 100% de las auditorias con el quipo interdisciplinario"/>
    <x v="31"/>
    <d v="2020-12-31T00:00:00"/>
    <x v="6"/>
    <x v="6"/>
    <s v="CERRADA"/>
    <x v="0"/>
    <s v="20/04/2020_x000a_23/06/2020_x000a_18/11/2020"/>
    <s v="CUMPLIDA"/>
    <s v="20/04/2020. No se han realizado auditorias._x000a__x000a_23/06/2020. No se han realizado auditorias._x000a__x000a_18/11/2020. Se realizó reunión el 9 de septiembre, con el equipo interdisciplinario, y se levantó acta, en la cual se designa el equipo para atender la Auditoría Interna."/>
    <s v="18/11/2020. Acta de reunión del 9 de septiembre de 2020"/>
    <s v="MARIA ANTONIA SANTOS VASQUEZ_x000a_Profesional Universitario 04_x000a_LUZ MERY PONGUTÁ MONTAÑEZ_x000a_Contratista 714 - 2020"/>
    <s v="24/04/2020_x000a_25/06/2020_x000a_19/11/2020"/>
    <s v="SI"/>
    <x v="0"/>
    <s v="Manuel Andres Farias Pinzón"/>
    <s v="24/04/2020:_x000a_A la fecha no se ha requerido el desarrollo de esta actividad._x000a__x000a_25/06/2020:_x000a_A la fecha no se ha requerido el desarrollo de esta actividad._x000a__x000a_19/11/2020:_x000a_Se cuenta con acta de reunión del día 09Sep2020 donde se estableció el equipo interdisciplinario para atender los requerimientos en el marco de la auditoria de notificaciones en tiempo de pandemia, la cual es firmada por todos los participantes."/>
  </r>
  <r>
    <n v="69"/>
    <s v="4. Reasentamientos Humanos"/>
    <s v="4.13"/>
    <s v="Origen Interno "/>
    <s v="1.    Auditorías Internas. "/>
    <x v="13"/>
    <s v="Marcela Urrea Jaramillo"/>
    <x v="13"/>
    <s v="Hallazgo - No conformidad"/>
    <s v="Se realizó la verificación del expediente 2008-18-10717 del 21 de enero de 2008 a nombre de Edilma Leonor Montañez Alaguna evidenciando lo siguiente: Indebida notificación del acto administrativo: Resolución 4082 del 28 de diciembre de 2015 &quot;Por medio de la cual se resuelve un recurso de Reposición interpuesto contra la Resolución No 3028 del 24 de diciembre de 2013 modificada parcialmente por la Resolución 3871 de 30 de diciembre de 2014&quot;."/>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x v="31"/>
    <d v="2020-12-31T00:00:00"/>
    <x v="6"/>
    <x v="6"/>
    <s v="CERRADA"/>
    <x v="0"/>
    <s v="20/04/2020_x000a__x000a_23/06/2020"/>
    <s v="CUMPLIDA"/>
    <s v="No se ha realizado la herramienta para el seguimiento.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x v="0"/>
    <s v="Manuel Andres Farias Pinzón"/>
    <s v="24/04/2020:_x000a_A la fecha no se evidencia soporte del desarrollo de esta actividad._x000a__x000a_25/06/2020:_x000a_Se cuenta con un archivo Excel  donde se registra el seguimiento a los actos administrativos, actualmente con 38 registros"/>
  </r>
  <r>
    <n v="70"/>
    <s v="4. Reasentamientos Humanos"/>
    <s v="4.14"/>
    <s v="Origen Interno "/>
    <s v="1.    Auditorías Internas. "/>
    <x v="13"/>
    <s v="Marcela Urrea Jaramillo"/>
    <x v="13"/>
    <s v="Hallazgo - No conformidad"/>
    <s v="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_x000a_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_x000a_Sin embargo, no se encontró en el expediente del proceso que se le diera cumplimiento a las reglas previstas en el artículo 79 de la Ley 1437 de 2011 del trámite que debe surtirse para resolver los Recursos de Reposición."/>
    <d v="2020-02-10T00:00:00"/>
    <s v="NO"/>
    <s v="N/A"/>
    <s v="NO"/>
    <s v="N/A"/>
    <s v="5 porqués"/>
    <s v="El seguimiento debe permitir la generación de alertas para dar cumplimiento oportuno."/>
    <s v="Acción Correctiva "/>
    <s v="Crear e implementar la herramienta que permita el seguimiento oportuno a la expedición y notificación de actos administrativos."/>
    <s v="Herramienta de seguimiento creada e implementada"/>
    <s v="Herramienta de seguimiento creada e implementada"/>
    <x v="31"/>
    <d v="2020-12-31T00:00:00"/>
    <x v="6"/>
    <x v="6"/>
    <s v="CERRADA"/>
    <x v="0"/>
    <s v="20/04/2020_x000a__x000a_23/06/2020"/>
    <s v="CUMPLIDA"/>
    <s v="No se ha realizado la herramienta para el seguimiento._x000a__x000a_Se cuenta con un DRIVE en donde se registra el seguimiento a los actos administrativos."/>
    <s v="Archivo de Excel con el seguimiento."/>
    <s v="MARIA ANTONIA SANTOS VASQUEZ_x000a_Profesional Universitario 04_x000a_LUZ MERY PONGUTÁ MONTAÑEZ_x000a_Contratista 359 - 2020"/>
    <s v="24/04/2020_x000a_25/06/2020"/>
    <s v="SI"/>
    <x v="0"/>
    <s v="Manuel Andres Farias Pinzón"/>
    <s v="24/04/2020:_x000a_A la fecha no se evidencia soporte del desarrollo de esta actividad._x000a__x000a_25/06/2020:_x000a_Se cuenta con un archivo Excel  donde se registra el seguimiento a los actos administrativos, actualmente con 38 registros"/>
  </r>
  <r>
    <n v="71"/>
    <s v="4. Reasentamientos Humanos"/>
    <s v="4.15"/>
    <s v="Origen Interno "/>
    <s v="1.    Auditorías Internas. "/>
    <x v="13"/>
    <s v="Marcela Urrea Jaramillo"/>
    <x v="13"/>
    <s v="Hallazgo - No conformidad"/>
    <s v="1- El expediente 2008-18-10717 a nombre de Edilma Leonor Montañez presenta deficiencias documentales._x000a_2- El expediente 2009-5-11048 a nombre de Graciela Ruiz presenta deficiencias documentales."/>
    <d v="2020-02-10T00:00:00"/>
    <s v="SI"/>
    <s v="Plan de mejoramiento con contraloría_x000a_Hallazgo 3.1.1 Cod 62_x000a_"/>
    <s v="SI"/>
    <s v="Inapropiado manejo de los archivos fisicos de la Dirección de Reasentamientos"/>
    <s v="5 porqués"/>
    <s v="La documentación generada no se remite oportunamente para su correspondiente archivo."/>
    <s v="Acción Correctiva "/>
    <s v="Actualmente en el mapa de riesgos se tienen identificados dos controles para esta causa:_x000a_1, Verificar la foliación de los expedientes diariamente._x000a_2, Cumplir con la transferencia de los documentos mensualmente._x000a__x000a_Como actividad de tratamiento acción correctiva para esta causa:_x000a_Actualizar cinco procedimientos del proceso de Reasentamientos Humanos estableciendo claramente los responsables y puntos de control para el correcto uso de los expedientes. "/>
    <s v="Procedimientos actualizados"/>
    <s v="(# de procedimientos actualizados / 5 )*100"/>
    <x v="31"/>
    <d v="2020-12-31T00:00:00"/>
    <x v="6"/>
    <x v="6"/>
    <s v="CERRADA"/>
    <x v="0"/>
    <s v="20/04/2020_x000a_23/06/2020_x000a_18/11/2020"/>
    <s v="CUMPLIDA"/>
    <s v="20/04/2020. Con el formato 208-REAS-Ft-103 FORMATO PARA PRESTAMO Y DEVOLUCIÓN DE EXPEDIENTES se realiza el seguimiento diario del prestamo de los expedientes y el control de la foliación._x000a__x000a_23/06/2020. Se realizó la modificación del Procedimiento de Reubicación Definitiva mediante radicado 2020IE6123 de fecha 09 de junio de 2020._x000a__x000a_18/11/2020. Se realizó la modificación a 4 procedimientos de la Dirección de Reasentamientos, así: Relocalización transitoria, Adquisición de Predios, Selección de Vivienda y Cuentas de Ahorro Programado.  _x000a__x000a_Para un total de cinco (5) procedimientos actualizados en la vigencia."/>
    <s v="20/04/2020. 208-REAS-Ft-103 FORMATO PARA PRESTAMO Y DEVOLUCIÓN DE EXPEDIENTES_x000a__x000a_23/06/2020. Procedimiento de Reubicación Definitiva modificado y Correo enviado a los funcionarios y contratistas de la Dirección, comunicando dicha modificación, con fecha 19 de junio de 2020_x000a_Memorando para la OAP con radicado 2020IE6123._x000a__x000a_18/11/2020. Procedimientos actualizados, mediante correos de OAP y comunicados de Reas así: 2020IE7090 y 2020IE7091 del 26 de agosto, 2020IE8778 y 2020IE8780 del 28 de octubre de 2020"/>
    <s v="MARIA ANTONIA SANTOS VASQUEZ_x000a_Profesional Universitario 04_x000a_LUZ MERY PONGUTÁ MONTAÑEZ_x000a_Contratista 714 - 2020"/>
    <s v="24/04/2020_x000a_25/06/2020_x000a_19/11/2020"/>
    <s v="SI"/>
    <x v="0"/>
    <s v="Manuel Andres Farias Pinzón"/>
    <s v="24/04/2020:_x000a_Se cuenta con formato 208-REAS-Ft-103 FORMATO PARA PRESTAMO Y DEVOLUCIÓN DE EXPEDIENTES donde se realiza el seguimiento diario del prestamo de los expedientes y el control de la foliación._x000a__x000a_No se evidencia la actualización de cinco procedimientos del proceso de Reasentamientos Humanos, estableciendo claramente los responsables y puntos de control para el correcto uso de los expedientes._x000a__x000a_25/06/2020:_x000a_Se evidencia actualización de un (1) procedimiento, donde se realizó la modificación del procedimiento 208-REAS-Pr-05 PROCEDIMIENTO REUBICACION DEFINITIVA  V9 mediante radicado 2020IE6123 de fecha 09Jun2020._x000a__x000a_Aún esta pendiente la actualización de cuatro (4) procedimientos._x000a__x000a_19/11/2020:_x000a_Se realiza actualización de 4 procedimientos de la Dirección de Reasentamientos, así: _x000a_Relocalización transitoria, Código: 208-REAS-Pr-06, Versión: 6, Vigente desde: 26/08/2020_x000a_Adquisición de Predios, Código: 208-REAS-Pr-04, Versión: 7, Vigente desde: 26/08/2020_x000a_Selección de Vivienda, Código: 208-REAS-Pr-08, Versión: 5, Vigente desde: 28-10-2020_x000a_Cuentas de Ahorro Programado, Código: 208-REAS-Pr-03, Versión: 3, Vigente desde: 28/10/2020_x000a__x000a_Para un total de cinco (5) procedimientos actualizados en la vigencia, los cuales se encuentran publicados en la carpeta de calidad en la ruta: \\10.216.160.201\calidad\4. PROCESO REASENTAMIENTOS HUMANOS\PROCEDIMIENTOS"/>
  </r>
  <r>
    <n v="72"/>
    <s v="1. Gestión Estratégica"/>
    <s v="1.30"/>
    <s v="Origen Interno "/>
    <s v="3.    Seguimientos de la Asesoría de Control Interno."/>
    <x v="17"/>
    <s v="Ángelo Maurizio Díaz Rodríguez"/>
    <x v="17"/>
    <s v="Hallazgo - No conformidad"/>
    <s v="Documentación desactualizada en el Sistema Integrado de Gestión "/>
    <d v="2020-01-27T00:00:00"/>
    <s v="NO"/>
    <s v="N.A."/>
    <s v="SI"/>
    <s v="SI"/>
    <s v="LLuvia de ideas"/>
    <s v="Desconocimiento de los documentos que norman el manejo de los contenidos del Sistema Integrado de Gestión "/>
    <s v="Acción Correctiva "/>
    <s v="Ajustar la Norma Fundamental, estableciendo un punto de control relacionado con la revisión periódica anual de la Vigencia de los instrumentos de Cada Proceso, por parte de los Responsables."/>
    <s v="Norma Fundamental "/>
    <n v="1"/>
    <x v="32"/>
    <d v="2020-08-31T00:00:00"/>
    <x v="3"/>
    <x v="3"/>
    <s v="CERRADA"/>
    <x v="0"/>
    <s v="30/06/2020_x000a_20/11/2020"/>
    <s v="CUMPLIDA"/>
    <s v="30/06/2020: Se formuló la versión 11 de la Norma Fundamental, la cual se encuentra en proceso de revisión._x000a__x000a_20/11/2020: El 3 de agosto de 2020, se generó la versión 11 de la Norma Fundamental, la cual fue publicada en la carpeta de calidad y socializada a todos los niveles de la Entidad."/>
    <s v="30/06/2020: \\10.216.160.201\Oficial\PLAN DE MEJORAMIENTO CI\2020\SEGUIMIENTO JUNIO - 30 2020\SIG_x000a__x000a_20/11/2020: \\10.216.160.201\calidad\1. PROCESO DE GESTIÓN ESTRATÉGICA\INSTRUCTIVOS\208-PLA-In-01  NORMA FUNDAMENTAL"/>
    <s v="Catalina Nagy Patiño - Jefe Oficina Asesora de Planeación"/>
    <s v="3/07/2020_x000a_23/11/2020"/>
    <s v="SI"/>
    <x v="0"/>
    <s v="Manuel Andres Farias Pinzón"/>
    <s v="03/07/2020:_x000a_No se cuenta con soporte que evidencie que se formuló la versión 11 de la Norma Fundamental y que se encuentra en proceso de revisión._x000a__x000a_20/11/2020: Se cuenta con los siguientes soportes: _x000a__x000a_- Correo del 21Jul2020 donde se solicita revisión a la norma fundamental_x000a_- Correo del 03Ago2020 donde se solicita revisión a la norma fundamental._x000a_- Solicitud de modificación de la norma fundamental del día 03Ago2020, mediante el formato &quot;SOLICITUD DE CREACIÓN O MODIFICACIÓN O ELIMINACIÓN DE DOCUMENTOS DEL SIG&quot;, Código: 208-PLA-Ft-02, Versión: 6, Vigente desde: 21/09/2016._x000a_- Correo del 05Ago2020 de revisión y aprobación de la norma fundamental._x000a_- Pieza gráfica del 05Ago2020 sobre actualización de la norma fundamental._x000a_- Correo del 05Ago2020 informando a todo el personal de la CVP que la norma fundamental ha sido actualizada._x000a_- Actualización de la &quot;NORMA FUNDAMENTAL ESTANDARIZACIÓN DOCUMENTAL&quot;, Código: 208-PLA–IN–01, Versión:11, Vigente desde: 03-08-2020, ubicada en la ruta: \\10.216.160.201\calidad\1. PROCESO DE GESTIÓN ESTRATÉGICA\INSTRUCTIVOS\208-PLA-In-01  NORMA FUNDAMENTAL._x000a_Actividad cumplida"/>
  </r>
  <r>
    <n v="73"/>
    <s v="1. Gestión Estratégica"/>
    <s v="1.30"/>
    <s v="Origen Interno "/>
    <s v="3.    Seguimientos de la Asesoría de Control Interno."/>
    <x v="17"/>
    <s v="Ángelo Maurizio Díaz Rodríguez"/>
    <x v="17"/>
    <s v="Hallazgo - No conformidad"/>
    <s v="Documentación desactualizada en el Sistema Integrado de Gestión"/>
    <d v="2020-01-27T00:00:00"/>
    <s v="NO"/>
    <s v="N.A."/>
    <s v="SI"/>
    <s v="SI"/>
    <s v="LLuvia de ideas"/>
    <s v="Desconocimiento de los documentos que norman el manejo de los contenidos del Sistema Integrado de Gestión "/>
    <s v="Acción de Mejora "/>
    <s v="Informar mediante memorando a los Responsables de Proceso - Enlace, sobre los lineamientos establecidos para la documentación del Sistema Integrado de Gestión y su ruta de consulta. "/>
    <s v="Memorando "/>
    <n v="1"/>
    <x v="32"/>
    <d v="2020-08-31T00:00:00"/>
    <x v="3"/>
    <x v="3"/>
    <s v="CERRADA"/>
    <x v="0"/>
    <s v="30/06/2020_x000a_20/11/2020"/>
    <s v="CUMPLIDA"/>
    <s v="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_x000a__x000a_20/112020: El día 13 de agosto se radicó memorando con radicado No. 2020IE7194, con el fin de entregar los Lineamientos establecidos para las Herramientas de Gestión y para la Documentación del Sistema Integrado de Gestión.  _x000a__x000a_De igual forma, se radicó memorando No. 2020IE6888 el día 27 de Julio de 2020, con el fin de entregar lineamientos para el reporte de Normogramas de la Entidad. "/>
    <s v="30/06/2020: \\10.216.160.201\Oficial\PLAN DE MEJORAMIENTO CI\2020\SEGUIMIENTO JUNIO - 30 2020\SIG_x000a__x000a_20/11/2020: Memorandos 2020IE7194 y 2020IE6888, radicados a los Responsables de Procesos de la Entidad"/>
    <s v="Catalina Nagy Patiño - Jefe Oficina Asesora de Planeación"/>
    <s v="3/07/2020_x000a_23/11/2020"/>
    <s v="SI"/>
    <x v="0"/>
    <s v="Manuel Andres Farias Pinzón"/>
    <s v="03/07/2020:_x000a_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_x000a__x000a_Queda pendiente entregar el memorando para Informar a los Responsables de Proceso - Enlace, sobre los lineamientos establecidos para la documentación del Sistema Integrado de Gestión y su ruta de consulta._x000a__x000a_23/11/2020: _x000a_Se cuenta con memorando 2020IE7194 del 13Ago2020 donde se entregan los Lineamientos establecidos para las Herramientas de Gestión y para la Documentación del Sistema Integrado de Gestión.  _x000a__x000a_Igualmente, se cuenta con memorando 2020IE6888 del 27Jul2020, donde se entregan los lineamientos para el reporte de Normogramas de la Entidad._x000a_Actividad cumplida"/>
  </r>
  <r>
    <n v="74"/>
    <s v="1. Gestión Estratégica"/>
    <s v="1.31"/>
    <s v="Origen Interno "/>
    <s v="3.    Seguimientos de la Asesoría de Control Interno."/>
    <x v="17"/>
    <s v="Ángelo Maurizio Díaz Rodríguez"/>
    <x v="17"/>
    <s v="Hallazgo - No conformidad"/>
    <s v="En el formato &quot;Mapa de Riesgos - Código 208-PLA-Ft-78 Versión 4&quot; no se identifican los controles que los procesos están ejecutando."/>
    <d v="2020-01-27T00:00:00"/>
    <s v="SI"/>
    <s v="Se evidenció que no se están ejecutando las actividades definidas en el procedimiento “208-_x000a_PLA-Pr-08 Procedimiento de administración del riesgo V5”, vigente desde el 25 de abril de 2018 y en el_x000a_formato registro de gestión de riesgo 208-Pla-Ft-73 vigente desde 3 de mayo de 2018."/>
    <s v="NO"/>
    <s v="N/A"/>
    <s v="LLuvia de ideas"/>
    <s v="La Herramienta no había sido actualizada acorde los lineamientos de la Guía de Administración del Riesgo - versión 4"/>
    <s v="Corrección "/>
    <s v="Ajustar el formato 208-PLA-Ft-78 , para la identfiicación de los riesgos de los 16 procesos de la entidad, para la Vigencia 2020"/>
    <s v="Formato "/>
    <n v="1"/>
    <x v="22"/>
    <d v="2020-05-31T00:00:00"/>
    <x v="3"/>
    <x v="3"/>
    <s v="CERRADA"/>
    <x v="0"/>
    <s v="21/04/2020_x000a_30/06/2020"/>
    <s v="CUMPLIDA"/>
    <s v="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_x000a__x000a_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
    <s v="21/04/2020: Acta de reunión:_x000a_\\10.216.160.201\Oficial\PLAN DE MEJORAMIENTO CI\2020\Actividad 74_x000a__x000a_30/06/2020: \\10.216.160.201\calidad\19. CONSOLIDADO MAPAS DE RIESGO\MATRIZ DE RIESGOS - PAAC\2020"/>
    <s v="Catalina Nagy Patiño - Jefe Oficina Asesora de Planeación"/>
    <d v="2020-04-27T00:00:00"/>
    <s v="SI"/>
    <x v="0"/>
    <s v="Manuel Andres Farias Pinzón"/>
    <s v="27/04/2020:_x000a_Se cuenta con acta de reunion del dia 17Mar2020, donde se reunieron las personas encargadas de atender la acción formulada, para lo cual, emiten la siguiente respuesta: &quot;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quot;._x000a__x000a_Teniendo en cuenta lo anterior, se realiza revision de la Guia para la administración del riesgo y el diseño_x000a_de controles en entidades públicas del DAFP version 4, encontrando que efectivamente lo que se solicita para el mapa y plan de tratamiento de riesgos, es que contengan las actividades de control despues de la valoración de los controles resultado del riesgo residual, por lo anterior el formato &quot;Mapa de Riesgos - Código 208-PLA-Ft-78 Versión 4&quot; cumple en ese aspecto con lo solicitado en la guia antes mencionada._x000a__x000a_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
  </r>
  <r>
    <n v="75"/>
    <s v="2. Gestión de Comunicaciones"/>
    <s v="2.6"/>
    <s v="Origen Interno "/>
    <s v="3.    Seguimientos de la Asesoría de Control Interno."/>
    <x v="17"/>
    <s v="Ángelo Maurizio Díaz Rodríguez"/>
    <x v="17"/>
    <s v="Hallazgo - No conformidad"/>
    <s v="No se tiene un parametro cuantificable de baja interacción. "/>
    <d v="2020-01-20T00:00:00"/>
    <s v="NO"/>
    <s v="NA"/>
    <s v="NO"/>
    <s v="N/A"/>
    <s v="5 porqués"/>
    <s v="La oportunidad es posible medirla y aporta más al objetivo del proceso, que medir las bajas interacciones, pues estas son consecuencia de aspectos que no controlamos desde la CVP."/>
    <s v="Acción Correctiva "/>
    <s v="Actualización y fusión del riesgo 1 y 2 del proceso de Comunicaciones con el fin de identifcar el riesgo a aspectos medibles de gestión del proceso - OPORTUNIDAD DE RESPUESTA A REQUERIMIENTOS A COMUNICACIONES&quot; "/>
    <s v="Cumplimiento"/>
    <s v="Se actualizó riesgo?_x000a_SI: 100%_x000a_NO:0"/>
    <x v="33"/>
    <d v="2020-01-24T00:00:00"/>
    <x v="11"/>
    <x v="10"/>
    <s v="CERRADA"/>
    <x v="0"/>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0"/>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6"/>
    <s v="2. Gestión de Comunicaciones"/>
    <s v="2.7"/>
    <s v="Origen Interno "/>
    <s v="3.    Seguimientos de la Asesoría de Control Interno."/>
    <x v="17"/>
    <s v="Ángelo Maurizio Díaz Rodríguez"/>
    <x v="17"/>
    <s v="Recomendación - Oportunidad de Mejora "/>
    <s v="El esquema de publicación se hace posterior a la publicación por tanto no busca atacar las causas._x000a__x000a_El proceso de comunicaciones responde a soicitudes de publicación y debería enfocar el riesgo hacia este aspecto. "/>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x v="33"/>
    <d v="2020-01-24T00:00:00"/>
    <x v="11"/>
    <x v="10"/>
    <s v="CERRADA"/>
    <x v="0"/>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0"/>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7"/>
    <s v="2. Gestión de Comunicaciones"/>
    <s v="2.8"/>
    <s v="Origen Interno "/>
    <s v="3.    Seguimientos de la Asesoría de Control Interno."/>
    <x v="17"/>
    <s v="Ángelo Maurizio Díaz Rodríguez"/>
    <x v="17"/>
    <s v="Recomendación - Oportunidad de Mejora "/>
    <s v="Se recomienda redactar el control en verbos como verificar, validar, conciliar, comparar, corregir, revisar…"/>
    <d v="2020-01-20T00:00:00"/>
    <s v="NO"/>
    <s v="NA"/>
    <s v="NO"/>
    <s v="N/A"/>
    <s v="N/A"/>
    <s v="No hace análisis de causas."/>
    <s v="Corrección "/>
    <s v="El riesgos 1 se fusiona con el riesgo 2 porque se va a medir la oportunidad y no los bajos niveles de interacción en página web ni los incumplimientos de la publicación en página web de acuerdo a las normas, ya que esto son aspectos que no se controlan en el proceso. "/>
    <s v="Cumplimiento"/>
    <s v="Se actualizó riesgo?_x000a_SI: 100%_x000a_NO:0"/>
    <x v="33"/>
    <d v="2020-01-24T00:00:00"/>
    <x v="11"/>
    <x v="10"/>
    <s v="CERRADA"/>
    <x v="0"/>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0"/>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8"/>
    <s v="2. Gestión de Comunicaciones"/>
    <s v="2.9"/>
    <s v="Origen Interno "/>
    <s v="3.    Seguimientos de la Asesoría de Control Interno."/>
    <x v="17"/>
    <s v="Ángelo Maurizio Díaz Rodríguez"/>
    <x v="17"/>
    <s v="Recomendación - Oportunidad de Mejora "/>
    <s v="Una socialización no es un control , es una actividad que mejora el conocimiento y ayuda a prevenir pero no establece un parametro cuantificable en el riesgo. _x000a__x000a_Se recomienda que se analice el control y se incluya una verificación de los contenidos publicados con respecto a las publicaciones que recomienda la ley 1712. "/>
    <d v="2020-01-20T00:00:00"/>
    <s v="NO"/>
    <s v="NA"/>
    <s v="NO"/>
    <s v="N/A"/>
    <s v="N/A"/>
    <s v="La claridad que se debe tener sobre los temas y los medios por los cuales se socializa la infromación al público objetivo de acuerdo los contenidos de la ley 1712 de 2014."/>
    <s v="Acción de Mejora "/>
    <s v="Se modifica el riesgo con el fin de permitir la utilización de los diferentes medios de comunicación para llegar tanto al público interno como externo de manera eficaz. "/>
    <s v="Cumplimiento"/>
    <s v="Se actualizó riesgo?_x000a_SI: 100%_x000a_NO:0"/>
    <x v="33"/>
    <d v="2020-01-24T00:00:00"/>
    <x v="11"/>
    <x v="10"/>
    <s v="CERRADA"/>
    <x v="0"/>
    <d v="2020-04-17T00:00:00"/>
    <s v="CUMPLIDA"/>
    <s v="Estas acciones se les dio cumplimiento con la formulación y ajustes de los dos riesgos establecidos por la Ocicina Asesora de Comunicaciones, el cual se envió por correo electrónico a la Oficina Asesora de Planeación para su aprobación. "/>
    <s v="Se hizo envío por correo electónico a la OAP el día 23 de enero de 2020, Se adjunta acta de reunión con la OAP y Memorando con radicado 2020IE558 de fecha 23-01-2020"/>
    <s v="Jefe Oficina Asesora de Comunicaciones "/>
    <d v="2020-04-28T00:00:00"/>
    <s v="SI"/>
    <x v="0"/>
    <s v="Manuel Andres Farias Pinzón"/>
    <s v="28/04/2020:_x000a_Se cuenta con correo electónico enviado a la OAP el día 23Ene2020 donde se envia matriz de riesgos diligenciada, en la cual se realiza la actualización y fusión del riesgo 1 y 2 del proceso de Comunicaciones._x000a__x000a_Información actualizada y publicada en la pagina web en la ruta: https://www.cajaviviendapopular.gov.co/?q=matriz-de-riesgos-plan-anticorrupci%C3%B3n-y-atenci%C3%B3n-al-ciudadano._x000a__x000a_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
  </r>
  <r>
    <n v="79"/>
    <s v="4. Reasentamientos Humanos"/>
    <s v="4.17"/>
    <s v="Origen Interno "/>
    <s v="3.    Seguimientos de la Asesoría de Control Interno."/>
    <x v="17"/>
    <s v="Ángelo Maurizio Díaz Rodríguez"/>
    <x v="17"/>
    <s v="Hallazgo - No conformidad"/>
    <s v="Varios riesgos identificados parametrizan variables que no se miden."/>
    <d v="2020-01-28T00:00:00"/>
    <s v="NO"/>
    <s v="N/A"/>
    <s v="NO"/>
    <s v="N/A"/>
    <s v="5 porqués"/>
    <s v="En la redacción del riesgo no contempla la medición de las variables."/>
    <s v="Acción Correctiva "/>
    <s v="Incluir en la redacción de los riesgos para el 2020 las variables que ya se miden o que se vayan a empezar a medir."/>
    <s v="Indicador de cumplimiento"/>
    <s v="1 = Cumplimiento de la acción._x000a_0 = No cumplimiento de la acción."/>
    <x v="34"/>
    <d v="2020-12-31T00:00:00"/>
    <x v="6"/>
    <x v="6"/>
    <s v="CERRADA"/>
    <x v="0"/>
    <d v="2020-04-20T00:00:00"/>
    <s v="CUMPLIDA"/>
    <s v="Se incluyó en la redacción de los riesgos para el 2020 las variables."/>
    <s v="Mapa de riesgos de la Dirección."/>
    <s v="MARIA ANTONIA SANTOS VASQUEZ_x000a_Profesional Universitario 04"/>
    <d v="2020-04-24T00:00:00"/>
    <s v="SI"/>
    <x v="0"/>
    <s v="Manuel Andres Farias Pinzón"/>
    <s v="24/04/2020:_x000a_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
  </r>
  <r>
    <n v="80"/>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Nos encontramos a la espera de la expedicción del acto administrativo para poder proceder con el procedimiento de expropiación administrativa de Paraiso II y Bella Flor, para programar entrega de titulos"/>
    <s v="Acción de Mejora "/>
    <s v="Socialización en la Dirección de Urbanizaciones y Titulación en las acciones frente a las decisiones que impacten las acciones del PAAC"/>
    <s v="Cumplimiento actividades del PAAC"/>
    <s v="total actividades cumplidas/total actividades planeadas"/>
    <x v="22"/>
    <d v="2020-06-30T00:00:00"/>
    <x v="1"/>
    <x v="1"/>
    <s v="CERRADA"/>
    <x v="0"/>
    <s v="15/042020_x000a_23/06/2020_x000a_17/11/2020"/>
    <s v="CUMPLIDA"/>
    <s v="24/04/2020: Las observaciones efectuadas se remitieron a la Subsecretaria Jurìdica del Hàbitat para que a su vez las remita a la Alcaldìa Mayor para aprobaciòn y posterior promulgaciòn del Decreto de condiciones de urgencia._x000a__x000a_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_x000a__x000a_01/09/2020 Cumplida Publicaciòn Decreto 196 del 1 de septiembre de 2020"/>
    <s v="15/04/2020: Se encuentra el proyecto en validaciòn por parte del Hàbitat para aprobaciòn de la Alcaldìa_x000a__x000a_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_x000a__x000a_01/09/2020: Decreto 196 del 1 de septiembre de 2020"/>
    <s v="Angela María Vélez C._x000a_Amalin Ariza"/>
    <s v="24/04/2020_x000a_01/07/2020_x000a_23/11/2020"/>
    <s v="SI"/>
    <x v="0"/>
    <s v="Manuel Andres Farias Pinzón"/>
    <s v="24/04/2020:_x000a_El proyecto se encuentra en validaciòn por parte del Hàbitat para aprobaciòn de la Alcaldìa._x000a__x000a_01/07/2020:_x000a_Se cuenta con correo electrónico del dia 24Jun2020, donde la Dra. Natalia Andrea Hincapie Cardona, Directora de DUT realiza entrega de la aprobación del proyecto del Decreto de condiciones de urgencia y su exposición de motivos, al Dr. Arturo Galeano Director Jurídico. Se encuentra pendiente los soportes de aprobación y remisión a la Alcaldía Mayor._x000a__x000a_23/11/2020:_x000a_Se cuenta con la expedición del acto administrativo que permite proceder con el procedimiento de expropiación administrativa de Paraiso II y Bella Flor, para programar la entrega de titulos, mediante el Decreto 196 del 01Sep2020._x000a_Actividad cumplida"/>
  </r>
  <r>
    <n v="81"/>
    <s v="7. Urbanizaciones y Titulación"/>
    <s v="7.14"/>
    <s v="Origen Interno "/>
    <s v="3.    Seguimientos de la Asesoría de Control Interno."/>
    <x v="17"/>
    <s v="Ángelo Maurizio Díaz Rodríguez"/>
    <x v="17"/>
    <s v="Hallazgo - No conformidad"/>
    <s v="Incumplimiento en dos actividades del componente rendición de cuentas"/>
    <d v="2020-01-27T00:00:00"/>
    <s v="NO"/>
    <s v="N/A"/>
    <s v="NO"/>
    <s v="N/A"/>
    <s v="5 porqués"/>
    <s v="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
    <s v="Acción de Mejora "/>
    <s v="Incluir  en el nuevo PAAC el cumplimiento del nuevo escenario de participación"/>
    <s v="Cumplimiento actividades del PAAC"/>
    <s v="total actividades cumplidas/total actividades planeadas"/>
    <x v="22"/>
    <d v="2020-06-30T00:00:00"/>
    <x v="1"/>
    <x v="1"/>
    <s v="CERRADA"/>
    <x v="0"/>
    <d v="2020-04-15T00:00:00"/>
    <s v="CUMPLIDA"/>
    <s v="En el PAAC vigencia 2020 fue incluìdo este escenario de participaciòn ciudadana"/>
    <s v="PAAC 2020"/>
    <s v="Angela María Vélez C."/>
    <d v="2020-04-24T00:00:00"/>
    <s v="SI"/>
    <x v="0"/>
    <s v="Manuel Andres Farias Pinzón"/>
    <s v="24/04/2020:_x000a_Se realiza verificacion del PAAC 2020, el cual se encuentra publicado en la pagina web de la entidad, donde se establecen dos (2) actividades en el componente de Rendición de Cuentas para el cumplimiento de dicha acción: _x000a_1. Promover un escenario o evento de participación ciudadana entre los(as) ciudadanos(as) y la entidad _x000a_2. Monitoreo al escenario o evento de participación ciudadana._x000a_Ruta: https://www.cajaviviendapopular.gov.co/?q=matriz-de-riesgos-plan-anticorrupci%C3%B3n-y-atenci%C3%B3n-al-ciudadano"/>
  </r>
  <r>
    <n v="82"/>
    <s v="9. Gestión Administrativa "/>
    <s v="9.48"/>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tenían controles para esta actividad, No se utilizo un punto de medición para el análisis del riesgo, No se analizo las modificaciones en  el seguimiento al PAA"/>
    <s v="Acción Correctiva "/>
    <s v="Actualizar el riegos para la vigencia 2020, parametrizando variables que se midan actualmente o inicien con su medicion para esta vigencia, en el proceso de gestión administrativa"/>
    <s v="cumplimiento"/>
    <s v="1: actividad cumplida_x000a_0: actividad no cumplida"/>
    <x v="35"/>
    <d v="2020-02-29T00:00:00"/>
    <x v="0"/>
    <x v="0"/>
    <s v="CERRADA"/>
    <x v="0"/>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0"/>
    <s v="Manuel Andres Farias Pinzón"/>
    <s v="22/04/2020:_x000a_Se cuenta con correo electronico del dia 23Ene2020, donde el señor Hernan Dario Parra Rodriguez envia al area de Planeacio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
  </r>
  <r>
    <n v="83"/>
    <s v="12. Gestión del Talento Humano"/>
    <s v="12.4"/>
    <s v="Origen Interno "/>
    <s v="3.    Seguimientos de la Asesoría de Control Interno."/>
    <x v="17"/>
    <s v="Ángelo Maurizio Díaz Rodríguez"/>
    <x v="17"/>
    <s v="Hallazgo - No conformidad"/>
    <s v="Riesgos identificados parametrizan varialbles que no se miden"/>
    <d v="2020-01-27T00:00:00"/>
    <s v="NO"/>
    <s v="N/A"/>
    <s v="NO"/>
    <s v="N/A"/>
    <s v="5 porqués"/>
    <s v="No se utilizo un punto de medición para el análisis del riesgo, Deficiencia en el análisis del riesgo"/>
    <s v="Acción Correctiva "/>
    <s v="Actualizar el riego para la vigencia 2020, parametrizando variables que se midan actualmente o inicien con su medicion para esta vigencia, en el proceso de gestión de Talento Humano"/>
    <s v="cumplimiento"/>
    <s v="1: actividad cumplida_x000a_0: actividad no cumplida"/>
    <x v="35"/>
    <d v="2020-02-29T00:00:00"/>
    <x v="12"/>
    <x v="0"/>
    <s v="CERRADA"/>
    <x v="0"/>
    <d v="2020-04-21T00:00:00"/>
    <s v="CUMPLIDA"/>
    <s v="21/04/2020: se realizo actualización en la formulación PAAC, en relación a los procesos de la Subdirección Administrativa (Talento Humano. Documental y Administrativa), según el proceso de la Oficina de Planeación"/>
    <s v="Formulacion PAAC carpeta calidad, correo electronico"/>
    <s v="HERNAN DARIO PARRA"/>
    <d v="2020-04-22T00:00:00"/>
    <s v="SI"/>
    <x v="0"/>
    <s v="Manuel Andres Farias Pinzón"/>
    <s v="Se cuenta con correo electronico del dia 23Ene2020, donde el señor Hernan Dario Parra Rodriguez envia al area de Planeacio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
  </r>
  <r>
    <n v="84"/>
    <s v="14. Gestión Tecnología de la Información y Comunicaciones"/>
    <s v="14.31"/>
    <s v="Origen Interno "/>
    <s v="3.    Seguimientos de la Asesoría de Control Interno."/>
    <x v="17"/>
    <s v="Ángelo Maurizio Díaz Rodríguez"/>
    <x v="17"/>
    <s v="Recomendación - Oportunidad de Mejora "/>
    <s v="Las actividades de capacitación no son controles, es una consecuencia de una verificación de grados de conocimiento o evidencia de fallos frecuentes. "/>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x v="22"/>
    <d v="2020-01-31T00:00:00"/>
    <x v="7"/>
    <x v="7"/>
    <s v="CERRADA"/>
    <x v="0"/>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0"/>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5"/>
    <s v="14. Gestión Tecnología de la Información y Comunicaciones"/>
    <s v="14.32"/>
    <s v="Origen Interno "/>
    <s v="3.    Seguimientos de la Asesoría de Control Interno."/>
    <x v="17"/>
    <s v="Ángelo Maurizio Díaz Rodríguez"/>
    <x v="17"/>
    <s v="Recomendación - Oportunidad de Mejora "/>
    <s v="Es una actividad de tratamiento, no es una actividad de control. Se recomienda que como control se analice la información asociada a estos indicadores"/>
    <d v="2020-01-27T00:00:00"/>
    <s v="NO"/>
    <s v="N/A"/>
    <s v="NO"/>
    <s v="N/A"/>
    <s v="N/A"/>
    <s v="Los controles no están bien identificados o se plantearon como acciones."/>
    <s v="Acción Correctiva "/>
    <s v="Reformular los controles correspondientes al riesgo de indisponibilidad en las herramientas y/o equipos de cómputo en la matriz de riesgos para la vigencia del 2020."/>
    <s v="Entregar la formulación de los controles en la matriz de riesgos 2020  "/>
    <s v="Entregar de manera oportuna la formulación de los controles en la matriz de riesgos 2020"/>
    <x v="22"/>
    <d v="2020-01-31T00:00:00"/>
    <x v="7"/>
    <x v="7"/>
    <s v="CERRADA"/>
    <x v="0"/>
    <d v="2020-04-17T00:00:00"/>
    <s v="CUMPLIDA"/>
    <s v="El control del riesgo &quot;Indisponibilidad en las herramientas y/o equipos de cómputo&quot; fue revisado, ajustado y enviado en el PAAC de TIC el día 23/01/2020 a la Oficina Asesora de Planeación."/>
    <s v="\\10.216.160.201\Oficina TIC\Evidencias plan de mejoramiento\evidencias\Corte al 15.04.2020\27\evidencias con el numero 84."/>
    <s v="LILIANA MORALES / JEFE TIC"/>
    <d v="2020-04-28T00:00:00"/>
    <s v="SI"/>
    <x v="0"/>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6"/>
    <s v="14. Gestión Tecnología de la Información y Comunicaciones"/>
    <s v="14.33"/>
    <s v="Origen Interno "/>
    <s v="3.    Seguimientos de la Asesoría de Control Interno."/>
    <x v="17"/>
    <s v="Ángelo Maurizio Díaz Rodríguez"/>
    <x v="17"/>
    <s v="Recomendación - Oportunidad de Mejora "/>
    <s v="No es un control "/>
    <d v="2020-01-27T00:00:00"/>
    <s v="NO"/>
    <s v="N/A"/>
    <s v="NO"/>
    <s v="N/A"/>
    <s v="N/A"/>
    <s v="Los controles no están bien identificados o se plantearon como acciones."/>
    <s v="Acción Correctiva "/>
    <s v="Reformular los controles correspondientes al riesgo de procedimientos desactualizados y/o no documentados en la matriz de riesgos para la vigencia 2020."/>
    <s v="Entregar la formulación de los controles en la matriz de riesgos 2020  "/>
    <s v="Entregar de manera oportuna la formulación de los controles en la matriz de riesgos 2020"/>
    <x v="22"/>
    <d v="2020-01-31T00:00:00"/>
    <x v="7"/>
    <x v="7"/>
    <s v="CERRADA"/>
    <x v="0"/>
    <d v="2020-04-17T00:00:00"/>
    <s v="CUMPLIDA"/>
    <s v="El control del riesgo &quot;Reprocesos y/o desconocimiento del alcance y operatividad del proceso Gestión TIC&quot; fue revisado, ajustado y enviado en el PAAC de TIC el día 23/01/2020 a la Oficina Asesora de Planeación."/>
    <s v="\\10.216.160.201\Oficina TIC\Evidencias plan de mejoramiento\evidencias\Corte al 15.04.2020\27\evidencias con el numero 84."/>
    <s v="LILIANA MORALES / JEFE TIC"/>
    <d v="2020-04-28T00:00:00"/>
    <s v="SI"/>
    <x v="0"/>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7"/>
    <s v="14. Gestión Tecnología de la Información y Comunicaciones"/>
    <s v="14.34"/>
    <s v="Origen Interno "/>
    <s v="3.    Seguimientos de la Asesoría de Control Interno."/>
    <x v="17"/>
    <s v="Ángelo Maurizio Díaz Rodríguez"/>
    <x v="17"/>
    <s v="Recomendación - Oportunidad de Mejora "/>
    <s v="las actividades de capacitación no son controles, es una verificación de grados de conocimiento o evidencia de fallos frecuentes."/>
    <d v="2020-01-27T00:00:00"/>
    <s v="NO"/>
    <s v="N/A"/>
    <s v="NO"/>
    <s v="N/A"/>
    <s v="N/A"/>
    <s v="Los controles no están bien identificados o se plantearon como acciones."/>
    <s v="Acción Correctiva "/>
    <s v="Reformular los controles correspondientes al riesgo de sustracción parcial o total de información para beneficio propio y/o de terceros, por personal interno o intrusión de un externo a la entidad y/o a la red de la CVP."/>
    <s v="Entregar la formulación de los controles en la matriz de riesgos 2020  "/>
    <s v="Entregar de manera oportuna la formulación de los controles en la matriz de riesgos 2020"/>
    <x v="22"/>
    <d v="2020-01-31T00:00:00"/>
    <x v="7"/>
    <x v="7"/>
    <s v="CERRADA"/>
    <x v="0"/>
    <d v="2020-04-17T00:00:00"/>
    <s v="CUMPLIDA"/>
    <s v="El control del riesgo &quot;Fuga de información y/o mal manejo de la misma&quot; fue revisado, ajustado y enviado en el PAAC de TIC el día 23/01/2020 a la Oficina Asesora de Planeación."/>
    <s v="\\10.216.160.201\Oficina TIC\Evidencias plan de mejoramiento\evidencias\Corte al 15.04.2020\27\evidencias con el numero 84."/>
    <s v="LILIANA MORALES / JEFE TIC"/>
    <d v="2020-04-28T00:00:00"/>
    <s v="SI"/>
    <x v="0"/>
    <s v="Manuel Andres Farias Pinzón"/>
    <s v="28/04/2020:_x000a_Se cuenta con acta de reunión del dia 22Ene2020, donde se realiza la revisión de los riesgos del proceso TIC, proponiendo mejoras en la redacción de controles y definición de acciones. Igualmente se cuenta con correo electronico del di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_x000a__x000a_Se realiza la verificación de la actualización y úbl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andose los riesgos actualizados de acuerdo a la acción planteada."/>
  </r>
  <r>
    <n v="88"/>
    <s v="8. Servicio al Ciudadano"/>
    <s v="8.14"/>
    <s v="Origen Interno "/>
    <s v="3.    Seguimientos de la Asesoría de Control Interno."/>
    <x v="18"/>
    <s v="Marcela Urrea Jaramillo"/>
    <x v="18"/>
    <s v="Hallazgo - No conformidad"/>
    <s v="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_x000a_de diciembre de 2015 del MITIC, que indica que “se debe individualizar el costo unitario de los diferentes tipos de formato a través de los cuales se puede reproducir la información”, lo cual no se está cumpliendo."/>
    <d v="2020-02-06T00:00:00"/>
    <s v="NO"/>
    <s v="N/A"/>
    <s v="NO"/>
    <s v="N/A"/>
    <s v="N/A"/>
    <s v="No se encuentra actualizada la Resolución 4720 del 29 de octubre de 2018, de aceurdo a los contenido en el numeral 10.8 “Costos de reproducción” de la Resolución 3564 del 31_x000a_de diciembre de 2015 del MITIC."/>
    <s v="Acción Correctiva "/>
    <s v="Solicitar a la Subdirección adminsitrativa de la CVP, la incorporación de lo estblecido en el numeral 10.8 “Costos de reproducción&quot; de la Resolución 3564 del 31 de diciembre de 2015 del MITIC, en la Resolución 4720 del 29 de octubre de 2018."/>
    <s v="Indicadore de eficacia"/>
    <s v="(# de solicitudes realizada / # de solicitudes programada)*100"/>
    <x v="36"/>
    <d v="2020-03-31T00:00:00"/>
    <x v="13"/>
    <x v="11"/>
    <s v="CERRADA"/>
    <x v="0"/>
    <d v="2020-04-17T00:00:00"/>
    <s v="CUMPLIDA"/>
    <s v="Se realiza solicitud a la subdireccion administrativa mediante memorando 2020IE5000 fecha 16 de marzo 2020, donde solicitamos modificacion de resolucion 4720 del 29 de octubre de 2018, y asi mismo se solicito la publicacion en la pagina web de la entidad."/>
    <s v="Memorando 2020IE5000"/>
    <s v="MIGUEL DAVID PERDOMO"/>
    <d v="2020-04-28T00:00:00"/>
    <s v="SI"/>
    <x v="0"/>
    <s v="Manuel Andres Farias Pinzón"/>
    <s v="28/04/2020:_x000a_Se cuenta con memorando 2020IE5000 del dia 16Mar2020, donde la Dirección de Gestión Corporativa solicita a la Subdirección Administrativa la modificación de la resolución 4720 del 29 de octubre de 2018."/>
  </r>
  <r>
    <n v="89"/>
    <s v="9. Gestión Administrativa "/>
    <s v="9.49"/>
    <s v="Origen Interno "/>
    <s v="3.    Seguimientos de la Asesoría de Control Interno."/>
    <x v="19"/>
    <s v="Graciela Zabala Rico"/>
    <x v="19"/>
    <s v="Hallazgo - No conformidad"/>
    <s v="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
    <d v="2020-02-18T00:00:00"/>
    <s v="SI"/>
    <s v="INFORME AUSTERIDAD DEL GASTO PÚBLICO "/>
    <s v="NO"/>
    <s v="N/A"/>
    <s v="5 porqués"/>
    <s v="Por desconocimiento del operadar al no validar el estado de cuenta_x000a_"/>
    <s v="Acción Correctiva "/>
    <s v="Realizar las acciones administrativas y  juridicas necesarias para la verificación y restitución de los costos generados por otros conceptos"/>
    <s v="Acciones Administrativas y juridicas"/>
    <s v="Acciones Administrativas y juridicas"/>
    <x v="37"/>
    <d v="2020-08-31T00:00:00"/>
    <x v="0"/>
    <x v="0"/>
    <s v="INICIADA EN LA VIGENCIA 2020"/>
    <x v="4"/>
    <s v="21/04/2020_x000a_25/06/2020_x000a_20/11/2020"/>
    <s v="EN DESARROLLO "/>
    <s v="21/04/2020: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_x000a__x000a_25/06/2020: La oficina Jurídica de la CVP tomó las acciones del caso, para esto realizó memorando 2020EE2466 Recurso de reposición, para este caso la oficina Dirección Jurídica asume su competencia en este asunto._x000a__x000a_20/11/2020: La oficina Direccion Juridica informa que proambiental da Respuesta a la solicitud No. 652498 del 30 de junio de 2020, se encuentra el segunda instancia dicha reclamación."/>
    <s v="Memorando 2020IE2746 - 2020IE2723._x000a_Memorando 2020EE2466 Recurso de reposición."/>
    <s v="HERNAN DARIO PARRA"/>
    <s v="22/04/2020_x000a_01/07/2020_x000a_23/11/2020"/>
    <s v="NO"/>
    <x v="1"/>
    <s v="Manuel Andres Farias Pinzón"/>
    <s v="22/04/2020:_x000a_Se cuenta con comunicado de Promoambiental con fecha de 12Feb2020 con asunto &quot;Citacion Notificacion personal para el 19-02-2020&quot;, en la cual solo se informó que proambiental realizará la verificación de la información y valores segun radicado por la CVP. Teniendo en cuenta esto, se radican memorandos 2020IE2723 y 2020IE2746 dirigidos a la oficina Juridica con el fin de iniciar las acciones juridicas del caso._x000a_Pendiente Respuesta de la Gestión realizada_x000a__x000a_01/07/2020:_x000a_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_x000a__x000a_Queda pendiente verificar los soportes que evidencien la restitución o no de los costos generados._x000a_Hallazgo que continúa abierto._x000a__x000a_23/11/2020:_x000a_Se cuenta con respuesta de proambiental a la solicitud No. 652498 del 30Jun2020, se encuentra en segunda instancia dicha reclamación."/>
  </r>
  <r>
    <n v="90"/>
    <s v="9. Gestión Administrativa "/>
    <s v="9.50"/>
    <s v="Origen Interno "/>
    <s v="3.    Seguimientos de la Asesoría de Control Interno."/>
    <x v="19"/>
    <s v="Graciela Zabala Rico"/>
    <x v="19"/>
    <s v="Hallazgo - No conformidad"/>
    <s v="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
    <d v="2020-02-18T00:00:00"/>
    <s v="NO"/>
    <s v="N/A"/>
    <s v="NO"/>
    <s v="N/A"/>
    <s v="5 porqués"/>
    <s v="No se canaliza la información en un solo responsable"/>
    <s v="Acción Correctiva "/>
    <s v="Realizar socialización a los diferentes funcionarios de la información solicitada para el informe de Austeridad del gasto público por parte de la Subdirección Administrativa, con el fin de canalizar la informacion en un solo responsable."/>
    <s v="Socialización de información"/>
    <s v="# de solicitudes de información/# de informes de Austeridad del gasto"/>
    <x v="37"/>
    <d v="2020-12-31T00:00:00"/>
    <x v="0"/>
    <x v="0"/>
    <s v="INICIADA EN LA VIGENCIA 2020"/>
    <x v="2"/>
    <s v="21/04/2020_x000a_25/06/2020_x000a_20/11/2020"/>
    <s v="EN DESARROLLO "/>
    <s v="21/04/2020: Se realizó socialización y mesa de trabajo para el primer trimestre al Informe de Austeridad del gasto, con los diferentes enlaces de forma virtual, debido a la emergencia sanitaria y aislamiento, dando respuesta bajo memorando._x000a__x000a_25/06/2020: se adjunta memorando 2020IE5430 Respuesta información austeridad del gasto publico primer trimestre, en el cual se dio respuesta de manera conjunta, canalizando la información en un solo memorando._x000a__x000a_20/11/2020: se adjunta memorando 2020IE8563 de Respuesta información austeridad del gasto publico, en el cual se da respuesta de manera conjunta, canalizando la información en un solo memorando."/>
    <s v="Mesa de trabajo virtual _x000a__x000a_2020IE5430 Respuesta información austeridad del gasto publico primer trimestre._x000a__x000a_memorando 2020IE8563 de Respuesta, Mesa de trabajo virtual "/>
    <s v="HERNAN DARIO PARRA"/>
    <s v="22/04/2020_x000a_01/07/2020_x000a_23/11/2020"/>
    <s v="NO"/>
    <x v="2"/>
    <s v="Manuel Andres Farias Pinzón"/>
    <s v="22/04/2020:_x000a_Se cuenta con correo de invitación: Respuesta - Informe Austeridad de Gasto del dia 16Abr2020, dirigido a los diferentes enlaces de forma virtual. No se evidencia memorando mencionado en el seguimiento por parte del proceso de Gestión Administrativa._x000a__x000a_01/07/2020:_x000a_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_x000a__x000a_23/11/2020:_x000a_Se cuenta con memorando 2020IE8563 del día 16Oct2020, dirigido a la Asesoría de Control Interno, donde se emite Respuesta al Memorando No. 2020IE8393 Información Austeridad del Gasto Público tercer trimestre 2020, el cual se preparó de manera conjunta con las demás dependencias de la CVP y se unificó la respuesta, canalizando la información en un solo memorando. _x000a__x000a_Igualmente se cuenta con agenda de reunión programada para el día 15Oct2020 (Solicitud Información - Austeridad del Gasto Público.) con el objetivo de unificar la información solicitada por control Interno y socialización de los puntos según memorando 2020IE8393_x000a__x000a_Actividad que continúa en Ejecución Oportuna."/>
  </r>
  <r>
    <n v="91"/>
    <s v="8. Servicio al Ciudadano"/>
    <s v="8.15"/>
    <s v="Origen Interno "/>
    <s v="3.    Seguimientos de la Asesoría de Control Interno."/>
    <x v="18"/>
    <s v="Marcela Urrea Jaramillo"/>
    <x v="18"/>
    <s v="Hallazgo - No conformidad"/>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d v="2020-02-04T00:00:00"/>
    <s v="NO"/>
    <s v="N/A"/>
    <s v="NO"/>
    <s v="NO"/>
    <s v="5 porqués"/>
    <s v="No se cuenta con personal suficiente y las responsabilidades especificas para dar respuesta a las PQRSD"/>
    <s v="Acción Correctiva "/>
    <s v="Designar un profesional en cada equipo de trabajo como responsable para dar respuesta a las PQRSD"/>
    <s v="Porcentaje de profesionales responsabilizados para darrespuestas a PQRSD en la Dirección de Reasentamientos"/>
    <s v="(# de profesionales responsabilizados para darrespuestas a PQRSD / 5 profesionales responsabilizados para darrespuestas a PQRSD)*100"/>
    <x v="38"/>
    <d v="2020-12-31T00:00:00"/>
    <x v="6"/>
    <x v="6"/>
    <s v="INICIADA EN LA VIGENCIA 2020"/>
    <x v="2"/>
    <s v="20/04/2020_x000a_23/06/2020_x000a_18/11/2020"/>
    <s v="EN DESARROLLO "/>
    <s v="20/04/2020. Se implementó en la Dirección una herramienta para realizar el seguimiento a las PQRSD en donde se encuentra el responsable de dar respuesta._x000a__x000a_23/06/2020. En la herramienta implementada se registra el profesional responsable de proyectar la respuesta a los PQRSD._x000a__x000a_18/11/2020. En la herramienta implementada se registra el profesional responsable de proyectar la respuesta a los PQRSD."/>
    <s v="23/06/2020. \\10.216.160.201\Bases_usuarios\bd\reasentamientos\MATRIZ SEGUIMIENTO PQRS (REAS). _x000a_Correo electrónico de fecha 18 de junio de 2020 con la remisión de la información._x000a__x000a_18/11/2020. Base de seguimiento con 3298 registros hasta el 30 de octubre de 2020. Correo de ejemplo de seguimiento por profesional.  Correo con Ruta de acceso a la base._x000a_Ruta: _x000a_https://docs.google.com/spreadsheets/d/13Q-S0uYqZG6UopXFutWcM9yMKcVs0K3N7BdXlMM0iF8/edit?ts=5fb3dc65#gid=0"/>
    <s v="MARIA ANTONIA SANTOS VASQUEZ_x000a_Profesional Universitario 04_x000a_LUZ MERY PONGUTÁ MONTAÑEZ_x000a_Contratista 714 - 2020"/>
    <s v="24/04/2020_x000a_25/06/2020_x000a_19/11/2020"/>
    <s v="NO"/>
    <x v="2"/>
    <s v="Manuel Andres Farias Pinzón"/>
    <s v="24/04/2020:_x000a_Se cuenta con correo electronico del dia 20Abr2020 donde se relaciona la ruta para el acceso y modificación de la herramienta creada para realizar el seguimiento y control de las PQRSD asignadas a la Dirección de Reasentamientos; ruta: \\10.216.160.201\Bases_usuarios\bd\reasentamientos\MATRIZ SEGUIMIENTO PQRS (REAS)_x000a__x000a_25/06/2020:_x000a_Se cuenta con correo electronico del dia 18Jun2020 donde se comparte Matriz de seguimiento PQRS, así mismo se adjunta en archivo Excel, la Matriz de Seguimiento de PQRS del REAS, en la cual se define el responsable de hacer el seguimiento a cada PQRS. Actualmente con 264 registros._x000a__x000a_19/11/2020:_x000a_Se cuenta con correo electronico del dia 26Oct2020 y 17Nov2020 donde se comparte Matriz de seguimiento PQRS, así mismo se adjunta en archivo Excel, la Matriz de Seguimiento de PQRS del REAS, en la cual se define el responsable de hacer el seguimiento a cada PQRS. Actualmente con 3298 registros."/>
  </r>
  <r>
    <n v="92"/>
    <s v="9. Gestión Administrativa "/>
    <s v="9.51"/>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s v="N/A"/>
    <s v="NO"/>
    <s v="N/A"/>
    <s v="5 porqués"/>
    <s v="Porque no se ha incluido dentro de las acciones adelantadas por el Comité Técnico de Inventario de Bienes Inmuebles orientadas a la revisión para la modificación o derogatoria (según sea el caso) de las Resoluciones 2904 de 2017 y 1491 de 2014"/>
    <s v="Acción Correctiva "/>
    <s v="Realizar por parte del Comité Técnico de Inventario de Bienes Inmuebles la revisión de las Resoluciones 2904 de 2017 y 1491 de 2014"/>
    <s v="Revisión de las Resoluciones 2904 de 2017 y 1491 de 2014"/>
    <s v="1 = cumplió_x000a_0 = no cumplió"/>
    <x v="39"/>
    <d v="2020-06-30T00:00:00"/>
    <x v="14"/>
    <x v="11"/>
    <s v="CERRADA"/>
    <x v="0"/>
    <d v="2020-06-19T00:00:00"/>
    <s v="CUMPLIDA"/>
    <s v="Las áreas que participan del Comité Técnico de Inventarios de Bienes Inmuebles realizaron observaciones frente a los contenidos de la Resoluciones 1491 de 2014 y  2904 de 2017"/>
    <s v="Formatos diligenciados y enviados a la Dirección Jurídica"/>
    <s v="Leonardo Téllez - Profesional Dirección de Gestión Corporativa y CID_x000a_Yesid Bazurto - Profesional Dirección Jurídica"/>
    <d v="2020-06-25T00:00:00"/>
    <s v="SI"/>
    <x v="0"/>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
  </r>
  <r>
    <n v="93"/>
    <s v="9. Gestión Administrativa "/>
    <s v="9.52"/>
    <s v="Origen Interno "/>
    <s v="3.    Seguimientos de la Asesoría de Control Interno."/>
    <x v="20"/>
    <s v="Marcela Urrea Jaramillo"/>
    <x v="20"/>
    <s v="Hallazgo - No conformidad"/>
    <s v="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
    <d v="2020-04-15T00:00:00"/>
    <s v="NO"/>
    <s v="N/A"/>
    <s v="NO"/>
    <s v="N/A"/>
    <s v="5 porqués"/>
    <s v="Porque no se han modificado o derogado las Resoluciones 2904 de 2014 y 1491 de 2014"/>
    <s v="Acción Correctiva "/>
    <s v="Realizar la modificación o derogatoria (según sea el caso) de las Resoluciones 2904 de 2017 y 1491 de 2014"/>
    <s v="Modificación o derogatoria realizada"/>
    <s v="1 = cumplió_x000a_0 = no cumplió"/>
    <x v="40"/>
    <d v="2020-12-15T00:00:00"/>
    <x v="14"/>
    <x v="11"/>
    <s v="INICIADA EN LA VIGENCIA 2020"/>
    <x v="2"/>
    <s v="19/06/2020_x000a_18/11/2020"/>
    <s v="EN DESARROLLO "/>
    <s v="19/06/2020: _x000a_A partir del análisis que realice la Dirección Jurídica frente a las observaciones realizadas por las áreas, se iniciará la estructuración de las nuevas propuestas normativas.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Producto de dichos comentarios actualmente la Dirección Jurídica se encuentra compilando los respectivos actos administrativos. Se solicitó ampliación de plazo para el cumplimiento de esta actividad hasta el 15 de diciembre de 2020."/>
    <s v="19/06/2020:Formatos diligenciados y enviados a la Dirección Jurídica_x000a__x000a_18/11/2020:Documentos de trabajo de los borradores de los proyectos normativos de los meses de agosto, septiembre y octubre 2020, correos electrónicos, presentación realizada en comité técnico de inventarios realizado el 24092020, observaciones realizadas por dependencias."/>
    <s v="19/06/2020:Leonardo Téllez - Profesional Dirección de Gestión Corporativa y CID_x000a_Yesid Bazurto - Profesional Dirección Jurídica_x000a__x000a_18/11/2020:Juan Solano - Contratista Dirección de Gestión Corporativa y CID"/>
    <s v="25/06/2020_x000a_19/11/202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r>
  <r>
    <n v="94"/>
    <s v="9. Gestión Administrativa "/>
    <s v="9.53"/>
    <s v="Origen Interno "/>
    <s v="3.    Seguimientos de la Asesoría de Control Interno."/>
    <x v="20"/>
    <s v="Marcela Urrea Jaramillo"/>
    <x v="20"/>
    <s v="Hallazgo - No conformidad"/>
    <s v="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
    <d v="2020-04-15T00:00:00"/>
    <s v="NO"/>
    <s v="N/A"/>
    <s v="NO"/>
    <s v="N/A"/>
    <s v="5 porqués"/>
    <s v="Falta de seguimiento a las fechas en que debe sesionar el Comité"/>
    <s v="Acción Correctiva "/>
    <s v="Advertir faltando diez (10) días hábiles al cumplimiento de los tres (3) meses posteriores al último comité, sobre la realización de la convocatoria al presidente del Comité Técnico de Inventario de Bienes Inmuebles "/>
    <s v="Punto de control"/>
    <s v="1 = cumplió_x000a_0 = no cumplió"/>
    <x v="39"/>
    <d v="2020-12-18T00:00:00"/>
    <x v="15"/>
    <x v="0"/>
    <s v="INICIADA EN LA VIGENCIA 2020"/>
    <x v="2"/>
    <s v="25/06/2020_x000a_20/11/2020"/>
    <s v="EN DESARROLLO "/>
    <s v="25/06/2020: Se realizo comité de inventarios de bienes inmuebles el 27 de marzo de 2020, según lo establecido en esta acción, se realizo convocatoria al comité el día 10 de junio del 2020 según correo electrónico a los miembros del comité._x000a__x000a_20/11/2020: Se realizó comite el dia 26 de junio de 2020 segun acta No. 14. Se realizó convocatoria al comite el día 11 de septiembre de 2020  según correo electronico a los miembros del comite. Se realizo comite de inventarios el día 24 de septiembre de 2020 segun acta No. 15."/>
    <s v="Correo electrónico Programación Sesión Ordinaria Comité Técnico de inventarios de bienes inmuebles, actas de comité"/>
    <s v="HERNAN DARIO PARRA"/>
    <s v="1/07/2020_x000a_23/11/2020"/>
    <s v="NO"/>
    <x v="2"/>
    <s v="Manuel Andres Farias Pinzón"/>
    <s v="01/07/2020:_x000a_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_x000a__x000a_23/11/2020:_x000a_Se realiza convocatoria a los integrantes del comité, mediante correo electrónico del día 11Sep2020 sobre la programación de sesión ordinaria del Comité Técnico de Inventarios Bienes Inmuebles, así mismo, se cuenta con actas de reunión del Comité Técnico de Inventarios Bienes Inmuebles de la CVP, actas No 14 del dia 26Jun2020 y No 15 del día 24Sep2020. Actividad que continúa en Ejecución Oportuna."/>
  </r>
  <r>
    <n v="95"/>
    <s v="9. Gestión Administrativa "/>
    <s v="9.54"/>
    <s v="Origen Interno "/>
    <s v="3.    Seguimientos de la Asesoría de Control Interno."/>
    <x v="20"/>
    <s v="Marcela Urrea Jaramillo"/>
    <x v="20"/>
    <s v="Hallazgo - No conformidad"/>
    <s v="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
    <d v="2020-04-15T00:00:00"/>
    <s v="NO"/>
    <s v="N/A"/>
    <s v="NO"/>
    <s v="N/A"/>
    <s v="5 porqués"/>
    <s v="Porque no se estructuró y aprobó un plan de trabajo independientemente del plan de desarrollo aplicable y de los contenidos que deben ser objeto de revisión de la Resolución 1491 de 2014"/>
    <s v="Acción Correctiva "/>
    <s v="Elaborar y aprobar un plan de acción para abordar los elementos definidos por la Resolución 1491 de 2014 o la norma que modifique o sustituya"/>
    <s v="Solicitud realizada"/>
    <s v="1 = cumplió_x000a_0 = no cumplió"/>
    <x v="39"/>
    <d v="2020-05-15T00:00:00"/>
    <x v="14"/>
    <x v="11"/>
    <s v="CERRADA"/>
    <x v="0"/>
    <d v="2020-06-19T00:00:00"/>
    <s v="CUMPLIDA"/>
    <s v="El plan de acción 2020 del Comité Técnico de Inventarios de Bienes Inmuebles fue aprobado el 24 de abril de 2020"/>
    <s v="Acta del Comité del 24 de abril de 2020 y plan de acción aprobado"/>
    <s v="Leonardo Téllez - Profesional Dirección de Gestión Corporativa y CID"/>
    <d v="2020-06-25T00:00:00"/>
    <s v="SI"/>
    <x v="0"/>
    <s v="Manuel Andres Farias Pinzón"/>
    <s v="25/06/2020:_x000a_Se cuenta con Acta de comité de Inventarios Bienes Inmuebles del dia 24Abr2020, donde se aprueba el plan de acción para la vigencia 2020._x000a__x000a_Se adjunta Plan de Acción en Excel aprobado para la vigencia 2020."/>
  </r>
  <r>
    <n v="96"/>
    <s v="9. Gestión Administrativa "/>
    <s v="9.55"/>
    <s v="Origen Interno "/>
    <s v="3.    Seguimientos de la Asesoría de Control Interno."/>
    <x v="20"/>
    <s v="Marcela Urrea Jaramillo"/>
    <x v="20"/>
    <s v="Hallazgo - No conformidad"/>
    <s v="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
    <d v="2020-04-15T00:00:00"/>
    <s v="NO"/>
    <s v="N/A"/>
    <s v="NO"/>
    <s v="N/A"/>
    <s v="5 porqués"/>
    <s v="No se implementó un procedimiento para que los miembros del Comité Técnico de Inventario de Bienes Inmuebles aprobaran un plan de enajenación onerosa de los bienes inmuebles de la CVP"/>
    <s v="Acción Correctiva "/>
    <s v="Implementar el procedimiento de enajenación de bienes inmuebles 208-SADM-Ft-39"/>
    <s v="Proceso implementado"/>
    <s v="1 = cumplió_x000a_0 = no cumplió"/>
    <x v="40"/>
    <d v="2020-12-18T00:00:00"/>
    <x v="14"/>
    <x v="11"/>
    <s v="INICIADA EN LA VIGENCIA 2020"/>
    <x v="2"/>
    <s v="19/06/2020_x000a_18/11/2020"/>
    <s v="EN DESARROLLO "/>
    <s v="19/06/2020:_x000a_Dentro del plan de acción 2020 del Comité Técnico de Inventarios de Bienes Inmuebles se tienen establecidas acciones orientadas a la aplicación del procedimiento de enajenación de bienes inmuebles 208-SADM-Pr-39_x000a__x000a_18/11/2020:_x000a_La Dirección de Gestion Corporativa y CID activo el procedimiento 208-SADM-Pr-39 con los bienes inmuebles puestos a consideracion por la DUT relacionados con el desarrollo Sierra Morena, los mismos fueron puestos en conocimiento del Comité Técnico de Inventarios de Bienes Inmuebles celebrado el 24092020, la Dirección de Urbanizaciones y Titulación y la Dirección Jurídica enviaron en los respectivos informes a los miembros del Comité requeridos para la etapa de prefactibilidad."/>
    <s v="19/06/2020: Plan de acción aprobado_x000a__x000a_18/11/2020: Memorandos enviados"/>
    <s v="Leonardo Téllez - Profesional Dirección de Gestión Corporativa y CID_x000a_Paola Turizo - Profesional Dirección de Urbanizaciones y Titulación_x000a__x000a_Juan Solano - Contratista Dirección de Gestión Corporativa y CID"/>
    <s v="25/06/2020_x000a_19/11/2020"/>
    <s v="NO"/>
    <x v="2"/>
    <s v="Manuel Andres Farias Pinzón"/>
    <s v="25/06/2020:_x000a_Se cuenta con Plan de Acción aprobado para la vigencia 2020 mediante acta de comité de Inventarios Bienes Inmuebles del dia 24Abr2020, donde se tienen establecidas acciones orientadas a la aplicación del procedimiento de enajenación de bienes inmuebles 208-SADM-Pr-39._x000a__x000a_19/11/2020:_x000a_Se relacionan las evidencias que soportan la activación del procedimiento de enajenación de bienes inmuebles 208-SADM-Ft-39:_x000a__x000a_Memorando 2020IE 7726 del 11Sep2020 con el asunto: &quot;Análisis de Pre factibilidad de enajenación de los predios de Sierra Morena conforme al procedimiento 208-SADM-Pr-39&quot;, donde se relacionan 25 predios._x000a__x000a_Memorando 2020IE7763 del 14Sep2020 con el asunto: &quot;Activación del procedimiento de enajenación de bienes inmuebles&quot;._x000a__x000a_Memorando 2020IE7765 del 14Sep2020 con el asunto: &quot;Activación del procedimiento de enajenación de bienes inmuebles&quot;._x000a__x000a_Memorando 2020IE7766 del 14Sep2020 con el asunto: &quot;Activación del procedimiento de enajenación de bienes inmuebles&quot;._x000a__x000a_Memorando 2020IE7767 del 14Sep2020 con el asunto: &quot;Activación del procedimiento de enajenación de bienes inmuebles&quot;._x000a__x000a_Memorando 2020IE7768 del 14Sep2020 con el asunto: &quot;Activación del procedimiento de enajenación de bienes inmuebles&quot;._x000a__x000a_Citación del Comité Técnico de Inventario de Bienes muebles e inmuebles de la CVP en el calendario de Google para el día 24sep2020._x000a__x000a_Correo electrónico del 11Sep2020 convocando al Comité Técnico de Inventario de Bienes muebles e inmuebles de la CVP._x000a__x000a_Correo electrónico del 16Sep2020 donde se comunica a las dependencias involucradas, la ubicación del enlace que contiene los informes técnicos, jurídicos y financieros de cada uno de los predios que se someterán a consideración del comité de inventario para su análisis de prefactibilidad de comercialización._x000a__x000a_Correo electrónico del 23Oct2020 donde se comunica a las dependencias involucradas, la información correspondiente a la enajenación de 25 predios._x000a__x000a_Actividad que se encuentra en Ejecución Oportuna."/>
  </r>
  <r>
    <n v="97"/>
    <s v="9. Gestión Administrativa "/>
    <s v="9.56"/>
    <s v="Origen Interno "/>
    <s v="3.    Seguimientos de la Asesoría de Control Interno."/>
    <x v="20"/>
    <s v="Marcela Urrea Jaramillo"/>
    <x v="20"/>
    <s v="Hallazgo - No conformidad"/>
    <s v="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
    <d v="2020-04-15T00:00:00"/>
    <s v="NO"/>
    <s v="N/A"/>
    <s v="NO"/>
    <s v="N/A"/>
    <s v="5 porqués"/>
    <s v="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
    <s v="Acción Correctiva "/>
    <s v="Evaluar la pertinencia o no de modificar el contenido de la función del Comité definida al numeral 4, Parágrafo 2° del Artículo 3° de la Resolución 2904 de 2017_x000a_"/>
    <s v="Evaluar la pertinencia"/>
    <s v="1 = cumplió_x000a_0 = no cumplió"/>
    <x v="39"/>
    <d v="2020-12-15T00:00:00"/>
    <x v="14"/>
    <x v="11"/>
    <s v="INICIADA EN LA VIGENCIA 2020"/>
    <x v="2"/>
    <s v="19/06/2020_x000a_18/11/2020"/>
    <s v="EN DESARROLLO "/>
    <s v="19/06/2020:_x000a_Las áreas que participan del Comité Técnico de Inventarios de Bienes Inmuebles realizaron observaciones frente a los contenidos de la Resolución 2904 de 2017 como insumo para la expedición de un nuevo acto administrativo definido en el plan de acción  del Comité.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s v="19/06/2020: Formatos diligenciados y enviados a la Dirección Jurídica_x000a__x000a_18/11/2020: Documentos de trabajo de los borradores de los proyectos normativos"/>
    <s v="Leonardo Téllez - Profesional Dirección de Gestión Corporativa y CID_x000a_Yesid Bazurto - Profesional Dirección Jurídica_x000a_Juan Solano - Contratista Dirección de Gestión Corporativa y CID"/>
    <s v="25/06/2020_x000a_19/11/202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r>
  <r>
    <n v="98"/>
    <s v="9. Gestión Administrativa "/>
    <s v="9.57"/>
    <s v="Origen Interno "/>
    <s v="3.    Seguimientos de la Asesoría de Control Interno."/>
    <x v="20"/>
    <s v="Marcela Urrea Jaramillo"/>
    <x v="20"/>
    <s v="Hallazgo - No conformidad"/>
    <s v="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
    <d v="2020-04-15T00:00:00"/>
    <s v="NO"/>
    <s v="N/A"/>
    <s v="NO"/>
    <s v="N/A"/>
    <s v="5 porqués"/>
    <s v="No se han modificado los contenidos de la Resolución 2904 de 2017 en el sentido de aclarar que las solicitudes para la celebración de contratos, convenios y otros actos al igual que sus modificaciones se harán en caso de existir y ser necesarias"/>
    <s v="Acción Correctiva "/>
    <s v="Evaluar la pertinencia o no de modificar el contenido de la función del Comité definida al numeral 5, Parágrafo 2° del Artículo 3° de la Resolución 2904 de 2017_x000a_"/>
    <s v="Evaluar la pertinencia"/>
    <s v="1 = cumplió_x000a_0 = no cumplió"/>
    <x v="39"/>
    <d v="2020-12-15T00:00:00"/>
    <x v="14"/>
    <x v="11"/>
    <s v="INICIADA EN LA VIGENCIA 2020"/>
    <x v="2"/>
    <s v="19/06/2020_x000a_18/11/2020"/>
    <s v="EN DESARROLLO "/>
    <s v="19/06/2020:_x000a_Las áreas que participan del Comité Técnico de Inventarios de Bienes Inmuebles realizaron observaciones frente a los contenidos de la Resolución 2904 de 2017 como insumo para la expedición de un nuevo acto administrativo definido en el plan de acción  del Comité._x000a__x000a_18/11/2020:_x000a_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s v="19/06/2020:Formatos diligenciados y enviados a la Dirección Jurídica_x000a__x000a_18/11/2020:_x000a_Documentos de trabajo de los borradores de los proyectos normativos"/>
    <s v="Leonardo Téllez - Profesional Dirección de Gestión Corporativa y CID_x000a_Yesid Bazurto - Profesional Dirección Jurídica_x000a_Juan Solano - Contratista Dirección de Gestión Corporativa y CID"/>
    <s v="25/06/2020_x000a_19/11/2020"/>
    <s v="NO"/>
    <x v="2"/>
    <s v="Manuel Andres Farias Pinzón"/>
    <s v="25/06/2020:_x000a_Se cuenta con memorando 2020IE5177 del dia 24Mar2020, donde el área Técnica de Reasentamientos Humanos, solicita la modificación de la Resolución 1491 de 2014. Ademas se cuenta con correos electronicos de los dias 15Abr2020, 16Abr2020, 22Abr2020, 16Jun2020 y 23Jun2020, donde las áreas que participan en el Comité Técnico de Inventarios de Bienes Inmuebles envían las considereaciones pertinentes en la revisión de las Resoluciones 1491 de 2014 y  2904 de 2017._x000a__x000a_Igualmente se adjuntan 4 archivos en excel, donde las áreas que participan en el Comité Técnico de Inventarios de Bienes Inmuebles registran las observaciones, propuestas de modificación y justificaciones en la revisión de las Resoluciones 1491 de 2014 y  2904 de 2017._x000a__x000a_Aún se encuentra pendiente la modificación o derogación de las Resoluciones 1491 de 2014 y  2904 de 2017._x000a__x000a_19/11/2020:_x000a_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_x000a__x000a_La fecha de finalización de la presente actividad fue ampliado hasta el 15Dic2020._x000a__x000a_Se adjunta memorando 2020IE8196 del 29Sep2020 emitido por la DGC, dirigido a la Dirección jurídica, con el asunto: &quot;Observaciones u aportes a los actos administrativos presentados en el comité de Inventarios Bienes Inmuebles&quot;._x000a__x000a_Se cuenta con memorando 2020IE8526 del día 16Oct2020 emitido por la DGC, dirigido ala Dirección Jurídica, con el asunto: &quot;Modificación Resoluciones No 2904 de 2017 y 1491 de 2014&quot;. Por lo cual la DGC solicita sea informada la fecha en la cual la Dirección Jurídica presentará o enviará a los miembros del citado Comité, los actos administrativos definitivos con los cuales se derogan las Resoluciones 2904 de 2017 y 1491 de 2014._x000a__x000a_Actividad que se encuentra en Ejecución Oportuna."/>
  </r>
  <r>
    <n v="99"/>
    <s v="9. Gestión Administrativa "/>
    <s v="9.58"/>
    <s v="Origen Interno "/>
    <s v="3.    Seguimientos de la Asesoría de Control Interno."/>
    <x v="20"/>
    <s v="Marcela Urrea Jaramillo"/>
    <x v="20"/>
    <s v="Hallazgo - No conformidad"/>
    <s v="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
    <d v="2020-04-15T00:00:00"/>
    <s v="NO"/>
    <s v="N/A"/>
    <s v="NO"/>
    <s v="N/A"/>
    <s v="5 porqués"/>
    <s v="No se realizó seguimiento a los compromisos adquiridos por los integrantes del Comité en cada sesión"/>
    <s v="Acción Correctiva "/>
    <s v="Realizar en cada sesión del  Comité Técnico de Inventario de Bienes Inmuebles  el seguimiento los compromisos adquiridos por los integrantes del Comité"/>
    <s v="Seguimiento de compromisos"/>
    <s v="1 = cumplió_x000a_0 = no cumplió"/>
    <x v="41"/>
    <d v="2020-12-18T00:00:00"/>
    <x v="15"/>
    <x v="0"/>
    <s v="INICIADA EN LA VIGENCIA 2020"/>
    <x v="2"/>
    <s v="25/06/2020_x000a_20/11/2020"/>
    <s v="EN DESARROLLO "/>
    <s v="25/06/2020: se realizo seguimiento a los compromisos establecidos en el comité técnico de inventarios bienes inmuebles del 27 de marzo de 2020, se identifica en punto 2.1  Seguimiento a compromisos adquiridos en reuniones anteriores._x000a__x000a_20/11/2020:  Se realizó comité el día 26 de junio de 2020 según acta No. 14 y comité de inventarios el día 24 de septiembre de 2020 según acta No. 15, en los cuales se puede identificar el seguimiento a los compromisos adquiridos y su cumplimiento."/>
    <s v="Acta de comité No. 12_x000a__x000a_Acta de comité No. 14 y 15"/>
    <s v="HERNAN DARIO PARRA"/>
    <s v="1/07/2020_x000a_23/11/2020"/>
    <s v="NO"/>
    <x v="2"/>
    <s v="Manuel Andres Farias Pinzón"/>
    <s v="01/07/2020:_x000a_Se cuenta con acta de reunión del 27Mar2020, donde se realizó seguimiento a los compromisos adquiridos en reuniones anteriores, se identifica en punto 2.1 &quot;Seguimiento a compromisos&quot;. Hallazgo que continúa en Ejecución Oportuna._x000a__x000a_23/11/2020:_x000a_Se cuenta con No 14 del dia 26Jun2020 y No 15 del día 24Sep2020 del Comité Técnico de Inventarios Bienes Inmuebles, donde se puede evidenciar seguimiento a los compromisos y su cumplimiento. Actividad que continúa en Ejecución Oportuna."/>
  </r>
  <r>
    <n v="100"/>
    <s v="10. Gestión Financiera "/>
    <s v="10.33"/>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adecuada planeación y coordinación de las convocatorias y realización a las sesiones de los Comités de Seguimiento y Control Financiero."/>
    <s v="Acción Correctiva "/>
    <s v="Establecer y aplicar un cronograma de sesiones ordinarias del Comité de Seguimiento y Control Financiero y sus respectivas agendas."/>
    <s v="Cronograma"/>
    <s v="1 (un) cronograma establecido y aplicado."/>
    <x v="42"/>
    <d v="2020-12-31T00:00:00"/>
    <x v="5"/>
    <x v="5"/>
    <s v="INICIADA EN LA VIGENCIA 2020"/>
    <x v="2"/>
    <s v="25/06/2020_x000a_18/11/2020"/>
    <s v="EN DESARROLLO "/>
    <s v="25/06/2020:_x000a_Se establecio el cronograma de las sesiones ordinarias del Comité de seguimiento y control Financiero para la vigencia 2020._x000a__x000a_18/11/2020:_x000a_Se establecio y se actualizó el cronograma de las sesiones ordinarias del Comité de seguimiento y control Financiero para la vigencia 2020."/>
    <s v="1. Cronograma de Comites Financieros con corte a 18 de noviembre de 2020"/>
    <s v="Lucia del Pilar Bohorquez Avendaño / Subdirectora Financiera_x000a_Rafael Pinilla Cueva / profesional SIG"/>
    <s v="25/06/2020_x000a_19/11/2020"/>
    <s v="NO"/>
    <x v="2"/>
    <s v="Manuel Andres Farias Pinzón"/>
    <s v="25/06/2020:_x000a_Se cuenta con cronograma de las sesiones ordinarias del Comité de seguimiento y control Financiero para la vigencia 2020, donde se establecen las fechas de realización del mismo._x000a_Pendiente verificación de la ejecución del cronograma a lo largo de la vigencia 2020._x000a__x000a_19/11/2020:_x000a_Se cuenta con archivo Excel, donde se establece el cronograma de las sesiones ordinarias del Comité de seguimiento y control Financiero para la vigencia 2020, el cual es presentado y aprobado en sesión del comité financiero del dia 30Jun2020._x000a__x000a_La ejecución del cronograma se evidencia mediante las siguientes actas del comité, las cuales se adjuntan como evidencia del desarrollo del cronograma en mención:_x000a__x000a_1. Acta Comite Seguimiento Financiero 28May2020_x000a_2. Acta Comite Seguimiento Financiero 30Jun2020_x000a_3. Acta Comite Seguimiento Financiero 17Jul2020_x000a_4. Acta Comite Seguimiento Financiero 28Ago2020_x000a_5. Acta Comite Seguimiento Financiero 11Sep2020_x000a_6. Acta Borrador Comite Seguimiento Financiero 30Oct2020_x000a__x000a_Actividad que se encuentra en ejecución oportuna."/>
  </r>
  <r>
    <n v="101"/>
    <s v="10. Gestión Financiera "/>
    <s v="10.34"/>
    <s v="Origen Interno "/>
    <s v="3.    Seguimientos de la Asesoría de Control Interno."/>
    <x v="21"/>
    <s v="Marcela Urrea Jaramillo"/>
    <x v="21"/>
    <s v="Hallazgo - No conformidad"/>
    <s v="Frente al incumplimiento de manuales de funciones y de procedimientos de la Directiva 003 de 2013, por cuanto se evidenció incumplimiento a las siguientes disposiciones de la Resolución 973 de 2010_x000a_- Artículo 6° “Las sesiones del comité serán ordinarias o extraordinarias. Las ordinarias se llevarán a cabo una vez al mes…”._x000a_- Artículo 4°, Ítem cinco: “Hacer seguimiento a las actividades, tareas o compromisos asignados y adoptadas por el comité”_x000a_- Artículo 5°, ítem 5 que indica que se debe “Someter para aprobación de los miembros del comité, el acta de reunión anterior”."/>
    <d v="2020-05-08T00:00:00"/>
    <s v="NO"/>
    <s v="N/A"/>
    <s v="NO"/>
    <s v="NO"/>
    <s v="Causa - Efecto (Espina de Pescado)"/>
    <s v="Interpretación inapropiada de los mencanismos operativos de la Resolución 973 de 2010."/>
    <s v="Acción Correctiva "/>
    <s v="Establecer en las agendas del Comité un primer punto la lectura y aprobación del acta anterior y el seguimiento a los compromisos a los diferentes actores."/>
    <s v="Seguimiento al los compromisos adquiridos "/>
    <s v="No. De seguimientos realizados / No. De seguimientos programados * 100"/>
    <x v="42"/>
    <d v="2021-01-31T00:00:00"/>
    <x v="5"/>
    <x v="5"/>
    <s v="INICIADA EN LA VIGENCIA 2020"/>
    <x v="2"/>
    <s v="25/06/2020_x000a_18/11/2020"/>
    <s v="EN DESARROLLO "/>
    <s v="25/06/2020:_x000a_Se estableció en las agendas del Comité como primer punto la lectura y aprobación del acta anterior y el seguimiento a los compromisos a los diferentes actores del mes de mayo de 2020._x000a__x000a_18/11/2020:_x000a_Se estableció en las agendas del Comité como primer punto la lectura y aprobación del acta anterior y el seguimiento a los compromisos a los diferentes actores de los meses de mayo a octubre de 2020."/>
    <s v="Actas de Comites Financieros de Mayo a Octubre de 2020"/>
    <s v="Lucia del Pilar Bohorquez Avendaño / Subdirectora Financiera_x000a_Rafael Pinilla Cueva / profesional SIG"/>
    <s v="25/06/2020_x000a_19/11/2020"/>
    <s v="NO"/>
    <x v="2"/>
    <s v="Manuel Andres Farias Pinzón"/>
    <s v="25/06/2020:_x000a_Se cuenta con acta de Comité de Seguimiento y Control Financiero del dia 28May2020, donde se tiene establecido en el Orden del Dia, el punto 2. &quot;Lectura y aprobación del acta anterior&quot; y punto 3. &quot;Seguimiento a los compromisos adquiridos&quot;._x000a_Pendiente verificación de las actas del Comité de Seguimiento y Control Financiero a lo largo de la vigencia 2020._x000a__x000a_19/11/2020:_x000a_Se cuenta con las siguientes actas del comité financiero, donde en cada una de ellas se describen los puntos de &quot;lectura y aprobación del acta anterior&quot; y &quot;seguimiento a los compromisos a los diferentes actores&quot;._x000a_ _x000a_1. Acta Comite Seguimiento Financiero 28May2020_x000a_2. Acta Comite Seguimiento Financiero 30Jun2020_x000a_3. Acta Comite Seguimiento Financiero 17Jul2020_x000a_4. Acta Comite Seguimiento Financiero 28Ago2020_x000a_5. Acta Comite Seguimiento Financiero 11Sep2020_x000a_6. Acta Borrador Comite Seguimiento Financiero 30Oct2020_x000a__x000a_Actividad que se encuentra en ejecución oportuna."/>
  </r>
  <r>
    <n v="102"/>
    <s v="9. Gestión Administrativa "/>
    <s v="9.59"/>
    <s v="Origen Interno "/>
    <s v="3.    Seguimientos de la Asesoría de Control Interno."/>
    <x v="22"/>
    <s v="Ivonne Andrea Torrez Cruz "/>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5-26T00:00:00"/>
    <s v="NO"/>
    <s v="N/A"/>
    <s v="NO"/>
    <s v="N/A"/>
    <s v="5 porqués"/>
    <s v="No se tiene identificado la fechas y cortes, para la entrega del seguimiento a los componentes del PAAC."/>
    <s v="Acción Correctiva "/>
    <s v="Informar a los funcionarios de la Subdirección Administrativa, la fecha y periocidad de corte, en el suministro de información para los componentes del PAAC."/>
    <s v="Memorando"/>
    <s v="Un (1) Memorando "/>
    <x v="40"/>
    <d v="2020-06-30T00:00:00"/>
    <x v="0"/>
    <x v="0"/>
    <s v="CERRADA"/>
    <x v="0"/>
    <d v="2020-06-25T00:00:00"/>
    <s v="CUMPLIDA"/>
    <s v="25/06/2020: Se realizó memorando 2020IE6334 con el fin de informar la periocidad fechas de entrega del seguimiento a la Matriz de riesgos - PAAC Plan anticorrupción y atención al ciudadano 2020."/>
    <s v="Memorando 2020IE6334"/>
    <s v="HERNAN DARIO PARRA"/>
    <d v="2020-07-01T00:00:00"/>
    <s v="SI"/>
    <x v="0"/>
    <s v="Manuel Andres Farias Pinzón"/>
    <s v="01/07/2020:_x000a_Se cuenta con memorando 2020IE6334 del día 23Jun2020, donde se informa a los funcionarios y contratistas de la Subdirección Administrativa, la perio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
  </r>
  <r>
    <n v="103"/>
    <s v="14. Gestión Tecnología de la Información y Comunicaciones"/>
    <s v="14.35"/>
    <s v="Origen Interno "/>
    <s v="3.    Seguimientos de la Asesoría de Control Interno."/>
    <x v="22"/>
    <s v="Manuel Andrés Farias Pinzón"/>
    <x v="22"/>
    <s v="Hallazgo - No conformidad"/>
    <s v="Se evidenció incumplimiento por parte de (5) procesos del lineamiento interno definido por la Oficina Asesora de Planeación mediante memorando 2020IE5454 de 22Abr2020, en el que se estableció como fecha de entrega del 1er seguimiento al PAAC 2020 al día 04May2020"/>
    <d v="2020-05-27T00:00:00"/>
    <s v="NO"/>
    <s v="N/A"/>
    <s v="NO"/>
    <s v="N/A"/>
    <s v="5 porqués"/>
    <s v="Debido a los cambios realizados en la Oficina TIC y al proceso de contratación del personal encargado del tema. "/>
    <s v="Acción Correctiva "/>
    <s v="Realización de alarmas en el calendario donde se identifiquen las fechas máximas para el envío de información a las dependencias responsables"/>
    <s v="Alarmas"/>
    <s v="Alarmas creadas"/>
    <x v="40"/>
    <d v="2020-07-31T00:00:00"/>
    <x v="7"/>
    <x v="7"/>
    <s v="CERRADA"/>
    <x v="0"/>
    <s v="25/06/2020_x000a_18/11/2020"/>
    <s v="CUMPLIDA"/>
    <s v="25/06/2020: Se realizó la consolidación de todas las actividades que se plasmaran en el calendario para iniciar el cargue de la información y generación de alertas._x000a__x000a_18/11/2020: Se programaron alertas en el calendario los días: 08/06/2020-01/07/2020-05/08/2020-09/09/2020, con el fin de recordarle al responsable de consolidar la información de las herramientas de gestión PAAC y matriz de riesgos para realizar la entrega de manera oportuna a la Oficina Asesora de Planeación._x000a_"/>
    <s v="Archivo excel denominado &quot;Cuadro de Actividades&quot;_x000a__x000a_Las evidencias se encuentran en la ruta: \\10.216.160.201\Oficina TIC\Evidencias Control Interno\Evidencias plan de mejoramiento\evidencias\Octubre 2020"/>
    <s v="LILIANA MORALES / JEFE TIC"/>
    <s v="27/06/2020_x000a_19/11/2020"/>
    <s v="SI"/>
    <x v="0"/>
    <s v="Manuel Andres Farias Pinzón"/>
    <s v="27/06/2020:_x000a_Actividad que se encuentra en desarrollo._x000a__x000a_19/11/2020:_x000a_Se realiza la verificación de las evidencias aportadas por el proceso de TIC, donde se logra evidenciar que para el cumplimiento de la acción propuesta, se cuenta con la programación de cinco (05) agendas en el calendario de google, en las cuales se genera alerta y recordatorio a los responsables de consolidar la información de las herramientas de gestión PAAC y Mapa de Riesgos, sobre la entrega oportuna a la OAP:_x000a__x000a_Agenda en calendario google del 08/06/2020_x000a_Agenda en calendario google del 01/07/2020_x000a_Agenda en calendario google del 05/08/2020_x000a_Agenda en calendario google del 09/09/2020_x000a_Agenda en calendario google del 05/10/2020_x000a__x000a_Teniendo en cuenta lo anterior, esta actividad queda cerrada por parte de la oficina asesora de Control Interno."/>
  </r>
  <r>
    <n v="104"/>
    <s v="2. Gestión de Comunicaciones"/>
    <s v="2.10"/>
    <s v="Origen Interno "/>
    <s v="3.    Seguimientos de la Asesoría de Control Interno."/>
    <x v="22"/>
    <s v="Manuel Andrés Farias Pinzón"/>
    <x v="22"/>
    <s v="Hallazgo - No conformidad"/>
    <s v="Se evidenció incumplimiento por parte de un proceso, sobre el lineamiento interno definido por la Oficina Asesora de Planeación mediante el memorando 2019IE23353 del 24Dic2019, en el que se estableció como fecha de entrega de la formulación del PAAC 2020 el 24Ene2020."/>
    <d v="2020-06-16T00:00:00"/>
    <s v="NO"/>
    <s v="N/A"/>
    <s v="NO"/>
    <s v="NO"/>
    <s v="5 porqués"/>
    <s v="La OAC se retrazó en la fecha de entrega del plan  "/>
    <s v="Acción Correctiva "/>
    <s v="Generar alertas oportunas hacia el funcionario y/o contratista encargado por parte de la OAC cuando se generen las solicitudesdesde la Oficina Asesora de Planeación. "/>
    <s v="Alertas generadas por la OAC a través del correo electrónico "/>
    <s v="(Número de Alertas generadas sobre número de publicaciones de la vigencia) x 100%  "/>
    <x v="43"/>
    <d v="2020-12-31T00:00:00"/>
    <x v="11"/>
    <x v="10"/>
    <s v="INICIADA EN LA VIGENCIA 2020"/>
    <x v="2"/>
    <s v="25/06/2020_x000a__x000a_25/08/2020"/>
    <s v="EN DESARROLLO "/>
    <s v="25/06/2020: Desde la OAC se iniciará el proceso de generación de alertas para dar el debido cumplimiento de manera oportuna a los requerimientos realizados por la OAP. _x000a__x000a_25/08/2020: La OAP a través de Memorando 2020IE7286 solicitó el segundo seguimiento del Mapa de Riesgos de Procesos - Plan Anticorrupción y de Atención al Ciudadano (PAAC) 2020, correspondiente al período entre mayo y agosto de 2020, el cual se reportó de manera oportuna por parte de la OAC debido a la implementación de las alertas establecidas en el correo institucional."/>
    <s v="Se realizará la generación de alertas a través del correo institucional, la cual  quedará establecida 8 días antes de la solicitud asignada. _x000a__x000a_Se envía pantallazo de la generación de la alerta."/>
    <s v="Jefe Oficina Asesora de Comunicaciones_x000a__x000a_Jefe Oficina Asesora de Comunicaciones"/>
    <s v="25/06/2020_x000a_19/11/2020"/>
    <s v="NO"/>
    <x v="2"/>
    <s v="Manuel Andres Farias Pinzón"/>
    <s v="25/06/2020:_x000a_Actividad que se encuentra en desarrollo._x000a__x000a_19/11/2020:_x000a_Se cuenta con tres (03) pantallazos de programación de agenda en el calendario de google, los cuales corresponden a la agenda creada para el día 25Ago2020, mediante el cual se realizó la alerta para el reporte oportuno del segundo seguimiento del Mapa de Riesgos  y PAAC 2020,solicitada por la OAP._x000a__x000a_Esta actividad se encuentra en ejecución oportuna, hasta cumplir con la fecha de finalización (31dic2020) y la verificación del cumplimiento al 100% de la acción propuesta."/>
  </r>
  <r>
    <n v="105"/>
    <s v="1. Gestión Estratégica"/>
    <s v="1.32"/>
    <s v="Origen Interno "/>
    <s v="3.    Seguimientos de la Asesoría de Control Interno."/>
    <x v="22"/>
    <s v="Manuel Andrés Farias Pinzón"/>
    <x v="22"/>
    <s v="Hallazgo - No conformidad"/>
    <s v="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
    <d v="2020-06-16T00:00:00"/>
    <s v="NO"/>
    <s v="N/A"/>
    <s v="NO"/>
    <s v="NO"/>
    <s v="5 porqués"/>
    <s v="Desconocimiento del manejo y_x000a_diligenciamiento de la herramienta, por parte_x000a_del personal responsable del reporte de las actividades."/>
    <s v="Acción Correctiva "/>
    <s v="Efectuar reunión de forma tal que se tengan claras las actividades de competencia del Proceso de Gestión Estratégica y las fechas de entrega de la Información, para_x000a_su posterior revisión, consolidación y remisión de forma oportuna de la Herramienta para cumplir los tiempos establecidos"/>
    <s v="Acta de_x000a_Reunión"/>
    <s v="1 Acta"/>
    <x v="44"/>
    <d v="2020-09-15T00:00:00"/>
    <x v="3"/>
    <x v="3"/>
    <s v="CERRADA"/>
    <x v="0"/>
    <d v="2020-11-20T00:00:00"/>
    <s v="CUMPLIDA"/>
    <s v="20/11/2020: El día 27 de agosto se realizó reunión con el equipo de la Oficina Asesora de Planeación a fin de tener claridad en las Actividades a desarrollar para el II seguimiento del Mapa de Riesgos – PAAC – Proceso Gestión Estratégica. _x000a__x000a_Posteriormente el día 8 de septiembre, se efectúo reunión para efectuar la Revisión de la Consolidación - II seguimiento del Mapa de Riesgos – PAAC – Proceso Gestión Estratégica. "/>
    <s v="20/11/2020: \\10.216.160.201\Oficial\REUNIONES DE SEGUIMIENTO\2020\ACTAS MAPA DE RIESGOS - PM"/>
    <s v="Catalina Nagy Patiño - Jefe Oficina Asesora de Planeación"/>
    <d v="2020-11-23T00:00:00"/>
    <s v="SI"/>
    <x v="0"/>
    <s v="Manuel Andres Farias Pinzón"/>
    <s v="23/11/2020: _x000a_Se cuenta con acta de reunión del 27Ago2020 donde se establecen las actividades a desarrollar para el II seguimiento del Mapa de Riesgos – PAAC – Proceso Gestión Estratégica._x000a__x000a_Igualmente, se cuenta con acta de reunión del 08Sep2020 donde realiza la revisión, consolidación - II seguimiento del Mapa de Riesgos – PAAC – Proceso Gestión Estratégica._x000a__x000a_De la misma forma se realiza el envio de la Matriz de Riesgos - PAAC Segundo Corte - 2020, mediante correo el día 25Ago2020, solicitando el apoyo a todos los responsables en el diligenciamiento de la herramienta._x000a__x000a_Agenda de google calendar del día 27Ago2020 para la revisión de gestión de riesgos del proceso._x000a__x000a_Se realiza el reporte oportuno del Mapa de Riesgos - PAAC - 2o. Corte - Gestión Estratégica mediante correo el día 31Ago2020._x000a_Actividad cumplida"/>
  </r>
  <r>
    <n v="106"/>
    <s v="1. Gestión Estratégica"/>
    <s v="1.33"/>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Inexistencia de Back-up para los años anteriores a 2014."/>
    <s v="Acción Correctiva "/>
    <s v="Solicitar a la Oficina de Tecnología de la Información y las Comunicaciones, los back-up de los profesionales encargados del Sistema Integrado de Gestión de la Oficina Asesora de Planeación, para los años anteriores a 2014, con el fin de mantener salvaguardados los archivos, y responder a los requerimientos de los diferentes procesos de la Entidad ."/>
    <s v="Memorando "/>
    <n v="1"/>
    <x v="45"/>
    <d v="2020-08-31T00:00:00"/>
    <x v="3"/>
    <x v="3"/>
    <s v="CERRADA"/>
    <x v="0"/>
    <d v="2020-11-20T00:00:00"/>
    <s v="CUMPLIDA"/>
    <s v="20/11/2020: Se radicó en la Oficina TIC memorando para gestionar los Back-up de los años anteriores a 2014, con el fin de responder oportunamente las solcitudes de las áreas. "/>
    <s v="20/11/2020: Memorando 2020IE9268 "/>
    <s v="Catalina Nagy Patiño - Jefe Oficina Asesora de Planeación"/>
    <d v="2020-11-23T00:00:00"/>
    <s v="SI"/>
    <x v="0"/>
    <s v="Manuel Andres Farias Pinzón"/>
    <s v="23/11/2020: _x000a_Se cuenta con memorando 2020IE9268 del 11Nov2020 dirigido a la la Oficina TIC donde se realiza la solicitud Back-up anteriores al año 2014._x000a_Actividad cumplida"/>
  </r>
  <r>
    <n v="107"/>
    <s v="1. Gestión Estratégica"/>
    <s v="1.34"/>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Acción Correctiva "/>
    <s v="Mantener el Listado Maestro de Documentos debidamente actualizado, acorde a los requerimientos de las áreas para crear, modificar o eliminar documentos del Sistema Integrado de Gestión."/>
    <s v="Listado Maestro actualizado"/>
    <n v="1"/>
    <x v="45"/>
    <d v="2020-12-31T00:00:00"/>
    <x v="3"/>
    <x v="3"/>
    <s v="CERRADA"/>
    <x v="0"/>
    <d v="2020-11-20T00:00:00"/>
    <s v="CUMPLIDA"/>
    <s v="20/11/2020: El 29 de septiembre de 2020, se revisó el Listado Maestro de Documentos, generando una acción de mejora en el formato y modificando el mismo para guardar la trazabilidad de la información. De igual forma se unificaron los Nombres de los Procesos y de las áreas. _x000a__x000a_Es importante resaltar que el Listado Maestro de Documentos está en contínua actualización, acorde a los requerimientos de los Procesos de la Entidad."/>
    <s v="20/11/2020: \\10.216.160.201\calidad"/>
    <s v="Catalina Nagy Patiño - Jefe Oficina Asesora de Planeación"/>
    <d v="2020-11-23T00:00:00"/>
    <s v="SI"/>
    <x v="0"/>
    <s v="Manuel Andres Farias Pinzón"/>
    <s v="23/11/2020: _x000a_Se cuenta con correo del 29Sep2020 donde se realiza solicitud de actualización del Formato 208-PLA-FT-01 Listado Maestro de Documentos._x000a__x000a_Asi mismo se cuenta con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cumplida"/>
  </r>
  <r>
    <n v="108"/>
    <s v="1. Gestión Estratégica"/>
    <s v="1.35"/>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Deficiencia en el diligenciamento y control de registos del listado maestro de documentos"/>
    <s v="Corrección "/>
    <s v="Efectuar la revisión de los documentos de cada proceso, para validar la exactitud de la denominación de los mismos, tanto dentro como fuera del archivo - Vs el nombre descrito en el Listado Maestro de Documentos. "/>
    <s v="Documentación Revisada al 100%"/>
    <s v="16 procesos revisados/16 procesos existentes*100"/>
    <x v="46"/>
    <d v="2020-12-31T00:00:00"/>
    <x v="3"/>
    <x v="3"/>
    <s v="INICIADA EN LA VIGENCIA 2020"/>
    <x v="2"/>
    <d v="2020-11-20T00:00:00"/>
    <s v="EN DESARROLLO "/>
    <s v="20/11/2020: _x000a_La documentación de los Procesos de la Entidad, son revisados continuamente. Se dio inicio a la validación de los documentos adscritos para cada proceso de la Caja de la Vivienda Popular, identificando falencias, las cuales han sido notificadas a los Responsables de Procesos. _x000a_Correo remitido en el mes de Julio y agosto de 2020 a la Subdirección Adminsitrativa. _x000a__x000a_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
    <s v="20/11/2020: Correo remitido en el mes de Julio y agosto de 2020"/>
    <s v="Catalina Nagy Patiño - Jefe Oficina Asesora de Planeación"/>
    <d v="2020-11-23T00:00:00"/>
    <s v="NO"/>
    <x v="2"/>
    <s v="Manuel Andres Farias Pinzón"/>
    <s v="23/11/2020: _x000a_Se cuenta con correos del 06Jul2020, 03Ago2020 y 07sep2020, donde se realiza solicitud a la Subdirección Administrativa para la revisión del Listado Maestro de Documentos y de los formatos publicados _x000a__x000a_Adicional a esto, se realiza actualización del Formato 208-PLA-FT-01 Listado Maestro de Documentos, donde se relaciona la solicitud de modificación del día 29Sep2020, mediante el formato &quot;SOLICITUD DE CREACIÓN O MODIFICACIÓN O ELIMINACIÓN DE DOCUMENTOS DEL SIG&quot;, Código: 208-PLA-Ft-02, Versión: 6, Vigente desde: 21/09/2016, donde se solicita la modificación del Formato 208-PLA-FT-01 Listado Maestro de Documentos._x000a__x000a_Se realiza revisión del Listado Maestro de Documentos ubicado en la ruta \\10.216.160.201\calidad, donde se puede evidenciar actualización a la versión 5, Vigente desde: 29Sep2020, Código: 208-PLA-Ft-01._x000a_Actividad en Ejecución Oportuna"/>
  </r>
  <r>
    <n v="109"/>
    <s v="1. Gestión Estratégica"/>
    <s v="1.36"/>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No se tiene certeza de la fecha de creación del documento 208-SADM-Pr-13, ya que no está relacionada en el control de cambios del mismo  "/>
    <s v="Acción Correctiva "/>
    <s v="Informar mediante memorando a los Responsables de Proceso - Enlace, sobre los lineamientos establecidos para la documentación del Sistema Integrado de Gestión y su ruta de consulta, al igual que su responsabilidad como primera línea de Defensa, para revisar las aprobaciones efectuadas por la Oficina Asesora de Planeación, en los lugares dispuestos para tal fin (carpeta del proceso - Listado Maestro de Documentos)."/>
    <s v="Memorando "/>
    <n v="1"/>
    <x v="45"/>
    <d v="2020-08-31T00:00:00"/>
    <x v="3"/>
    <x v="3"/>
    <s v="CERRADA"/>
    <x v="0"/>
    <d v="2020-11-20T00:00:00"/>
    <s v="CUMPLIDA"/>
    <s v="20/11/2020: _x000a_El día 13 de agosto se radicó memorando con radicado No. 2020IE7194, con el fin de entregar los Lineamientos establecidos para las Herramientas de Gestión y para la_x000a_Documentación del Sistema Integrado de Gestión.  _x000a__x000a_De igual forma, se radicó memorando No. 2020IE6888 el día 27 de Julio de 2020, con el fin de entregar lineamientos para el reporte de Normogramas de la Entidad. "/>
    <s v="20/11/2020: Memorandos 2020IE7194 y 2020IE6888, radicados a los Responsables de Procesos de la Entidad"/>
    <s v="Catalina Nagy Patiño - Jefe Oficina Asesora de Planeación"/>
    <d v="2020-11-23T00:00:00"/>
    <s v="SI"/>
    <x v="0"/>
    <s v="Manuel Andres Farias Pinzón"/>
    <s v="23/11/2020: _x000a_Se cuenta con memorando 2020IE7194 del 13Ago2020 donde se entregan los Lineamientos establecidos para las Herramientas de Gestión y para la Documentación del Sistema Integrado de Gestión._x000a_Actividad cumplida"/>
  </r>
  <r>
    <n v="110"/>
    <s v="1. Gestión Estratégica"/>
    <s v="1.37"/>
    <s v="Origen Interno "/>
    <s v="3.    Seguimientos de la Asesoría de Control Interno."/>
    <x v="23"/>
    <s v="Marcela Urrea Jaramillo"/>
    <x v="23"/>
    <s v="Hallazgo - No conformidad"/>
    <s v="Incumplimiento del numeral 7.5.3 de la ISO 9001:2015: Control de la información documentada, literal c) Control de cambios y d) Conservación y disposición."/>
    <d v="2020-07-08T00:00:00"/>
    <s v="SI"/>
    <s v="No se observó el correcto desarrollo de las actividades de recuperación, preservación, conservación y disposición en relación con el procedimiento “Para la administración de bienes devolutivos 208-SADM-Pr-15 – Versión 1 – Vigente desde el 17 de octubre de 2014”."/>
    <s v="SI"/>
    <s v="SI"/>
    <s v="5 porqués"/>
    <s v="No se tiene certeza de la fecha de creación del documento 208-SADM-Pr-13, ya que no está relacionada en el control de cambios del mismo  "/>
    <s v="Corrección "/>
    <s v="Ajustar la Norma Fundamental, estableciendo un punto de control relacionado con la revisión periódica de los instrumentos de Cada Proceso, por parte de los Responsables de los mismos"/>
    <s v="Norma Fundamental"/>
    <n v="1"/>
    <x v="45"/>
    <d v="2020-09-30T00:00:00"/>
    <x v="3"/>
    <x v="3"/>
    <s v="CERRADA"/>
    <x v="0"/>
    <d v="2020-11-20T00:00:00"/>
    <s v="CUMPLIDA"/>
    <s v="20/11/2020: _x000a_El 3 de agosto de 2020, se generó la versión 11 de la Norma Fundamental, la cual fue publicada en la carpeta de calidad y socializada a todos los niveles de la Entidad._x000a__x000a_Se estableción el Numeral 8 - Punto de Control, en el cual se establece: _x000a__x000a_Los Responsables de Procesos, deben efectuar la revisión periódica de la documentación y los instrumentos de los Procesos a su cargo, mínimo 1 vez al año, para garantizar su vigencia y actualización._x000a__x000a_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
    <s v="20/11/2020: \\10.216.160.201\calidad\1. PROCESO DE GESTIÓN ESTRATÉGICA\INSTRUCTIVOS\208-PLA-In-01  NORMA FUNDAMENTAL"/>
    <s v="Catalina Nagy Patiño - Jefe Oficina Asesora de Planeación"/>
    <d v="2020-11-23T00:00:00"/>
    <s v="SI"/>
    <x v="0"/>
    <s v="Manuel Andres Farias Pinzón"/>
    <s v="20/11/2020: Se cuenta con los siguientes soportes: _x000a__x000a_- Solicitud de modificación de la norma fundamental del día 03Ago2020, mediante el formato &quot;SOLICITUD DE CREACIÓN O MODIFICACIÓN O ELIMINACIÓN DE DOCUMENTOS DEL SIG&quot;, Código: 208-PLA-Ft-02, Versión: 6, Vigente desde: 21/09/2016._x000a_- Correo del 05Ago2020 informando a todo el personal de la CVP que la norma fundamental ha sido actualizada._x000a_- Actualización de la &quot;NORMA FUNDAMENTAL ESTANDARIZACIÓN DOCUMENTAL&quot;, Código: 208-PLA–IN–01, Versión:11, Vigente desde: 03-08-2020, donde se verifica el punto de control establecido en el Numeral 8, el cual define lo siguiente: _x000a__x000a_&quot;Los Responsables de Procesos, deben efectuar la revisión periódica de la documentación y los instrumentos de los Procesos a su cargo, mínimo 1 vez al año, para garantizar su vigencia y actualización&quot;._x000a__x000a_&quot;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quot;._x000a__x000a_La norma fundamental se encuentra ubicada en la ruta: \\10.216.160.201\calidad\1. PROCESO DE GESTIÓN ESTRATÉGICA\INSTRUCTIVOS\208-PLA-In-01  NORMA FUNDAMENTAL._x000a_Actividad cumplida"/>
  </r>
  <r>
    <n v="111"/>
    <s v="12. Gestión del Talento Humano"/>
    <s v="12.5"/>
    <s v="Origen Interno "/>
    <s v="3.    Seguimientos de la Asesoría de Control Interno."/>
    <x v="23"/>
    <s v="Marcela Urrea Jaramillo"/>
    <x v="23"/>
    <s v="Hallazgo - No conformidad"/>
    <s v="No se aportó la evidencia de la publicación en la página oficial de la CVP, del Plan Estratégico de Talento Humano de la vigencia 2019, soporte necesario para validar el cumplimiento del Artículo 2.2.22.3.14 del Decreto 1083 de 2015 en cuanto al Plan Anual de Vacantes."/>
    <d v="2020-07-08T00:00:00"/>
    <s v="NO"/>
    <s v="N/A"/>
    <s v="NO"/>
    <s v="N/A"/>
    <s v="5 porqués"/>
    <s v="Falta de evidencia de la publicación del PETH en la pagina web de la cvp"/>
    <s v="Acción Correctiva "/>
    <s v="Realizar memorando interno para el proceso de Talento Humano en el cual se identifique la evidencia de la publicación del PETH para el periodo 2020 en la pagina web de la CVP, este debe ser incluido en la carpeta de calidad del proceso."/>
    <s v="Memorando interno"/>
    <s v="un (1) memorando"/>
    <x v="47"/>
    <d v="2020-08-15T00:00:00"/>
    <x v="12"/>
    <x v="0"/>
    <s v="CERRADA"/>
    <x v="0"/>
    <d v="2020-11-20T00:00:00"/>
    <s v="CUMPLIDA"/>
    <s v="20/11/2020: Se realiza Memorando 2020IE7106 en el cual se identifica la publicación del PETH 2020, y evidencias de publicación"/>
    <s v="Memorando 2020IE7106"/>
    <s v="HERNAN DARIO PARRA"/>
    <d v="2020-11-23T00:00:00"/>
    <s v="SI"/>
    <x v="0"/>
    <s v="Manuel Andres Farias Pinzón"/>
    <s v="23/11/2020:_x000a_Se cuenta con memorando 2020IE7106 del 10Ago2020, donde se evidencia la publicación del Plan Estratégico de Talento Humano 2020._x000a__x000a_Se verifica en página web en la ruta:https://www.cajaviviendapopular.gov.co/?q=Nosotros/la-cvp/plan-de-accion-integrado_x000a__x000a_Actividad cumplida"/>
  </r>
  <r>
    <n v="112"/>
    <s v="3. Prevención del Daño Antijurídico y Representación Judicial"/>
    <s v="3.11"/>
    <s v="Origen Interno "/>
    <s v="3.    Seguimientos de la Asesoría de Control Interno."/>
    <x v="12"/>
    <s v="Andrea Sierra Ochoa"/>
    <x v="24"/>
    <s v="Hallazgo - No conformidad"/>
    <s v="No se cuenta con registro de asistencia física en las sesiones virtuales del Comité adelantadas desde finales del mes de marzo vía Google meet en virtud de la declaratoria de emergencia sanitaria."/>
    <d v="2020-07-01T00:00:00"/>
    <s v="NO"/>
    <s v="N/A"/>
    <s v="NO"/>
    <s v="N/A"/>
    <s v="5 porqués"/>
    <s v="En virtud de la declaratoria de Emergencia Económica, Social y Ecológica se han venido adelantando desde finales del mes de marzo, sesiones virtuales del Comité de Conciliación utilizando la herramienta meet.google.com"/>
    <s v="Acción Correctiva "/>
    <s v="Utilizar el chat de la herramienta meet.google.com para dejar constancia de las asistencia de los miembros e invitados al Comité, asi las cosas, el Secretario Tecnico una vez inice la sesión, solicitara a los miembros hacer uso del chat para manifiestar su precencia en la sesion, una vez finalice el Comite se procedera a guardar copia del chat el cual hara la veces de lista de asistenica y se adjuntará al acta respectiva."/>
    <s v="Registro de asistenica vía chat"/>
    <s v="Copia del Chat anexo al acta"/>
    <x v="48"/>
    <d v="2020-12-31T00:00:00"/>
    <x v="10"/>
    <x v="9"/>
    <s v="INICIADA EN LA VIGENCIA 2020"/>
    <x v="2"/>
    <d v="2020-11-20T00:00:00"/>
    <s v="EN DESARROLLO "/>
    <s v="20/11/2020: 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s v="20/11/2020: PDF de las actas de comité realizadas de julio a octubre y PDF de los registros de asistentes a cada comité. "/>
    <s v="20/11/2020: Julie Pauline Casallas Pinzon - Contratista 580-2020_x000a_Yamile Patrica Castiblanco Venegas - Abogada Contratista 394-2020"/>
    <d v="2020-11-24T00:00:00"/>
    <s v="NO"/>
    <x v="2"/>
    <s v="Manuel Andres Farias Pinzón"/>
    <s v="24/11/2020:_x000a_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la acción propuesta tiene fecha de finalización el 31/12/2020, la Asesoría de Control Interno debe verificar su cumplimiento en los Comités de Conciliación que se realicen hasta esa fecha, por lo tanto, la acción se encuentra en estado de Ejecución Oportuna."/>
  </r>
  <r>
    <n v="113"/>
    <s v="3. Prevención del Daño Antijurídico y Representación Judicial"/>
    <s v="3.12"/>
    <s v="Origen Interno "/>
    <s v="3.    Seguimientos de la Asesoría de Control Interno."/>
    <x v="24"/>
    <s v="Andrea Sierra Ochoa"/>
    <x v="24"/>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Corrección "/>
    <s v="Revisar los procesos en SIPROJ que se manifiestan en Informe de Seguimiento efectuado al Sistema de Información de Procesos Judiciales de Bogotá SIPROJ - WEB D.C Periodo 01jul2019 al 31 dic2019. Hallazgo No.1 y subsanar las evidencias encontradas"/>
    <s v="Corrección de Hallazgos en Procesos"/>
    <s v="#de Procesos evidenciados/# de Procesos corregidos"/>
    <x v="49"/>
    <d v="2020-12-31T00:00:00"/>
    <x v="10"/>
    <x v="9"/>
    <s v="INICIADA EN LA VIGENCIA 2020"/>
    <x v="2"/>
    <d v="2020-11-20T00:00:00"/>
    <s v="EN DESARROLLO "/>
    <s v="20/11/2020: Se realiza la verificación y subsanación en Siproj de los procesos evidenciados y que generaron el hallazgo dejando de siete procesos con observaciones pendiente uno por subsanar."/>
    <s v="20/11/2020: Se adjunta Word denominado Pantallazos Registro Siproj 3,12,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NO"/>
    <x v="2"/>
    <s v="Manuel Andres Farias Pinzón"/>
    <s v="24/11/2020:_x000a_Se cuenta con archivo Excel denominado &quot;Registro de Seguimientos Plan de Mejoramiento Siproj&quot; donde se relaciona una pestaña de nombre &quot;3,12&quot; en la cual se muestran los seguimientos realizados por parte de la Dirección Juridica; igualmente se adjunta archivo en word de nombre &quot;Pantallazos Registro Siproj 3.12&quot;,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umeros:_x000a__x000a_2019-00828_x000a_2019-00600_x000a_2019-01170_x000a_2019-00147_x000a_2010-00036_x000a_2019-00749_x000a__x000a_Queda pendiente subsanar el proceso 1-2019-21856_x000a__x000a_Acción en Ejecución Oportuna"/>
  </r>
  <r>
    <n v="114"/>
    <s v="3. Prevención del Daño Antijurídico y Representación Judicial"/>
    <s v="3.13"/>
    <s v="Origen Interno "/>
    <s v="3.    Seguimientos de la Asesoría de Control Interno."/>
    <x v="24"/>
    <s v="Andrea Sierra Ochoa"/>
    <x v="24"/>
    <s v="Hallazgo - No conformidad"/>
    <s v="El seguimiento adelantado por Control Interno evidenció que existen procesos en los cuales,_x000a_aunque la Caja Vivienda Popular fue vinculada no se encontró evidencia de la delegación de un apoderado para que ejerciera la representación de los intereses de la entidad. (ítems 35 y 41 y la información contenida en la tabla N° 6 del presente informe)."/>
    <d v="2020-07-07T00:00:00"/>
    <s v="SI"/>
    <s v="Hallazgos del Informe de Seguimiento efectuado al Sistema de Información de Procesos Judiciales de Bogotá SIPROJ - WEB D.C Periodo 01ene2018 al 30 junio2019."/>
    <s v="NO"/>
    <s v="N/A"/>
    <s v="5 porqués"/>
    <s v="1. Falta de diligencia por parte del Abogado Apoderado en la actualización del SIPROJ - WEB._x000a__x000a_2. No se realizaba seguimiento a las actuaciones que realizaba el abogado apoderado._x000a__x000a_3. No se tenía un mecanismo de seguimiento de la actualización realizada al Siproj por parte de los Abogados Apoderados._x000a__x000a_"/>
    <s v="Acción Correctiva "/>
    <s v="Impartir directriz a los abogados apoderados, para que mensualmente notifiquen a la supervisión del contrato, los procesos que tuvieron alguna actuación y evidencien actualización en Siproj, reflejado en la aprobacion de la cuenta de cobro."/>
    <s v="Actualización Siproj."/>
    <s v="#procesos con actuazión durante el mes/#de procesos con actualización en Siproj"/>
    <x v="45"/>
    <d v="2021-07-06T00:00:00"/>
    <x v="10"/>
    <x v="9"/>
    <s v="INICIADA EN LA VIGENCIA 2020"/>
    <x v="2"/>
    <d v="2020-11-20T00:00:00"/>
    <s v="EN DESARROLLO "/>
    <s v="20/11/2020: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 v="20/11/2020: Se adjuntas las Actas de reunión mensuales que se han realizado desde mayo a 31 de octubre, a la fecha el acta de octubre se encuentra en proceso de firma"/>
    <s v="20/11/2020: Julie Pauline Casallas Pinzon - Contratista 580-2020_x000a_Yamile Patrica Castiblanco Venegas - Abogada Contratista 394-2020"/>
    <d v="2020-11-24T00:00:00"/>
    <s v="NO"/>
    <x v="2"/>
    <s v="Manuel Andres Farias Pinzón"/>
    <s v="24/11/2020:_x000a_Se cuenta con las siguientes actas de reunión de supervisión y seguimiento de la Dirección Jurídica:_x000a__x000a_Acta de reunión del 15-05-2020, debidamente firmada por todos los asistentes._x000a_Acta de reunión del 05-06-2020, debidamente firmada por todos los asistentes._x000a_Acta de reunión del 13-07-2020, debidamente firmada por todos los asistentes._x000a_Acta de reunión del 20-08-2020, debidamente firmada por todos los asistentes._x000a_Acta de reunión del 17-09-2020, debidamente firmada por todos los asistentes._x000a_Acta de reunión del 27-10-2020, pendiente de completar el total de firmas._x000a__x000a_Las anteriores actas de reunión permiten evidenciar que la Dirección Juridica realiza control mensual sobre las actuaciones de los procesos judiciales que se estan desarrollando y registrando en el sistema SIPROJ, lo que demuestra que las actividades desarrolladas hasta la fecha del presente seguimiento, cuentan con avance en el cumplimiento de la acción propuesta, por lo tanto, la acción se encuentra en estado &quot;En Ejecución Oportuna&quot;."/>
  </r>
  <r>
    <n v="115"/>
    <s v="3. Prevención del Daño Antijurídico y Representación Judicial"/>
    <s v="3.14"/>
    <s v="Origen Interno "/>
    <s v="3.    Seguimientos de la Asesoría de Control Interno."/>
    <x v="24"/>
    <s v="Andrea Sierra Ochoa"/>
    <x v="24"/>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_x000a__x000a_"/>
    <s v="Corrección "/>
    <s v="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
    <s v="Corrección de Hallazgos en Procesos"/>
    <s v="#de Procesos evidenciados/# de Procesos corregidos"/>
    <x v="49"/>
    <d v="2020-12-31T00:00:00"/>
    <x v="10"/>
    <x v="9"/>
    <s v="INICIADA EN LA VIGENCIA 2020"/>
    <x v="2"/>
    <d v="2020-11-20T00:00:00"/>
    <s v="EN DESARROLLO "/>
    <s v="20/11/2020: Se realiza la verificación y subsanación en Siproj de los procesos evidenciados y que generaron, en cuanto a la subsanación del pago se le solicitara a la Subdirección financiera que revise si dicho cargue se puede realizar o subsanar. "/>
    <s v="20/11/2020: Se adjunta Word denominado Pantallazos Registro Siproj 3,14,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NO"/>
    <x v="2"/>
    <s v="Manuel Andres Farias Pinzón"/>
    <s v="24/11/2020:_x000a_Se cuenta con archivo Excel denominado &quot;Registro de Seguimientos Plan de Mejoramiento Siproj&quot; donde se relaciona una pestaña de nombre &quot;3,12&quot; en la cual se muestran los seguimientos realizados por parte de la Dirección Juridica; igualmente se adjunta archivo en word de nombre &quot;Pantallazos Registro Siproj 3,14&quot;,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_x000a__x000a_Queda pendiente subsanar el proceso 292681_x000a__x000a_Acción en Ejecución Oportuna"/>
  </r>
  <r>
    <n v="116"/>
    <s v="3. Prevención del Daño Antijurídico y Representación Judicial"/>
    <s v="3.15"/>
    <s v="Origen Interno "/>
    <s v="3.    Seguimientos de la Asesoría de Control Interno."/>
    <x v="24"/>
    <s v="Andrea Sierra Ochoa"/>
    <x v="24"/>
    <s v="Hallazgo - No conformidad"/>
    <s v="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
    <d v="2020-07-07T00:00:00"/>
    <s v="SI"/>
    <s v="Hallazgos del Informe de Seguimiento efectuado al Sistema de Información de Procesos Judiciales de Bogotá SIPROJ - WEB D.C Periodo 01ene2018 al 30 junio2019."/>
    <s v="NO"/>
    <s v="N/A"/>
    <s v="5 porqués"/>
    <s v="1. La persona encargada del cargue de la información, no era la indicada para ello._x000a_2. Errores involuntarios en el cargue de la información. _x000a_3. Falla en la designación de la responsabilidad del cargue de pagos en el módulo."/>
    <s v="Acción Correctiva "/>
    <s v="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
    <s v="Seguimiento cargue de informacion a Siproj."/>
    <s v="#de pago de sentencias/# de verificacion pago de sentencias registrados en siproj."/>
    <x v="49"/>
    <d v="2021-07-06T00:00:00"/>
    <x v="10"/>
    <x v="9"/>
    <s v="INICIADA EN LA VIGENCIA 2020"/>
    <x v="2"/>
    <d v="2020-11-20T00:00:00"/>
    <s v="EN DESARROLLO "/>
    <s v="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s v="20/11/2020: PDF de las actas de comité realizadas de julio a octubre y PDF de los registros de asistentes a cada comité. "/>
    <s v="20/11/2020: Julie Pauline Casallas Pinzon - Contratista 580-2020_x000a_Yamile Patrica Castiblanco Venegas - Abogada Contratista 394-2020"/>
    <d v="2020-11-24T00:00:00"/>
    <s v="NO"/>
    <x v="2"/>
    <s v="Manuel Andres Farias Pinzón"/>
    <s v="24/11/2020:_x000a_Se cuenta con las siguientes actas del Comité de Conciliación:_x000a__x000a_Julio: Acta No 265-2020 del 31Jul2020_x000a_Agosto: Acta No 266-2020 del 21Ago2020 y Acta No 267-2020 del 31Ago2020_x000a_Septiembre: Acta No 268-2020 del 11Sep2020 y Acta No 269-2020 del 29Sep2020_x000a_Octubre: Acta No 270-2020 del 05Oct2020 y Acta No 271-2020 del 08Oct2020_x000a__x000a_Las anteriores actas del Comité de Conciliación cuentan con su respectivo soporte de asistencia a cada una de ellas, mediante los siguientes archivos:_x000a__x000a_Asistencia ACTA 265 DE 2020 31-07-2020.pdf_x000a_Asistencia ACTA 266 DE 2020 21-08-2020.pdf_x000a_Asistencia ACTA 267 DE 2020 31-08-2020.pdf_x000a_Asistencia ACTA 268 DE 2020 11-09-2020.pdf_x000a_Asistencia ACTA 269 DE 2020 29-09-2020.pdf_x000a_Asistencia ACTA 270 DE 2020 05-10-2020.pdf_x000a_Asistencia ACTA 271 DE 2020 08-10-2020.pdf_x000a__x000a_Teniendo en cuenta que no se han dictado fallos o conciliaciones que generen pago, no se hace necesario verificar en Siproj los pagos realizados, por ende, hasta la fecha no hay solicitudes que se deban realizar a la Subdirección Financiera._x000a__x000a_Acción en estado de Ejecución Oportuna."/>
  </r>
  <r>
    <n v="117"/>
    <s v="11. Gestión Documental"/>
    <s v="11.8"/>
    <s v="Origen Interno "/>
    <s v="3.    Seguimientos de la Asesoría de Control Interno."/>
    <x v="25"/>
    <s v="Marcela Urrea Jaramillo"/>
    <x v="25"/>
    <s v="Hallazgo - No conformidad"/>
    <s v="No se evidenció la formulación de la Política de Gestión Documental en la vigencia 2019."/>
    <d v="2020-08-10T00:00:00"/>
    <s v="NO"/>
    <s v="N/A"/>
    <s v="NO"/>
    <s v="N/A"/>
    <s v="5 porqués"/>
    <s v="No se tomó en cuenta la planeación de sesiones del comité institucional en el proceso de formulación para asegurar no solo la aprobación dentro de la vigencia sino también la publicación dentro de ella "/>
    <s v="Acción Correctiva "/>
    <s v="Elaborar un listado de instrumentos que requieren aprobación del Comité MIPG y solicitar mediante memorando la programación de sesiones del Comité MIPG."/>
    <s v="Listado de Instrumentos"/>
    <s v="Un (1) listado de instrumentos"/>
    <x v="50"/>
    <d v="2020-09-30T00:00:00"/>
    <x v="8"/>
    <x v="0"/>
    <s v="CERRADA"/>
    <x v="0"/>
    <d v="2020-11-20T00:00:00"/>
    <s v="CUMPLIDA"/>
    <s v="20/11/2020: Se realiza listado de instrumentos para actualización y aprobación del Comité Institucional de Gestión y Desempeño. Bajo el Memorando 2020IE8190 se solicita la inclusión de los temas de Gestión Documental en la ultima sesión del comité MIPG."/>
    <s v="Memorando 2020IE8190, listado de documentos"/>
    <s v="HERNAN DARIO PARRA"/>
    <d v="2020-11-23T00:00:00"/>
    <s v="SI"/>
    <x v="0"/>
    <s v="Manuel Andres Farias Pinzón"/>
    <s v="23/11/2020:_x000a_Se cuenta con memorando 2020IE8190 del 30Sep2020, donde se realiza la solicitud Inclusión temas de Gestión Documental-Última sesión del Comité MIPG. Así mismo, se cuenta con archivo excel de nombre &quot;LISTADO DOCUMENTOS PARA ACTUALIZAR MIPG&quot;, en el cual se identifica en listado de documentos para actualización y aprobación del Comité Institucional de Gestión y Desempeño._x000a__x000a_Actividad cumplida"/>
  </r>
  <r>
    <n v="118"/>
    <s v="11. Gestión Documental"/>
    <s v="11.9"/>
    <s v="Origen Interno "/>
    <s v="3.    Seguimientos de la Asesoría de Control Interno."/>
    <x v="25"/>
    <s v="Marcela Urrea Jaramillo"/>
    <x v="25"/>
    <s v="Hallazgo - No conformidad"/>
    <s v="Base legal desactualizada del artículo 1° Adopción y artículo 2° Aplicación, de la Resolución 3964 del 24 de diciembre de 2015"/>
    <d v="2020-08-10T00:00:00"/>
    <s v="NO"/>
    <s v="N/A"/>
    <s v="NO"/>
    <s v="N/A"/>
    <s v="5 porqués"/>
    <s v="porque al momento de la actualización del PGD no se estimó necesario expedir un nuevo acto administrativo para su adopción toda vez que el mismo ya existía "/>
    <s v="Acción Correctiva "/>
    <s v="Gestionar la expedición de un nuevo acto administrativo para adopción de la versión actualizada del Programa de Gestión documental que modifique."/>
    <s v="Acto Administrativo "/>
    <s v="Un (1) acto administrativo"/>
    <x v="51"/>
    <d v="2020-11-30T00:00:00"/>
    <x v="8"/>
    <x v="0"/>
    <s v="INICIADA EN LA VIGENCIA 2020"/>
    <x v="2"/>
    <d v="2020-11-20T00:00:00"/>
    <s v="EN DESARROLLO "/>
    <s v="20/11/2020: Se proyecta Resolución con el fin de ser verificada por la Dirección de Gestión Corporativa, pero hay que tener en cuenta que no puede modificarse artículo 2 según Acuerdo 03 de 2011 por cuanto el mismo fue DEROGADO mediante Acuerdo 04 DE 2016."/>
    <s v="Proyección Resolución"/>
    <s v="HERNAN DARIO PARRA"/>
    <d v="2020-11-23T00:00:00"/>
    <s v="NO"/>
    <x v="2"/>
    <s v="Manuel Andres Farias Pinzón"/>
    <s v="23/11/2020:_x000a_Se cuenta con proyecto de Resolución para la adopción de la versión actualizada del Programa de Gestión documental, la cual se encuentra pendiente de ser verificada por la DGC._x000a_Actividad que se encuentra en Ejecución Oportuna."/>
  </r>
  <r>
    <n v="119"/>
    <s v="11. Gestión Documental"/>
    <s v="11.10"/>
    <s v="Origen Interno "/>
    <s v="3.    Seguimientos de la Asesoría de Control Interno."/>
    <x v="25"/>
    <s v="Marcela Urrea Jaramillo"/>
    <x v="25"/>
    <s v="Hallazgo - No conformidad"/>
    <s v="El Plan Institucional de Archivos – PINAR Publicado en dos lugares diferentes de la página oficial de la Entidad, ambos con versión 2, presenta dos fechas de vigencia diferentes, siendo una el 31 de octubre de 2018 y la otra el 07 de octubre de 2019, difiriendo ambas en su control de cambios. Se evidenció que la versión disponible en la carpeta de calidad es la del 07Oct2019, donde en su control de cambios cuenta con tres versiones, repitiéndose la segunda versión. Siendo que no corresponde el versionamiento en el documento normalizado en el sistema de gestión de calidad de la CVP."/>
    <d v="2020-08-10T00:00:00"/>
    <s v="NO"/>
    <s v="N/A"/>
    <s v="NO"/>
    <s v="N/A"/>
    <s v="5 porqués"/>
    <s v="Porque no se ejerció un control sobre las versiones que genera planeación  para dejar la ultima versión en el archivo de gestión solicitando la entrega del documento en formato modificable y se generó así un error. "/>
    <s v="Acción Correctiva "/>
    <s v="Solicitar a la Oficina Asesora de Planeación la subsanación del error en versión del documento, cambiar la versión publicada en la pagina web, por la versión  en la carpeta de calidad."/>
    <s v="Memorando solicitud"/>
    <s v="Un (1) memorando"/>
    <x v="50"/>
    <d v="2020-10-30T00:00:00"/>
    <x v="8"/>
    <x v="0"/>
    <s v="CERRADA"/>
    <x v="0"/>
    <d v="2020-11-20T00:00:00"/>
    <s v="CUMPLIDA"/>
    <s v="20/11/2020: Se realizó Memorando 2020IE7803 con el cual se solito la corrección de la versión del documento 208-SADM-Mn-06 Plan institucional de archivos PINAR, se confirma bajo correo electrónico por la Oficina de Planeación su corrección"/>
    <s v="Memorando 2020IE7803, Correo electronico"/>
    <s v="HERNAN DARIO PARRA"/>
    <d v="2020-11-23T00:00:00"/>
    <s v="SI"/>
    <x v="0"/>
    <s v="Manuel Andres Farias Pinzón"/>
    <s v="23/11/2020:_x000a_Se cuenta con memorando 2020IE7803 del 15Sep2020 donde se solicita la revisión del versionamiento del documento 208-SADM-Mn-06 Plan institucional de archivos PINAR V2_x000a__x000a_Se obtiene respuesta mediante correo electrónico el día 05Oct2020, donde la OAP informa que se hicieron los ajustes pertinentes incluyendo la gestión que se realizó desde la OAC._x000a__x000a_Información que se verifica en las rutas: _x000a_https://www.cajaviviendapopular.gov.co/?q=Nosotros/la-cvp/plan-de-accion-integrado_x000a_https://www.cajaviviendapopular.gov.co/?q=transparencia-0_x000a_https://www.cajaviviendapopular.gov.co/?q=Transparencia/politicas-lineamientos-y-manuales"/>
  </r>
  <r>
    <n v="120"/>
    <s v="11. Gestión Documental"/>
    <s v="11.11"/>
    <s v="Origen Interno "/>
    <s v="3.    Seguimientos de la Asesoría de Control Interno."/>
    <x v="25"/>
    <s v="Marcela Urrea Jaramillo"/>
    <x v="25"/>
    <s v="Hallazgo - No conformidad"/>
    <s v="No se formuló el Programa Específico de Identificación y protección de documentos vitales, establecido en el PINAR como tarea a desarrollar en la vigencia 2019 en el PINAR. La Entidad debe garantizar la disponibilidad y acceso de los documentos a largo plazo."/>
    <d v="2020-08-10T00:00:00"/>
    <s v="NO"/>
    <s v="N/A"/>
    <s v="NO"/>
    <s v="N/A"/>
    <s v="5 porqués"/>
    <s v="Porque en la planificación del cronograma de actividades de  la vigencia 2019 se buscó atender todos los requerimientos relacionados con instrumentos y programas definidos por el ente rector de la política archivística, pero no se tomaron en cuenta factores de disponibilidad de personal y capacidad de respuesta ante actividades varias "/>
    <s v="Acción Correctiva "/>
    <s v="Revisar y ajustar el cronograma de actividades 2020 teniendo presentes las novedades e inconvenientes generados por 1. la intermitencia en la contratación del personal y 2.  emergencia sanitaria (cuarentenas han impedido la ejecución de algunas actividades que requieren obligatoriamente la presencialidad)."/>
    <s v="Cronograma ajustado "/>
    <s v="Un (1) cronograma"/>
    <x v="50"/>
    <d v="2020-10-30T00:00:00"/>
    <x v="8"/>
    <x v="0"/>
    <s v="CERRADA"/>
    <x v="0"/>
    <d v="2020-11-20T00:00:00"/>
    <s v="CUMPLIDA"/>
    <s v="20/11/2020: Se realiza ajuste al cronograma de instrumentos y se encuentra en ejecución "/>
    <s v="Cronograma de Instrumentos"/>
    <s v="HERNAN DARIO PARRA"/>
    <d v="2020-11-23T00:00:00"/>
    <s v="SI"/>
    <x v="0"/>
    <s v="Manuel Andres Farias Pinzón"/>
    <s v="23/11/2020:_x000a_Se cuenta con cronograma de Instrumentos ajustado de acuerdo a las necesidades de personal y la emergencia sanitaria, el cual se encuentra en ejecución._x000a_Actividad cumplida"/>
  </r>
  <r>
    <n v="121"/>
    <s v="11. Gestión Documental"/>
    <s v="11.12"/>
    <s v="Origen Interno "/>
    <s v="3.    Seguimientos de la Asesoría de Control Interno."/>
    <x v="25"/>
    <s v="Marcela Urrea Jaramillo"/>
    <x v="25"/>
    <s v="Hallazgo - No conformidad"/>
    <s v="No se realizó la “Revisión de funciones y presentación de propuesta a Consejo Directivo”. La ventanilla única de correspondencia actualmente depende de la Dirección de Gestión Corporativa."/>
    <d v="2020-08-10T00:00:00"/>
    <s v="NO"/>
    <s v="N/A"/>
    <s v="NO"/>
    <s v="N/A"/>
    <s v="5 porqués"/>
    <s v="Porque no se insistió ante la falta de respuesta de la secretaría técnica para que el proyecto fuese presentado. "/>
    <s v="Acción Correctiva "/>
    <s v="Reiterar ante la Secretaría Técnica del Consejo Directivo la solicitud de ajuste de funciones de las dependencias Dirección de Gestión Corporativa y CID y Subdirección Administrativa y presentar nuevamente el análisis realizado con base en el Acuerdo 060 de 2001. "/>
    <s v="Memorando que incluya el análisis de las funciones y propuesta de acuerdo "/>
    <s v="Un (1) Memorando"/>
    <x v="46"/>
    <d v="2020-12-31T00:00:00"/>
    <x v="8"/>
    <x v="0"/>
    <s v="CERRADA"/>
    <x v="0"/>
    <d v="2020-11-20T00:00:00"/>
    <s v="CUMPLIDA"/>
    <s v="20/11/2020: Se realizó Memorando 2020IE7311 en respuesta al Memorando 2020IE7238 Administración del sistema de correspondencia CORDIS, se realizan aclaraciones solicitadas en relación con la dependencia responsable de administrar el sistema de información."/>
    <s v="Memorando 2020IE7311"/>
    <s v="HERNAN DARIO PARRA"/>
    <d v="2020-11-23T00:00:00"/>
    <s v="SI"/>
    <x v="0"/>
    <s v="Manuel Andres Farias Pinzón"/>
    <s v="23/11/2020:_x000a_Se cuenta con memorando 2020IE7311 del 20Ago2020, donde se emite respuesta al memorando 2020IE7238 Administración del sistema de correspondencia CORDIS y se hacen las alcaraciones solicitadas en relación con la dependencia responsable de administrar el sistema de información. En resumen, la Subdirección Administrativa de acuerdo con las funciones que le fueron asignadas no sería la llamada a asumir la administración de un sistema de información o en este caso, de correspondencia como CORDIS."/>
  </r>
  <r>
    <n v="122"/>
    <s v="12. Gestión del Talento Humano"/>
    <s v="12.6"/>
    <s v="Origen Interno "/>
    <s v="3.    Seguimientos de la Asesoría de Control Interno."/>
    <x v="26"/>
    <s v="Marcela Urrea Jaramillo"/>
    <x v="26"/>
    <s v="Hallazgo - No conformidad"/>
    <s v="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_x000a_"/>
    <d v="2020-08-26T00:00:00"/>
    <s v="NO"/>
    <s v="N/A"/>
    <s v="NO"/>
    <s v="N/A"/>
    <s v="5 porqués"/>
    <s v="No se dejo evidencia documentada en el  análisis de las  necesidades de previsión de recursos humanos"/>
    <s v="Acción Correctiva "/>
    <s v="Realizar un informe de las necesidades de previsión de recursos humanos para el PETH periodo 2021."/>
    <s v="Informe de analisis"/>
    <s v="Un (1) informe"/>
    <x v="52"/>
    <d v="2020-12-31T00:00:00"/>
    <x v="12"/>
    <x v="0"/>
    <s v="NO INICIADA"/>
    <x v="2"/>
    <m/>
    <m/>
    <m/>
    <m/>
    <m/>
    <m/>
    <m/>
    <x v="3"/>
    <m/>
    <m/>
  </r>
  <r>
    <n v="123"/>
    <s v="12. Gestión del Talento Humano"/>
    <s v="12.7"/>
    <s v="Origen Interno "/>
    <s v="3.    Seguimientos de la Asesoría de Control Interno."/>
    <x v="26"/>
    <s v="Marcela Urrea Jaramillo"/>
    <x v="26"/>
    <s v="Hallazgo - No conformidad"/>
    <s v="Incumplimiento del numeral 2, del artículo 17 de la Ley 909 de 2004, que establece: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
    <d v="2020-08-26T00:00:00"/>
    <s v="NO"/>
    <s v="N/A"/>
    <s v="NO"/>
    <s v="N/A"/>
    <s v="5 porqués"/>
    <s v="No es claro el desarrollo frente a la actualización de la planta global de empleos"/>
    <s v="Acción Correctiva "/>
    <s v="Concepto de la Función Publica con el fin de identificar la actualización de la planta global de empleos"/>
    <s v="Concepto"/>
    <s v="Un (1) concepto"/>
    <x v="46"/>
    <d v="2020-11-30T00:00:00"/>
    <x v="12"/>
    <x v="0"/>
    <s v="INICIADA EN LA VIGENCIA 2020"/>
    <x v="2"/>
    <d v="2020-11-20T00:00:00"/>
    <s v="EN DESARROLLO "/>
    <s v="20/11/2020: Se esta verificando el concepto de la planta global dadas las modificaciones identificadas en el ultimo mes, conforme a las vacantes."/>
    <m/>
    <s v="HERNAN DARIO PARRA"/>
    <d v="2020-11-23T00:00:00"/>
    <s v="NO"/>
    <x v="2"/>
    <s v="Manuel Andres Farias Pinzón"/>
    <s v="23/11/2020:_x000a_No se presenta evidencia para esta acción."/>
  </r>
  <r>
    <n v="124"/>
    <s v="12. Gestión del Talento Humano"/>
    <s v="12.8"/>
    <s v="Origen Interno "/>
    <s v="3.    Seguimientos de la Asesoría de Control Interno."/>
    <x v="26"/>
    <s v="Marcela Urrea Jaramillo"/>
    <x v="26"/>
    <s v="Hallazgo - No conformidad"/>
    <s v="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_x000a_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d v="2020-08-26T00:00:00"/>
    <s v="NO"/>
    <s v="N/A"/>
    <s v="NO"/>
    <s v="N/A"/>
    <s v="5 porqués"/>
    <s v="Falta de seguimiento a las fechas en que debe sesionar la comisión de personal"/>
    <s v="Acción Correctiva "/>
    <s v="Realiza cronograma el en cual se establezcan las fechas para sesionar la comisión de personal , el cual debe ser identificado en el orden del día del acta de reunión, garantizar la asistencia de todos los los representantes de la comisión para cumplir con el quórum para toma de decisiones "/>
    <s v="Punto de control"/>
    <s v="1 = cumplió_x000a_0 = no cumplió"/>
    <x v="46"/>
    <d v="2020-12-31T00:00:00"/>
    <x v="0"/>
    <x v="0"/>
    <s v="CERRADA"/>
    <x v="0"/>
    <d v="2020-11-20T00:00:00"/>
    <s v="CUMPLIDA"/>
    <s v="20/11/2020: Se realiza sesión de la comisión de personal el 17 de septiembre de 2020 bajo el acta No. 6, en el cual se definió un cronograma para las sesiones de la comisión de personal, se puede identificar en el punto 2.2 del acta la asistencia y verificación de Quórum de los miembros de la comisión."/>
    <s v="Acta comision No. 6"/>
    <s v="HERNAN DARIO PARRA"/>
    <d v="2020-11-23T00:00:00"/>
    <s v="SI"/>
    <x v="0"/>
    <s v="Manuel Andres Farias Pinzón"/>
    <s v="23/11/2020:_x000a_Se cuenta con acta de reunión No 6 de sesión de la Comisión de Personal del día 17Sep2020, en la cual se define un cronograma para las sesiones de la comisión de personal, así mismo, se puede identificar en el punto 2.2 del acta la asistencia y verificación de Quórum de los miembros de la comisión. Actividad cerrada ya que evidencia el cumplimiento de la acción propuesta."/>
  </r>
  <r>
    <n v="125"/>
    <s v="12. Gestión del Talento Humano"/>
    <s v="12.9"/>
    <s v="Origen Interno "/>
    <s v="3.    Seguimientos de la Asesoría de Control Interno."/>
    <x v="26"/>
    <s v="Marcela Urrea Jaramillo"/>
    <x v="26"/>
    <s v="Hallazgo - No conformidad"/>
    <s v="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_x000a_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
    <d v="2020-08-26T00:00:00"/>
    <s v="NO"/>
    <s v="N/A"/>
    <s v="NO"/>
    <s v="N/A"/>
    <s v="5 porqués"/>
    <s v="En las convocatorios no se evidencia con claridad el orden del día y no se registran actas con toda la información cumpliendo con los requisitos señalados "/>
    <s v="Acción Correctiva "/>
    <s v="Realizar convocatoria al Comité de personal identificando el orden del día y realizar revisión del acta de la reunión  cumplimento con los requisitos señalados en el formato por la secretaria técnica."/>
    <s v="Punto de control"/>
    <s v="1 = cumplió_x000a_0 = no cumplió"/>
    <x v="46"/>
    <d v="2020-12-31T00:00:00"/>
    <x v="0"/>
    <x v="0"/>
    <s v="INICIADA EN LA VIGENCIA 2020"/>
    <x v="2"/>
    <d v="2020-11-20T00:00:00"/>
    <s v="EN DESARROLLO "/>
    <s v="20/11/2020: Se realiza sesión de la comisión de personal el 17 de septiembre de 2020 bajo el acta No. 6, se adjunta citación al comité de la comisión de personal del mes de septiembre, se realiza convocatoria para el día 21 de octubre de la sesión comisión de personal."/>
    <s v="Acta comisión No. 6, citación comité"/>
    <s v="HERNAN DARIO PARRA"/>
    <d v="2020-11-23T00:00:00"/>
    <s v="NO"/>
    <x v="2"/>
    <s v="Manuel Andres Farias Pinzón"/>
    <s v="23/11/2020:_x000a_Se cuenta con programación de reunión de la comisión de personal para el 17sep2020, igualmente, se adjunta programación del calendario de google para sesión de comisión de personal para el día 21Oct2020._x000a__x000a_Se cuenta con acta de reunión No 6 de sesión de la Comisión de Personal del día 17Sep2020._x000a__x000a_Pendiente acta de reunión de la sesión de la comisión de personal del día 21Oct2020."/>
  </r>
  <r>
    <n v="126"/>
    <s v="12. Gestión del Talento Humano"/>
    <s v="12.10"/>
    <s v="Origen Interno "/>
    <s v="3.    Seguimientos de la Asesoría de Control Interno."/>
    <x v="26"/>
    <s v="Marcela Urrea Jaramillo"/>
    <x v="26"/>
    <s v="Hallazgo - No conformidad"/>
    <s v="Incumplimiento del literal h, del numeral 2 del artículo 16 de la Ley 909 de 2004 que establece: “Participar en la elaboración del plan anual de formación y capacitación y en el de estímulos y en su seguimiento”."/>
    <d v="2020-08-26T00:00:00"/>
    <s v="NO"/>
    <s v="N/A"/>
    <s v="NO"/>
    <s v="N/A"/>
    <s v="5 porqués"/>
    <s v="No se evidenció la participación de la comisión de personal en la elaboración del plan anual de formación, capacitación y en el de estímulos"/>
    <s v="Acción Correctiva "/>
    <s v="Invitar a la comisión de personal a las diferentes actividades que se realicen en la creación del plan anual de formación, capacitación y en el de estímulos"/>
    <s v="Seguimiento de compromisos"/>
    <s v="1 = cumplió_x000a_0 = no cumplió"/>
    <x v="46"/>
    <d v="2020-12-31T00:00:00"/>
    <x v="0"/>
    <x v="0"/>
    <s v="INICIADA EN LA VIGENCIA 2020"/>
    <x v="2"/>
    <d v="2020-11-20T00:00:00"/>
    <s v="EN DESARROLLO "/>
    <s v="20/11/2020: Se realizaron dos mesas de trabajo una en el mes de septiembre y octubre con los enlaces solicitados bajo el memorando 2020IE8067 y como invitados los enlaces de la comisión de personal."/>
    <s v="memorando 2020IE8067, Citación reunión mesa de trabajo"/>
    <s v="HERNAN DARIO PARRA"/>
    <d v="2020-11-23T00:00:00"/>
    <s v="NO"/>
    <x v="2"/>
    <s v="Manuel Andres Farias Pinzón"/>
    <s v="23/11/2020:_x000a_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_x000a__x000a_Se cuenta con agenda de programación de reunión del día 29Sep2020 para la mesa de trabajo participación diagnostico plan de capacitación y bienestar. Igualmente, se cuenta con agenda de programación de la segunda mesa de trabajo para el día 14Oct2020."/>
  </r>
  <r>
    <n v="127"/>
    <s v="12. Gestión del Talento Humano"/>
    <s v="12.11"/>
    <s v="Origen Interno "/>
    <s v="3.    Seguimientos de la Asesoría de Control Interno."/>
    <x v="26"/>
    <s v="Marcela Urrea Jaramillo"/>
    <x v="26"/>
    <s v="Hallazgo - No conformidad"/>
    <s v="Incumplimiento del literal c) control de cambios, correspondiente al numeral 7.5.3.2 de la NTC-ISO 9001: 2015."/>
    <d v="2020-08-26T00:00:00"/>
    <s v="NO"/>
    <s v="N/A"/>
    <s v="NO"/>
    <s v="N/A"/>
    <s v="5 porqués"/>
    <s v="No se identifico el formato aprobado  en el Sistema de Gestión de calidad para el acta de la reunión"/>
    <s v="Acción Correctiva "/>
    <s v="Realizar socialización del formato 208-SADM-Ft-06 Acta de reunión,  en la próxima sesión de la comisión de personal "/>
    <s v="Socialización"/>
    <s v="Una 1 socializacion"/>
    <x v="46"/>
    <d v="2020-10-30T00:00:00"/>
    <x v="0"/>
    <x v="0"/>
    <s v="CERRADA"/>
    <x v="0"/>
    <d v="2020-11-20T00:00:00"/>
    <s v="CUMPLIDA"/>
    <s v="20/11/2020: Se realiza sesión de la comisión de personal el 17 de septiembre de 2020 bajo el acta No. 6, en el punto 5.Socialización Plan de Mejoramiento Comisión de Personal, se puede evidenciar la socialización del formato 208-SADM-Ft-06 Acta de Reunión."/>
    <s v="Acta comisión No. 6"/>
    <s v="HERNAN DARIO PARRA"/>
    <d v="2020-11-23T00:00:00"/>
    <s v="SI"/>
    <x v="0"/>
    <s v="Manuel Andres Farias Pinzón"/>
    <s v="23/11/2020:_x000a_Se cuenta con acta de reunión No 6 de sesión de la Comisión de Personal del día 17Sep2020, donde en el punto 5. &quot;Socialización Plan de Mejoramiento Comisión de Personal&quot;, se puede evidenciar la socialización del formato 208-SADM-Ft-06 Acta de Reunión. Actividad cerrada ya que evidencia el cumplimiento de la acción propuesta."/>
  </r>
  <r>
    <n v="128"/>
    <s v="3. Prevención del Daño Antijurídico y Representación Judicial"/>
    <s v="3.16"/>
    <s v="Origen Interno "/>
    <s v="1.    Auditorías Internas. "/>
    <x v="27"/>
    <s v="Ivonne Andrea Torrez Cruz "/>
    <x v="27"/>
    <s v="Recomendación - Oportunidad de Mejora "/>
    <s v="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_x000a_su propia actividad, a fin de detectar desviaciones y efectuar correctivos de manera oportuna para el adecuado cumplimiento de los resultados que se esperan en el ejercicio de su función."/>
    <d v="2020-08-20T00:00:00"/>
    <s v="NO"/>
    <s v="N/A"/>
    <s v="NO"/>
    <s v="N/A"/>
    <s v="N/A"/>
    <s v="Deficiencia en punto de control entre la Matriz de Tutelas y el Sirpoj"/>
    <s v="Acción de Mejora "/>
    <s v="Actualizar Procedimiento de Acciones de Tutelas, incluyendo punto de control entre la Matriz de Tutelas y Siproj."/>
    <s v="Actualizacion de Procedimiento"/>
    <s v="1 Procedimiento de tutelas actualizado"/>
    <x v="53"/>
    <d v="2020-10-16T00:00:00"/>
    <x v="10"/>
    <x v="9"/>
    <s v="INICIADA EN LA VIGENCIA 2020"/>
    <x v="4"/>
    <d v="2020-11-20T00:00:00"/>
    <s v="EN DESARROLLO "/>
    <s v="20/11/2020: Se realiza actualización del Procedimiento 208-DJ-Pr-04 Procedimiento Accion de Tutela V4, en donde se incluye el punto de control Matriz de Tutelas. El procedimiento se encuentra en revisión del Director Jurídico y una vez se tenga aprobado será remitido a la OAP para su publicación y posterior divulgación."/>
    <s v="20/11/2020: Se adjunta procedimiento actualizado y PDF del correo enviado para revisión y aprobación."/>
    <s v="20/11/2020: Julie Pauline Casallas Pinzon - Contratista 580-2020_x000a_Yamile Patrica Castiblanco Venegas - Abogada Contratista 394-2020"/>
    <d v="2020-11-24T00:00:00"/>
    <s v="NO"/>
    <x v="1"/>
    <s v="Manuel Andres Farias Pinzón"/>
    <s v="24/11/2020:_x000a_Se cuenta con correo electronico del dia 19Nov2020 donde se envian los procedimientos 208-DJ-Pr-04 Procedimiento Accion de Tutela V4 y 208-DJ-Pr-07 REGISTRO Y APODERAMIENTO DE CASOS JUDICIALES V5 a la Dirección Jurídica para su revisión y aprobación. Así mismo se adjunta el procedimiento en word de nombre &quot;PROCEDIMIENTO ACCIÓN DE TUTELA&quot;, el cual se encuentra pendiente de aprobación y posterior publicación en la carpeta de calidad._x000a__x000a_En la revisión del procedimiento &quot;208-DJ-Pr-04 PROCEDIMIENTO ACCIÓN DE TUTELA&quot;, se puede evidenciar que en el numeral &quot;3 PUNTOS DE CONTROL, actividades 3, 13 y 24&quot;, se incluye el punto de control &quot;Mantener actualizado Siproj Web y Matriz de Tutelas las actuaciones que se presenten&quot;._x000a__x000a_El procedimiento en mención se encuentra pendiente de aprobación y publicación en la carpeta de calidad._x000a__x000a_Acción que se encuentra en Ejecución Vencida."/>
  </r>
  <r>
    <n v="129"/>
    <s v="3. Prevención del Daño Antijurídico y Representación Judicial"/>
    <s v="3.17"/>
    <s v="Origen Interno "/>
    <s v="1.    Auditorías Internas. "/>
    <x v="27"/>
    <s v="Ivonne Andrea Torrez Cruz "/>
    <x v="27"/>
    <s v="Recomendación - Oportunidad de Mejora "/>
    <s v="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_x000a_su propia actividad, a fin de detectar desviaciones y efectuar correctivos de manera oportuna para el adecuado cumplimiento de los resultados que se esperan en el ejercicio de su función."/>
    <d v="2020-08-20T00:00:00"/>
    <s v="NO"/>
    <s v="N/A"/>
    <s v="NO"/>
    <s v="N/A"/>
    <s v="N/A"/>
    <s v="Falta de unificacion de la Matriz de Tutelas (se presentaba por separado según la vigencia)."/>
    <s v="Acción de Mejora "/>
    <s v="Unificacion de la Matriz de Tutelas, incluyendo una columna denominada vigencia."/>
    <s v="Unificacion Matriz de Tutelas"/>
    <s v="1 Matriz de Tutelas unificada."/>
    <x v="53"/>
    <d v="2020-09-11T00:00:00"/>
    <x v="10"/>
    <x v="9"/>
    <s v="CERRADA"/>
    <x v="0"/>
    <d v="2020-11-20T00:00:00"/>
    <s v="CUMPLIDA"/>
    <s v="20/11/2020: Se unifica Matriz de Tutelas y se incluye la columna denominada VIGENCIA, la cual se empieza a llevar a partir del 20 de agosto 2020."/>
    <s v="20/11/2020: Se adjunta Matriz de Tutelas en la que se puede evidenciar la unificación por vigencia incluyendo la columna para tal fin."/>
    <s v="20/11/2020: Julie Pauline Casallas Pinzon - Contratista 580-2020_x000a_Yamile Patrica Castiblanco Venegas - Abogada Contratista 394-2020"/>
    <d v="2020-11-24T00:00:00"/>
    <s v="SI"/>
    <x v="0"/>
    <s v="Manuel Andres Farias Pinzón"/>
    <s v="24/11/2020:_x000a_Se cuenta con archivo Excel de nombre &quot;Matriz Tutelas Consolidada CVP&quot;, en la cual se incluye la columna denominada &quot;VIGENCIA&quot; y se unifica desde la vigencia 2015 hasta la vigencia 2020, con un total de 561 registros a la fecha."/>
  </r>
  <r>
    <n v="130"/>
    <s v="3. Prevención del Daño Antijurídico y Representación Judicial"/>
    <s v="3.18"/>
    <s v="Origen Interno "/>
    <s v="1.    Auditorías Internas. "/>
    <x v="27"/>
    <s v="Ivonne Andrea Torrez Cruz "/>
    <x v="27"/>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ficiencia en punto de control entre la Matriz de Tutelas contra procedimiento seguimiento de fallo desfavorable."/>
    <s v="Acción Correctiva "/>
    <s v="Incluir en la Matriz de Tutelas el cumplimiento del fallo y dar inicio a este a partir de la fecha."/>
    <s v="Matriz con cumplimiento de fallo."/>
    <s v="1 Matriz de Tutelas con columna de cumplimiento de fallo"/>
    <x v="53"/>
    <d v="2020-09-11T00:00:00"/>
    <x v="10"/>
    <x v="9"/>
    <s v="CERRADA"/>
    <x v="0"/>
    <d v="2020-11-20T00:00:00"/>
    <s v="CUMPLIDA"/>
    <s v="20/11/2020: Se unifica Matriz de Tutelas y se incluye la columna cumplimiento del fallo y dar inicio a este a partir de la fecha la columna denominada FECHA CUMPLIMIENTO FALLO, la cual se empieza a llevar a partir del 20 de agosto 2020 y se alimenta la informacion de la vigencia 2020."/>
    <s v="20/11/2020: Se adjunta Matriz de Tutelas en la que se puede evidenciar la unificación por vigencia incluyendo la columna para tal fin."/>
    <s v="20/11/2020: Julie Pauline Casallas Pinzon - Contratista 580-2020_x000a_Yamile Patrica Castiblanco Venegas - Abogada Contratista 394-2020"/>
    <d v="2020-11-24T00:00:00"/>
    <s v="SI"/>
    <x v="0"/>
    <s v="Manuel Andres Farias Pinzón"/>
    <s v="24/11/2020:_x000a_Se cuenta con archivo Excel de nombre &quot;Matriz Tutelas Consolidada CVP&quot;, en la cual se incluye la columna denominada &quot;FECHA CUMPLIMIENTO DEL FALLO&quot; y se unifica desde la vigencia 2015 hasta la vigencia 2020, con un total de 561 registros a la fecha."/>
  </r>
  <r>
    <n v="131"/>
    <s v="3. Prevención del Daño Antijurídico y Representación Judicial"/>
    <s v="3.19"/>
    <s v="Origen Interno "/>
    <s v="1.    Auditorías Internas. "/>
    <x v="27"/>
    <s v="Ivonne Andrea Torrez Cruz "/>
    <x v="27"/>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Acción Correctiva "/>
    <s v="Capacitar a funcionarios y contratistas, donde se socialicen los procedimientos de la Direccion Jurìdica, cada dos meses."/>
    <s v="Capacitacion Procedimientos"/>
    <s v="No. de capacitaciones realizadas / 6 Capacitaciones Programadas"/>
    <x v="53"/>
    <d v="2021-08-10T00:00:00"/>
    <x v="10"/>
    <x v="9"/>
    <s v="INICIADA EN LA VIGENCIA 2020"/>
    <x v="2"/>
    <d v="2020-11-20T00:00:00"/>
    <s v="EN DESARROLLO "/>
    <s v="20/11/2020: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s v="20/11/2020: PDF de los correos enviados con los procedimientos y acta de reunion del mes de octubre con la respectiva evidencia del protocolo de inducción en donde se contempla la socializacion de los procedimientos."/>
    <s v="20/11/2020: Julie Pauline Casallas Pinzon - Contratista 580-2020_x000a_Yamile Patrica Castiblanco Venegas - Abogada Contratista 394-2020"/>
    <d v="2020-11-24T00:00:00"/>
    <s v="NO"/>
    <x v="2"/>
    <s v="Manuel Andres Farias Pinzón"/>
    <s v="24/11/2020:_x000a_Se cuenta con dos (2) correos electrónicos de los días 08Jul2020 y 28ago2020 donde se envían los procedimientos de la Dirección Jurídica, con el fin de socializarlos al interior del área._x000a__x000a_Ademas se cuenta con acta de reunión del día 27Oct2020, donde se realiza supervisión y seguimiento al equipo de la dirección jurídica, así como tambien se realizó jornada de inducción y reinducción a los abogados y abogadas de la Dirección Jurídica._x000a__x000a_Actividad que se encuentra en ejecución Oportuna."/>
  </r>
  <r>
    <n v="132"/>
    <s v="3. Prevención del Daño Antijurídico y Representación Judicial"/>
    <s v="3.20"/>
    <s v="Origen Interno "/>
    <s v="1.    Auditorías Internas. "/>
    <x v="27"/>
    <s v="Ivonne Andrea Torrez Cruz "/>
    <x v="27"/>
    <s v="Hallazgo - No conformidad"/>
    <s v="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
    <d v="2020-08-20T00:00:00"/>
    <s v="NO"/>
    <s v="N/A"/>
    <s v="NO"/>
    <s v="N/A"/>
    <s v="5 porqués"/>
    <s v="Desconocimiento en los Procedimientos de la Direccion Juridica."/>
    <s v="Corrección "/>
    <s v="Reportar en Siproj el informe del cumplimiento del fallo radicado ante el despacho judicial de las dos acciones de tutela reportadas en la auditoria."/>
    <s v="Reporte de cumplimiento al despacho"/>
    <s v="No. de informe reportados / 2 reportes programados."/>
    <x v="53"/>
    <d v="2020-10-16T00:00:00"/>
    <x v="10"/>
    <x v="9"/>
    <s v="CERRADA"/>
    <x v="0"/>
    <d v="2020-11-20T00:00:00"/>
    <s v="CUMPLIDA"/>
    <s v="20/11/2020: Se realiza la verificación y subsanación en Siproj de las Tutelas evidenciadas "/>
    <s v="20/11/2020: Se adjunta Word denominado Pantallazos Registro Siproj 3,20, en donde se relaciona la evidencia del cargue de documentos al Siproj así como una breve explicación del estado del proceso._x000a_Excel con el seguimiento realizado a los procesos."/>
    <s v="20/11/2020: Julie Pauline Casallas Pinzon - Contratista 580-2020_x000a_Yamile Patrica Castiblanco Venegas - Abogada Contratista 394-2020"/>
    <d v="2020-11-24T00:00:00"/>
    <s v="SI"/>
    <x v="0"/>
    <s v="Manuel Andres Farias Pinzón"/>
    <s v="24/11/2020:_x000a_Se cuenta con archivo Excel denominado &quot;Registro de Seguimientos Plan de Mejoramiento Siproj&quot; donde se relaciona una pestaña de nombre &quot;3,20&quot; en la cual se muestran los seguimientos realizados por parte de la Dirección Juridica; igualmente se adjunta archivo en word de nombre &quot;Pantallazos Registro Siproj 3,20&quot;,  donde se muestran los pantallazos de seguimiento al sistema información SIPROJWEB, en el cual se puede evidenciar que la totalidad de los cinco (5) procesos, relacionados en las dos acciones de tutela reportadas en la auditoria, se encuentran subsanados todos, números: _x000a__x000a_2019-00566_x000a_2019-00766_x000a_2019-00063_x000a_2019-00566_x000a_2019-00566_x000a__x000a_Acción cerrada, ya que se evidencia el cumplimiento de la misma."/>
  </r>
  <r>
    <n v="133"/>
    <s v="3. Prevención del Daño Antijurídico y Representación Judicial"/>
    <s v="3.21"/>
    <s v="Origen Interno "/>
    <s v="1.    Auditorías Internas. "/>
    <x v="27"/>
    <s v="Ivonne Andrea Torrez Cruz "/>
    <x v="27"/>
    <s v="Recomendación - Oportunidad de Mejora "/>
    <s v="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
    <d v="2020-08-20T00:00:00"/>
    <s v="NO"/>
    <s v="N/A"/>
    <s v="NO"/>
    <s v="N/A"/>
    <s v="N/A"/>
    <s v="Falta de análisis exhaustivo a los diferentes procedimientos y las actividades de la Dirección _x000a_Jurídica, para la identificación de los riesgos del área."/>
    <s v="Acción de Mejora "/>
    <s v="Aplicar la metodologia de analisis de riesgo para el riesgo identificado por la Auditoria, y posteriormente solicitar la actualizacion de la Matriz de Riesgos de la Direccion Juridica."/>
    <s v="Actualizacion de Matriz de Riesgos 2020"/>
    <s v="1 Matriz de Riegos 2020 Actualizada"/>
    <x v="53"/>
    <d v="2020-10-16T00:00:00"/>
    <x v="10"/>
    <x v="9"/>
    <s v="INICIADA EN LA VIGENCIA 2020"/>
    <x v="4"/>
    <d v="2020-11-20T00:00:00"/>
    <s v="EN DESARROLLO "/>
    <s v="20/11/2020: Se aplica la metodología de análisis de riesgo para el riesgo identificado por la Auditoria, se encuentra pendiente de revisión y aprobación para posteriormente solicitar la actualización de la Matriz de Riesgos de la Dirección Jurídica."/>
    <s v="20/11/2020: Matriz de Riesgos -  Analisis del Riesgo mediante la metodologia identificado en la pestalla (Riesgo 4) "/>
    <s v="20/11/2020: Julie Pauline Casallas Pinzon - Contratista 580-2020"/>
    <d v="2020-11-24T00:00:00"/>
    <s v="NO"/>
    <x v="1"/>
    <s v="Manuel Andres Farias Pinzón"/>
    <s v="24/11/2020:_x000a_Se cuenta con archivo Excel de nombre &quot;208-PLA-Ft-73-74-75 y 78 Riesgos Formulación 2020 DJ REv&quot;, donde se tienen establecidos los riesgos del proceso._x000a__x000a_Para lo cual, se realiza revisión de los riesgos del proceso, encontrando que el Riesgo 4: &quot;Materialización de desacatos por incumplimiento de órdenes judiciales&quot; cuenta con la Actividad de control 1: &quot;Realizar seguimiento al cumplimiento de fallos de Tutela mediante Matriz de Tutelas, donde se registra el cumplimiento&quot;._x000a__x000a_Se encuentra pendiente de revisión, aprobación, y actualización de la Matriz de Riesgos de la Dirección Jurídica._x000a__x000a_Actividad que se encuentra en Ejecución Vencida."/>
  </r>
  <r>
    <n v="134"/>
    <s v="3. Prevención del Daño Antijurídico y Representación Judicial"/>
    <s v="3.22"/>
    <s v="Origen Interno "/>
    <s v="1.    Auditorías Internas. "/>
    <x v="27"/>
    <s v="Ivonne Andrea Torrez Cruz "/>
    <x v="27"/>
    <s v="Hallazgo - No conformidad"/>
    <s v="La Dirección Jurídica de Caja de la Vivienda Popular, se encuentra adelantando la actividad de notificación de actos administrativos, sin contar con un procedimiento_x000a_de gestión, lineamiento, manual o algún otro documento que avale dicha actividad bajo el Sistema Integrado de Gestión de la CVP, así como la asignación de la responsabilidad de adelantar el dicho procedimiento."/>
    <d v="2020-08-20T00:00:00"/>
    <s v="NO"/>
    <s v="N/A"/>
    <s v="NO"/>
    <s v="N/A"/>
    <s v="5 porqués"/>
    <s v="No se habia contemplado la necesidad de contrar con un procedimiento para la desarrollar la actividad de Notificaciones de Actos Administrativos"/>
    <s v="Acción Correctiva "/>
    <s v="Elaboracion, socializacion e implementacion del Procedimiento de Notificaciones."/>
    <s v="Elaboracion, socializacion e implementacion de procedimiento"/>
    <s v="1 Procedimiento de Notificaciones estandarizado."/>
    <x v="53"/>
    <d v="2020-11-13T00:00:00"/>
    <x v="10"/>
    <x v="9"/>
    <s v="INICIADA EN LA VIGENCIA 2020"/>
    <x v="5"/>
    <d v="2020-11-20T00:00:00"/>
    <s v="CUMPLIDA"/>
    <s v="20/11/2020: Se realizó la elaboración del Procedimiento de Notificaciones y quedo debidamente publicado en la carpeta de calidad Código: 208-DJ-Pr-16 NOTIFICACION ACTOS ADMINISTRATIVOS, así mismo, la socialización e implementación del procedimiento se realizó en reunión de seguimiento y supervisión del 27 de octubre."/>
    <s v="20/11/2020: PDF del Procedimiento debidamente codificado y estandarizado, Acta de reunión del 27 de octubre."/>
    <s v="20/11/2020: Julie Pauline Casallas Pinzon - Contratista 580-2020_x000a_Yamile Patrica Castiblanco Venegas - Abogada Contratista 394-2020"/>
    <d v="2020-11-24T00:00:00"/>
    <s v="NO"/>
    <x v="2"/>
    <s v="Manuel Andres Farias Pinzón"/>
    <s v="24/11/2020:_x000a_Se cuenta con el procedimiento &quot;NOTIFICACION ACTOS ADMINISTRATIVOS&quot;, Código: 208-DJ-Pr-16, Versión: 1, Vigente desde: 6/10/2020, el cual se socializó el día 27Oct2020 mediante acta de reunión de supervisión y seguimiento Dirección Jurídica CVP._x000a__x000a_El procedimiento se encuentra publicado en la carpeta de calidad en la ruta:\\10.216.160.201\calidad\3. PROCESO PREVENCIÓN DEL DAÑO ANTIJURÍDICO Y REP\PROCEDIMIENTOS\208-DJ-Pr-16 NOTIFICACIONES ACTOS ADMINISTRATIVOS._x000a__x000a_Se encuentra pendiente la verificacón de los soportes que demuestren la implemetación del procedimiento &quot;208-DJ-Pr-16 NOTIFICACION ACTOS ADMINISTRATIVOS&quot;, tal como lo describe la acción propuesta."/>
  </r>
  <r>
    <n v="135"/>
    <s v="3. Prevención del Daño Antijurídico y Representación Judicial"/>
    <s v="3.23"/>
    <s v="Origen Interno "/>
    <s v="1.    Auditorías Internas. "/>
    <x v="27"/>
    <s v="Ivonne Andrea Torrez Cruz "/>
    <x v="27"/>
    <s v="Hallazgo - No conformidad"/>
    <s v="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_x000a_No se encontró prueba de la citación las notificaciones personales realizadas en los documentos que contienen los archivos del proceso de notificación  delantada por la Dirección Jurídica."/>
    <d v="2020-08-20T00:00:00"/>
    <s v="NO"/>
    <s v="N/A"/>
    <s v="NO"/>
    <s v="N/A"/>
    <s v="5 porqués"/>
    <s v="Al no tener un procedimiento establecido, tampoco se contaba con los lineamientos, mecanismos y/o herramientas necesarias para desarrollar correctamente la actividad de notificaciones de Actos Administrativos."/>
    <s v="Acción Correctiva "/>
    <s v="Crear un buzon de correo institucional especifico para la notificacion de actos administrativos."/>
    <s v="Buzon de correo institucional (notificaciones administrativas)"/>
    <s v="1 Buzon correo institucional creado y "/>
    <x v="53"/>
    <d v="2020-09-11T00:00:00"/>
    <x v="10"/>
    <x v="9"/>
    <s v="CERRADA"/>
    <x v="0"/>
    <d v="2020-11-20T00:00:00"/>
    <s v="CUMPLIDA"/>
    <s v="20/11/2020: Se creó el correo destinado para las notificaciones actos administrativos así:  notificacionesadministrativas@cajaviviendapopular.gov.co"/>
    <s v="20/11/2020: Pantallazo del correo creado"/>
    <s v="20/11/2020: Julie Pauline Casallas Pinzon - Contratista 580-2020_x000a_Yamile Patrica Castiblanco Venegas - Abogada Contratista 394-2020"/>
    <d v="2020-11-24T00:00:00"/>
    <s v="SI"/>
    <x v="0"/>
    <s v="Manuel Andres Farias Pinzón"/>
    <s v="24/11/2020:_x000a_Se cuenta con pantallazo del correo electrónico creado: &quot;notificacionesadministrativas@cajaviviendapopular.gov.co&quot;, con el objetivo de recibir las notificaciones de actos administrativos."/>
  </r>
  <r>
    <n v="136"/>
    <s v="3. Prevención del Daño Antijurídico y Representación Judicial"/>
    <s v="3.24"/>
    <s v="Origen Interno "/>
    <s v="1.    Auditorías Internas. "/>
    <x v="27"/>
    <s v="Ivonne Andrea Torrez Cruz "/>
    <x v="27"/>
    <s v="Hallazgo - No conformidad"/>
    <s v="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_x000a_No se encontró prueba de la citación las notificaciones personales realizadas en los documentos que contienen los archivos del proceso de notificación  delantada por la Dirección Jurídica."/>
    <d v="2020-08-20T00:00:00"/>
    <s v="NO"/>
    <s v="N/A"/>
    <s v="NO"/>
    <s v="N/A"/>
    <s v="5 porqués"/>
    <s v="No se contaba con los lineamientos, mecanismos y/o herramientas necesarias para desarrollar correctamente la actividad de notificaciones de Actos Administrativos."/>
    <s v="Acción Correctiva "/>
    <s v="Creacion de una Matriz de Notificacion  personal de actos administrativos."/>
    <s v="Matriz Notificacion personal Actos Administartivos."/>
    <s v="1 Matriz de Notificaciones creada"/>
    <x v="53"/>
    <d v="2020-11-13T00:00:00"/>
    <x v="10"/>
    <x v="9"/>
    <s v="INICIADA EN LA VIGENCIA 2020"/>
    <x v="5"/>
    <d v="2020-11-20T00:00:00"/>
    <s v="CUMPLIDA"/>
    <s v="20/11/2020: Se creo la Matriz de Notificaciones de Actos Administrativos"/>
    <s v="20/11/2020: Matriz de Notificaciones de Actos Administrativos"/>
    <s v="20/11/2020: Julie Pauline Casallas Pinzon - Contratista 580-2020_x000a_Yamile Patrica Castiblanco Venegas - Abogada Contratista 394-2020"/>
    <d v="2020-11-24T00:00:00"/>
    <s v="NO"/>
    <x v="2"/>
    <s v="Manuel Andres Farias Pinzón"/>
    <s v="24/11/2020:_x000a_Se cuenta con archivo en Excel de nombre &quot;29-10-2020-BASE DE NOTIFICACIONES ACTOS ADMINISTRATIVOS&quot;, en el cual se registran las notificaciones electro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_x000a__x000a_Además de esto, dicho formato debe estar amarrado al Procedimiento de Notificaciones de Actos Administrativos, código 208-DJ-Pr-16."/>
  </r>
  <r>
    <n v="137"/>
    <s v="9. Gestión Administrativa "/>
    <s v="9.60"/>
    <s v="Origen Interno "/>
    <s v="3.    Seguimientos de la Asesoría de Control Interno."/>
    <x v="28"/>
    <s v="Marcela Urrea Jaramillo"/>
    <x v="28"/>
    <s v="Hallazgo - No conformidad"/>
    <s v="No se observa que se hubieran emitido los conceptos jurídicos, financieros y sociales para la toma de decisiones de la baja de bienes realizada la sesión del Comité Técnico de Inventarios de Bienes Muebles del 04 de diciembre de 2019 registrada con acta No 1-2019."/>
    <d v="2020-09-29T00:00:00"/>
    <s v="SI"/>
    <s v="Informe Auditoría especial de inventarios (hardware y software)"/>
    <s v="NO"/>
    <s v="N/A"/>
    <s v="5 porqués"/>
    <s v="No se presento en debida forma los conceptos establecidos en la Resolución 2904 del 29 de junio de 2017 al comité técnico de inventarios de bienes muebles"/>
    <s v="Acción Correctiva "/>
    <s v="Informar mediante memorando a los dependencias que intervienen en los conceptos jurídico, administrativo, financieros y sociales, del comité de bienes muebles, el proceso identificado en la resolución 2904 de 2017, en caso que se requiera la baja de bienes muebles para el periodo 2020."/>
    <s v="Memorando"/>
    <s v="Un (1) memorando"/>
    <x v="51"/>
    <d v="2020-10-30T00:00:00"/>
    <x v="0"/>
    <x v="0"/>
    <s v="CERRADA"/>
    <x v="0"/>
    <d v="2020-11-20T00:00:00"/>
    <s v="CUMPLIDA"/>
    <s v="20/11/2020: Se realiza Memorando 2020IE8923 en el cual se informa a los integrantes del comité que intervienen en los informes, para identificar el analisis en la baja de bienes muebles"/>
    <s v="Memorando 2020IE8923"/>
    <s v="HERNAN DARIO PARRA"/>
    <d v="2020-11-23T00:00:00"/>
    <s v="SI"/>
    <x v="0"/>
    <s v="Manuel Andres Farias Pinzón"/>
    <s v="23/11/2020:_x000a_Se cuenta con memorando 2020IE8923 del 28Oct2020, dirigido a la Dirección de Gestión Corporativa y CID, Subdirección Financiera y a la Dirección jurídica, donde se informa la acción correctiva derivada del Informe de seguimiento a las disposiciones sobre bienes muebles emanadas de la Resolución 2904 del 29 de junio de 2017."/>
  </r>
  <r>
    <n v="138"/>
    <s v="9. Gestión Administrativa "/>
    <s v="9.61"/>
    <s v="Origen Interno "/>
    <s v="3.    Seguimientos de la Asesoría de Control Interno."/>
    <x v="28"/>
    <s v="Marcela Urrea Jaramillo"/>
    <x v="28"/>
    <s v="Hallazgo - No conformidad"/>
    <s v="No se observa el seguimiento a los procesos internos de la CVP con el fin de asegurar el cumplimiento a las normas y procedimientos en materia de inventarios"/>
    <d v="2020-09-29T00:00:00"/>
    <s v="NO"/>
    <s v="N/A"/>
    <s v="NO"/>
    <s v="N/A"/>
    <s v="5 porqués"/>
    <s v="Se realizan seguimientos físicos a los procesos en materia de inventario, pero no se deja evidencia  documentada"/>
    <s v="Acción Correctiva "/>
    <s v="En el desarrollo de los comités que faltan para el periodo 2020, en el orden del día registrar e identificar las evidencias del seguimiento a los distintos procesos en materia de inventarios."/>
    <s v="Seguimiento procesos inventario"/>
    <s v="(No. de Actas de comité sesiones ordinarias programadas / 2) X 100% "/>
    <x v="51"/>
    <d v="2020-12-30T00:00:00"/>
    <x v="0"/>
    <x v="0"/>
    <s v="INICIADA EN LA VIGENCIA 2020"/>
    <x v="2"/>
    <d v="2020-11-20T00:00:00"/>
    <s v="EN DESARROLLO "/>
    <s v="20/11/2020: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s v="Correo electrónico invitación comité"/>
    <s v="HERNAN DARIO PARRA"/>
    <d v="2020-11-23T00:00:00"/>
    <s v="NO"/>
    <x v="2"/>
    <s v="Manuel Andres Farias Pinzón"/>
    <s v="23/11/2020:_x000a_Se cuenta con Invitación para el COMITE DE INVENTARIOS BIENES MUEBLES el 14Oct2020._x000a_Pendiente entrega del acta del comité para su respectiva verificación."/>
  </r>
  <r>
    <n v="139"/>
    <s v="9. Gestión Administrativa "/>
    <s v="9.62"/>
    <s v="Origen Interno "/>
    <s v="3.    Seguimientos de la Asesoría de Control Interno."/>
    <x v="28"/>
    <s v="Marcela Urrea Jaramillo"/>
    <x v="28"/>
    <s v="Hallazgo - No conformidad"/>
    <s v="De enero a octubre de la vigencia 2019, no se realizaron sesiones del Comité Técnico de Inventarios de Bienes Muebles."/>
    <d v="2020-09-29T00:00:00"/>
    <s v="SI"/>
    <s v="Informe Auditoría especial de inventarios (hardware y software)"/>
    <s v="NO"/>
    <s v="N/A"/>
    <s v="5 porqués"/>
    <s v="Ausencia de un cronograma que permita identificar el control de las fecha programas para el desarrollo del comité"/>
    <s v="Acción Correctiva "/>
    <s v="Realizar invitación a las sesiones de comité pendientes para el periodo 2020. "/>
    <s v="Seguimiento sesiones comité"/>
    <s v="(No. de Actas de comité sesiones ordinarias programadas / 2) X 100% "/>
    <x v="51"/>
    <d v="2020-12-30T00:00:00"/>
    <x v="0"/>
    <x v="0"/>
    <s v="INICIADA EN LA VIGENCIA 2020"/>
    <x v="2"/>
    <d v="2020-11-20T00:00:00"/>
    <s v="EN DESARROLLO "/>
    <s v="20/11/2020: Se realiza comité de bienes muebles el pasado 14 de octubre de 2020, según correo de invitación por la secretaria del comité, se espera confirmación del acta del mismo, para validar los puntos señalados en el orden del día punto 5. Varios: Cronograma sesión próximo Comité de Inventarios Bs. Muebles"/>
    <s v="Correo electrónico invitación comité"/>
    <s v="HERNAN DARIO PARRA"/>
    <d v="2020-11-23T00:00:00"/>
    <s v="NO"/>
    <x v="2"/>
    <s v="Manuel Andres Farias Pinzón"/>
    <s v="23/11/2020:_x000a_Se cuenta con invitación para el COMITE DE INVENTARIOS BIENES MUEBLES el 14Oct2020._x000a_Pendiente entrega del acta del comité para su respectiva verificación."/>
  </r>
  <r>
    <n v="140"/>
    <s v="3. Prevención del Daño Antijurídico y Representación Judicial"/>
    <s v="3.25"/>
    <s v="Origen Interno "/>
    <s v="3.    Seguimientos de la Asesoría de Control Interno."/>
    <x v="29"/>
    <s v="Marcela Urrea Jaramillo"/>
    <x v="29"/>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19T00:00:00"/>
    <s v="NO"/>
    <s v="N/A"/>
    <s v="NO"/>
    <s v="NO"/>
    <s v="5 porqués"/>
    <s v="Falta de comunicación dentro del área, para que la persona que hace el respectivo descargue o cierre tanto de Cordis como de los PQRSD, lo haga de manera oportuna."/>
    <s v="Acción Correctiva "/>
    <s v="En reunión de seguimiento y supervisión programada para el mes de octubre, dar lineamiento para que la persona encargada de cargue y descargue de Cordis y/o PQRSD se le brinde la información para cargues y cierres oportunamente, Retroalimentar al equipo, en términos y tiempos de respuesta, así como, socializar Procedimiento de Atención a PQRSD especialmente actividades (4,5,6 y 7)."/>
    <s v="Lineamientos claros y definidos."/>
    <s v="Temas propuestos en reunión de seguimiento / Temas abordados en reunión de seguimiento. Verificado mediante acta de reunión."/>
    <x v="54"/>
    <d v="2020-10-31T00:00:00"/>
    <x v="10"/>
    <x v="9"/>
    <s v="CERRADA"/>
    <x v="0"/>
    <d v="2020-11-20T00:00:00"/>
    <s v="CUMPLIDA"/>
    <s v="20/11/2020: En reunión de seguimiento y supervisión del 27 de octubre, se dio lineamiento para que la persona encargada de cargue y descargue de Cordis y/o PQRSD se le brinde la información para cargues y cierres oportunamente, Retroalimentando al equipo, en términos y tiempos de respuesta, así como, socialización Procedimiento de Atención a PQRSD "/>
    <s v="20/11/2020: PDF del Acta de reunión de seguimiento y supervisión de la Dirección Jurídica."/>
    <s v="20/11/2020: Julie Pauline Casallas Pinzon - Contratista 580-2020_x000a_Yamile Patrica Castiblanco Venegas - Abogada Contratista 394-2020"/>
    <d v="2020-11-24T00:00:00"/>
    <s v="SI"/>
    <x v="0"/>
    <s v="Manuel Andres Farias Pinzón"/>
    <s v="24/11/2020:_x000a_Se cuenta con acta de reunión de supervisión y seguimiento Dirección Jurídica CVP, del día 27Oct2020, donde se emitieron los lineamientos para que la persona encargada de cargue y descargue de Cordis y/o PQRSD se le brinde la información para cargues y cierres oportunamente, igualmente se realizó retroalimentación al equipo de la dirección Jurídica en términos y tiempos de respuesta, así como, la socialización del Procedimiento de Atención a PQRSD._x000a__x000a_Actividad cerrada, ya que se verifica el cumplimiento de la misma"/>
  </r>
  <r>
    <n v="141"/>
    <s v="8. Servicio al Ciudadano"/>
    <s v="8.16"/>
    <s v="Origen Interno "/>
    <s v="3.    Seguimientos de la Asesoría de Control Interno."/>
    <x v="29"/>
    <s v="Marcela Urrea Jaramillo"/>
    <x v="29"/>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Desconocimiento del tramite y a quien asignar "/>
    <s v="Acción Correctiva "/>
    <s v="Socializar con la persona encargada de asignar los PQRSD y  los lìderes de apoyo para definir cada uno de los tràmites y responsables sobre los temas de cada grupo  de trabajo,  teniendo en cuenta el punto 7. de las Condiciones Generales &quot;tèrminos para resolver las distintas modalidades de peticiones&quot; como lo establece el articulo 14 de la Ley 1755 de 2015 y las normas que lo modifiquen."/>
    <s v="socializaciòn"/>
    <s v="una socializaciòn con lìderes de apoyo "/>
    <x v="54"/>
    <d v="2020-11-15T00:00:00"/>
    <x v="1"/>
    <x v="1"/>
    <s v="INICIADA EN LA VIGENCIA 2020"/>
    <x v="5"/>
    <d v="2020-11-17T00:00:00"/>
    <s v="EN DESARROLLO "/>
    <s v="17/11/2020 La socializaciòn con los lìderes de apoyo a la gestiòn  se tiene programada para finales del mes de Noviembre de 2020 que se termine la nueva contratación del personal que correspondía a planta temporal y que tenían esta asignación, como son: Sandra Pedraza, Daniel Ramirez, Magda Cifuentes, Luz Andrea Càceres."/>
    <s v="17/11/2020: Acciòn sin realizar por lo tanto no tiene evidencia."/>
    <s v="Angela Marìa Vèlez-Andrea Catalina Rojas"/>
    <d v="2020-11-23T00:00:00"/>
    <s v="NO"/>
    <x v="2"/>
    <s v="Manuel Andres Farias Pinzón"/>
    <s v="23/11/2020:_x000a_Actividad que se tiene programada para finales del mes de Noviembre de 2020, por ende no presenta evidencia alguna."/>
  </r>
  <r>
    <n v="142"/>
    <s v="8. Servicio al Ciudadano"/>
    <s v="8.17"/>
    <s v="Origen Interno "/>
    <s v="3.    Seguimientos de la Asesoría de Control Interno."/>
    <x v="29"/>
    <s v="Marcela Urrea Jaramillo"/>
    <x v="29"/>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Falta de capacitaciòn del procedimiento"/>
    <s v="Acción Correctiva "/>
    <s v="Realizar   una retroalimentaciòn al usuario funcional sobre la oportunidad de respuesta establecida  en el procedimiento &quot;Atenciòn a peticiones, quejas, reclamos, sugerencias y denuncias por actos de corrupciòn&quot;  Còdigo 208-SC-Pr-07, aparte &quot;acciòn actividades del registro&quot;"/>
    <s v="retroalimentaciòn"/>
    <s v="retroalimentaciòn al usuario funcional"/>
    <x v="54"/>
    <d v="2020-10-26T00:00:00"/>
    <x v="1"/>
    <x v="1"/>
    <s v="CERRADA"/>
    <x v="0"/>
    <d v="2020-11-17T00:00:00"/>
    <s v="CUMPLIDA"/>
    <s v="17/11/2020: El 26 de octubre de 2020 se realizò la retroalimentaciòn con los usuarios funcionales- Yolima Orozco  y Aylin Patricia Mojica"/>
    <s v="17/11/2020: Registro de reuniòn Còdigo 208-PLA-Ft-54 realizada el 26 de octubre de 2020"/>
    <s v="Angela Marìa Vèlez-Andrea Catalina Rojas"/>
    <d v="2020-11-23T00:00:00"/>
    <s v="SI"/>
    <x v="0"/>
    <s v="Manuel Andres Farias Pinzón"/>
    <s v="23/11/2020:_x000a_Se cuenta con registro de reunión del 26Oct2020 donde se realiza retroalimentación con los usuarios funcionales del Procedimiento 208-SC-PR-07 con los temas: Peticiones, quejas, reclamos, sugerencias y denuncias por actos de corrupción PQRSD primer semestre de 2020._x000a_Actividad cumplida"/>
  </r>
  <r>
    <n v="143"/>
    <s v="8. Servicio al Ciudadano"/>
    <s v="8.18"/>
    <s v="Origen Interno "/>
    <s v="3.    Seguimientos de la Asesoría de Control Interno."/>
    <x v="29"/>
    <s v="Marcela Urrea Jaramillo"/>
    <x v="29"/>
    <s v="Hallazgo - No conformidad"/>
    <s v="incumplimiento  del art. 14 &quot;terminos para resolver las distintas modalidades de peticiones&quot; de la ley 1755 de 2015 &quot;por medio de la cual se regula el derecho fundamental de peticion y se sustituye un titulo del codigo de procedimiento administrativo y de lo contencioso administrativo&quot;"/>
    <d v="2020-10-16T00:00:00"/>
    <s v="NO"/>
    <s v="N/A"/>
    <s v="NO"/>
    <s v="NO"/>
    <s v="5 porqués"/>
    <s v="No se efectùa seguimiento periòdico al estado de los PQRSD "/>
    <s v="Acción Correctiva "/>
    <s v="Definir un seguimiento semanal del estado de los PQRSD mediante un correo o alarma  enviado a los lideres de apoyo y al responsable de efectuar el tràmite."/>
    <s v="seguimiento semanal"/>
    <s v="·seguimientos semanal/total seguimientos"/>
    <x v="54"/>
    <d v="2020-12-31T00:00:00"/>
    <x v="1"/>
    <x v="1"/>
    <s v="INICIADA EN LA VIGENCIA 2020"/>
    <x v="2"/>
    <d v="2020-11-17T00:00:00"/>
    <s v="EN DESARROLLO "/>
    <s v="17/11/2020: De acuerdo a las nuevas disposiciones de la CVP empezaremos a utilizar el sistema de gestiòn documental  ORFEO para efectuar los seguimientos de las asignaciones de correspondencia para cada uno de los funcionarios."/>
    <s v="17/11/2020: Acciòn sin iniciar por lo tanto no tiene evidencia, en espera del funcionamiento del ORFEO"/>
    <s v="Angela Marìa Vèlez-Andrea Catalina Rojas"/>
    <d v="2020-11-23T00:00:00"/>
    <s v="NO"/>
    <x v="2"/>
    <s v="Manuel Andres Farias Pinzón"/>
    <s v="23/11/2020:_x000a_Actividad que se encuentra a la espera del funcionamiento del ORFEO, por lo tanto hasta el momento no cuenta con evidencia."/>
  </r>
  <r>
    <n v="144"/>
    <s v="8. Servicio al Ciudadano"/>
    <s v="8.19"/>
    <s v="Origen Interno "/>
    <s v="3.    Seguimientos de la Asesoría de Control Interno."/>
    <x v="29"/>
    <s v="Marcela Urrea Jaramillo"/>
    <x v="29"/>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Solo se cuenta con algunos expedientes digitalizados "/>
    <s v="Acción de Mejora "/>
    <s v="Establecer un plan de trabajo de gestión documental por vigencias, para la digitalización de expedientes"/>
    <s v="Plan de trabajo"/>
    <s v="# Plan de trabajo establecido"/>
    <x v="52"/>
    <d v="2021-10-31T00:00:00"/>
    <x v="6"/>
    <x v="6"/>
    <s v="NO INICIADA"/>
    <x v="2"/>
    <m/>
    <m/>
    <m/>
    <m/>
    <m/>
    <m/>
    <m/>
    <x v="3"/>
    <m/>
    <m/>
  </r>
  <r>
    <n v="145"/>
    <s v="8. Servicio al Ciudadano"/>
    <s v="8.20"/>
    <s v="Origen Interno "/>
    <s v="3.    Seguimientos de la Asesoría de Control Interno."/>
    <x v="29"/>
    <s v="Marcela Urrea Jaramillo"/>
    <x v="29"/>
    <s v="Hallazgo - No conformidad"/>
    <s v="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
    <d v="2020-10-20T00:00:00"/>
    <s v="SI"/>
    <s v="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
    <s v="NO"/>
    <s v="NO"/>
    <s v="5 porqués"/>
    <s v="No se tiene un tablero de control semaforizado de los PQRS, indicando el estado actual del requerimiento permitiéndole el seguimiento focalizado al líder"/>
    <s v="Acción de Mejora "/>
    <s v="Definir el tablero de control semaforizado, con su respectivo instructivo para las actividades de seguimiento"/>
    <s v="Tablero de control definido"/>
    <s v="# Tablero de control definido"/>
    <x v="52"/>
    <d v="2021-03-31T00:00:00"/>
    <x v="6"/>
    <x v="6"/>
    <s v="NO INICIADA"/>
    <x v="2"/>
    <m/>
    <m/>
    <m/>
    <m/>
    <m/>
    <m/>
    <m/>
    <x v="3"/>
    <m/>
    <m/>
  </r>
  <r>
    <n v="146"/>
    <s v="8. Servicio al Ciudadano"/>
    <s v="8.21"/>
    <s v="Origen Interno "/>
    <s v="3.    Seguimientos de la Asesoría de Control Interno."/>
    <x v="29"/>
    <s v="Marcela Urrea Jaramillo"/>
    <x v="29"/>
    <s v="Hallazgo - No conformidad"/>
    <s v="Incumplimiento en la oportunidad de las respuestas de tres (3)  PQRSD correspondiente a la Direcciòn de Mejoramiento de Barrios"/>
    <d v="2020-10-16T00:00:00"/>
    <s v="NO"/>
    <s v="N/A"/>
    <s v="NO"/>
    <s v="N/A"/>
    <s v="5 porqués"/>
    <s v="Ausencia de rigurosidad a la hora de realizar la clasificación y asignación de las comunicaciones en la Dirección de Mejoramiento de Barrios"/>
    <s v="Acción Correctiva "/>
    <s v="Registrar en el formato Trámite de Documentación Interna y Externa (MB-Ft-27) el termino de respuesta de todos los radicados SDQS que ingresan a la Dirección de Mejoramiento de Barrios.  "/>
    <s v="Registro de terminos de respuesta."/>
    <s v="# de registros SDQS entregados /# de correspondencia SDQS que ingreso a la DMB"/>
    <x v="55"/>
    <d v="2020-12-31T00:00:00"/>
    <x v="4"/>
    <x v="4"/>
    <s v="INICIADA EN LA VIGENCIA 2020"/>
    <x v="2"/>
    <d v="2020-11-17T00:00:00"/>
    <s v="EN DESARROLLO "/>
    <s v="18/11/2020: La DMB ha registrado en el Formato Còdigo: 208-MB-Ft-27 - TRÀMITE DE DOCUMENTACIÒN INTERNA Y EXTERNA el termino de respuesta de todos los radicados SDQS que han ingresado hasta la fecha. "/>
    <s v="18/11/2020: Formato Còdigo-208-MB-Ft-27 - TRÀMITE DE DOCUMENTACIÒN INTERNA Y EXTERNA DILIGENCIADO"/>
    <s v="JUAN CARLOS GARCIA DÍAZ_x000a_Contrato 326-2020_x000a_"/>
    <d v="2020-11-19T00:00:00"/>
    <s v="NO"/>
    <x v="2"/>
    <s v="Manuel Andres Farias Pinzón"/>
    <s v="19/11/2020:_x000a_Se puede evidenciar mediante el Formato Còdigo: 208-MB-Ft-27 - TRÀMITE DE DOCUMENTACIÒN INTERNA Y EXTERNA  que se han registrado los derechos de petición SDQS que han radicado en la DMB, con fecha de recibido y fecha de vencimiento del termino de respuesta de todos los radicados SDQS que ingresan a la DMB._x000a__x000a_Actividad que se encuentra en ejecución oportuna."/>
  </r>
  <r>
    <n v="147"/>
    <s v="8. Servicio al Ciudadano"/>
    <s v="8.22"/>
    <s v="Origen Interno "/>
    <s v="3.    Seguimientos de la Asesoría de Control Interno."/>
    <x v="29"/>
    <s v="Marcela Urrea Jaramillo"/>
    <x v="29"/>
    <s v="Hallazgo - No conformidad"/>
    <s v="Incumplimiento en la oportunidad de las respuestas de tres (3)  PQRSD correspondiente a la Direcciòn de Mejoramiento de Barrios"/>
    <d v="2020-10-16T00:00:00"/>
    <s v="NO"/>
    <s v="N/A"/>
    <s v="NO"/>
    <s v="N/A"/>
    <s v="5 porqués"/>
    <s v="Desconocimiento del trámite pertinente cuando se trate de comunicaciones que no son de competencia de la Dirección de Mejoramiento de Barrios"/>
    <s v="Acción Correctiva "/>
    <s v="Realizar una socializaciòn y retroalimentaciòn sobre el proceso interno  del manejo de las comunicaciones SDQS, dirigida a los profesionales de la Dirección de Mejoramiento de Barrios, en marco del procedimiento atenciòn a las PQRS"/>
    <s v="Socializaciòn y retroalimentaciòn en manejo de Comunicaciones SDQS, en el proceso de servicio al ciudadano "/>
    <s v="una socializaciòn y retroalimentaciòn en SDQS realizada "/>
    <x v="55"/>
    <d v="2020-12-31T00:00:00"/>
    <x v="4"/>
    <x v="4"/>
    <s v="INICIADA EN LA VIGENCIA 2020"/>
    <x v="2"/>
    <d v="2020-11-17T00:00:00"/>
    <s v="EN DESARROLLO "/>
    <s v="18/11/2020: La DMB tiene programado realizar la socializaciòn y retroalimentaciòn sobre el proceso interno del manejo de las comunicaciones SDQS, para el mes de diciembre, una vez se tenga claro como se va articular el sistema SDQS con el nuevo aplicativo Orfeo."/>
    <s v="18/11/2020: No se anexa evidencia porque la actividad no se ha realizado hasta el momento del reporte "/>
    <s v="JUAN CARLOS GARCIA DÍAZ_x000a_Contrato 326-2020"/>
    <d v="2020-11-19T00:00:00"/>
    <s v="NO"/>
    <x v="2"/>
    <s v="Manuel Andres Farias Pinzón"/>
    <s v="19/11/2020:_x000a_Actividad que no presenta soportes de avance, ya que se tiene programada para realizar en el mes de diciembre 2020."/>
  </r>
  <r>
    <n v="148"/>
    <s v="8. Servicio al Ciudadano"/>
    <s v="8.23"/>
    <s v="Origen Interno "/>
    <s v="3.    Seguimientos de la Asesoría de Control Interno."/>
    <x v="29"/>
    <s v="Marcela Urrea Jaramillo"/>
    <x v="29"/>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No se genera alerta oportuna para identificar el vencimiento de los términos  señalados en  las PQRSD asignadas a la subdirección administrativa"/>
    <s v="Acción Correctiva "/>
    <s v="Advertir mediante correo electrónico interno  5 días antes del vencimiento de las PQRSD asignadas a la subdirección administrativa, con el fin de tomar las medidas necesarias para dar una respuesta oportuna "/>
    <s v="Correo electrónico"/>
    <s v="Correos electrónicos identificando fechas de vencimiento/ No. de PQRSD próximas a vencer"/>
    <x v="52"/>
    <d v="2020-12-31T00:00:00"/>
    <x v="0"/>
    <x v="0"/>
    <s v="NO INICIADA"/>
    <x v="2"/>
    <m/>
    <m/>
    <m/>
    <m/>
    <m/>
    <m/>
    <m/>
    <x v="3"/>
    <m/>
    <m/>
  </r>
  <r>
    <n v="149"/>
    <s v="8. Servicio al Ciudadano"/>
    <s v="8.24"/>
    <s v="Origen Interno "/>
    <s v="3.    Seguimientos de la Asesoría de Control Interno."/>
    <x v="29"/>
    <s v="Marcela Urrea Jaramillo"/>
    <x v="29"/>
    <s v="Hallazgo - No conformidad"/>
    <s v="Incumplimiento en la oportunidad de las respuestas de ciento un (101) PQRSD, correspondientes a las siguientes dependencias:_x000a_DEPENDENCIA CANTIDAD_x000a_Dirección de Reasentamientos Humanos 71_x000a_Dirección de Urbanizaciones y Titulación 17_x000a_Dirección de Mejoramiento de Vivienda 6_x000a_Dirección de Mejoramiento de Barrios 3_x000a_SUB ADTIVA 2_x000a_JURIDICA 2_x000a_TOTALES 101_x000a__x000a_Criterio de auditoria_x000a_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d v="2020-10-16T00:00:00"/>
    <s v="NO"/>
    <s v="N/A"/>
    <s v="NO"/>
    <s v="N/A"/>
    <s v="5 porqués"/>
    <s v="Desconocimiento en los tiempos establecido en el marco legal, para dar respuesta a las PQRSD asignadas a  la subdirección administrativa por el sistema SDQS"/>
    <s v="Acción Correctiva "/>
    <s v="Realizar memorando interno en el cual se identifica marco legal y procedimiento para el manejo de las PQRSD"/>
    <s v="Memorando"/>
    <s v="Un (1) Memorando"/>
    <x v="56"/>
    <d v="2020-11-15T00:00:00"/>
    <x v="0"/>
    <x v="0"/>
    <s v="CERRADA"/>
    <x v="0"/>
    <d v="2020-11-20T00:00:00"/>
    <s v="CUMPLIDA"/>
    <s v="20/11/2020: Se realiza Memorando 2020IE9302 donde se identifica el marco legal y procedimiento definido para el manejo de las PQRSD asignadas a la subdirección administrativa, el cual se informa mediante correo electrónico."/>
    <s v="Memorando 2020IE9302, correo electrónico"/>
    <s v="HERNAN DARIO PARRA"/>
    <d v="2020-11-23T00:00:00"/>
    <s v="SI"/>
    <x v="0"/>
    <s v="Manuel Andres Farias Pinzón"/>
    <s v="23/11/2020:_x000a_Se cuenta con memorando 2020IE9302 del 12Nov2020 donde se realiza la identificación del marco legal y procedimiento definido para el manejo de las PQRSD asignadas a la Subdirección Administrativa, el cual es entregado por correo electrónico el 12Nov2020."/>
  </r>
  <r>
    <n v="150"/>
    <s v="8. Servicio al Ciudadano"/>
    <s v="8.25"/>
    <s v="Origen Interno "/>
    <s v="3.    Seguimientos de la Asesoría de Control Interno."/>
    <x v="29"/>
    <s v="Marcela Urrea Jaramillo"/>
    <x v="29"/>
    <s v="Hallazgo - No conformidad"/>
    <s v="Los artículos 2, 5, 11, 12, 14, 16 y 17 del Decreto 197 del 22 de mayo de 2014, fueron modificados en el Decreto 847 de 2019 de la Alcaldía Mayor de Bogotá, D.C. “Por medio del cual se establecen y unifican lineamientos en materia de servicio a la ciudadanía y de implementación de la Política Pública Distrital de Servicio a la Ciudadanía, y se dictan otras disposiciones” así mismo, el Decreto 392 de 2015 fue derogado por el artículo 24 del mencionado Decreto vigente desde el 01 de enero de 2020._x000a_Por lo anterior se observa desactualización de la base legal los siguientes documentos:_x000a_- MANUAL DE SERVICIO A LA CIUDADANIA – Código: 208-SC-Mn-03 – Versión 1 del 15 de_x000a_mayo de 2018. _x000a_- GESTIÓN DEL SERVICIO AL CIUDADANO - Código: 208-SC-Pr-06 – Versión 13 del 25 de junio de 2020. _x000a_- ATENCIÓN A PETICIONES, QUEJAS, RECLAMOS, SUGERENCIAS Y DENUNCIAS POR ACTOS DE CORRUPCIÓN - Código: 208-SC-Pr-07 – Versión 4 del 25 de junio de 2020."/>
    <d v="2020-10-16T00:00:00"/>
    <s v="NO"/>
    <s v="NO"/>
    <s v="NO"/>
    <s v="NO"/>
    <s v="LLuvia de ideas"/>
    <s v="Debilidad en el monitoreo del marco legal de los documentos referenciados al proceso de servicio al ciudadano."/>
    <s v="Corrección "/>
    <s v="Actualizar la base legal de los siguientes documentos:_x000a_* 208-SC-Mn-01 Manual de servicio a la ciudadanía._x000a_* 208-SC-Pr-06 Gestión del servicio al ciudadano_x000a_* 208-SC-Pr-07 Atención a peticiones, quejas, reclamos, sugerencias y denuncias por actos de corrupción."/>
    <s v="(Documentos acutalizados (3) / Documentos por actualizar (3)) * 100"/>
    <s v="Tres (3) documentos actualizados"/>
    <x v="57"/>
    <d v="2020-11-30T00:00:00"/>
    <x v="13"/>
    <x v="11"/>
    <s v="INICIADA EN LA VIGENCIA 2020"/>
    <x v="2"/>
    <d v="2020-11-18T00:00:00"/>
    <s v="EN DESARROLLO "/>
    <s v="18/11/2020:_x000a_En atención a la solicitud efectuada por la Dirección de Gestión Corporativa y CID mediante el memorando 2020IE8944, se actualizó en el listado maestro de documentos y la carpeta de Calidad los procedimientos requeridos para el proceso de Servicio al Ciudadano:_x000a_- 208-SC-Pr-07 ATENCIÓN A PETICIONES, QUEJAS, RECLAMOS, SUGERENCIAS Y DENUNCIAS V5_x000a_- 208-SC-Pr-06 GESTIÓN DEL SERVICIO AL CIUDADANO V14_x000a_Se encuentran disponibles para su consulta en la siguiente ruta:  \\10.216.160.201\calidad\8. PROCESO SERVICIO AL CIUDADANO\PROCEDIMIENTO_x000a_"/>
    <s v="18/11/2020: 208-SC-Pr-07 ATENCIÓN A PETICIONES, QUEJAS, RECLAMOS, SUGERENCIAS Y DENUNCIAS V5_x000a_208-SC-Pr-06 GESTIÓN DEL SERVICIO AL CIUDADANO V14"/>
    <s v="Juan Solano - Contratista Dirección de Gestión Corporativa y CID"/>
    <d v="2020-11-19T00:00:00"/>
    <s v="NO"/>
    <x v="2"/>
    <s v="Manuel Andres Farias Pinzón"/>
    <s v="19/11/2020:_x000a_De los tres (03) documentos actualizados que solicita la acción propuesta, a la fecha del presente seguimiento, se cuenta con dos (02) documentos actualizados:_x000a__x000a_- 208-SC-Pr-07 ATENCIÓN A PETICIONES, QUEJAS, RECLAMOS, SUGERENCIAS Y DENUNCIAS Versión 5, Vigente desde: 06/11/2020._x000a_- 208-SC-Pr-06 GESTIÓN DEL SERVICIO AL CIUDADANO, Versión 14, Vigente desde: 06/11/2020._x000a__x000a_Estos dos documentos se encuentran ubicados en la ruta:  \\10.216.160.201\calidad\8. PROCESO SERVICIO AL CIUDADANO\PROCEDIMIENTO_x000a__x000a_Aún se encuentra pendiente por actualizar el Manual de servicio a la ciudadanía, codigo 208-SC-Mn-01._x000a__x000a_Actividad que se encuentra en Ejecución Oportuna."/>
  </r>
  <r>
    <n v="151"/>
    <s v="8. Servicio al Ciudadano"/>
    <s v="8.26"/>
    <s v="Origen Interno "/>
    <s v="3.    Seguimientos de la Asesoría de Control Interno."/>
    <x v="29"/>
    <s v="Marcela Urrea Jaramillo"/>
    <x v="29"/>
    <s v="Hallazgo - No conformidad"/>
    <s v="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
    <d v="2020-10-16T00:00:00"/>
    <s v="NO"/>
    <s v="NO"/>
    <s v="NO"/>
    <s v="NO"/>
    <s v="5 porqués"/>
    <s v="Debilidad en la programación de las mesas de trabajo."/>
    <s v="Acción Correctiva "/>
    <s v="Generar alertas oportunas por correo electronico de acuerdo al cronograma establecido con los procesos que asistan a las mesas de trabajo de control de la atención de las respuestas de las PQRSD registradas en el SDQS."/>
    <s v="Once (11) Correos electronicos"/>
    <s v="(# de correos electronicos remitidos / # total correos  programados  (total 11)) * 100%"/>
    <x v="58"/>
    <d v="2021-07-31T00:00:00"/>
    <x v="13"/>
    <x v="11"/>
    <s v="NO INICIADA"/>
    <x v="2"/>
    <m/>
    <m/>
    <m/>
    <m/>
    <m/>
    <m/>
    <m/>
    <x v="3"/>
    <m/>
    <m/>
  </r>
  <r>
    <n v="152"/>
    <s v="8. Servicio al Ciudadano"/>
    <s v="8.27"/>
    <s v="Origen Interno "/>
    <s v="3.    Seguimientos de la Asesoría de Control Interno."/>
    <x v="29"/>
    <s v="Marcela Urrea Jaramillo"/>
    <x v="29"/>
    <s v="Hallazgo - No conformidad"/>
    <s v="No Conformidad No 1: Las 101 PRQRSD contestadas de manera inoportuna denotan incumplimiento del Articulo 14. &quot;Terminos para resolver las dsitintas modalidades de peticiones&quot; de la Ley 1755 de 2015 &quot;Por medio de la cual se regula el Derecho Fundamental de Peticion y se sustituye un titulo del Codigo de Procedimiento Administrativo y de lo Contencioso Administrativo&quot;."/>
    <d v="2020-10-22T00:00:00"/>
    <s v="NO"/>
    <s v="NO"/>
    <s v="NO"/>
    <s v="NO"/>
    <s v="5 porqués"/>
    <s v="Dificultad en el proceso de verificación de los antecedentes y soportes técnicos y jurídicos, en algunos casos, para dar respuesta al peticionario."/>
    <s v="Acción de Mejora "/>
    <s v="Implementar un mecanismo de alertas tempranas, a través de correo electrónico, que permita hacer un control efectivo del trámite de respuesta a las PQRSD que se radiquen en la Dirección de Mejoramiento de Vivienda, con el fin de dar respuesta oportuna."/>
    <s v="Porcentaje de PQRSD tramitadas dentro de los términos establecidos"/>
    <s v="# PQRS tramitadas oportunamente / #PQRSD radicadas en la Dirección de Mejoramiento de Vivienda"/>
    <x v="52"/>
    <d v="2021-06-30T00:00:00"/>
    <x v="9"/>
    <x v="8"/>
    <s v="NO INICIADA"/>
    <x v="2"/>
    <m/>
    <m/>
    <m/>
    <m/>
    <m/>
    <m/>
    <m/>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3"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chartFormat="1">
  <location ref="A205:F223" firstHeaderRow="1" firstDataRow="2" firstDataCol="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Row" compact="0" showAll="0">
      <items count="17">
        <item x="3"/>
        <item x="5"/>
        <item x="8"/>
        <item x="12"/>
        <item x="7"/>
        <item x="2"/>
        <item x="11"/>
        <item x="10"/>
        <item x="6"/>
        <item x="9"/>
        <item x="4"/>
        <item x="1"/>
        <item x="13"/>
        <item x="0"/>
        <item x="14"/>
        <item x="1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0"/>
        <item x="2"/>
        <item x="1"/>
        <item x="3"/>
        <item t="default"/>
      </items>
    </pivotField>
    <pivotField compact="0" showAll="0"/>
    <pivotField compact="0" showAll="0"/>
  </pivotFields>
  <rowFields count="1">
    <field x="23"/>
  </rowFields>
  <rowItems count="17">
    <i>
      <x/>
    </i>
    <i>
      <x v="1"/>
    </i>
    <i>
      <x v="2"/>
    </i>
    <i>
      <x v="3"/>
    </i>
    <i>
      <x v="4"/>
    </i>
    <i>
      <x v="5"/>
    </i>
    <i>
      <x v="6"/>
    </i>
    <i>
      <x v="7"/>
    </i>
    <i>
      <x v="8"/>
    </i>
    <i>
      <x v="9"/>
    </i>
    <i>
      <x v="10"/>
    </i>
    <i>
      <x v="11"/>
    </i>
    <i>
      <x v="12"/>
    </i>
    <i>
      <x v="13"/>
    </i>
    <i>
      <x v="14"/>
    </i>
    <i>
      <x v="15"/>
    </i>
    <i t="grand">
      <x/>
    </i>
  </rowItems>
  <colFields count="1">
    <field x="34"/>
  </colFields>
  <colItems count="5">
    <i>
      <x/>
    </i>
    <i>
      <x v="1"/>
    </i>
    <i>
      <x v="2"/>
    </i>
    <i>
      <x v="3"/>
    </i>
    <i t="grand">
      <x/>
    </i>
  </colItems>
  <dataFields count="1">
    <dataField name="Cuenta de Estado de la acción" fld="34" subtotal="count" baseField="0" baseItem="0"/>
  </dataFields>
  <formats count="27">
    <format dxfId="690">
      <pivotArea field="23" type="button" dataOnly="0" labelOnly="1" outline="0" axis="axisRow" fieldPosition="0"/>
    </format>
    <format dxfId="689">
      <pivotArea dataOnly="0" labelOnly="1" outline="0" fieldPosition="0">
        <references count="1">
          <reference field="34" count="0"/>
        </references>
      </pivotArea>
    </format>
    <format dxfId="688">
      <pivotArea dataOnly="0" labelOnly="1" grandCol="1" outline="0" fieldPosition="0"/>
    </format>
    <format dxfId="687">
      <pivotArea field="23" type="button" dataOnly="0" labelOnly="1" outline="0" axis="axisRow" fieldPosition="0"/>
    </format>
    <format dxfId="686">
      <pivotArea dataOnly="0" labelOnly="1" outline="0" fieldPosition="0">
        <references count="1">
          <reference field="34" count="0"/>
        </references>
      </pivotArea>
    </format>
    <format dxfId="685">
      <pivotArea dataOnly="0" labelOnly="1" grandCol="1" outline="0" fieldPosition="0"/>
    </format>
    <format dxfId="684">
      <pivotArea field="23" type="button" dataOnly="0" labelOnly="1" outline="0" axis="axisRow" fieldPosition="0"/>
    </format>
    <format dxfId="683">
      <pivotArea dataOnly="0" labelOnly="1" outline="0" fieldPosition="0">
        <references count="1">
          <reference field="34" count="0"/>
        </references>
      </pivotArea>
    </format>
    <format dxfId="682">
      <pivotArea dataOnly="0" labelOnly="1" grandCol="1" outline="0" fieldPosition="0"/>
    </format>
    <format dxfId="681">
      <pivotArea fieldPosition="0">
        <references count="1">
          <reference field="23" count="1">
            <x v="0"/>
          </reference>
        </references>
      </pivotArea>
    </format>
    <format dxfId="680">
      <pivotArea dataOnly="0" labelOnly="1" outline="0" fieldPosition="0">
        <references count="1">
          <reference field="23" count="1">
            <x v="0"/>
          </reference>
        </references>
      </pivotArea>
    </format>
    <format dxfId="679">
      <pivotArea fieldPosition="0">
        <references count="1">
          <reference field="23" count="1">
            <x v="6"/>
          </reference>
        </references>
      </pivotArea>
    </format>
    <format dxfId="678">
      <pivotArea dataOnly="0" labelOnly="1" outline="0" fieldPosition="0">
        <references count="1">
          <reference field="23" count="1">
            <x v="6"/>
          </reference>
        </references>
      </pivotArea>
    </format>
    <format dxfId="677">
      <pivotArea fieldPosition="0">
        <references count="1">
          <reference field="23" count="6">
            <x v="7"/>
            <x v="8"/>
            <x v="9"/>
            <x v="10"/>
            <x v="11"/>
            <x v="12"/>
          </reference>
        </references>
      </pivotArea>
    </format>
    <format dxfId="676">
      <pivotArea dataOnly="0" labelOnly="1" outline="0" fieldPosition="0">
        <references count="1">
          <reference field="23" count="6">
            <x v="7"/>
            <x v="8"/>
            <x v="9"/>
            <x v="10"/>
            <x v="11"/>
            <x v="12"/>
          </reference>
        </references>
      </pivotArea>
    </format>
    <format dxfId="675">
      <pivotArea fieldPosition="0">
        <references count="1">
          <reference field="23" count="1">
            <x v="13"/>
          </reference>
        </references>
      </pivotArea>
    </format>
    <format dxfId="674">
      <pivotArea dataOnly="0" labelOnly="1" outline="0" fieldPosition="0">
        <references count="1">
          <reference field="23" count="1">
            <x v="13"/>
          </reference>
        </references>
      </pivotArea>
    </format>
    <format dxfId="673">
      <pivotArea fieldPosition="0">
        <references count="1">
          <reference field="23" count="1">
            <x v="15"/>
          </reference>
        </references>
      </pivotArea>
    </format>
    <format dxfId="672">
      <pivotArea dataOnly="0" labelOnly="1" outline="0" fieldPosition="0">
        <references count="1">
          <reference field="23" count="1">
            <x v="15"/>
          </reference>
        </references>
      </pivotArea>
    </format>
    <format dxfId="671">
      <pivotArea fieldPosition="0">
        <references count="1">
          <reference field="23" count="3">
            <x v="1"/>
            <x v="2"/>
            <x v="3"/>
          </reference>
        </references>
      </pivotArea>
    </format>
    <format dxfId="670">
      <pivotArea dataOnly="0" labelOnly="1" outline="0" fieldPosition="0">
        <references count="1">
          <reference field="23" count="3">
            <x v="1"/>
            <x v="2"/>
            <x v="3"/>
          </reference>
        </references>
      </pivotArea>
    </format>
    <format dxfId="669">
      <pivotArea fieldPosition="0">
        <references count="1">
          <reference field="23" count="1">
            <x v="4"/>
          </reference>
        </references>
      </pivotArea>
    </format>
    <format dxfId="668">
      <pivotArea dataOnly="0" labelOnly="1" outline="0" fieldPosition="0">
        <references count="1">
          <reference field="23" count="1">
            <x v="4"/>
          </reference>
        </references>
      </pivotArea>
    </format>
    <format dxfId="667">
      <pivotArea fieldPosition="0">
        <references count="1">
          <reference field="23" count="1">
            <x v="5"/>
          </reference>
        </references>
      </pivotArea>
    </format>
    <format dxfId="666">
      <pivotArea dataOnly="0" labelOnly="1" outline="0" fieldPosition="0">
        <references count="1">
          <reference field="23" count="1">
            <x v="5"/>
          </reference>
        </references>
      </pivotArea>
    </format>
    <format dxfId="665">
      <pivotArea fieldPosition="0">
        <references count="1">
          <reference field="23" count="1">
            <x v="14"/>
          </reference>
        </references>
      </pivotArea>
    </format>
    <format dxfId="664">
      <pivotArea dataOnly="0" labelOnly="1" outline="0" fieldPosition="0">
        <references count="1">
          <reference field="23" count="1">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6" indent="0" compact="0" outline="1" outlineData="1" compactData="0" multipleFieldFilters="0" chartFormat="1">
  <location ref="A39:F41" firstHeaderRow="1" firstDataRow="2" firstDataCol="1" rowPageCount="1" colPageCount="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Page" compact="0" showAll="0">
      <items count="15">
        <item x="3"/>
        <item x="5"/>
        <item x="8"/>
        <item x="12"/>
        <item x="7"/>
        <item x="2"/>
        <item x="11"/>
        <item x="10"/>
        <item x="6"/>
        <item x="9"/>
        <item x="4"/>
        <item x="1"/>
        <item x="13"/>
        <item x="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1"/>
        <item x="2"/>
        <item x="0"/>
        <item x="3"/>
        <item t="default"/>
      </items>
    </pivotField>
    <pivotField compact="0" showAll="0"/>
    <pivotField compact="0" showAll="0"/>
  </pivotFields>
  <rowItems count="1">
    <i/>
  </rowItems>
  <colFields count="1">
    <field x="34"/>
  </colFields>
  <colItems count="5">
    <i>
      <x/>
    </i>
    <i>
      <x v="1"/>
    </i>
    <i>
      <x v="2"/>
    </i>
    <i>
      <x v="3"/>
    </i>
    <i t="grand">
      <x/>
    </i>
  </colItems>
  <pageFields count="1">
    <pageField fld="23" hier="-1"/>
  </pageFields>
  <dataFields count="1">
    <dataField name="Cuenta de Estado de la acción" fld="34" subtotal="count" baseField="0" baseItem="0"/>
  </dataField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4"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chartFormat="1">
  <location ref="A411:E429" firstHeaderRow="1" firstDataRow="2" firstDataCol="1" rowPageCount="1" colPageCount="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Page" compact="0" numFmtId="14" multipleItemSelectionAllowed="1" showAll="0">
      <items count="60">
        <item x="3"/>
        <item x="4"/>
        <item x="5"/>
        <item x="10"/>
        <item x="6"/>
        <item x="15"/>
        <item x="7"/>
        <item x="8"/>
        <item x="9"/>
        <item x="13"/>
        <item x="14"/>
        <item x="16"/>
        <item x="11"/>
        <item x="17"/>
        <item x="18"/>
        <item x="23"/>
        <item x="25"/>
        <item x="24"/>
        <item x="19"/>
        <item x="21"/>
        <item x="20"/>
        <item x="22"/>
        <item x="12"/>
        <item x="30"/>
        <item x="33"/>
        <item x="27"/>
        <item x="34"/>
        <item x="35"/>
        <item x="29"/>
        <item x="28"/>
        <item x="36"/>
        <item x="31"/>
        <item x="26"/>
        <item x="37"/>
        <item x="38"/>
        <item x="41"/>
        <item x="39"/>
        <item x="32"/>
        <item x="42"/>
        <item x="40"/>
        <item x="43"/>
        <item x="49"/>
        <item x="47"/>
        <item x="48"/>
        <item x="45"/>
        <item x="53"/>
        <item x="50"/>
        <item x="44"/>
        <item x="46"/>
        <item x="2"/>
        <item x="1"/>
        <item x="51"/>
        <item x="57"/>
        <item x="56"/>
        <item x="55"/>
        <item x="54"/>
        <item x="0"/>
        <item h="1" x="52"/>
        <item h="1" x="58"/>
        <item t="default"/>
      </items>
    </pivotField>
    <pivotField compact="0" numFmtId="14" showAll="0"/>
    <pivotField axis="axisRow" compact="0" showAll="0">
      <items count="17">
        <item x="3"/>
        <item x="5"/>
        <item x="8"/>
        <item x="12"/>
        <item x="7"/>
        <item x="2"/>
        <item x="11"/>
        <item x="10"/>
        <item x="6"/>
        <item x="9"/>
        <item x="4"/>
        <item x="1"/>
        <item x="13"/>
        <item x="0"/>
        <item x="14"/>
        <item x="1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0"/>
        <item x="2"/>
        <item x="1"/>
        <item x="3"/>
        <item t="default"/>
      </items>
    </pivotField>
    <pivotField compact="0" showAll="0"/>
    <pivotField compact="0" showAll="0"/>
  </pivotFields>
  <rowFields count="1">
    <field x="23"/>
  </rowFields>
  <rowItems count="17">
    <i>
      <x/>
    </i>
    <i>
      <x v="1"/>
    </i>
    <i>
      <x v="2"/>
    </i>
    <i>
      <x v="3"/>
    </i>
    <i>
      <x v="4"/>
    </i>
    <i>
      <x v="5"/>
    </i>
    <i>
      <x v="6"/>
    </i>
    <i>
      <x v="7"/>
    </i>
    <i>
      <x v="8"/>
    </i>
    <i>
      <x v="9"/>
    </i>
    <i>
      <x v="10"/>
    </i>
    <i>
      <x v="11"/>
    </i>
    <i>
      <x v="12"/>
    </i>
    <i>
      <x v="13"/>
    </i>
    <i>
      <x v="14"/>
    </i>
    <i>
      <x v="15"/>
    </i>
    <i t="grand">
      <x/>
    </i>
  </rowItems>
  <colFields count="1">
    <field x="34"/>
  </colFields>
  <colItems count="4">
    <i>
      <x/>
    </i>
    <i>
      <x v="1"/>
    </i>
    <i>
      <x v="2"/>
    </i>
    <i t="grand">
      <x/>
    </i>
  </colItems>
  <pageFields count="1">
    <pageField fld="21" hier="-1"/>
  </pageFields>
  <dataFields count="1">
    <dataField name="Cuenta de Estado de la acción" fld="34" subtotal="count" baseField="0" baseItem="0"/>
  </dataFields>
  <formats count="27">
    <format dxfId="717">
      <pivotArea field="23" type="button" dataOnly="0" labelOnly="1" outline="0" axis="axisRow" fieldPosition="0"/>
    </format>
    <format dxfId="716">
      <pivotArea dataOnly="0" labelOnly="1" outline="0" fieldPosition="0">
        <references count="1">
          <reference field="34" count="0"/>
        </references>
      </pivotArea>
    </format>
    <format dxfId="715">
      <pivotArea dataOnly="0" labelOnly="1" grandCol="1" outline="0" fieldPosition="0"/>
    </format>
    <format dxfId="714">
      <pivotArea field="23" type="button" dataOnly="0" labelOnly="1" outline="0" axis="axisRow" fieldPosition="0"/>
    </format>
    <format dxfId="713">
      <pivotArea dataOnly="0" labelOnly="1" outline="0" fieldPosition="0">
        <references count="1">
          <reference field="34" count="0"/>
        </references>
      </pivotArea>
    </format>
    <format dxfId="712">
      <pivotArea dataOnly="0" labelOnly="1" grandCol="1" outline="0" fieldPosition="0"/>
    </format>
    <format dxfId="711">
      <pivotArea field="23" type="button" dataOnly="0" labelOnly="1" outline="0" axis="axisRow" fieldPosition="0"/>
    </format>
    <format dxfId="710">
      <pivotArea dataOnly="0" labelOnly="1" outline="0" fieldPosition="0">
        <references count="1">
          <reference field="34" count="0"/>
        </references>
      </pivotArea>
    </format>
    <format dxfId="709">
      <pivotArea dataOnly="0" labelOnly="1" grandCol="1" outline="0" fieldPosition="0"/>
    </format>
    <format dxfId="708">
      <pivotArea field="23" type="button" dataOnly="0" labelOnly="1" outline="0" axis="axisRow" fieldPosition="0"/>
    </format>
    <format dxfId="707">
      <pivotArea dataOnly="0" labelOnly="1" outline="0" fieldPosition="0">
        <references count="1">
          <reference field="34" count="0"/>
        </references>
      </pivotArea>
    </format>
    <format dxfId="706">
      <pivotArea dataOnly="0" labelOnly="1" grandCol="1" outline="0" fieldPosition="0"/>
    </format>
    <format dxfId="705">
      <pivotArea field="23" type="button" dataOnly="0" labelOnly="1" outline="0" axis="axisRow" fieldPosition="0"/>
    </format>
    <format dxfId="704">
      <pivotArea dataOnly="0" labelOnly="1" outline="0" fieldPosition="0">
        <references count="1">
          <reference field="34" count="0"/>
        </references>
      </pivotArea>
    </format>
    <format dxfId="703">
      <pivotArea dataOnly="0" labelOnly="1" grandCol="1" outline="0" fieldPosition="0"/>
    </format>
    <format dxfId="702">
      <pivotArea dataOnly="0" labelOnly="1" outline="0" fieldPosition="0">
        <references count="1">
          <reference field="23" count="1">
            <x v="13"/>
          </reference>
        </references>
      </pivotArea>
    </format>
    <format dxfId="701">
      <pivotArea dataOnly="0" labelOnly="1" outline="0" fieldPosition="0">
        <references count="1">
          <reference field="23" count="1">
            <x v="15"/>
          </reference>
        </references>
      </pivotArea>
    </format>
    <format dxfId="700">
      <pivotArea fieldPosition="0">
        <references count="1">
          <reference field="23" count="1">
            <x v="13"/>
          </reference>
        </references>
      </pivotArea>
    </format>
    <format dxfId="699">
      <pivotArea dataOnly="0" labelOnly="1" outline="0" fieldPosition="0">
        <references count="1">
          <reference field="23" count="1">
            <x v="13"/>
          </reference>
        </references>
      </pivotArea>
    </format>
    <format dxfId="698">
      <pivotArea fieldPosition="0">
        <references count="1">
          <reference field="23" count="1">
            <x v="15"/>
          </reference>
        </references>
      </pivotArea>
    </format>
    <format dxfId="697">
      <pivotArea dataOnly="0" labelOnly="1" outline="0" fieldPosition="0">
        <references count="1">
          <reference field="23" count="1">
            <x v="15"/>
          </reference>
        </references>
      </pivotArea>
    </format>
    <format dxfId="696">
      <pivotArea fieldPosition="0">
        <references count="1">
          <reference field="23" count="1">
            <x v="14"/>
          </reference>
        </references>
      </pivotArea>
    </format>
    <format dxfId="695">
      <pivotArea dataOnly="0" labelOnly="1" outline="0" fieldPosition="0">
        <references count="1">
          <reference field="23" count="1">
            <x v="14"/>
          </reference>
        </references>
      </pivotArea>
    </format>
    <format dxfId="694">
      <pivotArea fieldPosition="0">
        <references count="1">
          <reference field="23" count="1">
            <x v="12"/>
          </reference>
        </references>
      </pivotArea>
    </format>
    <format dxfId="693">
      <pivotArea dataOnly="0" labelOnly="1" outline="0" fieldPosition="0">
        <references count="1">
          <reference field="23" count="1">
            <x v="12"/>
          </reference>
        </references>
      </pivotArea>
    </format>
    <format dxfId="692">
      <pivotArea fieldPosition="0">
        <references count="1">
          <reference field="23" count="2">
            <x v="2"/>
            <x v="3"/>
          </reference>
        </references>
      </pivotArea>
    </format>
    <format dxfId="691">
      <pivotArea dataOnly="0" labelOnly="1" outline="0" fieldPosition="0">
        <references count="1">
          <reference field="23" count="2">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chartFormat="1">
  <location ref="A144:F162" firstHeaderRow="1" firstDataRow="2" firstDataCol="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Row" compact="0" showAll="0">
      <items count="17">
        <item x="3"/>
        <item x="5"/>
        <item x="8"/>
        <item x="12"/>
        <item x="7"/>
        <item x="2"/>
        <item x="11"/>
        <item x="10"/>
        <item x="6"/>
        <item x="9"/>
        <item x="4"/>
        <item x="1"/>
        <item x="13"/>
        <item x="0"/>
        <item x="14"/>
        <item x="1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0"/>
        <item x="2"/>
        <item x="1"/>
        <item x="3"/>
        <item t="default"/>
      </items>
    </pivotField>
    <pivotField compact="0" showAll="0"/>
    <pivotField compact="0" showAll="0"/>
  </pivotFields>
  <rowFields count="1">
    <field x="23"/>
  </rowFields>
  <rowItems count="17">
    <i>
      <x/>
    </i>
    <i>
      <x v="1"/>
    </i>
    <i>
      <x v="2"/>
    </i>
    <i>
      <x v="3"/>
    </i>
    <i>
      <x v="4"/>
    </i>
    <i>
      <x v="5"/>
    </i>
    <i>
      <x v="6"/>
    </i>
    <i>
      <x v="7"/>
    </i>
    <i>
      <x v="8"/>
    </i>
    <i>
      <x v="9"/>
    </i>
    <i>
      <x v="10"/>
    </i>
    <i>
      <x v="11"/>
    </i>
    <i>
      <x v="12"/>
    </i>
    <i>
      <x v="13"/>
    </i>
    <i>
      <x v="14"/>
    </i>
    <i>
      <x v="15"/>
    </i>
    <i t="grand">
      <x/>
    </i>
  </rowItems>
  <colFields count="1">
    <field x="34"/>
  </colFields>
  <colItems count="5">
    <i>
      <x/>
    </i>
    <i>
      <x v="1"/>
    </i>
    <i>
      <x v="2"/>
    </i>
    <i>
      <x v="3"/>
    </i>
    <i t="grand">
      <x/>
    </i>
  </colItems>
  <dataFields count="1">
    <dataField name="Cuenta de Estado de la acción" fld="34" subtotal="count" baseField="0" baseItem="0"/>
  </dataFields>
  <formats count="15">
    <format dxfId="732">
      <pivotArea field="23" type="button" dataOnly="0" labelOnly="1" outline="0" axis="axisRow" fieldPosition="0"/>
    </format>
    <format dxfId="731">
      <pivotArea dataOnly="0" labelOnly="1" outline="0" fieldPosition="0">
        <references count="1">
          <reference field="34" count="0"/>
        </references>
      </pivotArea>
    </format>
    <format dxfId="730">
      <pivotArea dataOnly="0" labelOnly="1" grandCol="1" outline="0" fieldPosition="0"/>
    </format>
    <format dxfId="729">
      <pivotArea field="23" type="button" dataOnly="0" labelOnly="1" outline="0" axis="axisRow" fieldPosition="0"/>
    </format>
    <format dxfId="728">
      <pivotArea dataOnly="0" labelOnly="1" outline="0" fieldPosition="0">
        <references count="1">
          <reference field="34" count="0"/>
        </references>
      </pivotArea>
    </format>
    <format dxfId="727">
      <pivotArea dataOnly="0" labelOnly="1" grandCol="1" outline="0" fieldPosition="0"/>
    </format>
    <format dxfId="726">
      <pivotArea field="23" type="button" dataOnly="0" labelOnly="1" outline="0" axis="axisRow" fieldPosition="0"/>
    </format>
    <format dxfId="725">
      <pivotArea dataOnly="0" labelOnly="1" outline="0" fieldPosition="0">
        <references count="1">
          <reference field="34" count="0"/>
        </references>
      </pivotArea>
    </format>
    <format dxfId="724">
      <pivotArea dataOnly="0" labelOnly="1" grandCol="1" outline="0" fieldPosition="0"/>
    </format>
    <format dxfId="723">
      <pivotArea field="23" type="button" dataOnly="0" labelOnly="1" outline="0" axis="axisRow" fieldPosition="0"/>
    </format>
    <format dxfId="722">
      <pivotArea dataOnly="0" labelOnly="1" outline="0" fieldPosition="0">
        <references count="1">
          <reference field="34" count="0"/>
        </references>
      </pivotArea>
    </format>
    <format dxfId="721">
      <pivotArea dataOnly="0" labelOnly="1" grandCol="1" outline="0" fieldPosition="0"/>
    </format>
    <format dxfId="720">
      <pivotArea field="23" type="button" dataOnly="0" labelOnly="1" outline="0" axis="axisRow" fieldPosition="0"/>
    </format>
    <format dxfId="719">
      <pivotArea dataOnly="0" labelOnly="1" outline="0" fieldPosition="0">
        <references count="1">
          <reference field="34" count="0"/>
        </references>
      </pivotArea>
    </format>
    <format dxfId="71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location ref="A271:F285" firstHeaderRow="1" firstDataRow="2" firstDataCol="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compact="0" showAll="0">
      <items count="17">
        <item x="3"/>
        <item x="5"/>
        <item x="8"/>
        <item x="12"/>
        <item x="7"/>
        <item x="2"/>
        <item x="11"/>
        <item x="10"/>
        <item x="6"/>
        <item x="9"/>
        <item x="4"/>
        <item x="1"/>
        <item x="13"/>
        <item x="0"/>
        <item x="14"/>
        <item x="15"/>
        <item t="default"/>
      </items>
    </pivotField>
    <pivotField axis="axisRow" compact="0" showAll="0">
      <items count="13">
        <item x="2"/>
        <item x="11"/>
        <item x="4"/>
        <item x="8"/>
        <item x="6"/>
        <item x="1"/>
        <item x="9"/>
        <item x="10"/>
        <item x="3"/>
        <item x="7"/>
        <item x="0"/>
        <item x="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0"/>
        <item x="2"/>
        <item x="1"/>
        <item x="3"/>
        <item t="default"/>
      </items>
    </pivotField>
    <pivotField compact="0" showAll="0"/>
    <pivotField compact="0" showAll="0"/>
  </pivotFields>
  <rowFields count="1">
    <field x="24"/>
  </rowFields>
  <rowItems count="13">
    <i>
      <x/>
    </i>
    <i>
      <x v="1"/>
    </i>
    <i>
      <x v="2"/>
    </i>
    <i>
      <x v="3"/>
    </i>
    <i>
      <x v="4"/>
    </i>
    <i>
      <x v="5"/>
    </i>
    <i>
      <x v="6"/>
    </i>
    <i>
      <x v="7"/>
    </i>
    <i>
      <x v="8"/>
    </i>
    <i>
      <x v="9"/>
    </i>
    <i>
      <x v="10"/>
    </i>
    <i>
      <x v="11"/>
    </i>
    <i t="grand">
      <x/>
    </i>
  </rowItems>
  <colFields count="1">
    <field x="34"/>
  </colFields>
  <colItems count="5">
    <i>
      <x/>
    </i>
    <i>
      <x v="1"/>
    </i>
    <i>
      <x v="2"/>
    </i>
    <i>
      <x v="3"/>
    </i>
    <i t="grand">
      <x/>
    </i>
  </colItems>
  <dataFields count="1">
    <dataField name="Cuenta de Estado de la acción" fld="34" subtotal="count" baseField="0" baseItem="0"/>
  </dataFields>
  <formats count="6">
    <format dxfId="738">
      <pivotArea field="23" type="button" dataOnly="0" labelOnly="1" outline="0"/>
    </format>
    <format dxfId="737">
      <pivotArea dataOnly="0" labelOnly="1" grandCol="1" outline="0" fieldPosition="0"/>
    </format>
    <format dxfId="736">
      <pivotArea field="23" type="button" dataOnly="0" labelOnly="1" outline="0"/>
    </format>
    <format dxfId="735">
      <pivotArea dataOnly="0" labelOnly="1" grandCol="1" outline="0" fieldPosition="0"/>
    </format>
    <format dxfId="734">
      <pivotArea field="23" type="button" dataOnly="0" labelOnly="1" outline="0"/>
    </format>
    <format dxfId="73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9"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109:I113" firstHeaderRow="1" firstDataRow="1" firstDataCol="1"/>
  <pivotFields count="42">
    <pivotField showAll="0"/>
    <pivotField showAll="0"/>
    <pivotField showAll="0"/>
    <pivotField showAll="0"/>
    <pivotField showAll="0"/>
    <pivotField showAll="0"/>
    <pivotField showAll="0"/>
    <pivotField numFmtId="14"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multipleItemSelectionAllowed="1" showAll="0">
      <items count="6">
        <item m="1" x="4"/>
        <item x="1"/>
        <item x="3"/>
        <item x="0"/>
        <item h="1" x="2"/>
        <item t="default"/>
      </items>
    </pivotField>
  </pivotFields>
  <rowFields count="1">
    <field x="41"/>
  </rowFields>
  <rowItems count="4">
    <i>
      <x v="1"/>
    </i>
    <i>
      <x v="2"/>
    </i>
    <i>
      <x v="3"/>
    </i>
    <i t="grand">
      <x/>
    </i>
  </rowItems>
  <colItems count="1">
    <i/>
  </colItems>
  <dataFields count="1">
    <dataField name="Cuenta de Cerrada en cual seguimiento" fld="4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3" cacheId="3"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chartFormat="1">
  <location ref="A73:F75" firstHeaderRow="1" firstDataRow="2" firstDataCol="1" rowPageCount="1" colPageCount="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Page" compact="0" showAll="0">
      <items count="17">
        <item x="3"/>
        <item x="5"/>
        <item x="8"/>
        <item x="12"/>
        <item x="7"/>
        <item x="2"/>
        <item x="11"/>
        <item x="10"/>
        <item x="6"/>
        <item x="9"/>
        <item x="4"/>
        <item x="1"/>
        <item x="13"/>
        <item x="0"/>
        <item x="14"/>
        <item x="1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1"/>
        <item x="2"/>
        <item x="0"/>
        <item x="3"/>
        <item t="default"/>
      </items>
    </pivotField>
    <pivotField compact="0" showAll="0"/>
    <pivotField compact="0" showAll="0"/>
  </pivotFields>
  <rowItems count="1">
    <i/>
  </rowItems>
  <colFields count="1">
    <field x="34"/>
  </colFields>
  <colItems count="5">
    <i>
      <x/>
    </i>
    <i>
      <x v="1"/>
    </i>
    <i>
      <x v="2"/>
    </i>
    <i>
      <x v="3"/>
    </i>
    <i t="grand">
      <x/>
    </i>
  </colItems>
  <pageFields count="1">
    <pageField fld="23" hier="-1"/>
  </pageFields>
  <dataFields count="1">
    <dataField name="Cuenta de Estado de la acción" fld="34" subtotal="count" baseField="0" baseItem="0"/>
  </dataField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5"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chartFormat="1">
  <location ref="A109:F111" firstHeaderRow="1" firstDataRow="2" firstDataCol="1" rowPageCount="1" colPageCount="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Page" compact="0" showAll="0">
      <items count="17">
        <item x="3"/>
        <item x="5"/>
        <item x="8"/>
        <item x="12"/>
        <item x="7"/>
        <item x="2"/>
        <item x="11"/>
        <item x="10"/>
        <item x="6"/>
        <item x="9"/>
        <item x="4"/>
        <item x="1"/>
        <item x="13"/>
        <item x="0"/>
        <item x="14"/>
        <item x="1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0"/>
        <item x="2"/>
        <item x="1"/>
        <item x="3"/>
        <item t="default"/>
      </items>
    </pivotField>
    <pivotField compact="0" showAll="0"/>
    <pivotField compact="0" showAll="0"/>
  </pivotFields>
  <rowItems count="1">
    <i/>
  </rowItems>
  <colFields count="1">
    <field x="34"/>
  </colFields>
  <colItems count="5">
    <i>
      <x/>
    </i>
    <i>
      <x v="1"/>
    </i>
    <i>
      <x v="2"/>
    </i>
    <i>
      <x v="3"/>
    </i>
    <i t="grand">
      <x/>
    </i>
  </colItems>
  <pageFields count="1">
    <pageField fld="23" hier="-1"/>
  </pageFields>
  <dataFields count="1">
    <dataField name="Cuenta de Estado de la acción" fld="34" subtotal="count" baseField="0" baseItem="0"/>
  </dataField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8" cacheId="4" applyNumberFormats="0" applyBorderFormats="0" applyFontFormats="0" applyPatternFormats="0" applyAlignmentFormats="0" applyWidthHeightFormats="1" dataCaption="Valores" updatedVersion="6" minRefreshableVersion="3" useAutoFormatting="1" colGrandTotals="0" itemPrintTitles="1" createdVersion="6" indent="0" compact="0" compactData="0" multipleFieldFilters="0" chartFormat="1">
  <location ref="A168:D177" firstHeaderRow="0" firstDataRow="1" firstDataCol="1" rowPageCount="1" colPageCount="1"/>
  <pivotFields count="42">
    <pivotField compact="0" outline="0" showAll="0"/>
    <pivotField compact="0" outline="0" showAll="0"/>
    <pivotField compact="0" outline="0" showAll="0"/>
    <pivotField compact="0" outline="0" showAll="0"/>
    <pivotField compact="0" outline="0" showAll="0"/>
    <pivotField axis="axisRow" compact="0" outline="0" showAll="0">
      <items count="31">
        <item x="11"/>
        <item x="0"/>
        <item x="1"/>
        <item x="13"/>
        <item x="6"/>
        <item x="4"/>
        <item x="7"/>
        <item x="2"/>
        <item x="14"/>
        <item x="12"/>
        <item x="24"/>
        <item x="23"/>
        <item x="27"/>
        <item x="8"/>
        <item x="19"/>
        <item x="25"/>
        <item x="3"/>
        <item x="22"/>
        <item x="26"/>
        <item x="28"/>
        <item x="29"/>
        <item x="10"/>
        <item x="17"/>
        <item x="20"/>
        <item x="21"/>
        <item x="9"/>
        <item x="18"/>
        <item x="16"/>
        <item x="15"/>
        <item x="5"/>
        <item t="default"/>
      </items>
    </pivotField>
    <pivotField compact="0" outline="0" showAll="0"/>
    <pivotField name="Fecha de detección" dataField="1" compact="0" numFmtId="14" outline="0" showAll="0" countASubtotal="1">
      <items count="15">
        <item x="0"/>
        <item x="1"/>
        <item x="2"/>
        <item x="3"/>
        <item x="4"/>
        <item x="5"/>
        <item x="6"/>
        <item x="7"/>
        <item x="8"/>
        <item x="9"/>
        <item x="10"/>
        <item x="11"/>
        <item x="12"/>
        <item x="13"/>
        <item t="countA"/>
      </items>
    </pivotField>
    <pivotField compact="0"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numFmtId="14" outline="0" showAll="0"/>
    <pivotField compact="0" outline="0" showAll="0">
      <items count="17">
        <item x="3"/>
        <item x="5"/>
        <item x="8"/>
        <item x="12"/>
        <item x="7"/>
        <item x="2"/>
        <item x="11"/>
        <item x="10"/>
        <item x="6"/>
        <item x="9"/>
        <item x="4"/>
        <item x="1"/>
        <item x="13"/>
        <item x="0"/>
        <item x="14"/>
        <item x="1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3">
        <item x="1"/>
        <item h="1" x="0"/>
        <item t="default"/>
      </items>
    </pivotField>
    <pivotField dataField="1" compact="0" outline="0" showAll="0"/>
    <pivotField dataField="1" compact="0" outline="0" showAll="0"/>
    <pivotField compact="0" outline="0" showAll="0">
      <items count="7">
        <item sd="0" x="0"/>
        <item sd="0" x="1"/>
        <item sd="0" x="2"/>
        <item sd="0" x="3"/>
        <item sd="0" x="4"/>
        <item sd="0" x="5"/>
        <item t="default"/>
      </items>
    </pivotField>
    <pivotField compact="0" outline="0" showAll="0">
      <items count="8">
        <item sd="0" x="0"/>
        <item sd="0" x="1"/>
        <item sd="0" x="2"/>
        <item sd="0" x="3"/>
        <item sd="0" x="4"/>
        <item sd="0" x="5"/>
        <item sd="0" x="6"/>
        <item t="default"/>
      </items>
    </pivotField>
  </pivotFields>
  <rowFields count="1">
    <field x="5"/>
  </rowFields>
  <rowItems count="9">
    <i>
      <x v="9"/>
    </i>
    <i>
      <x v="10"/>
    </i>
    <i>
      <x v="11"/>
    </i>
    <i>
      <x v="12"/>
    </i>
    <i>
      <x v="15"/>
    </i>
    <i>
      <x v="18"/>
    </i>
    <i>
      <x v="19"/>
    </i>
    <i>
      <x v="20"/>
    </i>
    <i t="grand">
      <x/>
    </i>
  </rowItems>
  <colFields count="1">
    <field x="-2"/>
  </colFields>
  <colItems count="3">
    <i>
      <x/>
    </i>
    <i i="1">
      <x v="1"/>
    </i>
    <i i="2">
      <x v="2"/>
    </i>
  </colItems>
  <pageFields count="1">
    <pageField fld="37" hier="-1"/>
  </pageFields>
  <dataFields count="3">
    <dataField name="Promedio de Fecha de detección" fld="7" subtotal="average" baseField="5" baseItem="9" numFmtId="14"/>
    <dataField name="Suma de No Hallazgos" fld="38" baseField="5" baseItem="12"/>
    <dataField name="Cuenta de No Acciones" fld="39" subtotal="count" baseField="0" baseItem="0"/>
  </dataFields>
  <formats count="11">
    <format dxfId="749">
      <pivotArea field="23" type="button" dataOnly="0" labelOnly="1" outline="0"/>
    </format>
    <format dxfId="748">
      <pivotArea dataOnly="0" labelOnly="1" grandCol="1" outline="0" fieldPosition="0"/>
    </format>
    <format dxfId="747">
      <pivotArea field="23" type="button" dataOnly="0" labelOnly="1" outline="0"/>
    </format>
    <format dxfId="746">
      <pivotArea dataOnly="0" labelOnly="1" grandCol="1" outline="0" fieldPosition="0"/>
    </format>
    <format dxfId="745">
      <pivotArea field="23" type="button" dataOnly="0" labelOnly="1" outline="0"/>
    </format>
    <format dxfId="744">
      <pivotArea dataOnly="0" labelOnly="1" grandCol="1" outline="0" fieldPosition="0"/>
    </format>
    <format dxfId="743">
      <pivotArea field="23" type="button" dataOnly="0" labelOnly="1" outline="0"/>
    </format>
    <format dxfId="742">
      <pivotArea dataOnly="0" labelOnly="1" grandCol="1" outline="0" fieldPosition="0"/>
    </format>
    <format dxfId="741">
      <pivotArea field="23" type="button" dataOnly="0" labelOnly="1" outline="0"/>
    </format>
    <format dxfId="740">
      <pivotArea dataOnly="0" labelOnly="1" grandCol="1" outline="0" fieldPosition="0"/>
    </format>
    <format dxfId="73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2" cacheId="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chartFormat="1">
  <location ref="A316:G349" firstHeaderRow="1" firstDataRow="2" firstDataCol="2"/>
  <pivotFields count="37">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sortType="ascending" defaultSubtotal="0">
      <items count="32">
        <item x="11"/>
        <item x="0"/>
        <item x="1"/>
        <item x="13"/>
        <item x="6"/>
        <item x="4"/>
        <item x="7"/>
        <item x="2"/>
        <item x="14"/>
        <item x="27"/>
        <item x="8"/>
        <item x="19"/>
        <item x="12"/>
        <item x="25"/>
        <item x="3"/>
        <item x="22"/>
        <item x="23"/>
        <item x="26"/>
        <item m="1" x="31"/>
        <item x="29"/>
        <item m="1" x="30"/>
        <item x="24"/>
        <item x="10"/>
        <item x="17"/>
        <item x="20"/>
        <item x="21"/>
        <item x="9"/>
        <item x="18"/>
        <item x="28"/>
        <item x="16"/>
        <item x="15"/>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multipleItemSelectionAllowed="1" showAll="0" nonAutoSortDefault="1" defaultSubtotal="0">
      <items count="30">
        <item x="0"/>
        <item x="1"/>
        <item x="2"/>
        <item x="5"/>
        <item x="3"/>
        <item x="4"/>
        <item x="7"/>
        <item x="6"/>
        <item x="8"/>
        <item x="9"/>
        <item x="10"/>
        <item x="11"/>
        <item x="12"/>
        <item x="13"/>
        <item x="15"/>
        <item x="14"/>
        <item x="16"/>
        <item x="17"/>
        <item x="19"/>
        <item x="18"/>
        <item x="20"/>
        <item x="21"/>
        <item x="22"/>
        <item x="23"/>
        <item x="24"/>
        <item x="25"/>
        <item x="26"/>
        <item x="27"/>
        <item x="28"/>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multipleItemSelectionAllowed="1"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multipleItemSelectionAllowed="1" showAll="0" defaultSubtotal="0">
      <items count="4">
        <item x="0"/>
        <item x="2"/>
        <item x="1"/>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7"/>
    <field x="5"/>
  </rowFields>
  <rowItems count="32">
    <i>
      <x/>
      <x v="1"/>
    </i>
    <i>
      <x v="1"/>
      <x v="2"/>
    </i>
    <i>
      <x v="2"/>
      <x v="7"/>
    </i>
    <i>
      <x v="3"/>
      <x v="31"/>
    </i>
    <i>
      <x v="4"/>
      <x v="14"/>
    </i>
    <i>
      <x v="5"/>
      <x v="5"/>
    </i>
    <i>
      <x v="6"/>
      <x v="6"/>
    </i>
    <i>
      <x v="7"/>
      <x v="4"/>
    </i>
    <i>
      <x v="8"/>
      <x v="10"/>
    </i>
    <i>
      <x v="9"/>
      <x v="26"/>
    </i>
    <i>
      <x v="10"/>
      <x v="22"/>
    </i>
    <i>
      <x v="11"/>
      <x/>
    </i>
    <i>
      <x v="12"/>
      <x v="12"/>
    </i>
    <i>
      <x v="13"/>
      <x v="3"/>
    </i>
    <i>
      <x v="14"/>
      <x v="30"/>
    </i>
    <i>
      <x v="15"/>
      <x v="8"/>
    </i>
    <i>
      <x v="16"/>
      <x v="29"/>
    </i>
    <i>
      <x v="17"/>
      <x v="23"/>
    </i>
    <i>
      <x v="18"/>
      <x v="11"/>
    </i>
    <i>
      <x v="19"/>
      <x v="27"/>
    </i>
    <i>
      <x v="20"/>
      <x v="24"/>
    </i>
    <i>
      <x v="21"/>
      <x v="25"/>
    </i>
    <i>
      <x v="22"/>
      <x v="15"/>
    </i>
    <i>
      <x v="23"/>
      <x v="16"/>
    </i>
    <i>
      <x v="24"/>
      <x v="12"/>
    </i>
    <i r="1">
      <x v="21"/>
    </i>
    <i>
      <x v="25"/>
      <x v="13"/>
    </i>
    <i>
      <x v="26"/>
      <x v="17"/>
    </i>
    <i>
      <x v="27"/>
      <x v="9"/>
    </i>
    <i>
      <x v="28"/>
      <x v="28"/>
    </i>
    <i>
      <x v="29"/>
      <x v="19"/>
    </i>
    <i t="grand">
      <x/>
    </i>
  </rowItems>
  <colFields count="1">
    <field x="34"/>
  </colFields>
  <colItems count="5">
    <i>
      <x/>
    </i>
    <i>
      <x v="1"/>
    </i>
    <i>
      <x v="2"/>
    </i>
    <i>
      <x v="3"/>
    </i>
    <i t="grand">
      <x/>
    </i>
  </colItems>
  <dataFields count="1">
    <dataField name="Cuenta de Tema" fld="5" subtotal="count" baseField="0" baseItem="0"/>
  </dataFields>
  <formats count="12">
    <format dxfId="761">
      <pivotArea field="7" type="button" dataOnly="0" labelOnly="1" outline="0" axis="axisRow" fieldPosition="0"/>
    </format>
    <format dxfId="760">
      <pivotArea field="5" type="button" dataOnly="0" labelOnly="1" outline="0" axis="axisRow" fieldPosition="1"/>
    </format>
    <format dxfId="759">
      <pivotArea dataOnly="0" labelOnly="1" outline="0" fieldPosition="0">
        <references count="1">
          <reference field="34" count="0"/>
        </references>
      </pivotArea>
    </format>
    <format dxfId="758">
      <pivotArea dataOnly="0" labelOnly="1" grandCol="1" outline="0" fieldPosition="0"/>
    </format>
    <format dxfId="757">
      <pivotArea field="7" type="button" dataOnly="0" labelOnly="1" outline="0" axis="axisRow" fieldPosition="0"/>
    </format>
    <format dxfId="756">
      <pivotArea field="5" type="button" dataOnly="0" labelOnly="1" outline="0" axis="axisRow" fieldPosition="1"/>
    </format>
    <format dxfId="755">
      <pivotArea dataOnly="0" labelOnly="1" outline="0" fieldPosition="0">
        <references count="1">
          <reference field="34" count="0"/>
        </references>
      </pivotArea>
    </format>
    <format dxfId="754">
      <pivotArea dataOnly="0" labelOnly="1" grandCol="1" outline="0" fieldPosition="0"/>
    </format>
    <format dxfId="753">
      <pivotArea field="7" type="button" dataOnly="0" labelOnly="1" outline="0" axis="axisRow" fieldPosition="0"/>
    </format>
    <format dxfId="752">
      <pivotArea field="5" type="button" dataOnly="0" labelOnly="1" outline="0" axis="axisRow" fieldPosition="1"/>
    </format>
    <format dxfId="751">
      <pivotArea dataOnly="0" labelOnly="1" outline="0" fieldPosition="0">
        <references count="1">
          <reference field="34" count="0"/>
        </references>
      </pivotArea>
    </format>
    <format dxfId="75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1.xml><?xml version="1.0" encoding="utf-8"?>
<pivotTableDefinition xmlns="http://schemas.openxmlformats.org/spreadsheetml/2006/main" name="TablaDinámica7"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location ref="A290:F308" firstHeaderRow="1" firstDataRow="2" firstDataCol="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Row" compact="0" showAll="0">
      <items count="17">
        <item x="3"/>
        <item x="5"/>
        <item x="8"/>
        <item x="12"/>
        <item x="7"/>
        <item x="2"/>
        <item x="11"/>
        <item x="10"/>
        <item x="6"/>
        <item x="9"/>
        <item x="4"/>
        <item x="1"/>
        <item x="13"/>
        <item x="0"/>
        <item x="14"/>
        <item x="15"/>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dataField="1" compact="0" showAll="0">
      <items count="5">
        <item x="0"/>
        <item x="2"/>
        <item x="1"/>
        <item x="3"/>
        <item t="default"/>
      </items>
    </pivotField>
    <pivotField compact="0" showAll="0"/>
    <pivotField compact="0" showAll="0"/>
  </pivotFields>
  <rowFields count="1">
    <field x="23"/>
  </rowFields>
  <rowItems count="17">
    <i>
      <x/>
    </i>
    <i>
      <x v="1"/>
    </i>
    <i>
      <x v="2"/>
    </i>
    <i>
      <x v="3"/>
    </i>
    <i>
      <x v="4"/>
    </i>
    <i>
      <x v="5"/>
    </i>
    <i>
      <x v="6"/>
    </i>
    <i>
      <x v="7"/>
    </i>
    <i>
      <x v="8"/>
    </i>
    <i>
      <x v="9"/>
    </i>
    <i>
      <x v="10"/>
    </i>
    <i>
      <x v="11"/>
    </i>
    <i>
      <x v="12"/>
    </i>
    <i>
      <x v="13"/>
    </i>
    <i>
      <x v="14"/>
    </i>
    <i>
      <x v="15"/>
    </i>
    <i t="grand">
      <x/>
    </i>
  </rowItems>
  <colFields count="1">
    <field x="34"/>
  </colFields>
  <colItems count="5">
    <i>
      <x/>
    </i>
    <i>
      <x v="1"/>
    </i>
    <i>
      <x v="2"/>
    </i>
    <i>
      <x v="3"/>
    </i>
    <i t="grand">
      <x/>
    </i>
  </colItems>
  <dataFields count="1">
    <dataField name="Cuenta de Estado de la acción" fld="34" subtotal="count" baseField="0" baseItem="0"/>
  </dataFields>
  <formats count="6">
    <format dxfId="767">
      <pivotArea field="23" type="button" dataOnly="0" labelOnly="1" outline="0" axis="axisRow" fieldPosition="0"/>
    </format>
    <format dxfId="766">
      <pivotArea dataOnly="0" labelOnly="1" grandCol="1" outline="0" fieldPosition="0"/>
    </format>
    <format dxfId="765">
      <pivotArea field="23" type="button" dataOnly="0" labelOnly="1" outline="0" axis="axisRow" fieldPosition="0"/>
    </format>
    <format dxfId="764">
      <pivotArea dataOnly="0" labelOnly="1" grandCol="1" outline="0" fieldPosition="0"/>
    </format>
    <format dxfId="763">
      <pivotArea field="23" type="button" dataOnly="0" labelOnly="1" outline="0" axis="axisRow" fieldPosition="0"/>
    </format>
    <format dxfId="76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Dinámica2" cacheId="6" applyNumberFormats="0" applyBorderFormats="0" applyFontFormats="0" applyPatternFormats="0" applyAlignmentFormats="0" applyWidthHeightFormats="1" dataCaption="Valores" updatedVersion="6" minRefreshableVersion="3" useAutoFormatting="1" itemPrintTitles="1" createdVersion="6" indent="0" compact="0" outline="1" outlineData="1" compactData="0" multipleFieldFilters="0">
  <location ref="A227:H245" firstHeaderRow="1" firstDataRow="2" firstDataCol="1"/>
  <pivotFields count="37">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numFmtId="14" showAll="0"/>
    <pivotField compact="0" numFmtId="14" showAll="0"/>
    <pivotField axis="axisRow" compact="0" showAll="0">
      <items count="17">
        <item x="3"/>
        <item x="5"/>
        <item x="8"/>
        <item x="12"/>
        <item x="7"/>
        <item x="2"/>
        <item x="11"/>
        <item x="10"/>
        <item x="6"/>
        <item x="9"/>
        <item x="4"/>
        <item x="1"/>
        <item x="13"/>
        <item x="0"/>
        <item x="14"/>
        <item x="15"/>
        <item t="default"/>
      </items>
    </pivotField>
    <pivotField compact="0" showAll="0"/>
    <pivotField compact="0" showAll="0"/>
    <pivotField axis="axisCol" dataField="1" compact="0" showAll="0">
      <items count="7">
        <item x="0"/>
        <item x="5"/>
        <item x="2"/>
        <item x="1"/>
        <item x="3"/>
        <item x="4"/>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3"/>
  </rowFields>
  <rowItems count="17">
    <i>
      <x/>
    </i>
    <i>
      <x v="1"/>
    </i>
    <i>
      <x v="2"/>
    </i>
    <i>
      <x v="3"/>
    </i>
    <i>
      <x v="4"/>
    </i>
    <i>
      <x v="5"/>
    </i>
    <i>
      <x v="6"/>
    </i>
    <i>
      <x v="7"/>
    </i>
    <i>
      <x v="8"/>
    </i>
    <i>
      <x v="9"/>
    </i>
    <i>
      <x v="10"/>
    </i>
    <i>
      <x v="11"/>
    </i>
    <i>
      <x v="12"/>
    </i>
    <i>
      <x v="13"/>
    </i>
    <i>
      <x v="14"/>
    </i>
    <i>
      <x v="15"/>
    </i>
    <i t="grand">
      <x/>
    </i>
  </rowItems>
  <colFields count="1">
    <field x="26"/>
  </colFields>
  <colItems count="7">
    <i>
      <x/>
    </i>
    <i>
      <x v="1"/>
    </i>
    <i>
      <x v="2"/>
    </i>
    <i>
      <x v="3"/>
    </i>
    <i>
      <x v="4"/>
    </i>
    <i>
      <x v="5"/>
    </i>
    <i t="grand">
      <x/>
    </i>
  </colItems>
  <dataFields count="1">
    <dataField name="Cuenta de Vencimiento de la Acción" fld="26" subtotal="count" baseField="0" baseItem="0"/>
  </dataFields>
  <formats count="9">
    <format dxfId="776">
      <pivotArea field="23" type="button" dataOnly="0" labelOnly="1" outline="0" axis="axisRow" fieldPosition="0"/>
    </format>
    <format dxfId="775">
      <pivotArea dataOnly="0" labelOnly="1" outline="0" fieldPosition="0">
        <references count="1">
          <reference field="26" count="0"/>
        </references>
      </pivotArea>
    </format>
    <format dxfId="774">
      <pivotArea dataOnly="0" labelOnly="1" grandCol="1" outline="0" fieldPosition="0"/>
    </format>
    <format dxfId="773">
      <pivotArea field="23" type="button" dataOnly="0" labelOnly="1" outline="0" axis="axisRow" fieldPosition="0"/>
    </format>
    <format dxfId="772">
      <pivotArea dataOnly="0" labelOnly="1" outline="0" fieldPosition="0">
        <references count="1">
          <reference field="26" count="0"/>
        </references>
      </pivotArea>
    </format>
    <format dxfId="771">
      <pivotArea dataOnly="0" labelOnly="1" grandCol="1" outline="0" fieldPosition="0"/>
    </format>
    <format dxfId="770">
      <pivotArea field="23" type="button" dataOnly="0" labelOnly="1" outline="0" axis="axisRow" fieldPosition="0"/>
    </format>
    <format dxfId="769">
      <pivotArea dataOnly="0" labelOnly="1" outline="0" fieldPosition="0">
        <references count="1">
          <reference field="26" count="0"/>
        </references>
      </pivotArea>
    </format>
    <format dxfId="76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 dinámica4" cacheId="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chartFormat="1">
  <location ref="A392:F400" firstHeaderRow="1" firstDataRow="2" firstDataCol="2" rowPageCount="1" colPageCount="1"/>
  <pivotFields count="37">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2">
        <item x="11"/>
        <item x="0"/>
        <item x="1"/>
        <item x="13"/>
        <item x="6"/>
        <item x="4"/>
        <item x="7"/>
        <item x="2"/>
        <item x="14"/>
        <item x="8"/>
        <item x="19"/>
        <item x="12"/>
        <item x="3"/>
        <item x="10"/>
        <item x="17"/>
        <item x="15"/>
        <item x="5"/>
        <item x="9"/>
        <item x="16"/>
        <item x="18"/>
        <item x="20"/>
        <item x="21"/>
        <item x="22"/>
        <item x="23"/>
        <item x="24"/>
        <item x="25"/>
        <item x="26"/>
        <item x="27"/>
        <item x="28"/>
        <item x="29"/>
        <item m="1" x="30"/>
        <item m="1" x="31"/>
      </items>
    </pivotField>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axis="axisRow" compact="0" outline="0" showAll="0" defaultSubtotal="0">
      <items count="16">
        <item x="3"/>
        <item x="5"/>
        <item x="8"/>
        <item x="12"/>
        <item x="7"/>
        <item x="2"/>
        <item x="11"/>
        <item x="10"/>
        <item x="6"/>
        <item x="9"/>
        <item x="4"/>
        <item x="1"/>
        <item x="13"/>
        <item x="0"/>
        <item x="14"/>
        <item x="15"/>
      </items>
    </pivotField>
    <pivotField compact="0" outline="0" showAll="0" defaultSubtotal="0"/>
    <pivotField compact="0" outline="0" showAll="0" defaultSubtotal="0"/>
    <pivotField axis="axisCol" compact="0" outline="0" showAll="0" defaultSubtotal="0">
      <items count="6">
        <item x="0"/>
        <item x="5"/>
        <item x="2"/>
        <item x="1"/>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dataField="1" compact="0" outline="0" multipleItemSelectionAllowed="1" showAll="0" defaultSubtotal="0">
      <items count="4">
        <item h="1" x="0"/>
        <item h="1" x="2"/>
        <item x="1"/>
        <item h="1" x="3"/>
      </items>
    </pivotField>
    <pivotField compact="0" outline="0" showAll="0" defaultSubtotal="0"/>
    <pivotField compact="0" outline="0" showAll="0" defaultSubtotal="0"/>
  </pivotFields>
  <rowFields count="2">
    <field x="23"/>
    <field x="5"/>
  </rowFields>
  <rowItems count="7">
    <i>
      <x v="7"/>
      <x v="18"/>
    </i>
    <i r="1">
      <x v="27"/>
    </i>
    <i>
      <x v="11"/>
      <x v="2"/>
    </i>
    <i r="1">
      <x v="8"/>
    </i>
    <i>
      <x v="13"/>
      <x v="4"/>
    </i>
    <i r="1">
      <x v="10"/>
    </i>
    <i t="grand">
      <x/>
    </i>
  </rowItems>
  <colFields count="1">
    <field x="26"/>
  </colFields>
  <colItems count="4">
    <i>
      <x v="3"/>
    </i>
    <i>
      <x v="4"/>
    </i>
    <i>
      <x v="5"/>
    </i>
    <i t="grand">
      <x/>
    </i>
  </colItems>
  <pageFields count="1">
    <pageField fld="34" hier="-1"/>
  </pageFields>
  <dataFields count="1">
    <dataField name="Cuenta de Estado de la acción" fld="34" subtotal="count" baseField="0" baseItem="0"/>
  </dataFields>
  <formats count="56">
    <format dxfId="832">
      <pivotArea dataOnly="0" labelOnly="1" outline="0" fieldPosition="0">
        <references count="1">
          <reference field="34" count="0"/>
        </references>
      </pivotArea>
    </format>
    <format dxfId="831">
      <pivotArea field="23" type="button" dataOnly="0" labelOnly="1" outline="0" axis="axisRow" fieldPosition="0"/>
    </format>
    <format dxfId="830">
      <pivotArea field="5" type="button" dataOnly="0" labelOnly="1" outline="0" axis="axisRow" fieldPosition="1"/>
    </format>
    <format dxfId="829">
      <pivotArea dataOnly="0" labelOnly="1" outline="0" fieldPosition="0">
        <references count="1">
          <reference field="26" count="3">
            <x v="3"/>
            <x v="4"/>
            <x v="5"/>
          </reference>
        </references>
      </pivotArea>
    </format>
    <format dxfId="828">
      <pivotArea dataOnly="0" labelOnly="1" grandCol="1" outline="0" fieldPosition="0"/>
    </format>
    <format dxfId="827">
      <pivotArea field="23" type="button" dataOnly="0" labelOnly="1" outline="0" axis="axisRow" fieldPosition="0"/>
    </format>
    <format dxfId="826">
      <pivotArea field="5" type="button" dataOnly="0" labelOnly="1" outline="0" axis="axisRow" fieldPosition="1"/>
    </format>
    <format dxfId="825">
      <pivotArea dataOnly="0" labelOnly="1" outline="0" fieldPosition="0">
        <references count="1">
          <reference field="26" count="3">
            <x v="3"/>
            <x v="4"/>
            <x v="5"/>
          </reference>
        </references>
      </pivotArea>
    </format>
    <format dxfId="824">
      <pivotArea dataOnly="0" labelOnly="1" grandCol="1" outline="0" fieldPosition="0"/>
    </format>
    <format dxfId="823">
      <pivotArea field="23" type="button" dataOnly="0" labelOnly="1" outline="0" axis="axisRow" fieldPosition="0"/>
    </format>
    <format dxfId="822">
      <pivotArea field="5" type="button" dataOnly="0" labelOnly="1" outline="0" axis="axisRow" fieldPosition="1"/>
    </format>
    <format dxfId="821">
      <pivotArea dataOnly="0" labelOnly="1" outline="0" fieldPosition="0">
        <references count="1">
          <reference field="26" count="3">
            <x v="3"/>
            <x v="4"/>
            <x v="5"/>
          </reference>
        </references>
      </pivotArea>
    </format>
    <format dxfId="820">
      <pivotArea dataOnly="0" labelOnly="1" grandCol="1" outline="0" fieldPosition="0"/>
    </format>
    <format dxfId="819">
      <pivotArea dataOnly="0" labelOnly="1" outline="0" fieldPosition="0">
        <references count="1">
          <reference field="23" count="1">
            <x v="7"/>
          </reference>
        </references>
      </pivotArea>
    </format>
    <format dxfId="818">
      <pivotArea fieldPosition="0">
        <references count="1">
          <reference field="23" count="1">
            <x v="7"/>
          </reference>
        </references>
      </pivotArea>
    </format>
    <format dxfId="817">
      <pivotArea dataOnly="0" labelOnly="1" outline="0" fieldPosition="0">
        <references count="1">
          <reference field="23" count="1">
            <x v="7"/>
          </reference>
        </references>
      </pivotArea>
    </format>
    <format dxfId="816">
      <pivotArea fieldPosition="0">
        <references count="1">
          <reference field="23" count="1">
            <x v="11"/>
          </reference>
        </references>
      </pivotArea>
    </format>
    <format dxfId="815">
      <pivotArea fieldPosition="0">
        <references count="2">
          <reference field="5" count="2">
            <x v="2"/>
            <x v="8"/>
          </reference>
          <reference field="23" count="1" selected="0">
            <x v="11"/>
          </reference>
        </references>
      </pivotArea>
    </format>
    <format dxfId="814">
      <pivotArea dataOnly="0" labelOnly="1" outline="0" fieldPosition="0">
        <references count="1">
          <reference field="23" count="1">
            <x v="11"/>
          </reference>
        </references>
      </pivotArea>
    </format>
    <format dxfId="813">
      <pivotArea dataOnly="0" labelOnly="1" outline="0" fieldPosition="0">
        <references count="2">
          <reference field="5" count="2">
            <x v="2"/>
            <x v="8"/>
          </reference>
          <reference field="23" count="1" selected="0">
            <x v="11"/>
          </reference>
        </references>
      </pivotArea>
    </format>
    <format dxfId="812">
      <pivotArea fieldPosition="0">
        <references count="1">
          <reference field="23" count="1">
            <x v="7"/>
          </reference>
        </references>
      </pivotArea>
    </format>
    <format dxfId="811">
      <pivotArea fieldPosition="0">
        <references count="2">
          <reference field="5" count="1">
            <x v="18"/>
          </reference>
          <reference field="23" count="1" selected="0">
            <x v="7"/>
          </reference>
        </references>
      </pivotArea>
    </format>
    <format dxfId="810">
      <pivotArea dataOnly="0" labelOnly="1" outline="0" fieldPosition="0">
        <references count="1">
          <reference field="23" count="1">
            <x v="7"/>
          </reference>
        </references>
      </pivotArea>
    </format>
    <format dxfId="809">
      <pivotArea dataOnly="0" labelOnly="1" outline="0" fieldPosition="0">
        <references count="2">
          <reference field="5" count="1">
            <x v="18"/>
          </reference>
          <reference field="23" count="1" selected="0">
            <x v="7"/>
          </reference>
        </references>
      </pivotArea>
    </format>
    <format dxfId="808">
      <pivotArea outline="0" fieldPosition="0">
        <references count="2">
          <reference field="5" count="8" selected="0">
            <x v="1"/>
            <x v="2"/>
            <x v="4"/>
            <x v="5"/>
            <x v="6"/>
            <x v="7"/>
            <x v="8"/>
            <x v="18"/>
          </reference>
          <reference field="23" count="4" selected="0">
            <x v="5"/>
            <x v="7"/>
            <x v="11"/>
            <x v="13"/>
          </reference>
        </references>
      </pivotArea>
    </format>
    <format dxfId="807">
      <pivotArea dataOnly="0" labelOnly="1" outline="0" fieldPosition="0">
        <references count="1">
          <reference field="23" count="4">
            <x v="5"/>
            <x v="7"/>
            <x v="11"/>
            <x v="13"/>
          </reference>
        </references>
      </pivotArea>
    </format>
    <format dxfId="806">
      <pivotArea dataOnly="0" labelOnly="1" outline="0" fieldPosition="0">
        <references count="2">
          <reference field="5" count="3">
            <x v="5"/>
            <x v="6"/>
            <x v="7"/>
          </reference>
          <reference field="23" count="1" selected="0">
            <x v="5"/>
          </reference>
        </references>
      </pivotArea>
    </format>
    <format dxfId="805">
      <pivotArea dataOnly="0" labelOnly="1" outline="0" fieldPosition="0">
        <references count="2">
          <reference field="5" count="1">
            <x v="18"/>
          </reference>
          <reference field="23" count="1" selected="0">
            <x v="7"/>
          </reference>
        </references>
      </pivotArea>
    </format>
    <format dxfId="804">
      <pivotArea dataOnly="0" labelOnly="1" outline="0" fieldPosition="0">
        <references count="2">
          <reference field="5" count="2">
            <x v="2"/>
            <x v="8"/>
          </reference>
          <reference field="23" count="1" selected="0">
            <x v="11"/>
          </reference>
        </references>
      </pivotArea>
    </format>
    <format dxfId="803">
      <pivotArea dataOnly="0" labelOnly="1" outline="0" fieldPosition="0">
        <references count="2">
          <reference field="5" count="2">
            <x v="1"/>
            <x v="4"/>
          </reference>
          <reference field="23" count="1" selected="0">
            <x v="13"/>
          </reference>
        </references>
      </pivotArea>
    </format>
    <format dxfId="802">
      <pivotArea outline="0" fieldPosition="0">
        <references count="2">
          <reference field="5" count="2" selected="0">
            <x v="1"/>
            <x v="4"/>
          </reference>
          <reference field="23" count="1" selected="0">
            <x v="13"/>
          </reference>
        </references>
      </pivotArea>
    </format>
    <format dxfId="801">
      <pivotArea dataOnly="0" labelOnly="1" outline="0" fieldPosition="0">
        <references count="1">
          <reference field="23" count="1">
            <x v="13"/>
          </reference>
        </references>
      </pivotArea>
    </format>
    <format dxfId="800">
      <pivotArea dataOnly="0" labelOnly="1" outline="0" fieldPosition="0">
        <references count="2">
          <reference field="5" count="2">
            <x v="1"/>
            <x v="4"/>
          </reference>
          <reference field="23" count="1" selected="0">
            <x v="13"/>
          </reference>
        </references>
      </pivotArea>
    </format>
    <format dxfId="799">
      <pivotArea outline="0" fieldPosition="0">
        <references count="2">
          <reference field="5" count="3" selected="0">
            <x v="5"/>
            <x v="6"/>
            <x v="7"/>
          </reference>
          <reference field="23" count="1" selected="0">
            <x v="5"/>
          </reference>
        </references>
      </pivotArea>
    </format>
    <format dxfId="798">
      <pivotArea dataOnly="0" labelOnly="1" outline="0" fieldPosition="0">
        <references count="1">
          <reference field="23" count="1">
            <x v="5"/>
          </reference>
        </references>
      </pivotArea>
    </format>
    <format dxfId="797">
      <pivotArea dataOnly="0" labelOnly="1" outline="0" fieldPosition="0">
        <references count="2">
          <reference field="5" count="3">
            <x v="5"/>
            <x v="6"/>
            <x v="7"/>
          </reference>
          <reference field="23" count="1" selected="0">
            <x v="5"/>
          </reference>
        </references>
      </pivotArea>
    </format>
    <format dxfId="796">
      <pivotArea outline="0" fieldPosition="0">
        <references count="2">
          <reference field="5" count="1" selected="0">
            <x v="18"/>
          </reference>
          <reference field="23" count="1" selected="0">
            <x v="7"/>
          </reference>
        </references>
      </pivotArea>
    </format>
    <format dxfId="795">
      <pivotArea dataOnly="0" labelOnly="1" outline="0" fieldPosition="0">
        <references count="1">
          <reference field="23" count="1">
            <x v="7"/>
          </reference>
        </references>
      </pivotArea>
    </format>
    <format dxfId="794">
      <pivotArea dataOnly="0" labelOnly="1" outline="0" fieldPosition="0">
        <references count="2">
          <reference field="5" count="1">
            <x v="18"/>
          </reference>
          <reference field="23" count="1" selected="0">
            <x v="7"/>
          </reference>
        </references>
      </pivotArea>
    </format>
    <format dxfId="793">
      <pivotArea outline="0" fieldPosition="0">
        <references count="2">
          <reference field="5" count="2" selected="0">
            <x v="2"/>
            <x v="8"/>
          </reference>
          <reference field="23" count="1" selected="0">
            <x v="11"/>
          </reference>
        </references>
      </pivotArea>
    </format>
    <format dxfId="792">
      <pivotArea dataOnly="0" labelOnly="1" outline="0" fieldPosition="0">
        <references count="1">
          <reference field="23" count="1">
            <x v="11"/>
          </reference>
        </references>
      </pivotArea>
    </format>
    <format dxfId="791">
      <pivotArea dataOnly="0" labelOnly="1" outline="0" fieldPosition="0">
        <references count="2">
          <reference field="5" count="2">
            <x v="2"/>
            <x v="8"/>
          </reference>
          <reference field="23" count="1" selected="0">
            <x v="11"/>
          </reference>
        </references>
      </pivotArea>
    </format>
    <format dxfId="790">
      <pivotArea outline="0" fieldPosition="0">
        <references count="2">
          <reference field="5" count="2" selected="0">
            <x v="1"/>
            <x v="4"/>
          </reference>
          <reference field="23" count="1" selected="0">
            <x v="13"/>
          </reference>
        </references>
      </pivotArea>
    </format>
    <format dxfId="789">
      <pivotArea dataOnly="0" labelOnly="1" outline="0" fieldPosition="0">
        <references count="1">
          <reference field="23" count="1">
            <x v="13"/>
          </reference>
        </references>
      </pivotArea>
    </format>
    <format dxfId="788">
      <pivotArea dataOnly="0" labelOnly="1" outline="0" fieldPosition="0">
        <references count="2">
          <reference field="5" count="2">
            <x v="1"/>
            <x v="4"/>
          </reference>
          <reference field="23" count="1" selected="0">
            <x v="13"/>
          </reference>
        </references>
      </pivotArea>
    </format>
    <format dxfId="787">
      <pivotArea outline="0" fieldPosition="0">
        <references count="2">
          <reference field="5" count="8" selected="0">
            <x v="1"/>
            <x v="2"/>
            <x v="4"/>
            <x v="5"/>
            <x v="6"/>
            <x v="7"/>
            <x v="8"/>
            <x v="18"/>
          </reference>
          <reference field="23" count="4" selected="0">
            <x v="5"/>
            <x v="7"/>
            <x v="11"/>
            <x v="13"/>
          </reference>
        </references>
      </pivotArea>
    </format>
    <format dxfId="786">
      <pivotArea dataOnly="0" labelOnly="1" outline="0" fieldPosition="0">
        <references count="1">
          <reference field="23" count="4">
            <x v="5"/>
            <x v="7"/>
            <x v="11"/>
            <x v="13"/>
          </reference>
        </references>
      </pivotArea>
    </format>
    <format dxfId="785">
      <pivotArea dataOnly="0" labelOnly="1" outline="0" fieldPosition="0">
        <references count="2">
          <reference field="5" count="3">
            <x v="5"/>
            <x v="6"/>
            <x v="7"/>
          </reference>
          <reference field="23" count="1" selected="0">
            <x v="5"/>
          </reference>
        </references>
      </pivotArea>
    </format>
    <format dxfId="784">
      <pivotArea dataOnly="0" labelOnly="1" outline="0" fieldPosition="0">
        <references count="2">
          <reference field="5" count="1">
            <x v="18"/>
          </reference>
          <reference field="23" count="1" selected="0">
            <x v="7"/>
          </reference>
        </references>
      </pivotArea>
    </format>
    <format dxfId="783">
      <pivotArea dataOnly="0" labelOnly="1" outline="0" fieldPosition="0">
        <references count="2">
          <reference field="5" count="2">
            <x v="2"/>
            <x v="8"/>
          </reference>
          <reference field="23" count="1" selected="0">
            <x v="11"/>
          </reference>
        </references>
      </pivotArea>
    </format>
    <format dxfId="782">
      <pivotArea dataOnly="0" labelOnly="1" outline="0" fieldPosition="0">
        <references count="2">
          <reference field="5" count="2">
            <x v="1"/>
            <x v="4"/>
          </reference>
          <reference field="23" count="1" selected="0">
            <x v="13"/>
          </reference>
        </references>
      </pivotArea>
    </format>
    <format dxfId="781">
      <pivotArea outline="0" fieldPosition="0">
        <references count="2">
          <reference field="5" count="7" selected="0">
            <x v="2"/>
            <x v="4"/>
            <x v="8"/>
            <x v="10"/>
            <x v="18"/>
            <x v="26"/>
            <x v="27"/>
          </reference>
          <reference field="23" count="3" selected="0">
            <x v="7"/>
            <x v="11"/>
            <x v="13"/>
          </reference>
        </references>
      </pivotArea>
    </format>
    <format dxfId="780">
      <pivotArea dataOnly="0" labelOnly="1" outline="0" fieldPosition="0">
        <references count="1">
          <reference field="23" count="3">
            <x v="7"/>
            <x v="11"/>
            <x v="13"/>
          </reference>
        </references>
      </pivotArea>
    </format>
    <format dxfId="779">
      <pivotArea dataOnly="0" labelOnly="1" outline="0" fieldPosition="0">
        <references count="2">
          <reference field="5" count="2">
            <x v="18"/>
            <x v="27"/>
          </reference>
          <reference field="23" count="1" selected="0">
            <x v="7"/>
          </reference>
        </references>
      </pivotArea>
    </format>
    <format dxfId="778">
      <pivotArea dataOnly="0" labelOnly="1" outline="0" fieldPosition="0">
        <references count="2">
          <reference field="5" count="2">
            <x v="2"/>
            <x v="8"/>
          </reference>
          <reference field="23" count="1" selected="0">
            <x v="11"/>
          </reference>
        </references>
      </pivotArea>
    </format>
    <format dxfId="777">
      <pivotArea dataOnly="0" labelOnly="1" outline="0" fieldPosition="0">
        <references count="2">
          <reference field="5" count="3">
            <x v="4"/>
            <x v="10"/>
            <x v="26"/>
          </reference>
          <reference field="23" count="1" selected="0">
            <x v="1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 dinámica1" cacheId="2" applyNumberFormats="0" applyBorderFormats="0" applyFontFormats="0" applyPatternFormats="0" applyAlignmentFormats="0" applyWidthHeightFormats="1" dataCaption="Valores" updatedVersion="6" minRefreshableVersion="3" useAutoFormatting="1" itemPrintTitles="1" createdVersion="4" indent="0" compact="0" compactData="0" multipleFieldFilters="0">
  <location ref="A5:F9" firstHeaderRow="0" firstDataRow="1" firstDataCol="2" rowPageCount="1" colPageCount="1"/>
  <pivotFields count="40">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11"/>
        <item x="0"/>
        <item x="1"/>
        <item x="13"/>
        <item x="6"/>
        <item x="4"/>
        <item x="7"/>
        <item x="2"/>
        <item x="14"/>
        <item x="8"/>
        <item x="19"/>
        <item x="12"/>
        <item x="3"/>
        <item x="10"/>
        <item x="17"/>
        <item x="15"/>
        <item x="5"/>
        <item x="9"/>
        <item x="16"/>
        <item x="18"/>
        <item x="20"/>
        <item x="21"/>
        <item x="2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4">
        <item x="0"/>
        <item x="1"/>
        <item x="2"/>
        <item x="5"/>
        <item x="3"/>
        <item x="4"/>
        <item x="7"/>
        <item x="6"/>
        <item x="8"/>
        <item x="9"/>
        <item x="10"/>
        <item x="11"/>
        <item x="12"/>
        <item x="13"/>
        <item x="15"/>
        <item x="14"/>
        <item x="16"/>
        <item x="17"/>
        <item x="19"/>
        <item x="18"/>
        <item x="20"/>
        <item x="21"/>
        <item x="22"/>
        <item m="1"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2">
        <item x="1"/>
        <item h="1" x="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2">
    <field x="5"/>
    <field x="7"/>
  </rowFields>
  <rowItems count="4">
    <i>
      <x v="20"/>
      <x v="20"/>
    </i>
    <i>
      <x v="21"/>
      <x v="21"/>
    </i>
    <i>
      <x v="22"/>
      <x v="22"/>
    </i>
    <i t="grand">
      <x/>
    </i>
  </rowItems>
  <colFields count="1">
    <field x="-2"/>
  </colFields>
  <colItems count="4">
    <i>
      <x/>
    </i>
    <i i="1">
      <x v="1"/>
    </i>
    <i i="2">
      <x v="2"/>
    </i>
    <i i="3">
      <x v="3"/>
    </i>
  </colItems>
  <pageFields count="1">
    <pageField fld="37" hier="-1"/>
  </pageFields>
  <dataFields count="4">
    <dataField name="Cuenta de Descripción: Hallazgo ó No conformidad ó recomendación u Oportunidad de Mejora)" fld="9" subtotal="count" baseField="0" baseItem="0"/>
    <dataField name="Cuenta de Acción" fld="18" subtotal="count" baseField="0" baseItem="0"/>
    <dataField name="Suma de No Hallazgos" fld="38" baseField="7" baseItem="17"/>
    <dataField name="Suma de No Acciones" fld="39" baseField="7" baseItem="17"/>
  </dataFields>
  <formats count="11">
    <format dxfId="663">
      <pivotArea field="5" type="button" dataOnly="0" labelOnly="1" outline="0" axis="axisRow" fieldPosition="0"/>
    </format>
    <format dxfId="662">
      <pivotArea field="7" type="button" dataOnly="0" labelOnly="1" outline="0" axis="axisRow" fieldPosition="1"/>
    </format>
    <format dxfId="661">
      <pivotArea dataOnly="0" labelOnly="1" outline="0" fieldPosition="0">
        <references count="1">
          <reference field="4294967294" count="4">
            <x v="0"/>
            <x v="1"/>
            <x v="2"/>
            <x v="3"/>
          </reference>
        </references>
      </pivotArea>
    </format>
    <format dxfId="660">
      <pivotArea field="5" type="button" dataOnly="0" labelOnly="1" outline="0" axis="axisRow" fieldPosition="0"/>
    </format>
    <format dxfId="659">
      <pivotArea field="7" type="button" dataOnly="0" labelOnly="1" outline="0" axis="axisRow" fieldPosition="1"/>
    </format>
    <format dxfId="658">
      <pivotArea dataOnly="0" labelOnly="1" outline="0" fieldPosition="0">
        <references count="1">
          <reference field="4294967294" count="4">
            <x v="0"/>
            <x v="1"/>
            <x v="2"/>
            <x v="3"/>
          </reference>
        </references>
      </pivotArea>
    </format>
    <format dxfId="657">
      <pivotArea field="5" type="button" dataOnly="0" labelOnly="1" outline="0" axis="axisRow" fieldPosition="0"/>
    </format>
    <format dxfId="656">
      <pivotArea field="7" type="button" dataOnly="0" labelOnly="1" outline="0" axis="axisRow" fieldPosition="1"/>
    </format>
    <format dxfId="655">
      <pivotArea dataOnly="0" labelOnly="1" outline="0" fieldPosition="0">
        <references count="1">
          <reference field="4294967294" count="4">
            <x v="0"/>
            <x v="1"/>
            <x v="2"/>
            <x v="3"/>
          </reference>
        </references>
      </pivotArea>
    </format>
    <format dxfId="654">
      <pivotArea dataOnly="0" labelOnly="1" outline="0" fieldPosition="0">
        <references count="1">
          <reference field="7" count="0"/>
        </references>
      </pivotArea>
    </format>
    <format dxfId="653">
      <pivotArea dataOnly="0" labelOnly="1" outline="0" fieldPosition="0">
        <references count="1">
          <reference field="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15.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colGrandTotals="0" itemPrintTitles="1" createdVersion="6" indent="0" compact="0" compactData="0" multipleFieldFilters="0">
  <location ref="A25:C38" firstHeaderRow="1" firstDataRow="1" firstDataCol="2" rowPageCount="2" colPageCount="1"/>
  <pivotFields count="41">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axis="axisRow" compact="0" outline="0" showAll="0" defaultSubtotal="0">
      <items count="16">
        <item x="3"/>
        <item x="5"/>
        <item x="8"/>
        <item x="12"/>
        <item x="7"/>
        <item x="2"/>
        <item x="11"/>
        <item x="10"/>
        <item x="6"/>
        <item x="9"/>
        <item x="4"/>
        <item x="1"/>
        <item x="13"/>
        <item x="0"/>
        <item x="14"/>
        <item x="15"/>
      </items>
    </pivotField>
    <pivotField axis="axisRow" compact="0" outline="0" showAll="0" defaultSubtotal="0">
      <items count="12">
        <item x="2"/>
        <item x="11"/>
        <item x="4"/>
        <item x="8"/>
        <item x="6"/>
        <item x="1"/>
        <item x="9"/>
        <item x="10"/>
        <item x="3"/>
        <item x="7"/>
        <item x="0"/>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5">
        <item h="1" x="1"/>
        <item x="2"/>
        <item x="0"/>
        <item x="3"/>
        <item m="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3">
        <item h="1" x="1"/>
        <item h="1" x="2"/>
        <item x="0"/>
      </items>
    </pivotField>
  </pivotFields>
  <rowFields count="2">
    <field x="24"/>
    <field x="23"/>
  </rowFields>
  <rowItems count="13">
    <i>
      <x/>
      <x v="5"/>
    </i>
    <i>
      <x v="1"/>
      <x v="14"/>
    </i>
    <i>
      <x v="4"/>
      <x v="8"/>
    </i>
    <i>
      <x v="5"/>
      <x v="11"/>
    </i>
    <i>
      <x v="6"/>
      <x v="7"/>
    </i>
    <i>
      <x v="7"/>
      <x v="6"/>
    </i>
    <i>
      <x v="8"/>
      <x/>
    </i>
    <i>
      <x v="9"/>
      <x v="4"/>
    </i>
    <i>
      <x v="10"/>
      <x v="2"/>
    </i>
    <i r="1">
      <x v="13"/>
    </i>
    <i r="1">
      <x v="15"/>
    </i>
    <i>
      <x v="11"/>
      <x v="1"/>
    </i>
    <i t="grand">
      <x/>
    </i>
  </rowItems>
  <colItems count="1">
    <i/>
  </colItems>
  <pageFields count="2">
    <pageField fld="34" hier="-1"/>
    <pageField fld="40" hier="-1"/>
  </pageFields>
  <dataFields count="1">
    <dataField name="Cuenta de No. " fld="0" subtotal="count" baseField="23" baseItem="0"/>
  </dataFields>
  <formats count="12">
    <format dxfId="844">
      <pivotArea field="24" type="button" dataOnly="0" labelOnly="1" outline="0" axis="axisRow" fieldPosition="0"/>
    </format>
    <format dxfId="843">
      <pivotArea field="23" type="button" dataOnly="0" labelOnly="1" outline="0" axis="axisRow" fieldPosition="1"/>
    </format>
    <format dxfId="842">
      <pivotArea dataOnly="0" labelOnly="1" outline="0" axis="axisValues" fieldPosition="0"/>
    </format>
    <format dxfId="841">
      <pivotArea dataOnly="0" labelOnly="1" outline="0" axis="axisValues" fieldPosition="0"/>
    </format>
    <format dxfId="840">
      <pivotArea field="24" type="button" dataOnly="0" labelOnly="1" outline="0" axis="axisRow" fieldPosition="0"/>
    </format>
    <format dxfId="839">
      <pivotArea field="23" type="button" dataOnly="0" labelOnly="1" outline="0" axis="axisRow" fieldPosition="1"/>
    </format>
    <format dxfId="838">
      <pivotArea dataOnly="0" labelOnly="1" outline="0" axis="axisValues" fieldPosition="0"/>
    </format>
    <format dxfId="837">
      <pivotArea dataOnly="0" labelOnly="1" outline="0" axis="axisValues" fieldPosition="0"/>
    </format>
    <format dxfId="836">
      <pivotArea field="24" type="button" dataOnly="0" labelOnly="1" outline="0" axis="axisRow" fieldPosition="0"/>
    </format>
    <format dxfId="835">
      <pivotArea field="23" type="button" dataOnly="0" labelOnly="1" outline="0" axis="axisRow" fieldPosition="1"/>
    </format>
    <format dxfId="834">
      <pivotArea dataOnly="0" labelOnly="1" outline="0" axis="axisValues" fieldPosition="0"/>
    </format>
    <format dxfId="83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4:C26" firstHeaderRow="1" firstDataRow="1" firstDataCol="2" rowPageCount="1" colPageCount="1"/>
  <pivotFields count="4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4" outline="0" showAll="0" defaultSubtotal="0"/>
    <pivotField compact="0" numFmtId="14" outline="0" showAll="0" defaultSubtotal="0"/>
    <pivotField axis="axisRow" compact="0" outline="0" showAll="0" defaultSubtotal="0">
      <items count="16">
        <item x="3"/>
        <item x="12"/>
        <item x="11"/>
        <item x="10"/>
        <item x="6"/>
        <item x="9"/>
        <item x="4"/>
        <item x="1"/>
        <item x="13"/>
        <item x="0"/>
        <item x="5"/>
        <item x="8"/>
        <item x="7"/>
        <item x="2"/>
        <item x="14"/>
        <item x="1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1"/>
        <item x="2"/>
        <item x="0"/>
        <item x="3"/>
        <item m="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dataField="1" compact="0" outline="0" multipleItemSelectionAllowed="1" showAll="0" defaultSubtotal="0">
      <items count="3">
        <item h="1" x="1"/>
        <item h="1" x="2"/>
        <item x="0"/>
      </items>
    </pivotField>
  </pivotFields>
  <rowFields count="2">
    <field x="23"/>
    <field x="34"/>
  </rowFields>
  <rowItems count="22">
    <i>
      <x/>
      <x/>
    </i>
    <i r="1">
      <x v="1"/>
    </i>
    <i>
      <x v="2"/>
      <x v="1"/>
    </i>
    <i>
      <x v="3"/>
      <x/>
    </i>
    <i r="1">
      <x v="1"/>
    </i>
    <i r="1">
      <x v="2"/>
    </i>
    <i>
      <x v="4"/>
      <x/>
    </i>
    <i r="1">
      <x v="1"/>
    </i>
    <i>
      <x v="7"/>
      <x v="1"/>
    </i>
    <i r="1">
      <x v="2"/>
    </i>
    <i>
      <x v="9"/>
      <x/>
    </i>
    <i r="1">
      <x v="1"/>
    </i>
    <i r="1">
      <x v="2"/>
    </i>
    <i>
      <x v="10"/>
      <x/>
    </i>
    <i r="1">
      <x v="1"/>
    </i>
    <i>
      <x v="11"/>
      <x v="1"/>
    </i>
    <i>
      <x v="12"/>
      <x v="1"/>
    </i>
    <i>
      <x v="13"/>
      <x v="2"/>
    </i>
    <i>
      <x v="14"/>
      <x/>
    </i>
    <i r="1">
      <x v="1"/>
    </i>
    <i>
      <x v="15"/>
      <x v="1"/>
    </i>
    <i t="grand">
      <x/>
    </i>
  </rowItems>
  <colItems count="1">
    <i/>
  </colItems>
  <pageFields count="1">
    <pageField fld="40" hier="-1"/>
  </pageFields>
  <dataFields count="1">
    <dataField name="Cuenta de seg corte 23/06/2020" fld="40" subtotal="count" baseField="0" baseItem="0"/>
  </dataFields>
  <formats count="70">
    <format dxfId="69">
      <pivotArea collapsedLevelsAreSubtotals="1" fieldPosition="0">
        <references count="1">
          <reference field="23" count="2">
            <x v="2"/>
            <x v="3"/>
          </reference>
        </references>
      </pivotArea>
    </format>
    <format dxfId="68">
      <pivotArea dataOnly="0" labelOnly="1" fieldPosition="0">
        <references count="1">
          <reference field="23" count="2">
            <x v="2"/>
            <x v="3"/>
          </reference>
        </references>
      </pivotArea>
    </format>
    <format dxfId="67">
      <pivotArea collapsedLevelsAreSubtotals="1" fieldPosition="0">
        <references count="1">
          <reference field="23" count="6">
            <x v="10"/>
            <x v="11"/>
            <x v="12"/>
            <x v="13"/>
            <x v="14"/>
            <x v="15"/>
          </reference>
        </references>
      </pivotArea>
    </format>
    <format dxfId="66">
      <pivotArea dataOnly="0" labelOnly="1" fieldPosition="0">
        <references count="1">
          <reference field="23" count="6">
            <x v="10"/>
            <x v="11"/>
            <x v="12"/>
            <x v="13"/>
            <x v="14"/>
            <x v="15"/>
          </reference>
        </references>
      </pivotArea>
    </format>
    <format dxfId="65">
      <pivotArea collapsedLevelsAreSubtotals="1" fieldPosition="0">
        <references count="1">
          <reference field="23" count="1">
            <x v="11"/>
          </reference>
        </references>
      </pivotArea>
    </format>
    <format dxfId="64">
      <pivotArea dataOnly="0" labelOnly="1" fieldPosition="0">
        <references count="1">
          <reference field="23" count="1">
            <x v="11"/>
          </reference>
        </references>
      </pivotArea>
    </format>
    <format dxfId="63">
      <pivotArea collapsedLevelsAreSubtotals="1" fieldPosition="0">
        <references count="1">
          <reference field="23" count="1">
            <x v="15"/>
          </reference>
        </references>
      </pivotArea>
    </format>
    <format dxfId="62">
      <pivotArea dataOnly="0" labelOnly="1" fieldPosition="0">
        <references count="1">
          <reference field="23" count="1">
            <x v="15"/>
          </reference>
        </references>
      </pivotArea>
    </format>
    <format dxfId="61">
      <pivotArea collapsedLevelsAreSubtotals="1" fieldPosition="0">
        <references count="1">
          <reference field="23" count="1">
            <x v="0"/>
          </reference>
        </references>
      </pivotArea>
    </format>
    <format dxfId="60">
      <pivotArea dataOnly="0" labelOnly="1" fieldPosition="0">
        <references count="1">
          <reference field="23" count="1">
            <x v="0"/>
          </reference>
        </references>
      </pivotArea>
    </format>
    <format dxfId="59">
      <pivotArea collapsedLevelsAreSubtotals="1" fieldPosition="0">
        <references count="1">
          <reference field="23" count="1">
            <x v="4"/>
          </reference>
        </references>
      </pivotArea>
    </format>
    <format dxfId="58">
      <pivotArea dataOnly="0" labelOnly="1" fieldPosition="0">
        <references count="1">
          <reference field="23" count="1">
            <x v="4"/>
          </reference>
        </references>
      </pivotArea>
    </format>
    <format dxfId="57">
      <pivotArea collapsedLevelsAreSubtotals="1" fieldPosition="0">
        <references count="1">
          <reference field="23" count="1">
            <x v="7"/>
          </reference>
        </references>
      </pivotArea>
    </format>
    <format dxfId="56">
      <pivotArea dataOnly="0" labelOnly="1" fieldPosition="0">
        <references count="1">
          <reference field="23" count="1">
            <x v="7"/>
          </reference>
        </references>
      </pivotArea>
    </format>
    <format dxfId="55">
      <pivotArea collapsedLevelsAreSubtotals="1" fieldPosition="0">
        <references count="1">
          <reference field="23" count="1">
            <x v="9"/>
          </reference>
        </references>
      </pivotArea>
    </format>
    <format dxfId="54">
      <pivotArea dataOnly="0" labelOnly="1" fieldPosition="0">
        <references count="1">
          <reference field="23" count="1">
            <x v="9"/>
          </reference>
        </references>
      </pivotArea>
    </format>
    <format dxfId="53">
      <pivotArea collapsedLevelsAreSubtotals="1" fieldPosition="0">
        <references count="1">
          <reference field="23" count="1">
            <x v="11"/>
          </reference>
        </references>
      </pivotArea>
    </format>
    <format dxfId="52">
      <pivotArea dataOnly="0" labelOnly="1" fieldPosition="0">
        <references count="1">
          <reference field="23" count="1">
            <x v="11"/>
          </reference>
        </references>
      </pivotArea>
    </format>
    <format dxfId="51">
      <pivotArea collapsedLevelsAreSubtotals="1" fieldPosition="0">
        <references count="1">
          <reference field="23" count="1">
            <x v="15"/>
          </reference>
        </references>
      </pivotArea>
    </format>
    <format dxfId="50">
      <pivotArea dataOnly="0" labelOnly="1" fieldPosition="0">
        <references count="1">
          <reference field="23" count="1">
            <x v="15"/>
          </reference>
        </references>
      </pivotArea>
    </format>
    <format dxfId="49">
      <pivotArea field="23" type="button" dataOnly="0" labelOnly="1" outline="0" axis="axisRow" fieldPosition="0"/>
    </format>
    <format dxfId="48">
      <pivotArea field="34" type="button" dataOnly="0" labelOnly="1" outline="0" axis="axisRow" fieldPosition="1"/>
    </format>
    <format dxfId="47">
      <pivotArea dataOnly="0" labelOnly="1" outline="0" axis="axisValues" fieldPosition="0"/>
    </format>
    <format dxfId="46">
      <pivotArea dataOnly="0" labelOnly="1" outline="0" axis="axisValues" fieldPosition="0"/>
    </format>
    <format dxfId="45">
      <pivotArea field="23" type="button" dataOnly="0" labelOnly="1" outline="0" axis="axisRow" fieldPosition="0"/>
    </format>
    <format dxfId="44">
      <pivotArea field="34" type="button" dataOnly="0" labelOnly="1" outline="0" axis="axisRow" fieldPosition="1"/>
    </format>
    <format dxfId="43">
      <pivotArea dataOnly="0" labelOnly="1" outline="0" axis="axisValues" fieldPosition="0"/>
    </format>
    <format dxfId="42">
      <pivotArea dataOnly="0" labelOnly="1" outline="0" axis="axisValues" fieldPosition="0"/>
    </format>
    <format dxfId="41">
      <pivotArea field="23" type="button" dataOnly="0" labelOnly="1" outline="0" axis="axisRow" fieldPosition="0"/>
    </format>
    <format dxfId="40">
      <pivotArea field="34" type="button" dataOnly="0" labelOnly="1" outline="0" axis="axisRow" fieldPosition="1"/>
    </format>
    <format dxfId="39">
      <pivotArea dataOnly="0" labelOnly="1" outline="0" axis="axisValues" fieldPosition="0"/>
    </format>
    <format dxfId="38">
      <pivotArea dataOnly="0" labelOnly="1" outline="0" axis="axisValues" fieldPosition="0"/>
    </format>
    <format dxfId="37">
      <pivotArea outline="0" fieldPosition="0">
        <references count="2">
          <reference field="23" count="1" selected="0">
            <x v="4"/>
          </reference>
          <reference field="34" count="2" selected="0">
            <x v="0"/>
            <x v="1"/>
          </reference>
        </references>
      </pivotArea>
    </format>
    <format dxfId="36">
      <pivotArea dataOnly="0" labelOnly="1" outline="0" fieldPosition="0">
        <references count="1">
          <reference field="23" count="1">
            <x v="4"/>
          </reference>
        </references>
      </pivotArea>
    </format>
    <format dxfId="35">
      <pivotArea dataOnly="0" labelOnly="1" outline="0" fieldPosition="0">
        <references count="2">
          <reference field="23" count="1" selected="0">
            <x v="4"/>
          </reference>
          <reference field="34" count="2">
            <x v="0"/>
            <x v="1"/>
          </reference>
        </references>
      </pivotArea>
    </format>
    <format dxfId="34">
      <pivotArea outline="0" fieldPosition="0">
        <references count="2">
          <reference field="23" count="1" selected="0">
            <x v="2"/>
          </reference>
          <reference field="34" count="1" selected="0">
            <x v="1"/>
          </reference>
        </references>
      </pivotArea>
    </format>
    <format dxfId="33">
      <pivotArea dataOnly="0" labelOnly="1" outline="0" fieldPosition="0">
        <references count="1">
          <reference field="23" count="1">
            <x v="2"/>
          </reference>
        </references>
      </pivotArea>
    </format>
    <format dxfId="32">
      <pivotArea dataOnly="0" labelOnly="1" outline="0" fieldPosition="0">
        <references count="2">
          <reference field="23" count="1" selected="0">
            <x v="2"/>
          </reference>
          <reference field="34" count="1">
            <x v="1"/>
          </reference>
        </references>
      </pivotArea>
    </format>
    <format dxfId="31">
      <pivotArea outline="0" fieldPosition="0">
        <references count="2">
          <reference field="23" count="1" selected="0">
            <x v="14"/>
          </reference>
          <reference field="34" count="2" selected="0">
            <x v="0"/>
            <x v="1"/>
          </reference>
        </references>
      </pivotArea>
    </format>
    <format dxfId="30">
      <pivotArea dataOnly="0" labelOnly="1" outline="0" fieldPosition="0">
        <references count="1">
          <reference field="23" count="1">
            <x v="14"/>
          </reference>
        </references>
      </pivotArea>
    </format>
    <format dxfId="29">
      <pivotArea dataOnly="0" labelOnly="1" outline="0" fieldPosition="0">
        <references count="2">
          <reference field="23" count="1" selected="0">
            <x v="14"/>
          </reference>
          <reference field="34" count="2">
            <x v="0"/>
            <x v="1"/>
          </reference>
        </references>
      </pivotArea>
    </format>
    <format dxfId="28">
      <pivotArea outline="0" fieldPosition="0">
        <references count="2">
          <reference field="23" count="1" selected="0">
            <x v="10"/>
          </reference>
          <reference field="34" count="2" selected="0">
            <x v="0"/>
            <x v="1"/>
          </reference>
        </references>
      </pivotArea>
    </format>
    <format dxfId="27">
      <pivotArea dataOnly="0" labelOnly="1" outline="0" fieldPosition="0">
        <references count="1">
          <reference field="23" count="1">
            <x v="10"/>
          </reference>
        </references>
      </pivotArea>
    </format>
    <format dxfId="26">
      <pivotArea dataOnly="0" labelOnly="1" outline="0" fieldPosition="0">
        <references count="2">
          <reference field="23" count="1" selected="0">
            <x v="10"/>
          </reference>
          <reference field="34" count="2">
            <x v="0"/>
            <x v="1"/>
          </reference>
        </references>
      </pivotArea>
    </format>
    <format dxfId="25">
      <pivotArea outline="0" fieldPosition="0">
        <references count="2">
          <reference field="23" count="1" selected="0">
            <x v="3"/>
          </reference>
          <reference field="34" count="2" selected="0">
            <x v="1"/>
            <x v="2"/>
          </reference>
        </references>
      </pivotArea>
    </format>
    <format dxfId="24">
      <pivotArea dataOnly="0" labelOnly="1" outline="0" fieldPosition="0">
        <references count="1">
          <reference field="23" count="1">
            <x v="3"/>
          </reference>
        </references>
      </pivotArea>
    </format>
    <format dxfId="23">
      <pivotArea dataOnly="0" labelOnly="1" outline="0" fieldPosition="0">
        <references count="2">
          <reference field="23" count="1" selected="0">
            <x v="3"/>
          </reference>
          <reference field="34" count="2">
            <x v="1"/>
            <x v="2"/>
          </reference>
        </references>
      </pivotArea>
    </format>
    <format dxfId="22">
      <pivotArea outline="0" fieldPosition="0">
        <references count="2">
          <reference field="23" count="1" selected="0">
            <x v="12"/>
          </reference>
          <reference field="34" count="1" selected="0">
            <x v="1"/>
          </reference>
        </references>
      </pivotArea>
    </format>
    <format dxfId="21">
      <pivotArea dataOnly="0" labelOnly="1" outline="0" fieldPosition="0">
        <references count="1">
          <reference field="23" count="1">
            <x v="12"/>
          </reference>
        </references>
      </pivotArea>
    </format>
    <format dxfId="20">
      <pivotArea dataOnly="0" labelOnly="1" outline="0" fieldPosition="0">
        <references count="2">
          <reference field="23" count="1" selected="0">
            <x v="12"/>
          </reference>
          <reference field="34" count="1">
            <x v="1"/>
          </reference>
        </references>
      </pivotArea>
    </format>
    <format dxfId="19">
      <pivotArea dataOnly="0" labelOnly="1" outline="0" fieldPosition="0">
        <references count="2">
          <reference field="23" count="1" selected="0">
            <x v="3"/>
          </reference>
          <reference field="34" count="1">
            <x v="0"/>
          </reference>
        </references>
      </pivotArea>
    </format>
    <format dxfId="18">
      <pivotArea outline="0" fieldPosition="0">
        <references count="2">
          <reference field="23" count="1" selected="0">
            <x v="3"/>
          </reference>
          <reference field="34" count="1" selected="0">
            <x v="0"/>
          </reference>
        </references>
      </pivotArea>
    </format>
    <format dxfId="17">
      <pivotArea outline="0" fieldPosition="0">
        <references count="2">
          <reference field="23" count="1" selected="0">
            <x v="9"/>
          </reference>
          <reference field="34" count="3" selected="0">
            <x v="0"/>
            <x v="1"/>
            <x v="2"/>
          </reference>
        </references>
      </pivotArea>
    </format>
    <format dxfId="16">
      <pivotArea dataOnly="0" labelOnly="1" outline="0" fieldPosition="0">
        <references count="1">
          <reference field="23" count="1">
            <x v="9"/>
          </reference>
        </references>
      </pivotArea>
    </format>
    <format dxfId="15">
      <pivotArea dataOnly="0" labelOnly="1" outline="0" fieldPosition="0">
        <references count="2">
          <reference field="23" count="1" selected="0">
            <x v="9"/>
          </reference>
          <reference field="34" count="3">
            <x v="0"/>
            <x v="1"/>
            <x v="2"/>
          </reference>
        </references>
      </pivotArea>
    </format>
    <format dxfId="14">
      <pivotArea outline="0" fieldPosition="0">
        <references count="2">
          <reference field="23" count="1" selected="0">
            <x v="11"/>
          </reference>
          <reference field="34" count="1" selected="0">
            <x v="1"/>
          </reference>
        </references>
      </pivotArea>
    </format>
    <format dxfId="13">
      <pivotArea dataOnly="0" labelOnly="1" outline="0" fieldPosition="0">
        <references count="1">
          <reference field="23" count="1">
            <x v="11"/>
          </reference>
        </references>
      </pivotArea>
    </format>
    <format dxfId="12">
      <pivotArea dataOnly="0" labelOnly="1" outline="0" fieldPosition="0">
        <references count="2">
          <reference field="23" count="1" selected="0">
            <x v="11"/>
          </reference>
          <reference field="34" count="1">
            <x v="1"/>
          </reference>
        </references>
      </pivotArea>
    </format>
    <format dxfId="11">
      <pivotArea outline="0" fieldPosition="0">
        <references count="2">
          <reference field="23" count="1" selected="0">
            <x v="15"/>
          </reference>
          <reference field="34" count="1" selected="0">
            <x v="1"/>
          </reference>
        </references>
      </pivotArea>
    </format>
    <format dxfId="10">
      <pivotArea dataOnly="0" labelOnly="1" outline="0" fieldPosition="0">
        <references count="1">
          <reference field="23" count="1">
            <x v="15"/>
          </reference>
        </references>
      </pivotArea>
    </format>
    <format dxfId="9">
      <pivotArea dataOnly="0" labelOnly="1" outline="0" fieldPosition="0">
        <references count="2">
          <reference field="23" count="1" selected="0">
            <x v="15"/>
          </reference>
          <reference field="34" count="1">
            <x v="1"/>
          </reference>
        </references>
      </pivotArea>
    </format>
    <format dxfId="8">
      <pivotArea outline="0" fieldPosition="0">
        <references count="2">
          <reference field="23" count="1" selected="0">
            <x v="7"/>
          </reference>
          <reference field="34" count="2" selected="0">
            <x v="1"/>
            <x v="2"/>
          </reference>
        </references>
      </pivotArea>
    </format>
    <format dxfId="7">
      <pivotArea dataOnly="0" labelOnly="1" outline="0" fieldPosition="0">
        <references count="1">
          <reference field="23" count="1">
            <x v="7"/>
          </reference>
        </references>
      </pivotArea>
    </format>
    <format dxfId="6">
      <pivotArea dataOnly="0" labelOnly="1" outline="0" fieldPosition="0">
        <references count="2">
          <reference field="23" count="1" selected="0">
            <x v="7"/>
          </reference>
          <reference field="34" count="2">
            <x v="1"/>
            <x v="2"/>
          </reference>
        </references>
      </pivotArea>
    </format>
    <format dxfId="5">
      <pivotArea outline="0" fieldPosition="0">
        <references count="2">
          <reference field="23" count="1" selected="0">
            <x v="13"/>
          </reference>
          <reference field="34" count="1" selected="0">
            <x v="2"/>
          </reference>
        </references>
      </pivotArea>
    </format>
    <format dxfId="4">
      <pivotArea dataOnly="0" labelOnly="1" outline="0" fieldPosition="0">
        <references count="1">
          <reference field="23" count="1">
            <x v="13"/>
          </reference>
        </references>
      </pivotArea>
    </format>
    <format dxfId="3">
      <pivotArea dataOnly="0" labelOnly="1" outline="0" fieldPosition="0">
        <references count="2">
          <reference field="23" count="1" selected="0">
            <x v="13"/>
          </reference>
          <reference field="34" count="1">
            <x v="2"/>
          </reference>
        </references>
      </pivotArea>
    </format>
    <format dxfId="2">
      <pivotArea outline="0" fieldPosition="0">
        <references count="2">
          <reference field="23" count="1" selected="0">
            <x v="0"/>
          </reference>
          <reference field="34" count="2" selected="0">
            <x v="0"/>
            <x v="1"/>
          </reference>
        </references>
      </pivotArea>
    </format>
    <format dxfId="1">
      <pivotArea dataOnly="0" labelOnly="1" outline="0" fieldPosition="0">
        <references count="1">
          <reference field="23" count="1">
            <x v="0"/>
          </reference>
        </references>
      </pivotArea>
    </format>
    <format dxfId="0">
      <pivotArea dataOnly="0" labelOnly="1" outline="0" fieldPosition="0">
        <references count="2">
          <reference field="23" count="1" selected="0">
            <x v="0"/>
          </reference>
          <reference field="3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drawing" Target="../drawings/drawing1.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about:blank" TargetMode="External"/><Relationship Id="rId7"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1"/>
  <sheetViews>
    <sheetView topLeftCell="E1" zoomScaleNormal="100" workbookViewId="0">
      <selection activeCell="I5" sqref="I5"/>
    </sheetView>
  </sheetViews>
  <sheetFormatPr baseColWidth="10" defaultColWidth="11.42578125" defaultRowHeight="12" x14ac:dyDescent="0.2"/>
  <cols>
    <col min="1" max="1" width="52.5703125" style="11" bestFit="1" customWidth="1"/>
    <col min="2" max="2" width="22.5703125" style="11" customWidth="1"/>
    <col min="3" max="3" width="60.85546875" style="11" customWidth="1"/>
    <col min="4" max="4" width="27.7109375" style="11" bestFit="1" customWidth="1"/>
    <col min="5" max="5" width="23.28515625" style="11" customWidth="1"/>
    <col min="6" max="6" width="22.5703125" style="11" customWidth="1"/>
    <col min="7" max="7" width="24.5703125" style="11" customWidth="1"/>
    <col min="8" max="8" width="22.5703125" style="11" customWidth="1"/>
    <col min="9" max="9" width="55.7109375" style="11" bestFit="1" customWidth="1"/>
    <col min="10" max="10" width="22.5703125" style="11" customWidth="1"/>
    <col min="11" max="11" width="36.42578125" style="11" customWidth="1"/>
    <col min="12" max="16384" width="11.42578125" style="11"/>
  </cols>
  <sheetData>
    <row r="1" spans="1:11" x14ac:dyDescent="0.2">
      <c r="A1" s="12" t="s">
        <v>23</v>
      </c>
      <c r="B1" s="13" t="s">
        <v>75</v>
      </c>
      <c r="C1" s="13" t="s">
        <v>76</v>
      </c>
      <c r="D1" s="13" t="s">
        <v>47</v>
      </c>
      <c r="E1" s="13" t="s">
        <v>78</v>
      </c>
      <c r="F1" s="13" t="s">
        <v>81</v>
      </c>
      <c r="G1" s="13" t="s">
        <v>136</v>
      </c>
      <c r="H1" s="13" t="s">
        <v>14</v>
      </c>
      <c r="I1" s="14" t="s">
        <v>54</v>
      </c>
      <c r="J1" s="13" t="s">
        <v>154</v>
      </c>
      <c r="K1" s="14" t="s">
        <v>41</v>
      </c>
    </row>
    <row r="2" spans="1:11" ht="12.75" x14ac:dyDescent="0.2">
      <c r="A2" t="s">
        <v>24</v>
      </c>
      <c r="B2" s="11" t="s">
        <v>20</v>
      </c>
      <c r="C2" s="45" t="s">
        <v>120</v>
      </c>
      <c r="D2" s="15" t="s">
        <v>133</v>
      </c>
      <c r="E2" s="11" t="s">
        <v>18</v>
      </c>
      <c r="F2" s="11" t="s">
        <v>39</v>
      </c>
      <c r="G2" s="11" t="s">
        <v>161</v>
      </c>
      <c r="H2" s="9" t="s">
        <v>15</v>
      </c>
      <c r="I2" s="10" t="s">
        <v>55</v>
      </c>
      <c r="J2" t="s">
        <v>155</v>
      </c>
      <c r="K2" s="60" t="s">
        <v>68</v>
      </c>
    </row>
    <row r="3" spans="1:11" ht="12.75" x14ac:dyDescent="0.2">
      <c r="A3" t="s">
        <v>25</v>
      </c>
      <c r="B3" s="11" t="s">
        <v>21</v>
      </c>
      <c r="C3" s="45" t="s">
        <v>121</v>
      </c>
      <c r="D3" s="15" t="s">
        <v>43</v>
      </c>
      <c r="E3" s="11" t="s">
        <v>49</v>
      </c>
      <c r="F3" s="11" t="s">
        <v>40</v>
      </c>
      <c r="G3" s="11" t="s">
        <v>137</v>
      </c>
      <c r="H3" s="10" t="s">
        <v>16</v>
      </c>
      <c r="I3" s="10" t="s">
        <v>56</v>
      </c>
      <c r="J3" t="s">
        <v>156</v>
      </c>
      <c r="K3" s="61" t="s">
        <v>67</v>
      </c>
    </row>
    <row r="4" spans="1:11" ht="12.75" x14ac:dyDescent="0.2">
      <c r="A4" t="s">
        <v>70</v>
      </c>
      <c r="C4" s="45" t="s">
        <v>122</v>
      </c>
      <c r="D4" s="15" t="s">
        <v>134</v>
      </c>
      <c r="G4" s="11" t="s">
        <v>160</v>
      </c>
      <c r="H4" s="10" t="s">
        <v>17</v>
      </c>
      <c r="I4" s="10" t="s">
        <v>57</v>
      </c>
      <c r="J4" t="s">
        <v>157</v>
      </c>
      <c r="K4" s="62" t="s">
        <v>42</v>
      </c>
    </row>
    <row r="5" spans="1:11" ht="12.75" x14ac:dyDescent="0.2">
      <c r="A5" t="s">
        <v>26</v>
      </c>
      <c r="C5" s="45" t="s">
        <v>123</v>
      </c>
      <c r="D5" s="11" t="s">
        <v>166</v>
      </c>
      <c r="G5" s="11" t="s">
        <v>3</v>
      </c>
      <c r="H5" s="10" t="s">
        <v>69</v>
      </c>
      <c r="I5" s="10" t="s">
        <v>58</v>
      </c>
      <c r="J5"/>
      <c r="K5" s="63" t="s">
        <v>675</v>
      </c>
    </row>
    <row r="6" spans="1:11" ht="12.75" x14ac:dyDescent="0.2">
      <c r="A6" t="s">
        <v>27</v>
      </c>
      <c r="C6" s="45" t="s">
        <v>124</v>
      </c>
      <c r="D6" s="11" t="s">
        <v>135</v>
      </c>
      <c r="G6" s="11" t="s">
        <v>138</v>
      </c>
      <c r="I6" s="15" t="s">
        <v>59</v>
      </c>
      <c r="J6"/>
      <c r="K6" s="64" t="s">
        <v>676</v>
      </c>
    </row>
    <row r="7" spans="1:11" ht="12.75" x14ac:dyDescent="0.2">
      <c r="A7" t="s">
        <v>28</v>
      </c>
      <c r="C7" s="45" t="s">
        <v>125</v>
      </c>
      <c r="D7" s="11" t="s">
        <v>167</v>
      </c>
      <c r="I7" s="15" t="s">
        <v>60</v>
      </c>
      <c r="K7" s="11" t="s">
        <v>677</v>
      </c>
    </row>
    <row r="8" spans="1:11" ht="12.75" x14ac:dyDescent="0.2">
      <c r="A8" t="s">
        <v>29</v>
      </c>
      <c r="C8" s="45" t="s">
        <v>126</v>
      </c>
      <c r="D8" s="15" t="s">
        <v>45</v>
      </c>
      <c r="I8" s="15" t="s">
        <v>61</v>
      </c>
    </row>
    <row r="9" spans="1:11" ht="12.75" x14ac:dyDescent="0.2">
      <c r="A9" t="s">
        <v>30</v>
      </c>
      <c r="C9" s="45" t="s">
        <v>127</v>
      </c>
      <c r="D9" s="15" t="s">
        <v>44</v>
      </c>
      <c r="I9" s="15" t="s">
        <v>62</v>
      </c>
    </row>
    <row r="10" spans="1:11" ht="12.75" x14ac:dyDescent="0.2">
      <c r="A10" t="s">
        <v>31</v>
      </c>
      <c r="C10" s="45" t="s">
        <v>128</v>
      </c>
      <c r="D10" s="15" t="s">
        <v>46</v>
      </c>
      <c r="I10" s="15" t="s">
        <v>64</v>
      </c>
    </row>
    <row r="11" spans="1:11" ht="12.75" x14ac:dyDescent="0.2">
      <c r="A11" t="s">
        <v>32</v>
      </c>
      <c r="C11" s="45" t="s">
        <v>129</v>
      </c>
      <c r="I11" s="15" t="s">
        <v>63</v>
      </c>
      <c r="J11" s="15"/>
    </row>
    <row r="12" spans="1:11" ht="12.75" x14ac:dyDescent="0.2">
      <c r="A12" t="s">
        <v>33</v>
      </c>
      <c r="C12" s="45" t="s">
        <v>130</v>
      </c>
      <c r="I12" s="15" t="s">
        <v>85</v>
      </c>
    </row>
    <row r="13" spans="1:11" ht="12.75" x14ac:dyDescent="0.2">
      <c r="A13" t="s">
        <v>34</v>
      </c>
      <c r="C13" s="45" t="s">
        <v>131</v>
      </c>
      <c r="I13" s="15" t="s">
        <v>65</v>
      </c>
    </row>
    <row r="14" spans="1:11" ht="12.75" x14ac:dyDescent="0.2">
      <c r="A14" s="44" t="s">
        <v>35</v>
      </c>
      <c r="C14" s="45" t="s">
        <v>132</v>
      </c>
    </row>
    <row r="15" spans="1:11" ht="12.75" x14ac:dyDescent="0.2">
      <c r="A15" t="s">
        <v>36</v>
      </c>
      <c r="C15" s="44"/>
    </row>
    <row r="16" spans="1:11" ht="12.75" x14ac:dyDescent="0.2">
      <c r="A16" s="44" t="s">
        <v>37</v>
      </c>
      <c r="I16" s="15"/>
    </row>
    <row r="17" spans="1:1" ht="12.75" x14ac:dyDescent="0.2">
      <c r="A17" t="s">
        <v>38</v>
      </c>
    </row>
    <row r="18" spans="1:1" ht="12.75" x14ac:dyDescent="0.2">
      <c r="A18" t="s">
        <v>52</v>
      </c>
    </row>
    <row r="32" spans="1:1" ht="12.75" thickBot="1" x14ac:dyDescent="0.25"/>
    <row r="33" spans="1:4" ht="15" x14ac:dyDescent="0.25">
      <c r="A33" s="300" t="s">
        <v>86</v>
      </c>
      <c r="B33" s="301"/>
      <c r="C33" s="301"/>
      <c r="D33" s="302"/>
    </row>
    <row r="34" spans="1:4" ht="12.75" x14ac:dyDescent="0.2">
      <c r="A34" s="18" t="s">
        <v>66</v>
      </c>
      <c r="B34" s="19" t="s">
        <v>87</v>
      </c>
      <c r="C34" s="19" t="s">
        <v>88</v>
      </c>
      <c r="D34" s="20" t="s">
        <v>89</v>
      </c>
    </row>
    <row r="35" spans="1:4" ht="25.5" x14ac:dyDescent="0.2">
      <c r="A35" s="21" t="s">
        <v>0</v>
      </c>
      <c r="B35" s="22" t="s">
        <v>90</v>
      </c>
      <c r="C35" s="22" t="s">
        <v>55</v>
      </c>
      <c r="D35" s="23" t="s">
        <v>91</v>
      </c>
    </row>
    <row r="36" spans="1:4" ht="12.75" x14ac:dyDescent="0.2">
      <c r="A36" s="21" t="s">
        <v>8</v>
      </c>
      <c r="B36" s="22" t="s">
        <v>92</v>
      </c>
      <c r="C36" s="22" t="s">
        <v>57</v>
      </c>
      <c r="D36" s="23" t="s">
        <v>91</v>
      </c>
    </row>
    <row r="37" spans="1:4" ht="25.5" x14ac:dyDescent="0.2">
      <c r="A37" s="21" t="s">
        <v>93</v>
      </c>
      <c r="B37" s="22" t="s">
        <v>94</v>
      </c>
      <c r="C37" s="22" t="s">
        <v>56</v>
      </c>
      <c r="D37" s="23" t="s">
        <v>91</v>
      </c>
    </row>
    <row r="38" spans="1:4" ht="25.5" x14ac:dyDescent="0.2">
      <c r="A38" s="21" t="s">
        <v>95</v>
      </c>
      <c r="B38" s="22" t="s">
        <v>96</v>
      </c>
      <c r="C38" s="22" t="s">
        <v>97</v>
      </c>
      <c r="D38" s="23" t="s">
        <v>91</v>
      </c>
    </row>
    <row r="39" spans="1:4" ht="38.25" x14ac:dyDescent="0.2">
      <c r="A39" s="21" t="s">
        <v>98</v>
      </c>
      <c r="B39" s="22" t="s">
        <v>99</v>
      </c>
      <c r="C39" s="22" t="s">
        <v>85</v>
      </c>
      <c r="D39" s="23" t="s">
        <v>91</v>
      </c>
    </row>
    <row r="40" spans="1:4" ht="25.5" x14ac:dyDescent="0.2">
      <c r="A40" s="24" t="s">
        <v>9</v>
      </c>
      <c r="B40" s="25" t="s">
        <v>100</v>
      </c>
      <c r="C40" s="26" t="s">
        <v>101</v>
      </c>
      <c r="D40" s="27" t="s">
        <v>102</v>
      </c>
    </row>
    <row r="41" spans="1:4" ht="38.25" x14ac:dyDescent="0.2">
      <c r="A41" s="24" t="s">
        <v>10</v>
      </c>
      <c r="B41" s="25" t="s">
        <v>103</v>
      </c>
      <c r="C41" s="26" t="s">
        <v>61</v>
      </c>
      <c r="D41" s="27" t="s">
        <v>102</v>
      </c>
    </row>
    <row r="42" spans="1:4" ht="25.5" x14ac:dyDescent="0.2">
      <c r="A42" s="24" t="s">
        <v>1</v>
      </c>
      <c r="B42" s="25" t="s">
        <v>104</v>
      </c>
      <c r="C42" s="26" t="s">
        <v>60</v>
      </c>
      <c r="D42" s="27" t="s">
        <v>102</v>
      </c>
    </row>
    <row r="43" spans="1:4" ht="25.5" x14ac:dyDescent="0.2">
      <c r="A43" s="24" t="s">
        <v>2</v>
      </c>
      <c r="B43" s="25" t="s">
        <v>105</v>
      </c>
      <c r="C43" s="26" t="s">
        <v>59</v>
      </c>
      <c r="D43" s="27" t="s">
        <v>102</v>
      </c>
    </row>
    <row r="44" spans="1:4" ht="38.25" x14ac:dyDescent="0.2">
      <c r="A44" s="24" t="s">
        <v>106</v>
      </c>
      <c r="B44" s="28" t="s">
        <v>107</v>
      </c>
      <c r="C44" s="26" t="s">
        <v>62</v>
      </c>
      <c r="D44" s="27" t="s">
        <v>102</v>
      </c>
    </row>
    <row r="45" spans="1:4" ht="25.5" x14ac:dyDescent="0.2">
      <c r="A45" s="29" t="s">
        <v>108</v>
      </c>
      <c r="B45" s="30" t="s">
        <v>96</v>
      </c>
      <c r="C45" s="30" t="s">
        <v>97</v>
      </c>
      <c r="D45" s="31" t="s">
        <v>109</v>
      </c>
    </row>
    <row r="46" spans="1:4" ht="12.75" x14ac:dyDescent="0.2">
      <c r="A46" s="29" t="s">
        <v>110</v>
      </c>
      <c r="B46" s="32" t="s">
        <v>96</v>
      </c>
      <c r="C46" s="30" t="s">
        <v>97</v>
      </c>
      <c r="D46" s="31" t="s">
        <v>109</v>
      </c>
    </row>
    <row r="47" spans="1:4" ht="12.75" x14ac:dyDescent="0.2">
      <c r="A47" s="29" t="s">
        <v>111</v>
      </c>
      <c r="B47" s="33" t="s">
        <v>112</v>
      </c>
      <c r="C47" s="30" t="s">
        <v>63</v>
      </c>
      <c r="D47" s="31" t="s">
        <v>109</v>
      </c>
    </row>
    <row r="48" spans="1:4" ht="38.25" x14ac:dyDescent="0.2">
      <c r="A48" s="29" t="s">
        <v>11</v>
      </c>
      <c r="B48" s="30" t="s">
        <v>107</v>
      </c>
      <c r="C48" s="30" t="s">
        <v>62</v>
      </c>
      <c r="D48" s="31" t="s">
        <v>109</v>
      </c>
    </row>
    <row r="49" spans="1:4" ht="12.75" x14ac:dyDescent="0.2">
      <c r="A49" s="34" t="s">
        <v>12</v>
      </c>
      <c r="B49" s="35" t="s">
        <v>113</v>
      </c>
      <c r="C49" s="36" t="s">
        <v>114</v>
      </c>
      <c r="D49" s="37" t="s">
        <v>115</v>
      </c>
    </row>
    <row r="50" spans="1:4" ht="38.25" x14ac:dyDescent="0.2">
      <c r="A50" s="34" t="s">
        <v>116</v>
      </c>
      <c r="B50" s="38" t="s">
        <v>107</v>
      </c>
      <c r="C50" s="36" t="s">
        <v>62</v>
      </c>
      <c r="D50" s="37" t="s">
        <v>115</v>
      </c>
    </row>
    <row r="51" spans="1:4" ht="13.5" thickBot="1" x14ac:dyDescent="0.25">
      <c r="A51" s="39" t="s">
        <v>117</v>
      </c>
      <c r="B51" s="40" t="s">
        <v>118</v>
      </c>
      <c r="C51" s="40" t="s">
        <v>119</v>
      </c>
      <c r="D51" s="41"/>
    </row>
  </sheetData>
  <sortState ref="C19:C29">
    <sortCondition ref="C19"/>
  </sortState>
  <mergeCells count="1">
    <mergeCell ref="A33:D33"/>
  </mergeCells>
  <conditionalFormatting sqref="H2">
    <cfRule type="containsText" dxfId="852" priority="31" operator="containsText" text="Corrección ">
      <formula>NOT(ISERROR(SEARCH("Corrección ",H2)))</formula>
    </cfRule>
  </conditionalFormatting>
  <conditionalFormatting sqref="H3">
    <cfRule type="containsText" dxfId="851" priority="29" operator="containsText" text="Acción Correctiva ">
      <formula>NOT(ISERROR(SEARCH("Acción Correctiva ",H3)))</formula>
    </cfRule>
  </conditionalFormatting>
  <conditionalFormatting sqref="H4">
    <cfRule type="containsText" dxfId="850" priority="28" operator="containsText" text="Acción de Mejora ">
      <formula>NOT(ISERROR(SEARCH("Acción de Mejora ",H4)))</formula>
    </cfRule>
  </conditionalFormatting>
  <conditionalFormatting sqref="E2">
    <cfRule type="containsText" dxfId="849" priority="68" operator="containsText" text="Hallazgo - No conformidad">
      <formula>NOT(ISERROR(SEARCH("Hallazgo - No conformidad",E2)))</formula>
    </cfRule>
  </conditionalFormatting>
  <conditionalFormatting sqref="E3">
    <cfRule type="containsText" dxfId="848" priority="67" operator="containsText" text="Oportunidad de Mejora ">
      <formula>NOT(ISERROR(SEARCH("Oportunidad de Mejora ",E3)))</formula>
    </cfRule>
  </conditionalFormatting>
  <conditionalFormatting sqref="H5">
    <cfRule type="containsText" dxfId="847" priority="27" operator="containsText" text="Acción preventiva ">
      <formula>NOT(ISERROR(SEARCH("Acción preventiva ",H5)))</formula>
    </cfRule>
  </conditionalFormatting>
  <conditionalFormatting sqref="F2:G2">
    <cfRule type="containsText" dxfId="846" priority="9" operator="containsText" text="SI">
      <formula>NOT(ISERROR(SEARCH("SI",F2)))</formula>
    </cfRule>
  </conditionalFormatting>
  <conditionalFormatting sqref="F3:G3">
    <cfRule type="containsText" dxfId="845" priority="8" operator="containsText" text="NO">
      <formula>NOT(ISERROR(SEARCH("NO",F3)))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2"/>
  <sheetViews>
    <sheetView topLeftCell="C86" zoomScaleNormal="100" workbookViewId="0">
      <selection activeCell="I112" sqref="I112"/>
    </sheetView>
  </sheetViews>
  <sheetFormatPr baseColWidth="10" defaultRowHeight="12.75" x14ac:dyDescent="0.2"/>
  <cols>
    <col min="1" max="1" width="47.85546875" customWidth="1"/>
    <col min="2" max="2" width="52.28515625" customWidth="1"/>
    <col min="3" max="3" width="13.28515625" customWidth="1"/>
    <col min="4" max="4" width="13.5703125" customWidth="1"/>
    <col min="5" max="5" width="12.42578125" customWidth="1"/>
    <col min="6" max="6" width="13.7109375" customWidth="1"/>
    <col min="7" max="7" width="16.42578125" customWidth="1"/>
    <col min="8" max="8" width="24" customWidth="1"/>
    <col min="9" max="9" width="12.7109375" customWidth="1"/>
    <col min="10" max="10" width="13.42578125" customWidth="1"/>
    <col min="11" max="11" width="12.42578125" customWidth="1"/>
    <col min="12" max="12" width="12.28515625" customWidth="1"/>
  </cols>
  <sheetData>
    <row r="1" spans="1:8" s="119" customFormat="1" hidden="1" x14ac:dyDescent="0.2"/>
    <row r="2" spans="1:8" s="119" customFormat="1" ht="15" hidden="1" x14ac:dyDescent="0.25">
      <c r="A2" s="320" t="s">
        <v>818</v>
      </c>
      <c r="B2" s="320"/>
      <c r="C2" s="320"/>
      <c r="D2" s="320"/>
      <c r="E2" s="320"/>
      <c r="F2" s="320"/>
      <c r="G2" s="320"/>
      <c r="H2" s="120"/>
    </row>
    <row r="3" spans="1:8" s="119" customFormat="1" hidden="1" x14ac:dyDescent="0.2">
      <c r="A3" s="120"/>
      <c r="B3" s="120"/>
      <c r="C3" s="121"/>
      <c r="D3" s="121"/>
      <c r="E3" s="120"/>
      <c r="F3" s="120"/>
      <c r="G3" s="120"/>
      <c r="H3" s="120"/>
    </row>
    <row r="4" spans="1:8" s="119" customFormat="1" hidden="1" x14ac:dyDescent="0.2">
      <c r="A4" s="120"/>
      <c r="B4" s="120"/>
      <c r="C4" s="121"/>
      <c r="D4" s="121"/>
      <c r="E4" s="120"/>
      <c r="F4" s="120"/>
      <c r="G4" s="120"/>
      <c r="H4" s="120"/>
    </row>
    <row r="5" spans="1:8" s="119" customFormat="1" hidden="1" x14ac:dyDescent="0.2">
      <c r="A5" s="120"/>
      <c r="B5" s="120" t="s">
        <v>760</v>
      </c>
      <c r="C5" s="121" t="s">
        <v>761</v>
      </c>
      <c r="D5" s="121" t="s">
        <v>762</v>
      </c>
      <c r="E5" s="120" t="s">
        <v>763</v>
      </c>
      <c r="F5" s="120" t="s">
        <v>764</v>
      </c>
      <c r="G5" s="120" t="s">
        <v>765</v>
      </c>
      <c r="H5" s="120"/>
    </row>
    <row r="6" spans="1:8" s="119" customFormat="1" hidden="1" x14ac:dyDescent="0.2">
      <c r="A6" s="120" t="s">
        <v>766</v>
      </c>
      <c r="B6" s="120">
        <v>178</v>
      </c>
      <c r="C6" s="120">
        <v>138</v>
      </c>
      <c r="D6" s="120">
        <v>17</v>
      </c>
      <c r="E6" s="120">
        <v>21</v>
      </c>
      <c r="F6" s="120">
        <v>1</v>
      </c>
      <c r="G6" s="120">
        <v>1</v>
      </c>
      <c r="H6" s="120"/>
    </row>
    <row r="7" spans="1:8" s="119" customFormat="1" hidden="1" x14ac:dyDescent="0.2">
      <c r="A7" s="120"/>
      <c r="B7" s="120"/>
      <c r="C7" s="127">
        <f>C6/$B$6</f>
        <v>0.7752808988764045</v>
      </c>
      <c r="D7" s="127">
        <f t="shared" ref="D7:G7" si="0">D6/$B$6</f>
        <v>9.5505617977528087E-2</v>
      </c>
      <c r="E7" s="127">
        <f t="shared" si="0"/>
        <v>0.11797752808988764</v>
      </c>
      <c r="F7" s="127">
        <f t="shared" si="0"/>
        <v>5.6179775280898875E-3</v>
      </c>
      <c r="G7" s="127">
        <f t="shared" si="0"/>
        <v>5.6179775280898875E-3</v>
      </c>
      <c r="H7" s="120"/>
    </row>
    <row r="8" spans="1:8" s="119" customFormat="1" hidden="1" x14ac:dyDescent="0.2">
      <c r="A8" s="120"/>
      <c r="B8" s="120"/>
      <c r="C8" s="121"/>
      <c r="D8" s="121"/>
      <c r="E8" s="120"/>
      <c r="F8" s="120"/>
      <c r="G8" s="120"/>
      <c r="H8" s="120"/>
    </row>
    <row r="9" spans="1:8" s="119" customFormat="1" hidden="1" x14ac:dyDescent="0.2">
      <c r="B9" s="119">
        <v>2020</v>
      </c>
      <c r="H9" s="120"/>
    </row>
    <row r="10" spans="1:8" s="119" customFormat="1" hidden="1" x14ac:dyDescent="0.2">
      <c r="B10" s="119">
        <v>91</v>
      </c>
      <c r="C10" s="119">
        <v>38</v>
      </c>
      <c r="D10" s="119">
        <v>29</v>
      </c>
      <c r="E10" s="119">
        <v>22</v>
      </c>
      <c r="G10" s="119">
        <v>2</v>
      </c>
      <c r="H10" s="120"/>
    </row>
    <row r="11" spans="1:8" s="119" customFormat="1" hidden="1" x14ac:dyDescent="0.2">
      <c r="A11" s="119" t="s">
        <v>880</v>
      </c>
      <c r="B11" s="119" t="s">
        <v>881</v>
      </c>
      <c r="C11" s="119" t="s">
        <v>882</v>
      </c>
      <c r="H11" s="120"/>
    </row>
    <row r="12" spans="1:8" s="119" customFormat="1" hidden="1" x14ac:dyDescent="0.2">
      <c r="A12" s="119">
        <v>39</v>
      </c>
      <c r="B12" s="119">
        <f>B10-A12</f>
        <v>52</v>
      </c>
      <c r="C12" s="62">
        <f>A12+B12</f>
        <v>91</v>
      </c>
      <c r="H12" s="120"/>
    </row>
    <row r="13" spans="1:8" s="119" customFormat="1" hidden="1" x14ac:dyDescent="0.2">
      <c r="A13" s="120"/>
      <c r="B13" s="120"/>
      <c r="C13" s="121"/>
      <c r="D13" s="121"/>
      <c r="E13" s="120"/>
      <c r="F13" s="120"/>
      <c r="G13" s="120"/>
      <c r="H13" s="120"/>
    </row>
    <row r="14" spans="1:8" s="119" customFormat="1" hidden="1" x14ac:dyDescent="0.2">
      <c r="A14" s="120"/>
      <c r="B14" s="120"/>
      <c r="C14" s="121"/>
      <c r="D14" s="121"/>
      <c r="E14" s="120"/>
      <c r="F14" s="120"/>
      <c r="G14" s="120"/>
      <c r="H14" s="120"/>
    </row>
    <row r="15" spans="1:8" s="119" customFormat="1" hidden="1" x14ac:dyDescent="0.2">
      <c r="A15" s="120"/>
      <c r="B15" s="120"/>
      <c r="C15" s="121"/>
      <c r="D15" s="121"/>
      <c r="E15" s="120"/>
      <c r="F15" s="120"/>
      <c r="G15" s="120"/>
      <c r="H15" s="120"/>
    </row>
    <row r="16" spans="1:8" s="119" customFormat="1" hidden="1" x14ac:dyDescent="0.2">
      <c r="A16" s="120"/>
      <c r="B16" s="120"/>
      <c r="C16" s="121"/>
      <c r="D16" s="121"/>
      <c r="E16" s="120"/>
      <c r="F16" s="120"/>
      <c r="G16" s="120"/>
      <c r="H16" s="120"/>
    </row>
    <row r="17" spans="1:8" s="119" customFormat="1" hidden="1" x14ac:dyDescent="0.2">
      <c r="A17" s="120"/>
      <c r="B17" s="120"/>
      <c r="C17" s="121"/>
      <c r="D17" s="121"/>
      <c r="E17" s="120"/>
      <c r="F17" s="120"/>
      <c r="G17" s="120"/>
      <c r="H17" s="120"/>
    </row>
    <row r="18" spans="1:8" s="119" customFormat="1" hidden="1" x14ac:dyDescent="0.2">
      <c r="A18" s="120"/>
      <c r="B18" s="120"/>
      <c r="C18" s="121"/>
      <c r="D18" s="121"/>
      <c r="E18" s="120"/>
      <c r="F18" s="120"/>
      <c r="G18" s="120"/>
      <c r="H18" s="120"/>
    </row>
    <row r="19" spans="1:8" s="119" customFormat="1" hidden="1" x14ac:dyDescent="0.2">
      <c r="A19" s="120"/>
      <c r="B19" s="120"/>
      <c r="C19" s="121"/>
      <c r="D19" s="121"/>
      <c r="E19" s="120"/>
      <c r="F19" s="120"/>
      <c r="G19" s="120"/>
      <c r="H19" s="120"/>
    </row>
    <row r="20" spans="1:8" s="119" customFormat="1" hidden="1" x14ac:dyDescent="0.2">
      <c r="A20" s="120"/>
      <c r="B20" s="120"/>
      <c r="C20" s="121"/>
      <c r="D20" s="121"/>
      <c r="E20" s="120"/>
      <c r="F20" s="120"/>
      <c r="G20" s="120"/>
      <c r="H20" s="120"/>
    </row>
    <row r="21" spans="1:8" s="119" customFormat="1" hidden="1" x14ac:dyDescent="0.2">
      <c r="A21" s="120"/>
      <c r="B21" s="120"/>
      <c r="C21" s="121"/>
      <c r="D21" s="121"/>
      <c r="E21" s="120"/>
      <c r="F21" s="120"/>
      <c r="G21" s="120"/>
      <c r="H21" s="120"/>
    </row>
    <row r="22" spans="1:8" s="119" customFormat="1" hidden="1" x14ac:dyDescent="0.2">
      <c r="A22" s="120"/>
      <c r="B22" s="120"/>
      <c r="C22" s="121"/>
      <c r="D22" s="121"/>
      <c r="E22" s="120"/>
      <c r="F22" s="120"/>
      <c r="G22" s="120"/>
      <c r="H22" s="120"/>
    </row>
    <row r="23" spans="1:8" s="119" customFormat="1" hidden="1" x14ac:dyDescent="0.2">
      <c r="A23" s="120"/>
      <c r="B23" s="120"/>
      <c r="C23" s="121"/>
      <c r="D23" s="121"/>
      <c r="E23" s="120"/>
      <c r="F23" s="120"/>
      <c r="G23" s="120"/>
      <c r="H23" s="120"/>
    </row>
    <row r="24" spans="1:8" s="119" customFormat="1" hidden="1" x14ac:dyDescent="0.2">
      <c r="A24" s="120"/>
      <c r="B24" s="120"/>
      <c r="C24" s="121"/>
      <c r="D24" s="121"/>
      <c r="E24" s="120"/>
      <c r="F24" s="120"/>
      <c r="G24" s="120"/>
      <c r="H24" s="120"/>
    </row>
    <row r="25" spans="1:8" s="119" customFormat="1" hidden="1" x14ac:dyDescent="0.2">
      <c r="A25" s="120"/>
      <c r="B25" s="120"/>
      <c r="C25" s="121"/>
      <c r="D25" s="121"/>
      <c r="E25" s="120"/>
      <c r="F25" s="120"/>
      <c r="G25" s="120"/>
      <c r="H25" s="120"/>
    </row>
    <row r="26" spans="1:8" s="119" customFormat="1" hidden="1" x14ac:dyDescent="0.2">
      <c r="A26" s="120"/>
      <c r="B26" s="120"/>
      <c r="C26" s="121"/>
      <c r="D26" s="121"/>
      <c r="E26" s="120"/>
      <c r="F26" s="120"/>
      <c r="G26" s="120"/>
      <c r="H26" s="120"/>
    </row>
    <row r="27" spans="1:8" s="119" customFormat="1" hidden="1" x14ac:dyDescent="0.2">
      <c r="A27" s="120"/>
      <c r="B27" s="120"/>
      <c r="C27" s="121"/>
      <c r="D27" s="121"/>
      <c r="E27" s="120"/>
      <c r="F27" s="120"/>
      <c r="G27" s="120"/>
      <c r="H27" s="120"/>
    </row>
    <row r="28" spans="1:8" s="119" customFormat="1" hidden="1" x14ac:dyDescent="0.2">
      <c r="A28" s="120"/>
      <c r="B28" s="120"/>
      <c r="C28" s="121"/>
      <c r="D28" s="121"/>
      <c r="E28" s="120"/>
      <c r="F28" s="120"/>
      <c r="G28" s="120"/>
      <c r="H28" s="120"/>
    </row>
    <row r="29" spans="1:8" s="119" customFormat="1" hidden="1" x14ac:dyDescent="0.2">
      <c r="A29" s="120"/>
      <c r="B29" s="120"/>
      <c r="C29" s="121"/>
      <c r="D29" s="121"/>
      <c r="E29" s="120"/>
      <c r="F29" s="120"/>
      <c r="G29" s="120"/>
      <c r="H29" s="120"/>
    </row>
    <row r="30" spans="1:8" s="119" customFormat="1" hidden="1" x14ac:dyDescent="0.2">
      <c r="A30" s="120"/>
      <c r="B30" s="120"/>
      <c r="C30" s="121"/>
      <c r="D30" s="121"/>
      <c r="E30" s="120"/>
      <c r="F30" s="120"/>
      <c r="G30" s="120"/>
      <c r="H30" s="120"/>
    </row>
    <row r="31" spans="1:8" s="119" customFormat="1" hidden="1" x14ac:dyDescent="0.2">
      <c r="A31" s="120"/>
      <c r="B31" s="120"/>
      <c r="C31" s="121"/>
      <c r="D31" s="121"/>
      <c r="E31" s="120"/>
      <c r="F31" s="120"/>
      <c r="G31" s="120"/>
      <c r="H31" s="120"/>
    </row>
    <row r="32" spans="1:8" s="119" customFormat="1" hidden="1" x14ac:dyDescent="0.2">
      <c r="A32" s="120"/>
      <c r="B32" s="120"/>
      <c r="C32" s="121"/>
      <c r="D32" s="121"/>
      <c r="E32" s="120"/>
      <c r="F32" s="120"/>
      <c r="G32" s="120"/>
      <c r="H32" s="120"/>
    </row>
    <row r="33" spans="1:8" s="119" customFormat="1" hidden="1" x14ac:dyDescent="0.2">
      <c r="A33" s="120"/>
      <c r="B33" s="120"/>
      <c r="C33" s="121"/>
      <c r="D33" s="121"/>
      <c r="E33" s="120"/>
      <c r="F33" s="120"/>
      <c r="G33" s="120"/>
      <c r="H33" s="120"/>
    </row>
    <row r="34" spans="1:8" s="119" customFormat="1" hidden="1" x14ac:dyDescent="0.2">
      <c r="A34" s="120"/>
      <c r="B34" s="120"/>
      <c r="C34" s="121"/>
      <c r="D34" s="121"/>
      <c r="E34" s="120"/>
      <c r="F34" s="120"/>
      <c r="G34" s="120"/>
      <c r="H34" s="120"/>
    </row>
    <row r="35" spans="1:8" s="119" customFormat="1" ht="15.75" hidden="1" x14ac:dyDescent="0.25">
      <c r="A35" s="321" t="s">
        <v>819</v>
      </c>
      <c r="B35" s="321"/>
      <c r="C35" s="321"/>
      <c r="D35" s="321"/>
      <c r="E35" s="321"/>
      <c r="F35" s="321"/>
      <c r="G35" s="321"/>
    </row>
    <row r="36" spans="1:8" s="119" customFormat="1" hidden="1" x14ac:dyDescent="0.2"/>
    <row r="37" spans="1:8" hidden="1" x14ac:dyDescent="0.2">
      <c r="A37" s="122" t="s">
        <v>48</v>
      </c>
      <c r="B37" s="119" t="s">
        <v>767</v>
      </c>
    </row>
    <row r="38" spans="1:8" s="119" customFormat="1" hidden="1" x14ac:dyDescent="0.2">
      <c r="A38"/>
      <c r="B38"/>
      <c r="C38"/>
      <c r="D38"/>
      <c r="E38"/>
      <c r="F38"/>
    </row>
    <row r="39" spans="1:8" s="119" customFormat="1" hidden="1" x14ac:dyDescent="0.2">
      <c r="A39"/>
      <c r="B39" s="122" t="s">
        <v>142</v>
      </c>
      <c r="C39"/>
      <c r="D39"/>
      <c r="E39"/>
      <c r="F39"/>
    </row>
    <row r="40" spans="1:8" s="133" customFormat="1" hidden="1" x14ac:dyDescent="0.2">
      <c r="A40"/>
      <c r="B40" s="119" t="s">
        <v>42</v>
      </c>
      <c r="C40" s="119" t="s">
        <v>68</v>
      </c>
      <c r="D40" s="119" t="s">
        <v>67</v>
      </c>
      <c r="E40" s="119" t="s">
        <v>677</v>
      </c>
      <c r="F40" s="119" t="s">
        <v>364</v>
      </c>
    </row>
    <row r="41" spans="1:8" s="119" customFormat="1" hidden="1" x14ac:dyDescent="0.2">
      <c r="A41" t="s">
        <v>387</v>
      </c>
      <c r="B41" s="123">
        <v>38</v>
      </c>
      <c r="C41" s="123">
        <v>29</v>
      </c>
      <c r="D41" s="123">
        <v>22</v>
      </c>
      <c r="E41" s="123">
        <v>2</v>
      </c>
      <c r="F41" s="123">
        <v>91</v>
      </c>
    </row>
    <row r="42" spans="1:8" s="119" customFormat="1" hidden="1" x14ac:dyDescent="0.2">
      <c r="A42"/>
      <c r="B42"/>
      <c r="C42"/>
      <c r="D42"/>
      <c r="E42"/>
      <c r="F42"/>
    </row>
    <row r="43" spans="1:8" s="119" customFormat="1" hidden="1" x14ac:dyDescent="0.2">
      <c r="B43"/>
      <c r="C43"/>
      <c r="D43"/>
      <c r="E43"/>
      <c r="F43"/>
    </row>
    <row r="44" spans="1:8" s="119" customFormat="1" hidden="1" x14ac:dyDescent="0.2">
      <c r="A44" s="125" t="s">
        <v>768</v>
      </c>
      <c r="B44" s="129" t="s">
        <v>814</v>
      </c>
      <c r="C44" s="129" t="s">
        <v>68</v>
      </c>
      <c r="D44" s="129" t="s">
        <v>67</v>
      </c>
      <c r="E44" s="129" t="s">
        <v>791</v>
      </c>
      <c r="F44"/>
    </row>
    <row r="45" spans="1:8" s="119" customFormat="1" hidden="1" x14ac:dyDescent="0.2">
      <c r="A45" s="125">
        <v>91</v>
      </c>
      <c r="B45" s="126">
        <v>38</v>
      </c>
      <c r="C45" s="126">
        <v>29</v>
      </c>
      <c r="D45" s="126">
        <v>22</v>
      </c>
      <c r="E45" s="126">
        <v>2</v>
      </c>
      <c r="F45"/>
      <c r="G45" s="126"/>
    </row>
    <row r="46" spans="1:8" s="119" customFormat="1" hidden="1" x14ac:dyDescent="0.2">
      <c r="A46" s="145">
        <v>1</v>
      </c>
      <c r="B46" s="130">
        <f>B45/$A$45</f>
        <v>0.4175824175824176</v>
      </c>
      <c r="C46" s="130">
        <f t="shared" ref="C46:E46" si="1">C45/$A$45</f>
        <v>0.31868131868131866</v>
      </c>
      <c r="D46" s="130">
        <f t="shared" si="1"/>
        <v>0.24175824175824176</v>
      </c>
      <c r="E46" s="130">
        <f t="shared" si="1"/>
        <v>2.197802197802198E-2</v>
      </c>
      <c r="F46"/>
    </row>
    <row r="47" spans="1:8" s="119" customFormat="1" hidden="1" x14ac:dyDescent="0.2">
      <c r="A47"/>
      <c r="B47"/>
      <c r="C47"/>
      <c r="D47"/>
      <c r="E47"/>
      <c r="F47"/>
    </row>
    <row r="48" spans="1:8" s="119" customFormat="1" hidden="1" x14ac:dyDescent="0.2">
      <c r="A48"/>
      <c r="B48"/>
      <c r="C48"/>
      <c r="D48"/>
      <c r="E48"/>
      <c r="F48"/>
    </row>
    <row r="49" spans="1:6" s="119" customFormat="1" hidden="1" x14ac:dyDescent="0.2">
      <c r="A49"/>
      <c r="B49"/>
      <c r="C49"/>
      <c r="D49"/>
      <c r="E49"/>
      <c r="F49"/>
    </row>
    <row r="50" spans="1:6" s="119" customFormat="1" hidden="1" x14ac:dyDescent="0.2">
      <c r="A50"/>
      <c r="B50"/>
      <c r="C50"/>
      <c r="D50"/>
      <c r="E50"/>
      <c r="F50"/>
    </row>
    <row r="51" spans="1:6" s="119" customFormat="1" hidden="1" x14ac:dyDescent="0.2">
      <c r="A51"/>
      <c r="B51"/>
      <c r="C51"/>
      <c r="D51"/>
      <c r="E51"/>
      <c r="F51"/>
    </row>
    <row r="52" spans="1:6" s="119" customFormat="1" hidden="1" x14ac:dyDescent="0.2">
      <c r="A52"/>
      <c r="B52"/>
      <c r="C52"/>
      <c r="D52"/>
      <c r="E52"/>
      <c r="F52"/>
    </row>
    <row r="53" spans="1:6" s="119" customFormat="1" hidden="1" x14ac:dyDescent="0.2">
      <c r="A53"/>
      <c r="B53"/>
      <c r="C53"/>
      <c r="D53"/>
      <c r="E53"/>
      <c r="F53"/>
    </row>
    <row r="54" spans="1:6" s="119" customFormat="1" hidden="1" x14ac:dyDescent="0.2">
      <c r="A54"/>
      <c r="B54"/>
      <c r="C54"/>
      <c r="D54"/>
      <c r="E54"/>
      <c r="F54"/>
    </row>
    <row r="55" spans="1:6" s="119" customFormat="1" hidden="1" x14ac:dyDescent="0.2"/>
    <row r="56" spans="1:6" s="119" customFormat="1" hidden="1" x14ac:dyDescent="0.2"/>
    <row r="57" spans="1:6" s="119" customFormat="1" hidden="1" x14ac:dyDescent="0.2"/>
    <row r="58" spans="1:6" s="119" customFormat="1" hidden="1" x14ac:dyDescent="0.2"/>
    <row r="59" spans="1:6" s="119" customFormat="1" hidden="1" x14ac:dyDescent="0.2"/>
    <row r="60" spans="1:6" s="119" customFormat="1" hidden="1" x14ac:dyDescent="0.2"/>
    <row r="61" spans="1:6" s="119" customFormat="1" hidden="1" x14ac:dyDescent="0.2"/>
    <row r="62" spans="1:6" s="119" customFormat="1" hidden="1" x14ac:dyDescent="0.2"/>
    <row r="63" spans="1:6" s="119" customFormat="1" hidden="1" x14ac:dyDescent="0.2"/>
    <row r="64" spans="1:6" s="119" customFormat="1" hidden="1" x14ac:dyDescent="0.2"/>
    <row r="65" spans="1:7" s="119" customFormat="1" hidden="1" x14ac:dyDescent="0.2"/>
    <row r="66" spans="1:7" s="119" customFormat="1" hidden="1" x14ac:dyDescent="0.2"/>
    <row r="67" spans="1:7" s="119" customFormat="1" hidden="1" x14ac:dyDescent="0.2"/>
    <row r="68" spans="1:7" s="119" customFormat="1" x14ac:dyDescent="0.2"/>
    <row r="69" spans="1:7" s="119" customFormat="1" ht="15.75" x14ac:dyDescent="0.2">
      <c r="A69" s="322" t="s">
        <v>992</v>
      </c>
      <c r="B69" s="322"/>
      <c r="C69" s="322"/>
      <c r="D69" s="322"/>
      <c r="E69" s="322"/>
      <c r="F69" s="322"/>
      <c r="G69" s="322"/>
    </row>
    <row r="70" spans="1:7" s="119" customFormat="1" x14ac:dyDescent="0.2"/>
    <row r="71" spans="1:7" s="119" customFormat="1" x14ac:dyDescent="0.2">
      <c r="A71" s="122" t="s">
        <v>48</v>
      </c>
      <c r="B71" s="119" t="s">
        <v>767</v>
      </c>
    </row>
    <row r="72" spans="1:7" s="119" customFormat="1" x14ac:dyDescent="0.2"/>
    <row r="73" spans="1:7" s="119" customFormat="1" x14ac:dyDescent="0.2">
      <c r="A73"/>
      <c r="B73" s="122" t="s">
        <v>142</v>
      </c>
      <c r="C73"/>
      <c r="D73"/>
      <c r="E73"/>
      <c r="F73"/>
    </row>
    <row r="74" spans="1:7" s="119" customFormat="1" x14ac:dyDescent="0.2">
      <c r="A74"/>
      <c r="B74" s="119" t="s">
        <v>42</v>
      </c>
      <c r="C74" s="119" t="s">
        <v>68</v>
      </c>
      <c r="D74" s="119" t="s">
        <v>67</v>
      </c>
      <c r="E74" s="119" t="s">
        <v>677</v>
      </c>
      <c r="F74" s="119" t="s">
        <v>364</v>
      </c>
    </row>
    <row r="75" spans="1:7" s="119" customFormat="1" x14ac:dyDescent="0.2">
      <c r="A75" t="s">
        <v>387</v>
      </c>
      <c r="B75" s="123">
        <v>54</v>
      </c>
      <c r="C75" s="123">
        <v>31</v>
      </c>
      <c r="D75" s="123">
        <v>19</v>
      </c>
      <c r="E75" s="123">
        <v>1</v>
      </c>
      <c r="F75" s="123">
        <v>105</v>
      </c>
    </row>
    <row r="76" spans="1:7" s="119" customFormat="1" x14ac:dyDescent="0.2"/>
    <row r="77" spans="1:7" s="119" customFormat="1" x14ac:dyDescent="0.2"/>
    <row r="78" spans="1:7" s="119" customFormat="1" x14ac:dyDescent="0.2">
      <c r="A78" s="125" t="s">
        <v>768</v>
      </c>
      <c r="B78" s="129" t="s">
        <v>814</v>
      </c>
      <c r="C78" s="129" t="s">
        <v>68</v>
      </c>
      <c r="D78" s="129" t="s">
        <v>67</v>
      </c>
      <c r="E78" s="129" t="s">
        <v>791</v>
      </c>
    </row>
    <row r="79" spans="1:7" s="119" customFormat="1" x14ac:dyDescent="0.2">
      <c r="A79" s="125">
        <v>105</v>
      </c>
      <c r="B79" s="126">
        <v>54</v>
      </c>
      <c r="C79" s="126">
        <v>31</v>
      </c>
      <c r="D79" s="126">
        <v>19</v>
      </c>
      <c r="E79" s="126">
        <v>1</v>
      </c>
    </row>
    <row r="80" spans="1:7" s="119" customFormat="1" x14ac:dyDescent="0.2">
      <c r="A80" s="145">
        <v>1</v>
      </c>
      <c r="B80" s="130">
        <f>B79/$A$79</f>
        <v>0.51428571428571423</v>
      </c>
      <c r="C80" s="130">
        <f>C79/$A$79</f>
        <v>0.29523809523809524</v>
      </c>
      <c r="D80" s="130">
        <f>D79/$A$79</f>
        <v>0.18095238095238095</v>
      </c>
      <c r="E80" s="130">
        <f>E79/$A$79</f>
        <v>9.5238095238095247E-3</v>
      </c>
    </row>
    <row r="81" s="119" customFormat="1" x14ac:dyDescent="0.2"/>
    <row r="82" s="119" customFormat="1" x14ac:dyDescent="0.2"/>
    <row r="83" s="119" customFormat="1" x14ac:dyDescent="0.2"/>
    <row r="84" s="119" customFormat="1" x14ac:dyDescent="0.2"/>
    <row r="85" s="119" customFormat="1" x14ac:dyDescent="0.2"/>
    <row r="86" s="119" customFormat="1" x14ac:dyDescent="0.2"/>
    <row r="87" s="119" customFormat="1" x14ac:dyDescent="0.2"/>
    <row r="88" s="119" customFormat="1" x14ac:dyDescent="0.2"/>
    <row r="89" s="119" customFormat="1" x14ac:dyDescent="0.2"/>
    <row r="90" s="119" customFormat="1" x14ac:dyDescent="0.2"/>
    <row r="91" s="119" customFormat="1" x14ac:dyDescent="0.2"/>
    <row r="92" s="119" customFormat="1" x14ac:dyDescent="0.2"/>
    <row r="93" s="119" customFormat="1" x14ac:dyDescent="0.2"/>
    <row r="94" s="119" customFormat="1" x14ac:dyDescent="0.2"/>
    <row r="95" s="119" customFormat="1" x14ac:dyDescent="0.2"/>
    <row r="96" s="119" customFormat="1" x14ac:dyDescent="0.2"/>
    <row r="97" spans="1:12" s="119" customFormat="1" x14ac:dyDescent="0.2"/>
    <row r="98" spans="1:12" s="119" customFormat="1" x14ac:dyDescent="0.2"/>
    <row r="99" spans="1:12" s="119" customFormat="1" x14ac:dyDescent="0.2"/>
    <row r="100" spans="1:12" s="119" customFormat="1" x14ac:dyDescent="0.2">
      <c r="F100" s="119">
        <v>152</v>
      </c>
    </row>
    <row r="101" spans="1:12" s="119" customFormat="1" x14ac:dyDescent="0.2">
      <c r="F101" s="119">
        <v>87</v>
      </c>
      <c r="G101" s="119">
        <f>F100-F101-F102</f>
        <v>59</v>
      </c>
    </row>
    <row r="102" spans="1:12" s="119" customFormat="1" x14ac:dyDescent="0.2">
      <c r="F102" s="119">
        <v>6</v>
      </c>
    </row>
    <row r="103" spans="1:12" s="119" customFormat="1" ht="15.75" x14ac:dyDescent="0.2">
      <c r="A103" s="323" t="s">
        <v>1589</v>
      </c>
      <c r="B103" s="323"/>
      <c r="C103" s="323"/>
      <c r="D103" s="323"/>
      <c r="E103" s="323"/>
      <c r="F103" s="323"/>
      <c r="G103" s="323"/>
      <c r="I103" s="119">
        <f>F111-F75</f>
        <v>47</v>
      </c>
      <c r="J103" s="119" t="s">
        <v>1594</v>
      </c>
    </row>
    <row r="104" spans="1:12" s="119" customFormat="1" x14ac:dyDescent="0.2">
      <c r="I104" s="119">
        <f>I113-J110</f>
        <v>40</v>
      </c>
      <c r="J104" s="119" t="s">
        <v>1612</v>
      </c>
    </row>
    <row r="105" spans="1:12" s="119" customFormat="1" x14ac:dyDescent="0.2">
      <c r="I105" s="119">
        <f>I103+I104</f>
        <v>87</v>
      </c>
      <c r="J105" s="119" t="s">
        <v>1613</v>
      </c>
    </row>
    <row r="106" spans="1:12" s="119" customFormat="1" x14ac:dyDescent="0.2"/>
    <row r="107" spans="1:12" s="119" customFormat="1" x14ac:dyDescent="0.2">
      <c r="A107" s="122" t="s">
        <v>48</v>
      </c>
      <c r="B107" s="119" t="s">
        <v>767</v>
      </c>
      <c r="J107" s="119">
        <f>A79</f>
        <v>105</v>
      </c>
    </row>
    <row r="108" spans="1:12" s="119" customFormat="1" x14ac:dyDescent="0.2">
      <c r="J108"/>
      <c r="K108"/>
    </row>
    <row r="109" spans="1:12" s="119" customFormat="1" x14ac:dyDescent="0.2">
      <c r="A109"/>
      <c r="B109" s="122" t="s">
        <v>142</v>
      </c>
      <c r="C109"/>
      <c r="D109"/>
      <c r="E109"/>
      <c r="F109"/>
      <c r="H109" s="122" t="s">
        <v>1607</v>
      </c>
      <c r="I109" t="s">
        <v>1608</v>
      </c>
    </row>
    <row r="110" spans="1:12" s="119" customFormat="1" x14ac:dyDescent="0.2">
      <c r="A110"/>
      <c r="B110" s="119" t="s">
        <v>42</v>
      </c>
      <c r="C110" s="119" t="s">
        <v>68</v>
      </c>
      <c r="D110" s="119" t="s">
        <v>67</v>
      </c>
      <c r="E110" s="119" t="s">
        <v>677</v>
      </c>
      <c r="F110" s="119" t="s">
        <v>364</v>
      </c>
      <c r="H110" s="279" t="s">
        <v>996</v>
      </c>
      <c r="I110" s="123">
        <v>38</v>
      </c>
      <c r="J110" s="119">
        <f>I110+I111</f>
        <v>54</v>
      </c>
      <c r="L110"/>
    </row>
    <row r="111" spans="1:12" s="119" customFormat="1" x14ac:dyDescent="0.2">
      <c r="A111" t="s">
        <v>387</v>
      </c>
      <c r="B111" s="123">
        <v>94</v>
      </c>
      <c r="C111" s="123">
        <v>42</v>
      </c>
      <c r="D111" s="123">
        <v>10</v>
      </c>
      <c r="E111" s="123">
        <v>6</v>
      </c>
      <c r="F111" s="123">
        <v>152</v>
      </c>
      <c r="H111" s="279" t="s">
        <v>997</v>
      </c>
      <c r="I111" s="123">
        <v>16</v>
      </c>
      <c r="J111" s="123"/>
      <c r="L111"/>
    </row>
    <row r="112" spans="1:12" s="119" customFormat="1" x14ac:dyDescent="0.2">
      <c r="H112" s="279" t="s">
        <v>1609</v>
      </c>
      <c r="I112" s="123">
        <v>40</v>
      </c>
      <c r="L112"/>
    </row>
    <row r="113" spans="1:12" s="119" customFormat="1" x14ac:dyDescent="0.2">
      <c r="H113" s="279" t="s">
        <v>364</v>
      </c>
      <c r="I113" s="123">
        <v>94</v>
      </c>
      <c r="L113"/>
    </row>
    <row r="114" spans="1:12" s="119" customFormat="1" x14ac:dyDescent="0.2">
      <c r="A114" s="125" t="s">
        <v>768</v>
      </c>
      <c r="B114" s="129" t="s">
        <v>814</v>
      </c>
      <c r="C114" s="129" t="s">
        <v>68</v>
      </c>
      <c r="D114" s="129" t="s">
        <v>67</v>
      </c>
      <c r="E114" s="129" t="s">
        <v>791</v>
      </c>
      <c r="L114"/>
    </row>
    <row r="115" spans="1:12" s="119" customFormat="1" x14ac:dyDescent="0.2">
      <c r="A115" s="125">
        <v>152</v>
      </c>
      <c r="B115" s="126">
        <v>94</v>
      </c>
      <c r="C115" s="126">
        <v>42</v>
      </c>
      <c r="D115" s="126">
        <v>10</v>
      </c>
      <c r="E115" s="126">
        <v>6</v>
      </c>
      <c r="J115"/>
      <c r="K115"/>
      <c r="L115"/>
    </row>
    <row r="116" spans="1:12" s="119" customFormat="1" x14ac:dyDescent="0.2">
      <c r="A116" s="145">
        <v>1</v>
      </c>
      <c r="B116" s="130">
        <f>B115/$A$115</f>
        <v>0.61842105263157898</v>
      </c>
      <c r="C116" s="130">
        <f t="shared" ref="C116:E116" si="2">C115/$A$115</f>
        <v>0.27631578947368424</v>
      </c>
      <c r="D116" s="130">
        <f t="shared" si="2"/>
        <v>6.5789473684210523E-2</v>
      </c>
      <c r="E116" s="130">
        <f t="shared" si="2"/>
        <v>3.9473684210526314E-2</v>
      </c>
      <c r="J116"/>
      <c r="K116"/>
      <c r="L116"/>
    </row>
    <row r="117" spans="1:12" s="119" customFormat="1" x14ac:dyDescent="0.2">
      <c r="J117"/>
      <c r="K117"/>
      <c r="L117"/>
    </row>
    <row r="118" spans="1:12" s="119" customFormat="1" x14ac:dyDescent="0.2">
      <c r="J118"/>
      <c r="K118"/>
      <c r="L118"/>
    </row>
    <row r="119" spans="1:12" s="119" customFormat="1" x14ac:dyDescent="0.2">
      <c r="J119"/>
      <c r="K119"/>
      <c r="L119"/>
    </row>
    <row r="120" spans="1:12" s="119" customFormat="1" x14ac:dyDescent="0.2">
      <c r="J120"/>
      <c r="K120"/>
      <c r="L120"/>
    </row>
    <row r="121" spans="1:12" s="119" customFormat="1" x14ac:dyDescent="0.2">
      <c r="J121"/>
      <c r="K121"/>
      <c r="L121"/>
    </row>
    <row r="122" spans="1:12" s="119" customFormat="1" x14ac:dyDescent="0.2">
      <c r="J122"/>
      <c r="K122"/>
      <c r="L122"/>
    </row>
    <row r="123" spans="1:12" s="119" customFormat="1" x14ac:dyDescent="0.2">
      <c r="J123"/>
      <c r="K123"/>
      <c r="L123"/>
    </row>
    <row r="124" spans="1:12" s="119" customFormat="1" x14ac:dyDescent="0.2">
      <c r="J124"/>
      <c r="K124"/>
      <c r="L124"/>
    </row>
    <row r="125" spans="1:12" s="119" customFormat="1" x14ac:dyDescent="0.2">
      <c r="J125"/>
      <c r="K125"/>
      <c r="L125"/>
    </row>
    <row r="126" spans="1:12" s="119" customFormat="1" x14ac:dyDescent="0.2">
      <c r="J126"/>
      <c r="K126"/>
      <c r="L126"/>
    </row>
    <row r="127" spans="1:12" s="119" customFormat="1" x14ac:dyDescent="0.2">
      <c r="J127"/>
      <c r="K127"/>
      <c r="L127"/>
    </row>
    <row r="128" spans="1:12" s="119" customFormat="1" x14ac:dyDescent="0.2"/>
    <row r="129" spans="1:2" s="119" customFormat="1" x14ac:dyDescent="0.2"/>
    <row r="130" spans="1:2" s="119" customFormat="1" x14ac:dyDescent="0.2"/>
    <row r="131" spans="1:2" s="119" customFormat="1" x14ac:dyDescent="0.2"/>
    <row r="132" spans="1:2" s="119" customFormat="1" x14ac:dyDescent="0.2"/>
    <row r="133" spans="1:2" s="119" customFormat="1" x14ac:dyDescent="0.2"/>
    <row r="134" spans="1:2" s="119" customFormat="1" x14ac:dyDescent="0.2"/>
    <row r="135" spans="1:2" s="119" customFormat="1" x14ac:dyDescent="0.2"/>
    <row r="136" spans="1:2" s="119" customFormat="1" x14ac:dyDescent="0.2"/>
    <row r="137" spans="1:2" s="119" customFormat="1" x14ac:dyDescent="0.2"/>
    <row r="138" spans="1:2" s="119" customFormat="1" x14ac:dyDescent="0.2"/>
    <row r="139" spans="1:2" s="119" customFormat="1" x14ac:dyDescent="0.2"/>
    <row r="140" spans="1:2" s="119" customFormat="1" x14ac:dyDescent="0.2"/>
    <row r="141" spans="1:2" s="119" customFormat="1" x14ac:dyDescent="0.2"/>
    <row r="142" spans="1:2" s="119" customFormat="1" x14ac:dyDescent="0.2"/>
    <row r="144" spans="1:2" x14ac:dyDescent="0.2">
      <c r="A144" s="122" t="s">
        <v>387</v>
      </c>
      <c r="B144" s="122" t="s">
        <v>142</v>
      </c>
    </row>
    <row r="145" spans="1:13" s="132" customFormat="1" ht="25.5" x14ac:dyDescent="0.2">
      <c r="A145" s="131" t="s">
        <v>48</v>
      </c>
      <c r="B145" s="132" t="s">
        <v>42</v>
      </c>
      <c r="C145" s="132" t="s">
        <v>68</v>
      </c>
      <c r="D145" s="132" t="s">
        <v>67</v>
      </c>
      <c r="E145" s="132" t="s">
        <v>677</v>
      </c>
      <c r="F145" s="132" t="s">
        <v>364</v>
      </c>
      <c r="H145" s="201" t="s">
        <v>797</v>
      </c>
      <c r="I145" s="132" t="s">
        <v>42</v>
      </c>
      <c r="J145" s="132" t="s">
        <v>68</v>
      </c>
      <c r="K145" s="132" t="s">
        <v>67</v>
      </c>
      <c r="L145" s="132" t="s">
        <v>677</v>
      </c>
      <c r="M145" s="132" t="s">
        <v>364</v>
      </c>
    </row>
    <row r="146" spans="1:13" x14ac:dyDescent="0.2">
      <c r="A146" s="119" t="s">
        <v>24</v>
      </c>
      <c r="B146" s="123">
        <v>13</v>
      </c>
      <c r="C146" s="123">
        <v>2</v>
      </c>
      <c r="D146" s="123"/>
      <c r="E146" s="123"/>
      <c r="F146" s="123">
        <v>15</v>
      </c>
      <c r="H146" s="44" t="s">
        <v>798</v>
      </c>
      <c r="I146">
        <v>13</v>
      </c>
      <c r="J146">
        <v>2</v>
      </c>
      <c r="M146">
        <v>15</v>
      </c>
    </row>
    <row r="147" spans="1:13" x14ac:dyDescent="0.2">
      <c r="A147" s="119" t="s">
        <v>32</v>
      </c>
      <c r="B147" s="123">
        <v>5</v>
      </c>
      <c r="C147" s="123">
        <v>2</v>
      </c>
      <c r="D147" s="123"/>
      <c r="E147" s="123"/>
      <c r="F147" s="123">
        <v>7</v>
      </c>
      <c r="H147" s="44" t="s">
        <v>799</v>
      </c>
      <c r="I147">
        <v>5</v>
      </c>
      <c r="J147">
        <v>2</v>
      </c>
      <c r="M147">
        <v>7</v>
      </c>
    </row>
    <row r="148" spans="1:13" x14ac:dyDescent="0.2">
      <c r="A148" s="119" t="s">
        <v>33</v>
      </c>
      <c r="B148" s="123">
        <v>4</v>
      </c>
      <c r="C148" s="123">
        <v>2</v>
      </c>
      <c r="D148" s="123"/>
      <c r="E148" s="123"/>
      <c r="F148" s="123">
        <v>6</v>
      </c>
      <c r="H148" s="44" t="s">
        <v>800</v>
      </c>
      <c r="I148">
        <v>4</v>
      </c>
      <c r="J148">
        <v>2</v>
      </c>
      <c r="M148">
        <v>6</v>
      </c>
    </row>
    <row r="149" spans="1:13" x14ac:dyDescent="0.2">
      <c r="A149" s="119" t="s">
        <v>34</v>
      </c>
      <c r="B149" s="123">
        <v>2</v>
      </c>
      <c r="C149" s="123">
        <v>1</v>
      </c>
      <c r="D149" s="123"/>
      <c r="E149" s="123">
        <v>1</v>
      </c>
      <c r="F149" s="123">
        <v>4</v>
      </c>
      <c r="H149" s="44" t="s">
        <v>801</v>
      </c>
      <c r="I149">
        <v>2</v>
      </c>
      <c r="J149">
        <v>1</v>
      </c>
      <c r="L149">
        <v>1</v>
      </c>
      <c r="M149">
        <v>4</v>
      </c>
    </row>
    <row r="150" spans="1:13" x14ac:dyDescent="0.2">
      <c r="A150" s="119" t="s">
        <v>36</v>
      </c>
      <c r="B150" s="123">
        <v>9</v>
      </c>
      <c r="C150" s="123"/>
      <c r="D150" s="123"/>
      <c r="E150" s="123"/>
      <c r="F150" s="123">
        <v>9</v>
      </c>
      <c r="H150" s="44" t="s">
        <v>802</v>
      </c>
      <c r="I150">
        <v>9</v>
      </c>
      <c r="M150">
        <v>9</v>
      </c>
    </row>
    <row r="151" spans="1:13" x14ac:dyDescent="0.2">
      <c r="A151" s="119" t="s">
        <v>38</v>
      </c>
      <c r="B151" s="123">
        <v>6</v>
      </c>
      <c r="C151" s="123"/>
      <c r="D151" s="123"/>
      <c r="E151" s="123"/>
      <c r="F151" s="123">
        <v>6</v>
      </c>
      <c r="H151" s="44" t="s">
        <v>803</v>
      </c>
      <c r="I151">
        <v>6</v>
      </c>
      <c r="M151">
        <v>6</v>
      </c>
    </row>
    <row r="152" spans="1:13" x14ac:dyDescent="0.2">
      <c r="A152" s="119" t="s">
        <v>25</v>
      </c>
      <c r="B152" s="123">
        <v>5</v>
      </c>
      <c r="C152" s="123">
        <v>1</v>
      </c>
      <c r="D152" s="123"/>
      <c r="E152" s="123"/>
      <c r="F152" s="123">
        <v>6</v>
      </c>
      <c r="H152" s="44" t="s">
        <v>804</v>
      </c>
      <c r="I152">
        <v>5</v>
      </c>
      <c r="J152">
        <v>1</v>
      </c>
      <c r="M152">
        <v>6</v>
      </c>
    </row>
    <row r="153" spans="1:13" x14ac:dyDescent="0.2">
      <c r="A153" s="119" t="s">
        <v>70</v>
      </c>
      <c r="B153" s="123">
        <v>11</v>
      </c>
      <c r="C153" s="123">
        <v>9</v>
      </c>
      <c r="D153" s="123">
        <v>3</v>
      </c>
      <c r="E153" s="123"/>
      <c r="F153" s="123">
        <v>23</v>
      </c>
      <c r="H153" s="44" t="s">
        <v>805</v>
      </c>
      <c r="I153">
        <v>11</v>
      </c>
      <c r="J153">
        <v>9</v>
      </c>
      <c r="K153">
        <v>3</v>
      </c>
      <c r="M153">
        <v>23</v>
      </c>
    </row>
    <row r="154" spans="1:13" x14ac:dyDescent="0.2">
      <c r="A154" s="119" t="s">
        <v>26</v>
      </c>
      <c r="B154" s="123">
        <v>9</v>
      </c>
      <c r="C154" s="123">
        <v>4</v>
      </c>
      <c r="D154" s="123"/>
      <c r="E154" s="123">
        <v>2</v>
      </c>
      <c r="F154" s="123">
        <v>15</v>
      </c>
      <c r="H154" s="44" t="s">
        <v>806</v>
      </c>
      <c r="I154">
        <v>9</v>
      </c>
      <c r="J154">
        <v>4</v>
      </c>
      <c r="L154">
        <v>2</v>
      </c>
      <c r="M154">
        <v>15</v>
      </c>
    </row>
    <row r="155" spans="1:13" x14ac:dyDescent="0.2">
      <c r="A155" s="119" t="s">
        <v>27</v>
      </c>
      <c r="B155" s="123">
        <v>1</v>
      </c>
      <c r="C155" s="123"/>
      <c r="D155" s="123"/>
      <c r="E155" s="123">
        <v>1</v>
      </c>
      <c r="F155" s="123">
        <v>2</v>
      </c>
      <c r="H155" s="44" t="s">
        <v>807</v>
      </c>
      <c r="I155">
        <v>1</v>
      </c>
      <c r="L155">
        <v>1</v>
      </c>
      <c r="M155">
        <v>2</v>
      </c>
    </row>
    <row r="156" spans="1:13" x14ac:dyDescent="0.2">
      <c r="A156" s="119" t="s">
        <v>28</v>
      </c>
      <c r="B156" s="123">
        <v>4</v>
      </c>
      <c r="C156" s="123">
        <v>2</v>
      </c>
      <c r="D156" s="123"/>
      <c r="E156" s="123"/>
      <c r="F156" s="123">
        <v>6</v>
      </c>
      <c r="H156" s="44" t="s">
        <v>808</v>
      </c>
      <c r="I156">
        <v>4</v>
      </c>
      <c r="J156">
        <v>2</v>
      </c>
      <c r="M156">
        <v>6</v>
      </c>
    </row>
    <row r="157" spans="1:13" x14ac:dyDescent="0.2">
      <c r="A157" s="119" t="s">
        <v>29</v>
      </c>
      <c r="B157" s="123">
        <v>4</v>
      </c>
      <c r="C157" s="123">
        <v>7</v>
      </c>
      <c r="D157" s="123">
        <v>5</v>
      </c>
      <c r="E157" s="123"/>
      <c r="F157" s="123">
        <v>16</v>
      </c>
      <c r="H157" s="44" t="s">
        <v>809</v>
      </c>
      <c r="I157">
        <v>4</v>
      </c>
      <c r="J157">
        <v>7</v>
      </c>
      <c r="K157">
        <v>5</v>
      </c>
      <c r="M157">
        <v>16</v>
      </c>
    </row>
    <row r="158" spans="1:13" x14ac:dyDescent="0.2">
      <c r="A158" s="119" t="s">
        <v>30</v>
      </c>
      <c r="B158" s="123">
        <v>1</v>
      </c>
      <c r="C158" s="123">
        <v>1</v>
      </c>
      <c r="D158" s="123"/>
      <c r="E158" s="123">
        <v>1</v>
      </c>
      <c r="F158" s="123">
        <v>3</v>
      </c>
      <c r="H158" s="44" t="s">
        <v>810</v>
      </c>
      <c r="I158">
        <v>1</v>
      </c>
      <c r="J158">
        <v>1</v>
      </c>
      <c r="L158">
        <v>1</v>
      </c>
      <c r="M158">
        <v>3</v>
      </c>
    </row>
    <row r="159" spans="1:13" x14ac:dyDescent="0.2">
      <c r="A159" s="119" t="s">
        <v>31</v>
      </c>
      <c r="B159" s="123">
        <v>18</v>
      </c>
      <c r="C159" s="123">
        <v>5</v>
      </c>
      <c r="D159" s="123">
        <v>2</v>
      </c>
      <c r="E159" s="123">
        <v>1</v>
      </c>
      <c r="F159" s="123">
        <v>26</v>
      </c>
      <c r="H159" s="44" t="s">
        <v>811</v>
      </c>
      <c r="I159">
        <v>18</v>
      </c>
      <c r="J159">
        <v>5</v>
      </c>
      <c r="K159">
        <v>2</v>
      </c>
      <c r="L159">
        <v>1</v>
      </c>
      <c r="M159">
        <v>26</v>
      </c>
    </row>
    <row r="160" spans="1:13" x14ac:dyDescent="0.2">
      <c r="A160" s="119" t="s">
        <v>859</v>
      </c>
      <c r="B160" s="123">
        <v>2</v>
      </c>
      <c r="C160" s="123">
        <v>4</v>
      </c>
      <c r="D160" s="123"/>
      <c r="E160" s="123"/>
      <c r="F160" s="123">
        <v>6</v>
      </c>
      <c r="H160" s="44" t="s">
        <v>999</v>
      </c>
      <c r="I160">
        <v>2</v>
      </c>
      <c r="J160">
        <v>4</v>
      </c>
      <c r="M160">
        <v>6</v>
      </c>
    </row>
    <row r="161" spans="1:13" x14ac:dyDescent="0.2">
      <c r="A161" s="119" t="s">
        <v>96</v>
      </c>
      <c r="B161" s="123"/>
      <c r="C161" s="123">
        <v>2</v>
      </c>
      <c r="D161" s="123"/>
      <c r="E161" s="123"/>
      <c r="F161" s="123">
        <v>2</v>
      </c>
      <c r="H161" s="44" t="s">
        <v>1592</v>
      </c>
      <c r="J161">
        <v>2</v>
      </c>
      <c r="M161">
        <v>2</v>
      </c>
    </row>
    <row r="162" spans="1:13" x14ac:dyDescent="0.2">
      <c r="A162" s="119" t="s">
        <v>364</v>
      </c>
      <c r="B162" s="123">
        <v>94</v>
      </c>
      <c r="C162" s="123">
        <v>42</v>
      </c>
      <c r="D162" s="123">
        <v>10</v>
      </c>
      <c r="E162" s="123">
        <v>6</v>
      </c>
      <c r="F162" s="123">
        <v>152</v>
      </c>
      <c r="H162" t="s">
        <v>364</v>
      </c>
      <c r="I162">
        <f>SUM(I146:I161)</f>
        <v>94</v>
      </c>
      <c r="J162" s="119">
        <f t="shared" ref="J162:M162" si="3">SUM(J146:J161)</f>
        <v>42</v>
      </c>
      <c r="K162" s="119">
        <f t="shared" si="3"/>
        <v>10</v>
      </c>
      <c r="L162" s="119">
        <f t="shared" si="3"/>
        <v>6</v>
      </c>
      <c r="M162" s="119">
        <f t="shared" si="3"/>
        <v>152</v>
      </c>
    </row>
    <row r="163" spans="1:13" s="119" customFormat="1" x14ac:dyDescent="0.2">
      <c r="B163" s="123"/>
      <c r="C163" s="123"/>
      <c r="D163" s="123"/>
      <c r="E163" s="123"/>
      <c r="F163" s="123"/>
    </row>
    <row r="164" spans="1:13" s="119" customFormat="1" x14ac:dyDescent="0.2">
      <c r="B164" s="123"/>
      <c r="C164" s="123"/>
      <c r="D164" s="123"/>
      <c r="E164" s="123"/>
      <c r="F164" s="123"/>
    </row>
    <row r="165" spans="1:13" s="119" customFormat="1" x14ac:dyDescent="0.2">
      <c r="A165" s="278" t="s">
        <v>1595</v>
      </c>
      <c r="B165" s="123"/>
      <c r="C165" s="123"/>
      <c r="D165" s="123"/>
      <c r="E165" s="123"/>
      <c r="F165" s="123"/>
    </row>
    <row r="166" spans="1:13" s="119" customFormat="1" x14ac:dyDescent="0.2">
      <c r="A166" s="122" t="s">
        <v>874</v>
      </c>
      <c r="B166" s="119" t="s">
        <v>994</v>
      </c>
      <c r="C166" s="123"/>
      <c r="D166" s="123"/>
      <c r="E166" s="123"/>
      <c r="F166" s="123"/>
    </row>
    <row r="167" spans="1:13" s="119" customFormat="1" x14ac:dyDescent="0.2">
      <c r="B167" s="123"/>
      <c r="C167" s="123"/>
      <c r="D167" s="123"/>
      <c r="E167" s="123"/>
      <c r="F167" s="123"/>
    </row>
    <row r="168" spans="1:13" s="119" customFormat="1" x14ac:dyDescent="0.2">
      <c r="A168" s="122" t="s">
        <v>73</v>
      </c>
      <c r="B168" s="119" t="s">
        <v>1597</v>
      </c>
      <c r="C168" s="119" t="s">
        <v>877</v>
      </c>
      <c r="D168" s="119" t="s">
        <v>1596</v>
      </c>
      <c r="E168"/>
      <c r="F168"/>
    </row>
    <row r="169" spans="1:13" s="119" customFormat="1" x14ac:dyDescent="0.2">
      <c r="A169" s="119" t="s">
        <v>408</v>
      </c>
      <c r="B169" s="149">
        <v>44012</v>
      </c>
      <c r="C169" s="123">
        <v>1</v>
      </c>
      <c r="D169" s="123">
        <v>1</v>
      </c>
      <c r="E169"/>
      <c r="F169"/>
    </row>
    <row r="170" spans="1:13" s="119" customFormat="1" x14ac:dyDescent="0.2">
      <c r="A170" s="119" t="s">
        <v>1036</v>
      </c>
      <c r="B170" s="149">
        <v>44012</v>
      </c>
      <c r="C170" s="123">
        <v>2</v>
      </c>
      <c r="D170" s="123">
        <v>4</v>
      </c>
      <c r="E170"/>
      <c r="F170"/>
    </row>
    <row r="171" spans="1:13" s="119" customFormat="1" x14ac:dyDescent="0.2">
      <c r="A171" s="119" t="s">
        <v>1019</v>
      </c>
      <c r="B171" s="149">
        <v>44013</v>
      </c>
      <c r="C171" s="123">
        <v>2</v>
      </c>
      <c r="D171" s="123">
        <v>6</v>
      </c>
      <c r="E171"/>
      <c r="F171"/>
    </row>
    <row r="172" spans="1:13" s="119" customFormat="1" x14ac:dyDescent="0.2">
      <c r="A172" s="119" t="s">
        <v>1153</v>
      </c>
      <c r="B172" s="149">
        <v>44040</v>
      </c>
      <c r="C172" s="123">
        <v>5</v>
      </c>
      <c r="D172" s="123">
        <v>9</v>
      </c>
      <c r="E172"/>
      <c r="F172"/>
    </row>
    <row r="173" spans="1:13" s="119" customFormat="1" x14ac:dyDescent="0.2">
      <c r="A173" s="119" t="s">
        <v>1053</v>
      </c>
      <c r="B173" s="149">
        <v>44043</v>
      </c>
      <c r="C173" s="123">
        <v>5</v>
      </c>
      <c r="D173" s="123">
        <v>5</v>
      </c>
      <c r="E173"/>
      <c r="F173"/>
    </row>
    <row r="174" spans="1:13" s="119" customFormat="1" x14ac:dyDescent="0.2">
      <c r="A174" s="119" t="s">
        <v>1106</v>
      </c>
      <c r="B174" s="149">
        <v>44056</v>
      </c>
      <c r="C174" s="123">
        <v>5</v>
      </c>
      <c r="D174" s="123">
        <v>6</v>
      </c>
      <c r="E174"/>
      <c r="F174"/>
    </row>
    <row r="175" spans="1:13" s="119" customFormat="1" x14ac:dyDescent="0.2">
      <c r="A175" s="119" t="s">
        <v>1171</v>
      </c>
      <c r="B175" s="149">
        <v>44088</v>
      </c>
      <c r="C175" s="123">
        <v>3</v>
      </c>
      <c r="D175" s="123">
        <v>3</v>
      </c>
      <c r="E175"/>
      <c r="F175"/>
    </row>
    <row r="176" spans="1:13" s="119" customFormat="1" x14ac:dyDescent="0.2">
      <c r="A176" s="119" t="s">
        <v>1593</v>
      </c>
      <c r="B176" s="149">
        <v>44113</v>
      </c>
      <c r="C176" s="123">
        <v>7</v>
      </c>
      <c r="D176" s="123">
        <v>13</v>
      </c>
      <c r="E176"/>
      <c r="F176"/>
    </row>
    <row r="177" spans="1:10" s="119" customFormat="1" x14ac:dyDescent="0.2">
      <c r="A177" s="119" t="s">
        <v>364</v>
      </c>
      <c r="B177" s="149">
        <v>44059.191489361699</v>
      </c>
      <c r="C177" s="123">
        <v>30</v>
      </c>
      <c r="D177" s="123">
        <v>47</v>
      </c>
      <c r="E177"/>
      <c r="F177"/>
    </row>
    <row r="178" spans="1:10" s="119" customFormat="1" x14ac:dyDescent="0.2">
      <c r="A178"/>
      <c r="B178"/>
      <c r="C178"/>
      <c r="D178"/>
      <c r="E178"/>
      <c r="F178"/>
    </row>
    <row r="179" spans="1:10" s="119" customFormat="1" x14ac:dyDescent="0.2">
      <c r="A179"/>
      <c r="B179"/>
      <c r="C179"/>
      <c r="D179"/>
      <c r="E179"/>
      <c r="F179"/>
    </row>
    <row r="180" spans="1:10" s="119" customFormat="1" x14ac:dyDescent="0.2">
      <c r="B180" s="123"/>
      <c r="C180" s="123"/>
      <c r="D180" s="123"/>
      <c r="E180" s="123"/>
      <c r="F180" s="123"/>
    </row>
    <row r="181" spans="1:10" s="119" customFormat="1" x14ac:dyDescent="0.2">
      <c r="B181" s="123"/>
      <c r="C181" s="123"/>
      <c r="D181" s="123"/>
      <c r="E181" s="123"/>
      <c r="F181" s="123"/>
    </row>
    <row r="182" spans="1:10" s="119" customFormat="1" x14ac:dyDescent="0.2"/>
    <row r="183" spans="1:10" s="119" customFormat="1" x14ac:dyDescent="0.2"/>
    <row r="184" spans="1:10" s="119" customFormat="1" ht="60" x14ac:dyDescent="0.2">
      <c r="A184" s="136" t="s">
        <v>48</v>
      </c>
      <c r="B184" s="136" t="s">
        <v>42</v>
      </c>
      <c r="C184" s="136" t="s">
        <v>68</v>
      </c>
      <c r="D184" s="136" t="s">
        <v>67</v>
      </c>
      <c r="E184" s="136" t="s">
        <v>677</v>
      </c>
      <c r="F184" s="136" t="s">
        <v>364</v>
      </c>
      <c r="G184" s="140" t="s">
        <v>793</v>
      </c>
      <c r="H184" s="141" t="s">
        <v>794</v>
      </c>
      <c r="I184" s="141" t="s">
        <v>795</v>
      </c>
      <c r="J184" s="141" t="s">
        <v>796</v>
      </c>
    </row>
    <row r="185" spans="1:10" s="119" customFormat="1" x14ac:dyDescent="0.2">
      <c r="A185" s="119" t="s">
        <v>24</v>
      </c>
      <c r="B185" s="123">
        <v>13</v>
      </c>
      <c r="C185" s="123">
        <v>2</v>
      </c>
      <c r="D185" s="123"/>
      <c r="E185" s="123"/>
      <c r="F185" s="123">
        <v>15</v>
      </c>
      <c r="G185" s="137">
        <f>VLOOKUP(A185,Tablas!$B$4:$H$17,6,0)</f>
        <v>9</v>
      </c>
      <c r="H185" s="137">
        <f>VLOOKUP(A185,Tablas!$B$4:$H$17,7,0)</f>
        <v>9</v>
      </c>
      <c r="I185" s="139">
        <f t="shared" ref="I185:I200" si="4">F185-G185</f>
        <v>6</v>
      </c>
      <c r="J185" s="88"/>
    </row>
    <row r="186" spans="1:10" s="119" customFormat="1" x14ac:dyDescent="0.2">
      <c r="A186" s="119" t="s">
        <v>32</v>
      </c>
      <c r="B186" s="123">
        <v>5</v>
      </c>
      <c r="C186" s="123">
        <v>2</v>
      </c>
      <c r="D186" s="123"/>
      <c r="E186" s="123"/>
      <c r="F186" s="123">
        <v>7</v>
      </c>
      <c r="G186" s="137">
        <f>VLOOKUP(A186,Tablas!$B$4:$H$17,6,0)</f>
        <v>3</v>
      </c>
      <c r="H186" s="137">
        <f>VLOOKUP(A186,Tablas!$B$4:$H$17,7,0)</f>
        <v>3</v>
      </c>
      <c r="I186" s="139">
        <f t="shared" si="4"/>
        <v>4</v>
      </c>
      <c r="J186" s="88"/>
    </row>
    <row r="187" spans="1:10" s="119" customFormat="1" x14ac:dyDescent="0.2">
      <c r="A187" s="119" t="s">
        <v>33</v>
      </c>
      <c r="B187" s="123">
        <v>4</v>
      </c>
      <c r="C187" s="123">
        <v>2</v>
      </c>
      <c r="D187" s="123"/>
      <c r="E187" s="123"/>
      <c r="F187" s="123">
        <v>6</v>
      </c>
      <c r="G187" s="137">
        <f>VLOOKUP(A187,Tablas!$B$4:$H$17,6,0)</f>
        <v>6</v>
      </c>
      <c r="H187" s="137">
        <f>VLOOKUP(A187,Tablas!$B$4:$H$17,7,0)</f>
        <v>6</v>
      </c>
      <c r="I187" s="139">
        <f t="shared" si="4"/>
        <v>0</v>
      </c>
      <c r="J187" s="88"/>
    </row>
    <row r="188" spans="1:10" s="119" customFormat="1" x14ac:dyDescent="0.2">
      <c r="A188" s="119" t="s">
        <v>34</v>
      </c>
      <c r="B188" s="123">
        <v>2</v>
      </c>
      <c r="C188" s="123">
        <v>1</v>
      </c>
      <c r="D188" s="123"/>
      <c r="E188" s="123">
        <v>1</v>
      </c>
      <c r="F188" s="123">
        <v>4</v>
      </c>
      <c r="G188" s="137">
        <f>VLOOKUP(A188,Tablas!$B$4:$H$17,6,0)</f>
        <v>2</v>
      </c>
      <c r="H188" s="137">
        <f>VLOOKUP(A188,Tablas!$B$4:$H$17,7,0)</f>
        <v>2</v>
      </c>
      <c r="I188" s="139">
        <f t="shared" si="4"/>
        <v>2</v>
      </c>
      <c r="J188" s="88"/>
    </row>
    <row r="189" spans="1:10" s="119" customFormat="1" x14ac:dyDescent="0.2">
      <c r="A189" s="119" t="s">
        <v>36</v>
      </c>
      <c r="B189" s="123">
        <v>9</v>
      </c>
      <c r="C189" s="123"/>
      <c r="D189" s="123"/>
      <c r="E189" s="123"/>
      <c r="F189" s="123">
        <v>9</v>
      </c>
      <c r="G189" s="137">
        <f>VLOOKUP(A189,Tablas!$B$4:$H$17,6,0)</f>
        <v>1</v>
      </c>
      <c r="H189" s="137">
        <f>VLOOKUP(A189,Tablas!$B$4:$H$17,7,0)</f>
        <v>1</v>
      </c>
      <c r="I189" s="139">
        <f t="shared" si="4"/>
        <v>8</v>
      </c>
      <c r="J189" s="88"/>
    </row>
    <row r="190" spans="1:10" s="119" customFormat="1" x14ac:dyDescent="0.2">
      <c r="A190" s="119" t="s">
        <v>38</v>
      </c>
      <c r="B190" s="123">
        <v>6</v>
      </c>
      <c r="C190" s="123"/>
      <c r="D190" s="123"/>
      <c r="E190" s="123"/>
      <c r="F190" s="123">
        <v>6</v>
      </c>
      <c r="G190" s="137" t="e">
        <f>VLOOKUP(A190,Tablas!$B$4:$H$17,6,0)</f>
        <v>#N/A</v>
      </c>
      <c r="H190" s="137" t="e">
        <f>VLOOKUP(A190,Tablas!$B$4:$H$17,7,0)</f>
        <v>#N/A</v>
      </c>
      <c r="I190" s="139" t="e">
        <f t="shared" si="4"/>
        <v>#N/A</v>
      </c>
      <c r="J190" s="88"/>
    </row>
    <row r="191" spans="1:10" s="119" customFormat="1" x14ac:dyDescent="0.2">
      <c r="A191" s="119" t="s">
        <v>25</v>
      </c>
      <c r="B191" s="123">
        <v>5</v>
      </c>
      <c r="C191" s="123">
        <v>1</v>
      </c>
      <c r="D191" s="123"/>
      <c r="E191" s="123"/>
      <c r="F191" s="123">
        <v>6</v>
      </c>
      <c r="G191" s="137">
        <f>VLOOKUP(A191,Tablas!$B$4:$H$17,6,0)</f>
        <v>1</v>
      </c>
      <c r="H191" s="137">
        <f>VLOOKUP(A191,Tablas!$B$4:$H$17,7,0)</f>
        <v>1</v>
      </c>
      <c r="I191" s="139">
        <f t="shared" si="4"/>
        <v>5</v>
      </c>
      <c r="J191" s="88"/>
    </row>
    <row r="192" spans="1:10" s="119" customFormat="1" x14ac:dyDescent="0.2">
      <c r="A192" s="119" t="s">
        <v>70</v>
      </c>
      <c r="B192" s="123">
        <v>11</v>
      </c>
      <c r="C192" s="123">
        <v>9</v>
      </c>
      <c r="D192" s="123">
        <v>3</v>
      </c>
      <c r="E192" s="123"/>
      <c r="F192" s="123">
        <v>23</v>
      </c>
      <c r="G192" s="137">
        <f>VLOOKUP(A192,Tablas!$B$4:$H$17,6,0)</f>
        <v>19</v>
      </c>
      <c r="H192" s="137">
        <f>VLOOKUP(A192,Tablas!$B$4:$H$17,7,0)</f>
        <v>19</v>
      </c>
      <c r="I192" s="139">
        <f t="shared" si="4"/>
        <v>4</v>
      </c>
      <c r="J192" s="88"/>
    </row>
    <row r="193" spans="1:18" s="119" customFormat="1" x14ac:dyDescent="0.2">
      <c r="A193" s="119" t="s">
        <v>26</v>
      </c>
      <c r="B193" s="123">
        <v>9</v>
      </c>
      <c r="C193" s="123">
        <v>4</v>
      </c>
      <c r="D193" s="123"/>
      <c r="E193" s="123">
        <v>2</v>
      </c>
      <c r="F193" s="123">
        <v>15</v>
      </c>
      <c r="G193" s="137">
        <f>VLOOKUP(A193,Tablas!$B$4:$H$17,6,0)</f>
        <v>6</v>
      </c>
      <c r="H193" s="137">
        <f>VLOOKUP(A193,Tablas!$B$4:$H$17,7,0)</f>
        <v>6</v>
      </c>
      <c r="I193" s="139">
        <f t="shared" si="4"/>
        <v>9</v>
      </c>
      <c r="J193" s="88"/>
    </row>
    <row r="194" spans="1:18" s="119" customFormat="1" x14ac:dyDescent="0.2">
      <c r="A194" s="119" t="s">
        <v>27</v>
      </c>
      <c r="B194" s="123">
        <v>1</v>
      </c>
      <c r="C194" s="123"/>
      <c r="D194" s="123"/>
      <c r="E194" s="123">
        <v>1</v>
      </c>
      <c r="F194" s="123">
        <v>2</v>
      </c>
      <c r="G194" s="137" t="e">
        <f>VLOOKUP(A194,Tablas!$B$4:$H$17,6,0)</f>
        <v>#N/A</v>
      </c>
      <c r="H194" s="137" t="e">
        <f>VLOOKUP(A194,Tablas!$B$4:$H$17,7,0)</f>
        <v>#N/A</v>
      </c>
      <c r="I194" s="139" t="e">
        <f t="shared" si="4"/>
        <v>#N/A</v>
      </c>
      <c r="J194" s="88"/>
    </row>
    <row r="195" spans="1:18" s="119" customFormat="1" x14ac:dyDescent="0.2">
      <c r="A195" s="119" t="s">
        <v>28</v>
      </c>
      <c r="B195" s="123">
        <v>4</v>
      </c>
      <c r="C195" s="123">
        <v>2</v>
      </c>
      <c r="D195" s="123"/>
      <c r="E195" s="123"/>
      <c r="F195" s="123">
        <v>6</v>
      </c>
      <c r="G195" s="137">
        <f>VLOOKUP(A195,Tablas!$B$4:$H$17,6,0)</f>
        <v>2</v>
      </c>
      <c r="H195" s="137">
        <f>VLOOKUP(A195,Tablas!$B$4:$H$17,7,0)</f>
        <v>2</v>
      </c>
      <c r="I195" s="139">
        <f t="shared" si="4"/>
        <v>4</v>
      </c>
      <c r="J195" s="88"/>
    </row>
    <row r="196" spans="1:18" s="119" customFormat="1" x14ac:dyDescent="0.2">
      <c r="A196" s="119" t="s">
        <v>29</v>
      </c>
      <c r="B196" s="123">
        <v>4</v>
      </c>
      <c r="C196" s="123">
        <v>7</v>
      </c>
      <c r="D196" s="123">
        <v>5</v>
      </c>
      <c r="E196" s="123"/>
      <c r="F196" s="123">
        <v>16</v>
      </c>
      <c r="G196" s="137">
        <f>VLOOKUP(A196,Tablas!$B$4:$H$17,6,0)</f>
        <v>14</v>
      </c>
      <c r="H196" s="137">
        <f>VLOOKUP(A196,Tablas!$B$4:$H$17,7,0)</f>
        <v>14</v>
      </c>
      <c r="I196" s="139">
        <f t="shared" si="4"/>
        <v>2</v>
      </c>
      <c r="J196" s="88"/>
    </row>
    <row r="197" spans="1:18" s="119" customFormat="1" x14ac:dyDescent="0.2">
      <c r="A197" s="119" t="s">
        <v>30</v>
      </c>
      <c r="B197" s="123">
        <v>1</v>
      </c>
      <c r="C197" s="123">
        <v>1</v>
      </c>
      <c r="D197" s="123"/>
      <c r="E197" s="123">
        <v>1</v>
      </c>
      <c r="F197" s="123">
        <v>3</v>
      </c>
      <c r="G197" s="137">
        <f>VLOOKUP(A197,Tablas!$B$4:$H$17,6,0)</f>
        <v>1</v>
      </c>
      <c r="H197" s="137">
        <f>VLOOKUP(A197,Tablas!$B$4:$H$17,7,0)</f>
        <v>1</v>
      </c>
      <c r="I197" s="139">
        <f t="shared" si="4"/>
        <v>2</v>
      </c>
      <c r="J197" s="89"/>
    </row>
    <row r="198" spans="1:18" s="119" customFormat="1" x14ac:dyDescent="0.2">
      <c r="A198" s="119" t="s">
        <v>31</v>
      </c>
      <c r="B198" s="123">
        <v>18</v>
      </c>
      <c r="C198" s="123">
        <v>5</v>
      </c>
      <c r="D198" s="123">
        <v>2</v>
      </c>
      <c r="E198" s="123">
        <v>1</v>
      </c>
      <c r="F198" s="123">
        <v>26</v>
      </c>
      <c r="G198" s="137">
        <f>VLOOKUP(A198,Tablas!$B$4:$H$17,6,0)</f>
        <v>17</v>
      </c>
      <c r="H198" s="137">
        <f>VLOOKUP(A198,Tablas!$B$4:$H$17,7,0)</f>
        <v>17</v>
      </c>
      <c r="I198" s="139">
        <f t="shared" si="4"/>
        <v>9</v>
      </c>
      <c r="J198" s="45"/>
    </row>
    <row r="199" spans="1:18" s="119" customFormat="1" x14ac:dyDescent="0.2">
      <c r="A199" s="119" t="s">
        <v>859</v>
      </c>
      <c r="B199" s="123">
        <v>2</v>
      </c>
      <c r="C199" s="123">
        <v>4</v>
      </c>
      <c r="D199" s="123"/>
      <c r="E199" s="123"/>
      <c r="F199" s="123">
        <v>6</v>
      </c>
      <c r="G199" s="137">
        <f>VLOOKUP(A199,Tablas!$B$4:$H$17,6,0)</f>
        <v>4</v>
      </c>
      <c r="H199" s="137">
        <f>VLOOKUP(A199,Tablas!$B$4:$H$17,7,0)</f>
        <v>4</v>
      </c>
      <c r="I199" s="139">
        <f t="shared" si="4"/>
        <v>2</v>
      </c>
      <c r="J199" s="142">
        <f>F199-I199</f>
        <v>4</v>
      </c>
    </row>
    <row r="200" spans="1:18" s="119" customFormat="1" x14ac:dyDescent="0.2">
      <c r="A200" s="119" t="s">
        <v>96</v>
      </c>
      <c r="B200" s="123"/>
      <c r="C200" s="123">
        <v>2</v>
      </c>
      <c r="D200" s="123"/>
      <c r="E200" s="123"/>
      <c r="F200" s="123">
        <v>2</v>
      </c>
      <c r="G200" s="137">
        <f>VLOOKUP(A200,Tablas!$B$4:$H$17,6,0)</f>
        <v>2</v>
      </c>
      <c r="H200" s="137">
        <f>VLOOKUP(A200,Tablas!$B$4:$H$17,7,0)</f>
        <v>2</v>
      </c>
      <c r="I200" s="139">
        <f t="shared" si="4"/>
        <v>0</v>
      </c>
    </row>
    <row r="201" spans="1:18" s="119" customFormat="1" x14ac:dyDescent="0.2">
      <c r="A201" s="267" t="s">
        <v>364</v>
      </c>
      <c r="B201" s="268">
        <v>93</v>
      </c>
      <c r="C201" s="268">
        <v>42</v>
      </c>
      <c r="D201" s="268">
        <v>11</v>
      </c>
      <c r="E201" s="268">
        <v>6</v>
      </c>
      <c r="F201" s="268">
        <v>152</v>
      </c>
      <c r="H201" s="272">
        <f>H200+H199+H198+H197+H196+H195+H193+H192+H191+H189+H188+H187+H186+H185</f>
        <v>87</v>
      </c>
      <c r="I201" s="272">
        <f>I200+I199+I198+I197+I196+I195+I193+I192+I191+I189+I188+I187+I186+I185</f>
        <v>57</v>
      </c>
    </row>
    <row r="202" spans="1:18" s="119" customFormat="1" x14ac:dyDescent="0.2"/>
    <row r="203" spans="1:18" s="119" customFormat="1" x14ac:dyDescent="0.2"/>
    <row r="204" spans="1:18" s="119" customFormat="1" x14ac:dyDescent="0.2"/>
    <row r="205" spans="1:18" s="119" customFormat="1" x14ac:dyDescent="0.2">
      <c r="A205" s="122" t="s">
        <v>387</v>
      </c>
      <c r="B205" s="122" t="s">
        <v>142</v>
      </c>
      <c r="C205"/>
      <c r="D205"/>
      <c r="E205"/>
      <c r="F205"/>
    </row>
    <row r="206" spans="1:18" s="119" customFormat="1" ht="38.25" x14ac:dyDescent="0.2">
      <c r="A206" s="131" t="s">
        <v>48</v>
      </c>
      <c r="B206" s="132" t="s">
        <v>42</v>
      </c>
      <c r="C206" s="132" t="s">
        <v>68</v>
      </c>
      <c r="D206" s="132" t="s">
        <v>67</v>
      </c>
      <c r="E206" s="132" t="s">
        <v>677</v>
      </c>
      <c r="F206" s="132" t="s">
        <v>364</v>
      </c>
      <c r="H206" s="143" t="s">
        <v>48</v>
      </c>
      <c r="I206" s="144" t="s">
        <v>812</v>
      </c>
      <c r="J206" s="132" t="s">
        <v>42</v>
      </c>
      <c r="K206" s="132" t="s">
        <v>68</v>
      </c>
      <c r="L206" s="132" t="s">
        <v>67</v>
      </c>
      <c r="M206" s="132" t="s">
        <v>677</v>
      </c>
      <c r="N206" s="144" t="s">
        <v>813</v>
      </c>
    </row>
    <row r="207" spans="1:18" s="119" customFormat="1" x14ac:dyDescent="0.2">
      <c r="A207" s="62" t="s">
        <v>24</v>
      </c>
      <c r="B207" s="187">
        <v>13</v>
      </c>
      <c r="C207" s="187">
        <v>2</v>
      </c>
      <c r="D207" s="187"/>
      <c r="E207" s="187"/>
      <c r="F207" s="187">
        <v>15</v>
      </c>
      <c r="H207" s="119" t="s">
        <v>24</v>
      </c>
      <c r="I207" s="119">
        <v>15</v>
      </c>
      <c r="J207" s="119">
        <v>13</v>
      </c>
      <c r="K207" s="119">
        <v>2</v>
      </c>
      <c r="N207" s="130">
        <f>J207/I207</f>
        <v>0.8666666666666667</v>
      </c>
      <c r="R207" s="109"/>
    </row>
    <row r="208" spans="1:18" s="119" customFormat="1" x14ac:dyDescent="0.2">
      <c r="A208" s="62" t="s">
        <v>32</v>
      </c>
      <c r="B208" s="187">
        <v>5</v>
      </c>
      <c r="C208" s="187">
        <v>2</v>
      </c>
      <c r="D208" s="187"/>
      <c r="E208" s="187"/>
      <c r="F208" s="187">
        <v>7</v>
      </c>
      <c r="H208" s="119" t="s">
        <v>25</v>
      </c>
      <c r="I208" s="119">
        <v>6</v>
      </c>
      <c r="J208" s="119">
        <v>5</v>
      </c>
      <c r="K208" s="119">
        <v>1</v>
      </c>
      <c r="N208" s="130">
        <f t="shared" ref="N208:N223" si="5">J208/I208</f>
        <v>0.83333333333333337</v>
      </c>
    </row>
    <row r="209" spans="1:14" s="119" customFormat="1" x14ac:dyDescent="0.2">
      <c r="A209" s="62" t="s">
        <v>33</v>
      </c>
      <c r="B209" s="187">
        <v>4</v>
      </c>
      <c r="C209" s="187">
        <v>2</v>
      </c>
      <c r="D209" s="187"/>
      <c r="E209" s="187"/>
      <c r="F209" s="187">
        <v>6</v>
      </c>
      <c r="H209" s="119" t="s">
        <v>70</v>
      </c>
      <c r="I209" s="119">
        <v>23</v>
      </c>
      <c r="J209" s="119">
        <v>11</v>
      </c>
      <c r="K209" s="119">
        <v>9</v>
      </c>
      <c r="L209" s="119">
        <v>3</v>
      </c>
      <c r="N209" s="130">
        <f t="shared" si="5"/>
        <v>0.47826086956521741</v>
      </c>
    </row>
    <row r="210" spans="1:14" s="119" customFormat="1" x14ac:dyDescent="0.2">
      <c r="A210" s="62" t="s">
        <v>34</v>
      </c>
      <c r="B210" s="187">
        <v>2</v>
      </c>
      <c r="C210" s="187">
        <v>1</v>
      </c>
      <c r="D210" s="187"/>
      <c r="E210" s="187">
        <v>1</v>
      </c>
      <c r="F210" s="187">
        <v>4</v>
      </c>
      <c r="H210" s="119" t="s">
        <v>26</v>
      </c>
      <c r="I210" s="119">
        <v>15</v>
      </c>
      <c r="J210" s="119">
        <v>9</v>
      </c>
      <c r="K210" s="119">
        <v>4</v>
      </c>
      <c r="M210" s="119">
        <v>2</v>
      </c>
      <c r="N210" s="130">
        <f t="shared" si="5"/>
        <v>0.6</v>
      </c>
    </row>
    <row r="211" spans="1:14" s="119" customFormat="1" x14ac:dyDescent="0.2">
      <c r="A211" s="62" t="s">
        <v>36</v>
      </c>
      <c r="B211" s="187">
        <v>9</v>
      </c>
      <c r="C211" s="187"/>
      <c r="D211" s="187"/>
      <c r="E211" s="187"/>
      <c r="F211" s="187">
        <v>9</v>
      </c>
      <c r="H211" s="119" t="s">
        <v>27</v>
      </c>
      <c r="I211" s="119">
        <v>2</v>
      </c>
      <c r="J211" s="119">
        <v>1</v>
      </c>
      <c r="M211" s="119">
        <v>1</v>
      </c>
      <c r="N211" s="130">
        <f t="shared" si="5"/>
        <v>0.5</v>
      </c>
    </row>
    <row r="212" spans="1:14" s="119" customFormat="1" x14ac:dyDescent="0.2">
      <c r="A212" s="62" t="s">
        <v>38</v>
      </c>
      <c r="B212" s="187">
        <v>6</v>
      </c>
      <c r="C212" s="187"/>
      <c r="D212" s="187"/>
      <c r="E212" s="187"/>
      <c r="F212" s="187">
        <v>6</v>
      </c>
      <c r="H212" s="119" t="s">
        <v>28</v>
      </c>
      <c r="I212" s="119">
        <v>6</v>
      </c>
      <c r="J212" s="119">
        <v>4</v>
      </c>
      <c r="K212" s="119">
        <v>2</v>
      </c>
      <c r="N212" s="130">
        <f t="shared" si="5"/>
        <v>0.66666666666666663</v>
      </c>
    </row>
    <row r="213" spans="1:14" s="119" customFormat="1" x14ac:dyDescent="0.2">
      <c r="A213" s="62" t="s">
        <v>25</v>
      </c>
      <c r="B213" s="187">
        <v>5</v>
      </c>
      <c r="C213" s="187">
        <v>1</v>
      </c>
      <c r="D213" s="187"/>
      <c r="E213" s="187"/>
      <c r="F213" s="187">
        <v>6</v>
      </c>
      <c r="H213" s="119" t="s">
        <v>29</v>
      </c>
      <c r="I213" s="119">
        <v>16</v>
      </c>
      <c r="J213" s="119">
        <v>4</v>
      </c>
      <c r="K213" s="119">
        <v>7</v>
      </c>
      <c r="L213" s="119">
        <v>5</v>
      </c>
      <c r="N213" s="130">
        <f t="shared" si="5"/>
        <v>0.25</v>
      </c>
    </row>
    <row r="214" spans="1:14" s="119" customFormat="1" x14ac:dyDescent="0.2">
      <c r="A214" s="62" t="s">
        <v>70</v>
      </c>
      <c r="B214" s="187">
        <v>11</v>
      </c>
      <c r="C214" s="187">
        <v>9</v>
      </c>
      <c r="D214" s="187">
        <v>3</v>
      </c>
      <c r="E214" s="187"/>
      <c r="F214" s="187">
        <v>23</v>
      </c>
      <c r="H214" s="119" t="s">
        <v>30</v>
      </c>
      <c r="I214" s="119">
        <v>3</v>
      </c>
      <c r="J214" s="119">
        <v>1</v>
      </c>
      <c r="K214" s="119">
        <v>1</v>
      </c>
      <c r="M214" s="119">
        <v>1</v>
      </c>
      <c r="N214" s="130">
        <f t="shared" si="5"/>
        <v>0.33333333333333331</v>
      </c>
    </row>
    <row r="215" spans="1:14" s="119" customFormat="1" x14ac:dyDescent="0.2">
      <c r="A215" s="62" t="s">
        <v>26</v>
      </c>
      <c r="B215" s="187">
        <v>9</v>
      </c>
      <c r="C215" s="187">
        <v>4</v>
      </c>
      <c r="D215" s="187"/>
      <c r="E215" s="187">
        <v>2</v>
      </c>
      <c r="F215" s="187">
        <v>15</v>
      </c>
      <c r="H215" s="119" t="s">
        <v>31</v>
      </c>
      <c r="I215" s="119">
        <v>26</v>
      </c>
      <c r="J215" s="119">
        <v>18</v>
      </c>
      <c r="K215" s="119">
        <v>5</v>
      </c>
      <c r="L215" s="119">
        <v>2</v>
      </c>
      <c r="M215" s="119">
        <v>1</v>
      </c>
      <c r="N215" s="130">
        <f t="shared" si="5"/>
        <v>0.69230769230769229</v>
      </c>
    </row>
    <row r="216" spans="1:14" s="119" customFormat="1" x14ac:dyDescent="0.2">
      <c r="A216" s="62" t="s">
        <v>27</v>
      </c>
      <c r="B216" s="187">
        <v>1</v>
      </c>
      <c r="C216" s="187"/>
      <c r="D216" s="187"/>
      <c r="E216" s="187">
        <v>1</v>
      </c>
      <c r="F216" s="187">
        <v>2</v>
      </c>
      <c r="H216" s="119" t="s">
        <v>32</v>
      </c>
      <c r="I216" s="119">
        <v>7</v>
      </c>
      <c r="J216" s="119">
        <v>5</v>
      </c>
      <c r="K216" s="119">
        <v>2</v>
      </c>
      <c r="N216" s="130">
        <f t="shared" si="5"/>
        <v>0.7142857142857143</v>
      </c>
    </row>
    <row r="217" spans="1:14" s="119" customFormat="1" x14ac:dyDescent="0.2">
      <c r="A217" s="62" t="s">
        <v>28</v>
      </c>
      <c r="B217" s="187">
        <v>4</v>
      </c>
      <c r="C217" s="187">
        <v>2</v>
      </c>
      <c r="D217" s="187"/>
      <c r="E217" s="187"/>
      <c r="F217" s="187">
        <v>6</v>
      </c>
      <c r="H217" s="119" t="s">
        <v>33</v>
      </c>
      <c r="I217" s="119">
        <v>6</v>
      </c>
      <c r="J217" s="119">
        <v>4</v>
      </c>
      <c r="K217" s="119">
        <v>2</v>
      </c>
      <c r="N217" s="130">
        <f t="shared" si="5"/>
        <v>0.66666666666666663</v>
      </c>
    </row>
    <row r="218" spans="1:14" s="119" customFormat="1" x14ac:dyDescent="0.2">
      <c r="A218" s="62" t="s">
        <v>29</v>
      </c>
      <c r="B218" s="187">
        <v>4</v>
      </c>
      <c r="C218" s="187">
        <v>7</v>
      </c>
      <c r="D218" s="187">
        <v>5</v>
      </c>
      <c r="E218" s="187"/>
      <c r="F218" s="187">
        <v>16</v>
      </c>
      <c r="H218" s="119" t="s">
        <v>34</v>
      </c>
      <c r="I218" s="119">
        <v>4</v>
      </c>
      <c r="J218" s="119">
        <v>2</v>
      </c>
      <c r="K218" s="119">
        <v>1</v>
      </c>
      <c r="M218" s="119">
        <v>1</v>
      </c>
      <c r="N218" s="130">
        <f t="shared" si="5"/>
        <v>0.5</v>
      </c>
    </row>
    <row r="219" spans="1:14" s="119" customFormat="1" x14ac:dyDescent="0.2">
      <c r="A219" s="62" t="s">
        <v>30</v>
      </c>
      <c r="B219" s="187">
        <v>1</v>
      </c>
      <c r="C219" s="187">
        <v>1</v>
      </c>
      <c r="D219" s="187"/>
      <c r="E219" s="187">
        <v>1</v>
      </c>
      <c r="F219" s="187">
        <v>3</v>
      </c>
      <c r="H219" s="44" t="s">
        <v>36</v>
      </c>
      <c r="I219" s="119">
        <v>9</v>
      </c>
      <c r="J219" s="119">
        <v>9</v>
      </c>
      <c r="N219" s="130">
        <f t="shared" si="5"/>
        <v>1</v>
      </c>
    </row>
    <row r="220" spans="1:14" s="119" customFormat="1" x14ac:dyDescent="0.2">
      <c r="A220" s="62" t="s">
        <v>31</v>
      </c>
      <c r="B220" s="187">
        <v>18</v>
      </c>
      <c r="C220" s="187">
        <v>5</v>
      </c>
      <c r="D220" s="187">
        <v>2</v>
      </c>
      <c r="E220" s="187">
        <v>1</v>
      </c>
      <c r="F220" s="187">
        <v>26</v>
      </c>
      <c r="H220" s="119" t="s">
        <v>38</v>
      </c>
      <c r="I220" s="119">
        <v>6</v>
      </c>
      <c r="J220" s="119">
        <v>6</v>
      </c>
      <c r="N220" s="130">
        <f t="shared" si="5"/>
        <v>1</v>
      </c>
    </row>
    <row r="221" spans="1:14" s="119" customFormat="1" x14ac:dyDescent="0.2">
      <c r="A221" s="62" t="s">
        <v>859</v>
      </c>
      <c r="B221" s="187">
        <v>2</v>
      </c>
      <c r="C221" s="187">
        <v>4</v>
      </c>
      <c r="D221" s="187"/>
      <c r="E221" s="187"/>
      <c r="F221" s="187">
        <v>6</v>
      </c>
      <c r="H221" s="44" t="s">
        <v>859</v>
      </c>
      <c r="I221" s="119">
        <v>6</v>
      </c>
      <c r="J221" s="119">
        <v>2</v>
      </c>
      <c r="K221" s="119">
        <v>4</v>
      </c>
      <c r="N221" s="130">
        <f t="shared" si="5"/>
        <v>0.33333333333333331</v>
      </c>
    </row>
    <row r="222" spans="1:14" s="119" customFormat="1" x14ac:dyDescent="0.2">
      <c r="A222" s="62" t="s">
        <v>96</v>
      </c>
      <c r="B222" s="187"/>
      <c r="C222" s="187">
        <v>2</v>
      </c>
      <c r="D222" s="187"/>
      <c r="E222" s="187"/>
      <c r="F222" s="187">
        <v>2</v>
      </c>
      <c r="H222" s="119" t="s">
        <v>96</v>
      </c>
      <c r="I222" s="119">
        <v>2</v>
      </c>
      <c r="K222" s="119">
        <v>2</v>
      </c>
      <c r="N222" s="130">
        <f t="shared" si="5"/>
        <v>0</v>
      </c>
    </row>
    <row r="223" spans="1:14" s="119" customFormat="1" x14ac:dyDescent="0.2">
      <c r="A223" s="119" t="s">
        <v>364</v>
      </c>
      <c r="B223" s="123">
        <v>94</v>
      </c>
      <c r="C223" s="123">
        <v>42</v>
      </c>
      <c r="D223" s="123">
        <v>10</v>
      </c>
      <c r="E223" s="123">
        <v>6</v>
      </c>
      <c r="F223" s="123">
        <v>152</v>
      </c>
      <c r="H223" s="119" t="s">
        <v>364</v>
      </c>
      <c r="I223" s="119">
        <f>SUM(I207:I222)</f>
        <v>152</v>
      </c>
      <c r="J223" s="119">
        <f t="shared" ref="J223:M223" si="6">SUM(J207:J222)</f>
        <v>94</v>
      </c>
      <c r="K223" s="119">
        <f t="shared" si="6"/>
        <v>42</v>
      </c>
      <c r="L223" s="119">
        <f t="shared" si="6"/>
        <v>10</v>
      </c>
      <c r="M223" s="119">
        <f t="shared" si="6"/>
        <v>6</v>
      </c>
      <c r="N223" s="130">
        <f t="shared" si="5"/>
        <v>0.61842105263157898</v>
      </c>
    </row>
    <row r="227" spans="1:9" x14ac:dyDescent="0.2">
      <c r="A227" s="122" t="s">
        <v>674</v>
      </c>
      <c r="B227" s="122" t="s">
        <v>159</v>
      </c>
    </row>
    <row r="228" spans="1:9" s="132" customFormat="1" ht="51" x14ac:dyDescent="0.2">
      <c r="A228" s="131" t="s">
        <v>48</v>
      </c>
      <c r="B228" s="132" t="s">
        <v>373</v>
      </c>
      <c r="C228" s="132" t="s">
        <v>678</v>
      </c>
      <c r="D228" s="132" t="s">
        <v>362</v>
      </c>
      <c r="E228" s="132" t="s">
        <v>679</v>
      </c>
      <c r="F228" s="132" t="s">
        <v>680</v>
      </c>
      <c r="G228" s="132" t="s">
        <v>681</v>
      </c>
      <c r="H228" s="132" t="s">
        <v>364</v>
      </c>
      <c r="I228"/>
    </row>
    <row r="229" spans="1:9" x14ac:dyDescent="0.2">
      <c r="A229" s="119" t="s">
        <v>24</v>
      </c>
      <c r="B229" s="123">
        <v>13</v>
      </c>
      <c r="C229" s="123"/>
      <c r="D229" s="123">
        <v>2</v>
      </c>
      <c r="E229" s="123"/>
      <c r="F229" s="123"/>
      <c r="G229" s="123"/>
      <c r="H229" s="123">
        <v>15</v>
      </c>
    </row>
    <row r="230" spans="1:9" x14ac:dyDescent="0.2">
      <c r="A230" s="119" t="s">
        <v>32</v>
      </c>
      <c r="B230" s="123">
        <v>5</v>
      </c>
      <c r="C230" s="123"/>
      <c r="D230" s="123">
        <v>2</v>
      </c>
      <c r="E230" s="123"/>
      <c r="F230" s="123"/>
      <c r="G230" s="123"/>
      <c r="H230" s="123">
        <v>7</v>
      </c>
    </row>
    <row r="231" spans="1:9" x14ac:dyDescent="0.2">
      <c r="A231" s="119" t="s">
        <v>33</v>
      </c>
      <c r="B231" s="123">
        <v>4</v>
      </c>
      <c r="C231" s="123"/>
      <c r="D231" s="123">
        <v>2</v>
      </c>
      <c r="E231" s="123"/>
      <c r="F231" s="123"/>
      <c r="G231" s="123"/>
      <c r="H231" s="123">
        <v>6</v>
      </c>
    </row>
    <row r="232" spans="1:9" x14ac:dyDescent="0.2">
      <c r="A232" s="119" t="s">
        <v>34</v>
      </c>
      <c r="B232" s="123">
        <v>2</v>
      </c>
      <c r="C232" s="123"/>
      <c r="D232" s="123">
        <v>2</v>
      </c>
      <c r="E232" s="123"/>
      <c r="F232" s="123"/>
      <c r="G232" s="123"/>
      <c r="H232" s="123">
        <v>4</v>
      </c>
    </row>
    <row r="233" spans="1:9" x14ac:dyDescent="0.2">
      <c r="A233" s="119" t="s">
        <v>36</v>
      </c>
      <c r="B233" s="123">
        <v>9</v>
      </c>
      <c r="C233" s="123"/>
      <c r="D233" s="123"/>
      <c r="E233" s="123"/>
      <c r="F233" s="123"/>
      <c r="G233" s="123"/>
      <c r="H233" s="123">
        <v>9</v>
      </c>
    </row>
    <row r="234" spans="1:9" x14ac:dyDescent="0.2">
      <c r="A234" s="119" t="s">
        <v>38</v>
      </c>
      <c r="B234" s="123">
        <v>6</v>
      </c>
      <c r="C234" s="123"/>
      <c r="D234" s="123"/>
      <c r="E234" s="123"/>
      <c r="F234" s="123"/>
      <c r="G234" s="123"/>
      <c r="H234" s="123">
        <v>6</v>
      </c>
    </row>
    <row r="235" spans="1:9" x14ac:dyDescent="0.2">
      <c r="A235" s="119" t="s">
        <v>25</v>
      </c>
      <c r="B235" s="123">
        <v>5</v>
      </c>
      <c r="C235" s="123"/>
      <c r="D235" s="123">
        <v>1</v>
      </c>
      <c r="E235" s="123"/>
      <c r="F235" s="123"/>
      <c r="G235" s="123"/>
      <c r="H235" s="123">
        <v>6</v>
      </c>
    </row>
    <row r="236" spans="1:9" x14ac:dyDescent="0.2">
      <c r="A236" s="119" t="s">
        <v>70</v>
      </c>
      <c r="B236" s="123">
        <v>11</v>
      </c>
      <c r="C236" s="123">
        <v>2</v>
      </c>
      <c r="D236" s="123">
        <v>7</v>
      </c>
      <c r="E236" s="123"/>
      <c r="F236" s="123"/>
      <c r="G236" s="123">
        <v>3</v>
      </c>
      <c r="H236" s="123">
        <v>23</v>
      </c>
    </row>
    <row r="237" spans="1:9" x14ac:dyDescent="0.2">
      <c r="A237" s="119" t="s">
        <v>26</v>
      </c>
      <c r="B237" s="123">
        <v>9</v>
      </c>
      <c r="C237" s="123"/>
      <c r="D237" s="123">
        <v>6</v>
      </c>
      <c r="E237" s="123"/>
      <c r="F237" s="123"/>
      <c r="G237" s="123"/>
      <c r="H237" s="123">
        <v>15</v>
      </c>
    </row>
    <row r="238" spans="1:9" x14ac:dyDescent="0.2">
      <c r="A238" s="119" t="s">
        <v>27</v>
      </c>
      <c r="B238" s="123">
        <v>1</v>
      </c>
      <c r="C238" s="123"/>
      <c r="D238" s="123">
        <v>1</v>
      </c>
      <c r="E238" s="123"/>
      <c r="F238" s="123"/>
      <c r="G238" s="123"/>
      <c r="H238" s="123">
        <v>2</v>
      </c>
    </row>
    <row r="239" spans="1:9" x14ac:dyDescent="0.2">
      <c r="A239" s="119" t="s">
        <v>28</v>
      </c>
      <c r="B239" s="123">
        <v>4</v>
      </c>
      <c r="C239" s="123"/>
      <c r="D239" s="123">
        <v>2</v>
      </c>
      <c r="E239" s="123"/>
      <c r="F239" s="123"/>
      <c r="G239" s="123"/>
      <c r="H239" s="123">
        <v>6</v>
      </c>
    </row>
    <row r="240" spans="1:9" x14ac:dyDescent="0.2">
      <c r="A240" s="119" t="s">
        <v>29</v>
      </c>
      <c r="B240" s="123">
        <v>4</v>
      </c>
      <c r="C240" s="123">
        <v>1</v>
      </c>
      <c r="D240" s="123">
        <v>6</v>
      </c>
      <c r="E240" s="123">
        <v>1</v>
      </c>
      <c r="F240" s="123"/>
      <c r="G240" s="123">
        <v>4</v>
      </c>
      <c r="H240" s="123">
        <v>16</v>
      </c>
    </row>
    <row r="241" spans="1:8" x14ac:dyDescent="0.2">
      <c r="A241" s="119" t="s">
        <v>30</v>
      </c>
      <c r="B241" s="123">
        <v>1</v>
      </c>
      <c r="C241" s="123"/>
      <c r="D241" s="123">
        <v>2</v>
      </c>
      <c r="E241" s="123"/>
      <c r="F241" s="123"/>
      <c r="G241" s="123"/>
      <c r="H241" s="123">
        <v>3</v>
      </c>
    </row>
    <row r="242" spans="1:8" x14ac:dyDescent="0.2">
      <c r="A242" s="119" t="s">
        <v>31</v>
      </c>
      <c r="B242" s="123">
        <v>18</v>
      </c>
      <c r="C242" s="123"/>
      <c r="D242" s="123">
        <v>6</v>
      </c>
      <c r="E242" s="123"/>
      <c r="F242" s="123">
        <v>1</v>
      </c>
      <c r="G242" s="123">
        <v>1</v>
      </c>
      <c r="H242" s="123">
        <v>26</v>
      </c>
    </row>
    <row r="243" spans="1:8" x14ac:dyDescent="0.2">
      <c r="A243" s="119" t="s">
        <v>859</v>
      </c>
      <c r="B243" s="123">
        <v>2</v>
      </c>
      <c r="C243" s="123"/>
      <c r="D243" s="123">
        <v>4</v>
      </c>
      <c r="E243" s="123"/>
      <c r="F243" s="123"/>
      <c r="G243" s="123"/>
      <c r="H243" s="123">
        <v>6</v>
      </c>
    </row>
    <row r="244" spans="1:8" x14ac:dyDescent="0.2">
      <c r="A244" s="119" t="s">
        <v>96</v>
      </c>
      <c r="B244" s="123"/>
      <c r="C244" s="123"/>
      <c r="D244" s="123">
        <v>2</v>
      </c>
      <c r="E244" s="123"/>
      <c r="F244" s="123"/>
      <c r="G244" s="123"/>
      <c r="H244" s="123">
        <v>2</v>
      </c>
    </row>
    <row r="245" spans="1:8" x14ac:dyDescent="0.2">
      <c r="A245" s="119" t="s">
        <v>364</v>
      </c>
      <c r="B245" s="123">
        <v>94</v>
      </c>
      <c r="C245" s="123">
        <v>3</v>
      </c>
      <c r="D245" s="123">
        <v>45</v>
      </c>
      <c r="E245" s="123">
        <v>1</v>
      </c>
      <c r="F245" s="123">
        <v>1</v>
      </c>
      <c r="G245" s="123">
        <v>8</v>
      </c>
      <c r="H245" s="123">
        <v>152</v>
      </c>
    </row>
    <row r="249" spans="1:8" s="133" customFormat="1" ht="38.25" x14ac:dyDescent="0.2">
      <c r="A249" s="134" t="s">
        <v>48</v>
      </c>
      <c r="B249" s="134" t="s">
        <v>42</v>
      </c>
      <c r="C249" s="134" t="s">
        <v>68</v>
      </c>
      <c r="D249" s="134" t="s">
        <v>67</v>
      </c>
      <c r="E249" s="134" t="s">
        <v>677</v>
      </c>
      <c r="F249" s="134" t="s">
        <v>364</v>
      </c>
    </row>
    <row r="250" spans="1:8" x14ac:dyDescent="0.2">
      <c r="A250" s="247" t="s">
        <v>24</v>
      </c>
      <c r="B250" s="273">
        <v>13</v>
      </c>
      <c r="C250" s="273">
        <v>2</v>
      </c>
      <c r="D250" s="273"/>
      <c r="E250" s="273"/>
      <c r="F250" s="273">
        <v>15</v>
      </c>
      <c r="G250">
        <f>+F250-B250</f>
        <v>2</v>
      </c>
    </row>
    <row r="251" spans="1:8" x14ac:dyDescent="0.2">
      <c r="A251" s="247" t="s">
        <v>32</v>
      </c>
      <c r="B251" s="273">
        <v>5</v>
      </c>
      <c r="C251" s="273">
        <v>2</v>
      </c>
      <c r="D251" s="273"/>
      <c r="E251" s="273"/>
      <c r="F251" s="273">
        <v>7</v>
      </c>
      <c r="G251" s="119">
        <f t="shared" ref="G251:G266" si="7">+F251-B251</f>
        <v>2</v>
      </c>
    </row>
    <row r="252" spans="1:8" x14ac:dyDescent="0.2">
      <c r="A252" s="247" t="s">
        <v>33</v>
      </c>
      <c r="B252" s="273">
        <v>4</v>
      </c>
      <c r="C252" s="273">
        <v>2</v>
      </c>
      <c r="D252" s="273"/>
      <c r="E252" s="273"/>
      <c r="F252" s="273">
        <v>6</v>
      </c>
      <c r="G252" s="119">
        <f t="shared" si="7"/>
        <v>2</v>
      </c>
    </row>
    <row r="253" spans="1:8" x14ac:dyDescent="0.2">
      <c r="A253" s="247" t="s">
        <v>34</v>
      </c>
      <c r="B253" s="273">
        <v>2</v>
      </c>
      <c r="C253" s="273">
        <v>1</v>
      </c>
      <c r="D253" s="273"/>
      <c r="E253" s="273">
        <v>1</v>
      </c>
      <c r="F253" s="273">
        <v>4</v>
      </c>
      <c r="G253" s="119">
        <f t="shared" si="7"/>
        <v>2</v>
      </c>
    </row>
    <row r="254" spans="1:8" x14ac:dyDescent="0.2">
      <c r="A254" s="247" t="s">
        <v>36</v>
      </c>
      <c r="B254" s="273">
        <v>9</v>
      </c>
      <c r="C254" s="273"/>
      <c r="D254" s="273"/>
      <c r="E254" s="273"/>
      <c r="F254" s="273">
        <v>9</v>
      </c>
      <c r="G254" s="119">
        <f t="shared" si="7"/>
        <v>0</v>
      </c>
    </row>
    <row r="255" spans="1:8" x14ac:dyDescent="0.2">
      <c r="A255" s="247" t="s">
        <v>38</v>
      </c>
      <c r="B255" s="273">
        <v>6</v>
      </c>
      <c r="C255" s="273"/>
      <c r="D255" s="273"/>
      <c r="E255" s="273"/>
      <c r="F255" s="273">
        <v>6</v>
      </c>
      <c r="G255" s="119">
        <f t="shared" si="7"/>
        <v>0</v>
      </c>
    </row>
    <row r="256" spans="1:8" x14ac:dyDescent="0.2">
      <c r="A256" s="247" t="s">
        <v>25</v>
      </c>
      <c r="B256" s="273">
        <v>5</v>
      </c>
      <c r="C256" s="273">
        <v>1</v>
      </c>
      <c r="D256" s="273"/>
      <c r="E256" s="273"/>
      <c r="F256" s="273">
        <v>6</v>
      </c>
      <c r="G256" s="119">
        <f t="shared" si="7"/>
        <v>1</v>
      </c>
    </row>
    <row r="257" spans="1:8" x14ac:dyDescent="0.2">
      <c r="A257" s="247" t="s">
        <v>70</v>
      </c>
      <c r="B257" s="273">
        <v>11</v>
      </c>
      <c r="C257" s="273">
        <v>9</v>
      </c>
      <c r="D257" s="273">
        <v>3</v>
      </c>
      <c r="E257" s="273"/>
      <c r="F257" s="273">
        <v>23</v>
      </c>
      <c r="G257" s="119">
        <f t="shared" si="7"/>
        <v>12</v>
      </c>
    </row>
    <row r="258" spans="1:8" x14ac:dyDescent="0.2">
      <c r="A258" s="247" t="s">
        <v>26</v>
      </c>
      <c r="B258" s="273">
        <v>9</v>
      </c>
      <c r="C258" s="273">
        <v>4</v>
      </c>
      <c r="D258" s="273"/>
      <c r="E258" s="273">
        <v>2</v>
      </c>
      <c r="F258" s="273">
        <v>15</v>
      </c>
      <c r="G258" s="119">
        <f t="shared" si="7"/>
        <v>6</v>
      </c>
    </row>
    <row r="259" spans="1:8" x14ac:dyDescent="0.2">
      <c r="A259" s="247" t="s">
        <v>27</v>
      </c>
      <c r="B259" s="273">
        <v>1</v>
      </c>
      <c r="C259" s="273"/>
      <c r="D259" s="273"/>
      <c r="E259" s="273">
        <v>1</v>
      </c>
      <c r="F259" s="273">
        <v>2</v>
      </c>
      <c r="G259" s="119">
        <f t="shared" si="7"/>
        <v>1</v>
      </c>
    </row>
    <row r="260" spans="1:8" x14ac:dyDescent="0.2">
      <c r="A260" s="247" t="s">
        <v>28</v>
      </c>
      <c r="B260" s="273">
        <v>4</v>
      </c>
      <c r="C260" s="273">
        <v>2</v>
      </c>
      <c r="D260" s="273"/>
      <c r="E260" s="273"/>
      <c r="F260" s="273">
        <v>6</v>
      </c>
      <c r="G260" s="119">
        <f t="shared" si="7"/>
        <v>2</v>
      </c>
    </row>
    <row r="261" spans="1:8" x14ac:dyDescent="0.2">
      <c r="A261" s="247" t="s">
        <v>29</v>
      </c>
      <c r="B261" s="273">
        <v>4</v>
      </c>
      <c r="C261" s="273">
        <v>7</v>
      </c>
      <c r="D261" s="273">
        <v>5</v>
      </c>
      <c r="E261" s="273"/>
      <c r="F261" s="273">
        <v>16</v>
      </c>
      <c r="G261" s="119">
        <f t="shared" si="7"/>
        <v>12</v>
      </c>
    </row>
    <row r="262" spans="1:8" x14ac:dyDescent="0.2">
      <c r="A262" s="247" t="s">
        <v>30</v>
      </c>
      <c r="B262" s="273">
        <v>1</v>
      </c>
      <c r="C262" s="273">
        <v>1</v>
      </c>
      <c r="D262" s="273"/>
      <c r="E262" s="273">
        <v>1</v>
      </c>
      <c r="F262" s="273">
        <v>3</v>
      </c>
      <c r="G262" s="119">
        <f t="shared" si="7"/>
        <v>2</v>
      </c>
    </row>
    <row r="263" spans="1:8" x14ac:dyDescent="0.2">
      <c r="A263" s="247" t="s">
        <v>31</v>
      </c>
      <c r="B263" s="273">
        <v>18</v>
      </c>
      <c r="C263" s="273">
        <v>5</v>
      </c>
      <c r="D263" s="273">
        <v>2</v>
      </c>
      <c r="E263" s="273">
        <v>1</v>
      </c>
      <c r="F263" s="273">
        <v>26</v>
      </c>
      <c r="G263" s="119">
        <f t="shared" si="7"/>
        <v>8</v>
      </c>
    </row>
    <row r="264" spans="1:8" x14ac:dyDescent="0.2">
      <c r="A264" s="247" t="s">
        <v>859</v>
      </c>
      <c r="B264" s="273">
        <v>2</v>
      </c>
      <c r="C264" s="273">
        <v>4</v>
      </c>
      <c r="D264" s="273"/>
      <c r="E264" s="273"/>
      <c r="F264" s="273">
        <v>6</v>
      </c>
      <c r="G264" s="119">
        <f t="shared" si="7"/>
        <v>4</v>
      </c>
    </row>
    <row r="265" spans="1:8" x14ac:dyDescent="0.2">
      <c r="A265" s="247" t="s">
        <v>96</v>
      </c>
      <c r="B265" s="273"/>
      <c r="C265" s="273">
        <v>2</v>
      </c>
      <c r="D265" s="273"/>
      <c r="E265" s="273"/>
      <c r="F265" s="273">
        <v>2</v>
      </c>
      <c r="G265" s="119">
        <f t="shared" si="7"/>
        <v>2</v>
      </c>
    </row>
    <row r="266" spans="1:8" x14ac:dyDescent="0.2">
      <c r="A266" s="267" t="s">
        <v>364</v>
      </c>
      <c r="B266" s="268">
        <v>94</v>
      </c>
      <c r="C266" s="268">
        <v>42</v>
      </c>
      <c r="D266" s="268">
        <v>10</v>
      </c>
      <c r="E266" s="268">
        <v>6</v>
      </c>
      <c r="F266" s="268">
        <v>152</v>
      </c>
      <c r="G266" s="119">
        <f t="shared" si="7"/>
        <v>58</v>
      </c>
      <c r="H266" s="44" t="s">
        <v>816</v>
      </c>
    </row>
    <row r="268" spans="1:8" s="119" customFormat="1" x14ac:dyDescent="0.2"/>
    <row r="271" spans="1:8" s="119" customFormat="1" x14ac:dyDescent="0.2">
      <c r="A271" s="122" t="s">
        <v>387</v>
      </c>
      <c r="B271" s="122" t="s">
        <v>142</v>
      </c>
      <c r="C271"/>
      <c r="D271"/>
      <c r="E271"/>
      <c r="F271"/>
      <c r="G271"/>
      <c r="H271"/>
    </row>
    <row r="272" spans="1:8" s="119" customFormat="1" ht="25.5" x14ac:dyDescent="0.2">
      <c r="A272" s="122" t="s">
        <v>84</v>
      </c>
      <c r="B272" s="119" t="s">
        <v>42</v>
      </c>
      <c r="C272" s="119" t="s">
        <v>68</v>
      </c>
      <c r="D272" s="119" t="s">
        <v>67</v>
      </c>
      <c r="E272" s="119" t="s">
        <v>677</v>
      </c>
      <c r="F272" s="132" t="s">
        <v>364</v>
      </c>
      <c r="G272" s="274" t="s">
        <v>682</v>
      </c>
      <c r="H272" s="133"/>
    </row>
    <row r="273" spans="1:8" s="119" customFormat="1" x14ac:dyDescent="0.2">
      <c r="A273" s="119" t="s">
        <v>65</v>
      </c>
      <c r="B273" s="123">
        <v>6</v>
      </c>
      <c r="C273" s="123"/>
      <c r="D273" s="123"/>
      <c r="E273" s="123"/>
      <c r="F273" s="123">
        <v>6</v>
      </c>
      <c r="G273" s="123">
        <f t="shared" ref="G273:G285" si="8">+F273-B273</f>
        <v>0</v>
      </c>
      <c r="H273" s="109">
        <f>+G273/$G$285</f>
        <v>0</v>
      </c>
    </row>
    <row r="274" spans="1:8" s="119" customFormat="1" x14ac:dyDescent="0.2">
      <c r="A274" s="119" t="s">
        <v>62</v>
      </c>
      <c r="B274" s="123">
        <v>3</v>
      </c>
      <c r="C274" s="123">
        <v>5</v>
      </c>
      <c r="D274" s="123"/>
      <c r="E274" s="123">
        <v>1</v>
      </c>
      <c r="F274" s="123">
        <v>9</v>
      </c>
      <c r="G274" s="123">
        <f t="shared" si="8"/>
        <v>6</v>
      </c>
      <c r="H274" s="109">
        <f t="shared" ref="H274:H285" si="9">+G274/$G$285</f>
        <v>0.10344827586206896</v>
      </c>
    </row>
    <row r="275" spans="1:8" s="119" customFormat="1" x14ac:dyDescent="0.2">
      <c r="A275" s="119" t="s">
        <v>60</v>
      </c>
      <c r="B275" s="123">
        <v>4</v>
      </c>
      <c r="C275" s="123">
        <v>2</v>
      </c>
      <c r="D275" s="123"/>
      <c r="E275" s="123"/>
      <c r="F275" s="123">
        <v>6</v>
      </c>
      <c r="G275" s="123">
        <f t="shared" si="8"/>
        <v>2</v>
      </c>
      <c r="H275" s="109">
        <f t="shared" si="9"/>
        <v>3.4482758620689655E-2</v>
      </c>
    </row>
    <row r="276" spans="1:8" s="119" customFormat="1" x14ac:dyDescent="0.2">
      <c r="A276" s="119" t="s">
        <v>59</v>
      </c>
      <c r="B276" s="123">
        <v>1</v>
      </c>
      <c r="C276" s="123"/>
      <c r="D276" s="123"/>
      <c r="E276" s="123">
        <v>1</v>
      </c>
      <c r="F276" s="123">
        <v>2</v>
      </c>
      <c r="G276" s="123">
        <f t="shared" si="8"/>
        <v>1</v>
      </c>
      <c r="H276" s="109">
        <f t="shared" si="9"/>
        <v>1.7241379310344827E-2</v>
      </c>
    </row>
    <row r="277" spans="1:8" s="119" customFormat="1" x14ac:dyDescent="0.2">
      <c r="A277" s="119" t="s">
        <v>58</v>
      </c>
      <c r="B277" s="123">
        <v>9</v>
      </c>
      <c r="C277" s="123">
        <v>4</v>
      </c>
      <c r="D277" s="123"/>
      <c r="E277" s="123">
        <v>2</v>
      </c>
      <c r="F277" s="123">
        <v>15</v>
      </c>
      <c r="G277" s="123">
        <f t="shared" si="8"/>
        <v>6</v>
      </c>
      <c r="H277" s="109">
        <f t="shared" si="9"/>
        <v>0.10344827586206896</v>
      </c>
    </row>
    <row r="278" spans="1:8" s="119" customFormat="1" x14ac:dyDescent="0.2">
      <c r="A278" s="119" t="s">
        <v>61</v>
      </c>
      <c r="B278" s="123">
        <v>4</v>
      </c>
      <c r="C278" s="123">
        <v>7</v>
      </c>
      <c r="D278" s="123">
        <v>5</v>
      </c>
      <c r="E278" s="123"/>
      <c r="F278" s="123">
        <v>16</v>
      </c>
      <c r="G278" s="123">
        <f t="shared" si="8"/>
        <v>12</v>
      </c>
      <c r="H278" s="109">
        <f t="shared" si="9"/>
        <v>0.20689655172413793</v>
      </c>
    </row>
    <row r="279" spans="1:8" s="119" customFormat="1" x14ac:dyDescent="0.2">
      <c r="A279" s="119" t="s">
        <v>57</v>
      </c>
      <c r="B279" s="123">
        <v>11</v>
      </c>
      <c r="C279" s="123">
        <v>9</v>
      </c>
      <c r="D279" s="123">
        <v>3</v>
      </c>
      <c r="E279" s="123"/>
      <c r="F279" s="123">
        <v>23</v>
      </c>
      <c r="G279" s="123">
        <f t="shared" si="8"/>
        <v>12</v>
      </c>
      <c r="H279" s="109">
        <f t="shared" si="9"/>
        <v>0.20689655172413793</v>
      </c>
    </row>
    <row r="280" spans="1:8" s="119" customFormat="1" x14ac:dyDescent="0.2">
      <c r="A280" s="119" t="s">
        <v>56</v>
      </c>
      <c r="B280" s="123">
        <v>5</v>
      </c>
      <c r="C280" s="123">
        <v>1</v>
      </c>
      <c r="D280" s="123"/>
      <c r="E280" s="123"/>
      <c r="F280" s="123">
        <v>6</v>
      </c>
      <c r="G280" s="123">
        <f t="shared" si="8"/>
        <v>1</v>
      </c>
      <c r="H280" s="109">
        <f t="shared" si="9"/>
        <v>1.7241379310344827E-2</v>
      </c>
    </row>
    <row r="281" spans="1:8" s="119" customFormat="1" x14ac:dyDescent="0.2">
      <c r="A281" s="119" t="s">
        <v>55</v>
      </c>
      <c r="B281" s="123">
        <v>13</v>
      </c>
      <c r="C281" s="123">
        <v>2</v>
      </c>
      <c r="D281" s="123"/>
      <c r="E281" s="123"/>
      <c r="F281" s="123">
        <v>15</v>
      </c>
      <c r="G281" s="123">
        <f t="shared" si="8"/>
        <v>2</v>
      </c>
      <c r="H281" s="109">
        <f t="shared" si="9"/>
        <v>3.4482758620689655E-2</v>
      </c>
    </row>
    <row r="282" spans="1:8" s="119" customFormat="1" x14ac:dyDescent="0.2">
      <c r="A282" s="119" t="s">
        <v>85</v>
      </c>
      <c r="B282" s="123">
        <v>9</v>
      </c>
      <c r="C282" s="123"/>
      <c r="D282" s="123"/>
      <c r="E282" s="123"/>
      <c r="F282" s="123">
        <v>9</v>
      </c>
      <c r="G282" s="123">
        <f t="shared" si="8"/>
        <v>0</v>
      </c>
      <c r="H282" s="109">
        <f t="shared" si="9"/>
        <v>0</v>
      </c>
    </row>
    <row r="283" spans="1:8" s="119" customFormat="1" x14ac:dyDescent="0.2">
      <c r="A283" s="119" t="s">
        <v>64</v>
      </c>
      <c r="B283" s="123">
        <v>24</v>
      </c>
      <c r="C283" s="123">
        <v>10</v>
      </c>
      <c r="D283" s="123">
        <v>2</v>
      </c>
      <c r="E283" s="123">
        <v>2</v>
      </c>
      <c r="F283" s="123">
        <v>38</v>
      </c>
      <c r="G283" s="123">
        <f t="shared" si="8"/>
        <v>14</v>
      </c>
      <c r="H283" s="109">
        <f t="shared" si="9"/>
        <v>0.2413793103448276</v>
      </c>
    </row>
    <row r="284" spans="1:8" s="119" customFormat="1" x14ac:dyDescent="0.2">
      <c r="A284" s="119" t="s">
        <v>63</v>
      </c>
      <c r="B284" s="123">
        <v>5</v>
      </c>
      <c r="C284" s="123">
        <v>2</v>
      </c>
      <c r="D284" s="123"/>
      <c r="E284" s="123"/>
      <c r="F284" s="123">
        <v>7</v>
      </c>
      <c r="G284" s="123">
        <f t="shared" si="8"/>
        <v>2</v>
      </c>
      <c r="H284" s="109">
        <f t="shared" si="9"/>
        <v>3.4482758620689655E-2</v>
      </c>
    </row>
    <row r="285" spans="1:8" s="119" customFormat="1" x14ac:dyDescent="0.2">
      <c r="A285" s="119" t="s">
        <v>364</v>
      </c>
      <c r="B285" s="123">
        <v>94</v>
      </c>
      <c r="C285" s="123">
        <v>42</v>
      </c>
      <c r="D285" s="123">
        <v>10</v>
      </c>
      <c r="E285" s="123">
        <v>6</v>
      </c>
      <c r="F285" s="123">
        <v>152</v>
      </c>
      <c r="G285" s="90">
        <f t="shared" si="8"/>
        <v>58</v>
      </c>
      <c r="H285" s="109">
        <f t="shared" si="9"/>
        <v>1</v>
      </c>
    </row>
    <row r="286" spans="1:8" s="119" customFormat="1" x14ac:dyDescent="0.2">
      <c r="A286"/>
      <c r="B286"/>
      <c r="C286"/>
      <c r="D286"/>
      <c r="E286"/>
      <c r="F286"/>
      <c r="G286"/>
      <c r="H286"/>
    </row>
    <row r="287" spans="1:8" s="119" customFormat="1" x14ac:dyDescent="0.2">
      <c r="A287"/>
      <c r="B287"/>
      <c r="C287"/>
      <c r="D287"/>
      <c r="E287"/>
      <c r="F287"/>
      <c r="G287"/>
      <c r="H287"/>
    </row>
    <row r="290" spans="1:8" s="119" customFormat="1" x14ac:dyDescent="0.2">
      <c r="A290" s="122" t="s">
        <v>387</v>
      </c>
      <c r="B290" s="122" t="s">
        <v>142</v>
      </c>
      <c r="C290"/>
      <c r="D290"/>
      <c r="E290"/>
      <c r="F290"/>
    </row>
    <row r="291" spans="1:8" s="119" customFormat="1" ht="25.5" x14ac:dyDescent="0.2">
      <c r="A291" s="131" t="s">
        <v>48</v>
      </c>
      <c r="B291" s="119" t="s">
        <v>42</v>
      </c>
      <c r="C291" s="119" t="s">
        <v>68</v>
      </c>
      <c r="D291" s="119" t="s">
        <v>67</v>
      </c>
      <c r="E291" s="119" t="s">
        <v>677</v>
      </c>
      <c r="F291" s="132" t="s">
        <v>364</v>
      </c>
      <c r="G291" s="134" t="s">
        <v>682</v>
      </c>
      <c r="H291" s="134"/>
    </row>
    <row r="292" spans="1:8" s="119" customFormat="1" x14ac:dyDescent="0.2">
      <c r="A292" s="119" t="s">
        <v>24</v>
      </c>
      <c r="B292" s="123">
        <v>13</v>
      </c>
      <c r="C292" s="123">
        <v>2</v>
      </c>
      <c r="D292" s="123"/>
      <c r="E292" s="123"/>
      <c r="F292" s="123">
        <v>15</v>
      </c>
      <c r="G292" s="123">
        <f t="shared" ref="G292" si="10">+F292-B292</f>
        <v>2</v>
      </c>
      <c r="H292" s="109">
        <f>+G292/$G$308</f>
        <v>3.4482758620689655E-2</v>
      </c>
    </row>
    <row r="293" spans="1:8" s="119" customFormat="1" x14ac:dyDescent="0.2">
      <c r="A293" s="119" t="s">
        <v>32</v>
      </c>
      <c r="B293" s="123">
        <v>5</v>
      </c>
      <c r="C293" s="123">
        <v>2</v>
      </c>
      <c r="D293" s="123"/>
      <c r="E293" s="123"/>
      <c r="F293" s="123">
        <v>7</v>
      </c>
      <c r="G293" s="123">
        <f t="shared" ref="G293:G307" si="11">+F293-B293</f>
        <v>2</v>
      </c>
      <c r="H293" s="109">
        <f t="shared" ref="H293:H307" si="12">+G293/$G$308</f>
        <v>3.4482758620689655E-2</v>
      </c>
    </row>
    <row r="294" spans="1:8" s="119" customFormat="1" x14ac:dyDescent="0.2">
      <c r="A294" s="119" t="s">
        <v>33</v>
      </c>
      <c r="B294" s="123">
        <v>4</v>
      </c>
      <c r="C294" s="123">
        <v>2</v>
      </c>
      <c r="D294" s="123"/>
      <c r="E294" s="123"/>
      <c r="F294" s="123">
        <v>6</v>
      </c>
      <c r="G294" s="123">
        <f t="shared" si="11"/>
        <v>2</v>
      </c>
      <c r="H294" s="109">
        <f t="shared" si="12"/>
        <v>3.4482758620689655E-2</v>
      </c>
    </row>
    <row r="295" spans="1:8" s="119" customFormat="1" x14ac:dyDescent="0.2">
      <c r="A295" s="119" t="s">
        <v>34</v>
      </c>
      <c r="B295" s="123">
        <v>2</v>
      </c>
      <c r="C295" s="123">
        <v>1</v>
      </c>
      <c r="D295" s="123"/>
      <c r="E295" s="123">
        <v>1</v>
      </c>
      <c r="F295" s="123">
        <v>4</v>
      </c>
      <c r="G295" s="123">
        <f t="shared" si="11"/>
        <v>2</v>
      </c>
      <c r="H295" s="109">
        <f t="shared" si="12"/>
        <v>3.4482758620689655E-2</v>
      </c>
    </row>
    <row r="296" spans="1:8" s="119" customFormat="1" x14ac:dyDescent="0.2">
      <c r="A296" s="119" t="s">
        <v>36</v>
      </c>
      <c r="B296" s="123">
        <v>9</v>
      </c>
      <c r="C296" s="123"/>
      <c r="D296" s="123"/>
      <c r="E296" s="123"/>
      <c r="F296" s="123">
        <v>9</v>
      </c>
      <c r="G296" s="123">
        <f t="shared" si="11"/>
        <v>0</v>
      </c>
      <c r="H296" s="109">
        <f t="shared" si="12"/>
        <v>0</v>
      </c>
    </row>
    <row r="297" spans="1:8" s="119" customFormat="1" x14ac:dyDescent="0.2">
      <c r="A297" s="119" t="s">
        <v>38</v>
      </c>
      <c r="B297" s="123">
        <v>6</v>
      </c>
      <c r="C297" s="123"/>
      <c r="D297" s="123"/>
      <c r="E297" s="123"/>
      <c r="F297" s="123">
        <v>6</v>
      </c>
      <c r="G297" s="123">
        <f t="shared" si="11"/>
        <v>0</v>
      </c>
      <c r="H297" s="109">
        <f t="shared" si="12"/>
        <v>0</v>
      </c>
    </row>
    <row r="298" spans="1:8" s="119" customFormat="1" x14ac:dyDescent="0.2">
      <c r="A298" s="119" t="s">
        <v>25</v>
      </c>
      <c r="B298" s="123">
        <v>5</v>
      </c>
      <c r="C298" s="123">
        <v>1</v>
      </c>
      <c r="D298" s="123"/>
      <c r="E298" s="123"/>
      <c r="F298" s="123">
        <v>6</v>
      </c>
      <c r="G298" s="123">
        <f t="shared" si="11"/>
        <v>1</v>
      </c>
      <c r="H298" s="109">
        <f t="shared" si="12"/>
        <v>1.7241379310344827E-2</v>
      </c>
    </row>
    <row r="299" spans="1:8" s="119" customFormat="1" x14ac:dyDescent="0.2">
      <c r="A299" s="119" t="s">
        <v>70</v>
      </c>
      <c r="B299" s="123">
        <v>11</v>
      </c>
      <c r="C299" s="123">
        <v>9</v>
      </c>
      <c r="D299" s="123">
        <v>3</v>
      </c>
      <c r="E299" s="123"/>
      <c r="F299" s="123">
        <v>23</v>
      </c>
      <c r="G299" s="123">
        <f t="shared" si="11"/>
        <v>12</v>
      </c>
      <c r="H299" s="109">
        <f t="shared" si="12"/>
        <v>0.20689655172413793</v>
      </c>
    </row>
    <row r="300" spans="1:8" s="119" customFormat="1" x14ac:dyDescent="0.2">
      <c r="A300" s="119" t="s">
        <v>26</v>
      </c>
      <c r="B300" s="123">
        <v>9</v>
      </c>
      <c r="C300" s="123">
        <v>4</v>
      </c>
      <c r="D300" s="123"/>
      <c r="E300" s="123">
        <v>2</v>
      </c>
      <c r="F300" s="123">
        <v>15</v>
      </c>
      <c r="G300" s="123">
        <f t="shared" si="11"/>
        <v>6</v>
      </c>
      <c r="H300" s="109">
        <f t="shared" si="12"/>
        <v>0.10344827586206896</v>
      </c>
    </row>
    <row r="301" spans="1:8" s="119" customFormat="1" x14ac:dyDescent="0.2">
      <c r="A301" s="119" t="s">
        <v>27</v>
      </c>
      <c r="B301" s="123">
        <v>1</v>
      </c>
      <c r="C301" s="123"/>
      <c r="D301" s="123"/>
      <c r="E301" s="123">
        <v>1</v>
      </c>
      <c r="F301" s="123">
        <v>2</v>
      </c>
      <c r="G301" s="123">
        <f t="shared" si="11"/>
        <v>1</v>
      </c>
      <c r="H301" s="109">
        <f t="shared" si="12"/>
        <v>1.7241379310344827E-2</v>
      </c>
    </row>
    <row r="302" spans="1:8" s="119" customFormat="1" x14ac:dyDescent="0.2">
      <c r="A302" s="119" t="s">
        <v>28</v>
      </c>
      <c r="B302" s="123">
        <v>4</v>
      </c>
      <c r="C302" s="123">
        <v>2</v>
      </c>
      <c r="D302" s="123"/>
      <c r="E302" s="123"/>
      <c r="F302" s="123">
        <v>6</v>
      </c>
      <c r="G302" s="123">
        <f t="shared" si="11"/>
        <v>2</v>
      </c>
      <c r="H302" s="109">
        <f t="shared" si="12"/>
        <v>3.4482758620689655E-2</v>
      </c>
    </row>
    <row r="303" spans="1:8" s="119" customFormat="1" x14ac:dyDescent="0.2">
      <c r="A303" s="119" t="s">
        <v>29</v>
      </c>
      <c r="B303" s="123">
        <v>4</v>
      </c>
      <c r="C303" s="123">
        <v>7</v>
      </c>
      <c r="D303" s="123">
        <v>5</v>
      </c>
      <c r="E303" s="123"/>
      <c r="F303" s="123">
        <v>16</v>
      </c>
      <c r="G303" s="123">
        <f t="shared" si="11"/>
        <v>12</v>
      </c>
      <c r="H303" s="109">
        <f t="shared" si="12"/>
        <v>0.20689655172413793</v>
      </c>
    </row>
    <row r="304" spans="1:8" s="119" customFormat="1" x14ac:dyDescent="0.2">
      <c r="A304" s="119" t="s">
        <v>30</v>
      </c>
      <c r="B304" s="123">
        <v>1</v>
      </c>
      <c r="C304" s="123">
        <v>1</v>
      </c>
      <c r="D304" s="123"/>
      <c r="E304" s="123">
        <v>1</v>
      </c>
      <c r="F304" s="123">
        <v>3</v>
      </c>
      <c r="G304" s="123">
        <f t="shared" si="11"/>
        <v>2</v>
      </c>
      <c r="H304" s="109">
        <f t="shared" si="12"/>
        <v>3.4482758620689655E-2</v>
      </c>
    </row>
    <row r="305" spans="1:8" s="119" customFormat="1" x14ac:dyDescent="0.2">
      <c r="A305" s="119" t="s">
        <v>31</v>
      </c>
      <c r="B305" s="123">
        <v>18</v>
      </c>
      <c r="C305" s="123">
        <v>5</v>
      </c>
      <c r="D305" s="123">
        <v>2</v>
      </c>
      <c r="E305" s="123">
        <v>1</v>
      </c>
      <c r="F305" s="123">
        <v>26</v>
      </c>
      <c r="G305" s="123">
        <f t="shared" si="11"/>
        <v>8</v>
      </c>
      <c r="H305" s="109">
        <f t="shared" si="12"/>
        <v>0.13793103448275862</v>
      </c>
    </row>
    <row r="306" spans="1:8" s="119" customFormat="1" x14ac:dyDescent="0.2">
      <c r="A306" s="119" t="s">
        <v>859</v>
      </c>
      <c r="B306" s="123">
        <v>2</v>
      </c>
      <c r="C306" s="123">
        <v>4</v>
      </c>
      <c r="D306" s="123"/>
      <c r="E306" s="123"/>
      <c r="F306" s="123">
        <v>6</v>
      </c>
      <c r="G306" s="123">
        <f t="shared" si="11"/>
        <v>4</v>
      </c>
      <c r="H306" s="109">
        <f t="shared" si="12"/>
        <v>6.8965517241379309E-2</v>
      </c>
    </row>
    <row r="307" spans="1:8" s="119" customFormat="1" x14ac:dyDescent="0.2">
      <c r="A307" s="119" t="s">
        <v>96</v>
      </c>
      <c r="B307" s="123"/>
      <c r="C307" s="123">
        <v>2</v>
      </c>
      <c r="D307" s="123"/>
      <c r="E307" s="123"/>
      <c r="F307" s="123">
        <v>2</v>
      </c>
      <c r="G307" s="123">
        <f t="shared" si="11"/>
        <v>2</v>
      </c>
      <c r="H307" s="109">
        <f t="shared" si="12"/>
        <v>3.4482758620689655E-2</v>
      </c>
    </row>
    <row r="308" spans="1:8" s="119" customFormat="1" x14ac:dyDescent="0.2">
      <c r="A308" s="119" t="s">
        <v>364</v>
      </c>
      <c r="B308" s="123">
        <v>94</v>
      </c>
      <c r="C308" s="123">
        <v>42</v>
      </c>
      <c r="D308" s="123">
        <v>10</v>
      </c>
      <c r="E308" s="123">
        <v>6</v>
      </c>
      <c r="F308" s="123">
        <v>152</v>
      </c>
      <c r="G308" s="90">
        <f>SUM(G292:G307)</f>
        <v>58</v>
      </c>
      <c r="H308" s="109">
        <f>+G308/$G$308</f>
        <v>1</v>
      </c>
    </row>
    <row r="309" spans="1:8" s="119" customFormat="1" x14ac:dyDescent="0.2"/>
    <row r="310" spans="1:8" s="119" customFormat="1" x14ac:dyDescent="0.2"/>
    <row r="314" spans="1:8" x14ac:dyDescent="0.2">
      <c r="A314" s="135" t="s">
        <v>1611</v>
      </c>
      <c r="C314" s="119"/>
      <c r="D314" s="119"/>
      <c r="E314" s="119"/>
      <c r="F314" s="119"/>
    </row>
    <row r="315" spans="1:8" x14ac:dyDescent="0.2">
      <c r="A315" s="119"/>
      <c r="B315" s="119"/>
      <c r="C315" s="119"/>
      <c r="D315" s="119"/>
      <c r="E315" s="119"/>
      <c r="F315" s="119"/>
    </row>
    <row r="316" spans="1:8" x14ac:dyDescent="0.2">
      <c r="A316" s="122" t="s">
        <v>879</v>
      </c>
      <c r="C316" s="122" t="s">
        <v>142</v>
      </c>
    </row>
    <row r="317" spans="1:8" s="132" customFormat="1" ht="25.5" x14ac:dyDescent="0.2">
      <c r="A317" s="131" t="s">
        <v>77</v>
      </c>
      <c r="B317" s="131" t="s">
        <v>73</v>
      </c>
      <c r="C317" s="132" t="s">
        <v>42</v>
      </c>
      <c r="D317" s="132" t="s">
        <v>68</v>
      </c>
      <c r="E317" s="132" t="s">
        <v>67</v>
      </c>
      <c r="F317" s="132" t="s">
        <v>677</v>
      </c>
      <c r="G317" s="132" t="s">
        <v>364</v>
      </c>
    </row>
    <row r="318" spans="1:8" x14ac:dyDescent="0.2">
      <c r="A318" s="149">
        <v>42734</v>
      </c>
      <c r="B318" s="119" t="s">
        <v>196</v>
      </c>
      <c r="C318" s="123">
        <v>7</v>
      </c>
      <c r="D318" s="123"/>
      <c r="E318" s="123"/>
      <c r="F318" s="123"/>
      <c r="G318" s="123">
        <v>7</v>
      </c>
    </row>
    <row r="319" spans="1:8" x14ac:dyDescent="0.2">
      <c r="A319" s="149">
        <v>43025</v>
      </c>
      <c r="B319" s="119" t="s">
        <v>197</v>
      </c>
      <c r="C319" s="123"/>
      <c r="D319" s="123"/>
      <c r="E319" s="123">
        <v>1</v>
      </c>
      <c r="F319" s="123"/>
      <c r="G319" s="123">
        <v>1</v>
      </c>
      <c r="H319" s="119"/>
    </row>
    <row r="320" spans="1:8" x14ac:dyDescent="0.2">
      <c r="A320" s="149">
        <v>43216</v>
      </c>
      <c r="B320" s="119" t="s">
        <v>198</v>
      </c>
      <c r="C320" s="123">
        <v>1</v>
      </c>
      <c r="D320" s="123"/>
      <c r="E320" s="123"/>
      <c r="F320" s="123"/>
      <c r="G320" s="123">
        <v>1</v>
      </c>
      <c r="H320" s="119"/>
    </row>
    <row r="321" spans="1:8" x14ac:dyDescent="0.2">
      <c r="A321" s="149">
        <v>43593</v>
      </c>
      <c r="B321" s="119" t="s">
        <v>200</v>
      </c>
      <c r="C321" s="123"/>
      <c r="D321" s="123">
        <v>1</v>
      </c>
      <c r="E321" s="123"/>
      <c r="F321" s="123"/>
      <c r="G321" s="123">
        <v>1</v>
      </c>
      <c r="H321" s="119"/>
    </row>
    <row r="322" spans="1:8" x14ac:dyDescent="0.2">
      <c r="A322" s="149">
        <v>43600</v>
      </c>
      <c r="B322" s="119" t="s">
        <v>649</v>
      </c>
      <c r="C322" s="123">
        <v>1</v>
      </c>
      <c r="D322" s="123"/>
      <c r="E322" s="123"/>
      <c r="F322" s="123"/>
      <c r="G322" s="123">
        <v>1</v>
      </c>
      <c r="H322" s="119"/>
    </row>
    <row r="323" spans="1:8" x14ac:dyDescent="0.2">
      <c r="A323" s="149">
        <v>43613</v>
      </c>
      <c r="B323" s="119" t="s">
        <v>199</v>
      </c>
      <c r="C323" s="123">
        <v>8</v>
      </c>
      <c r="D323" s="123"/>
      <c r="E323" s="123"/>
      <c r="F323" s="123"/>
      <c r="G323" s="123">
        <v>8</v>
      </c>
      <c r="H323" s="119"/>
    </row>
    <row r="324" spans="1:8" x14ac:dyDescent="0.2">
      <c r="A324" s="149">
        <v>43615</v>
      </c>
      <c r="B324" s="119" t="s">
        <v>202</v>
      </c>
      <c r="C324" s="123">
        <v>3</v>
      </c>
      <c r="D324" s="123"/>
      <c r="E324" s="123"/>
      <c r="F324" s="123"/>
      <c r="G324" s="123">
        <v>3</v>
      </c>
      <c r="H324" s="119"/>
    </row>
    <row r="325" spans="1:8" x14ac:dyDescent="0.2">
      <c r="A325" s="149">
        <v>43648</v>
      </c>
      <c r="B325" s="119" t="s">
        <v>201</v>
      </c>
      <c r="C325" s="123">
        <v>2</v>
      </c>
      <c r="D325" s="123"/>
      <c r="E325" s="123">
        <v>1</v>
      </c>
      <c r="F325" s="123"/>
      <c r="G325" s="123">
        <v>3</v>
      </c>
      <c r="H325" s="119"/>
    </row>
    <row r="326" spans="1:8" x14ac:dyDescent="0.2">
      <c r="A326" s="149">
        <v>43669</v>
      </c>
      <c r="B326" s="119" t="s">
        <v>203</v>
      </c>
      <c r="C326" s="123">
        <v>1</v>
      </c>
      <c r="D326" s="123"/>
      <c r="E326" s="123"/>
      <c r="F326" s="123"/>
      <c r="G326" s="123">
        <v>1</v>
      </c>
      <c r="H326" s="119"/>
    </row>
    <row r="327" spans="1:8" x14ac:dyDescent="0.2">
      <c r="A327" s="149">
        <v>43705</v>
      </c>
      <c r="B327" s="119" t="s">
        <v>892</v>
      </c>
      <c r="C327" s="123">
        <v>1</v>
      </c>
      <c r="D327" s="123"/>
      <c r="E327" s="123"/>
      <c r="F327" s="123"/>
      <c r="G327" s="123">
        <v>1</v>
      </c>
      <c r="H327" s="119"/>
    </row>
    <row r="328" spans="1:8" x14ac:dyDescent="0.2">
      <c r="A328" s="149">
        <v>43721</v>
      </c>
      <c r="B328" s="119" t="s">
        <v>650</v>
      </c>
      <c r="C328" s="123">
        <v>12</v>
      </c>
      <c r="D328" s="123"/>
      <c r="E328" s="123"/>
      <c r="F328" s="123"/>
      <c r="G328" s="123">
        <v>12</v>
      </c>
      <c r="H328" s="119"/>
    </row>
    <row r="329" spans="1:8" x14ac:dyDescent="0.2">
      <c r="A329" s="149">
        <v>43727</v>
      </c>
      <c r="B329" s="119" t="s">
        <v>395</v>
      </c>
      <c r="C329" s="123">
        <v>2</v>
      </c>
      <c r="D329" s="123"/>
      <c r="E329" s="123"/>
      <c r="F329" s="123"/>
      <c r="G329" s="123">
        <v>2</v>
      </c>
      <c r="H329" s="119"/>
    </row>
    <row r="330" spans="1:8" x14ac:dyDescent="0.2">
      <c r="A330" s="149">
        <v>43759</v>
      </c>
      <c r="B330" s="119" t="s">
        <v>408</v>
      </c>
      <c r="C330" s="123">
        <v>3</v>
      </c>
      <c r="D330" s="123"/>
      <c r="E330" s="123"/>
      <c r="F330" s="123"/>
      <c r="G330" s="123">
        <v>3</v>
      </c>
      <c r="H330" s="119"/>
    </row>
    <row r="331" spans="1:8" x14ac:dyDescent="0.2">
      <c r="A331" s="149">
        <v>43812</v>
      </c>
      <c r="B331" s="119" t="s">
        <v>569</v>
      </c>
      <c r="C331" s="123">
        <v>7</v>
      </c>
      <c r="D331" s="123">
        <v>4</v>
      </c>
      <c r="E331" s="123"/>
      <c r="F331" s="123"/>
      <c r="G331" s="123">
        <v>11</v>
      </c>
      <c r="H331" s="119"/>
    </row>
    <row r="332" spans="1:8" x14ac:dyDescent="0.2">
      <c r="A332" s="149">
        <v>43816</v>
      </c>
      <c r="B332" s="119" t="s">
        <v>461</v>
      </c>
      <c r="C332" s="123">
        <v>2</v>
      </c>
      <c r="D332" s="123"/>
      <c r="E332" s="123"/>
      <c r="F332" s="123"/>
      <c r="G332" s="123">
        <v>2</v>
      </c>
      <c r="H332" s="119"/>
    </row>
    <row r="333" spans="1:8" x14ac:dyDescent="0.2">
      <c r="A333" s="149">
        <v>43818</v>
      </c>
      <c r="B333" s="119" t="s">
        <v>647</v>
      </c>
      <c r="C333" s="123"/>
      <c r="D333" s="123">
        <v>5</v>
      </c>
      <c r="E333" s="123">
        <v>4</v>
      </c>
      <c r="F333" s="123"/>
      <c r="G333" s="123">
        <v>9</v>
      </c>
      <c r="H333" s="119"/>
    </row>
    <row r="334" spans="1:8" x14ac:dyDescent="0.2">
      <c r="A334" s="149">
        <v>43819</v>
      </c>
      <c r="B334" s="119" t="s">
        <v>893</v>
      </c>
      <c r="C334" s="123">
        <v>3</v>
      </c>
      <c r="D334" s="123">
        <v>1</v>
      </c>
      <c r="E334" s="123">
        <v>1</v>
      </c>
      <c r="F334" s="123"/>
      <c r="G334" s="123">
        <v>5</v>
      </c>
      <c r="H334" s="119"/>
    </row>
    <row r="335" spans="1:8" x14ac:dyDescent="0.2">
      <c r="A335" s="149">
        <v>43846</v>
      </c>
      <c r="B335" s="119" t="s">
        <v>651</v>
      </c>
      <c r="C335" s="123">
        <v>16</v>
      </c>
      <c r="D335" s="123"/>
      <c r="E335" s="123"/>
      <c r="F335" s="123"/>
      <c r="G335" s="123">
        <v>16</v>
      </c>
      <c r="H335" s="119"/>
    </row>
    <row r="336" spans="1:8" x14ac:dyDescent="0.2">
      <c r="A336" s="149">
        <v>43860</v>
      </c>
      <c r="B336" s="119" t="s">
        <v>648</v>
      </c>
      <c r="C336" s="123"/>
      <c r="D336" s="123">
        <v>1</v>
      </c>
      <c r="E336" s="123">
        <v>1</v>
      </c>
      <c r="F336" s="123"/>
      <c r="G336" s="123">
        <v>2</v>
      </c>
      <c r="H336" s="119"/>
    </row>
    <row r="337" spans="1:9" x14ac:dyDescent="0.2">
      <c r="A337" s="149">
        <v>43861</v>
      </c>
      <c r="B337" s="119" t="s">
        <v>894</v>
      </c>
      <c r="C337" s="123">
        <v>1</v>
      </c>
      <c r="D337" s="123">
        <v>1</v>
      </c>
      <c r="E337" s="123"/>
      <c r="F337" s="123"/>
      <c r="G337" s="123">
        <v>2</v>
      </c>
      <c r="H337" s="119"/>
    </row>
    <row r="338" spans="1:9" x14ac:dyDescent="0.2">
      <c r="A338" s="149">
        <v>43920</v>
      </c>
      <c r="B338" s="119" t="s">
        <v>890</v>
      </c>
      <c r="C338" s="123">
        <v>2</v>
      </c>
      <c r="D338" s="123">
        <v>6</v>
      </c>
      <c r="E338" s="123"/>
      <c r="F338" s="123"/>
      <c r="G338" s="123">
        <v>8</v>
      </c>
    </row>
    <row r="339" spans="1:9" s="119" customFormat="1" x14ac:dyDescent="0.2">
      <c r="A339" s="149">
        <v>43951</v>
      </c>
      <c r="B339" s="119" t="s">
        <v>891</v>
      </c>
      <c r="C339" s="123"/>
      <c r="D339" s="123">
        <v>2</v>
      </c>
      <c r="E339" s="123"/>
      <c r="F339" s="123"/>
      <c r="G339" s="123">
        <v>2</v>
      </c>
      <c r="I339" s="44"/>
    </row>
    <row r="340" spans="1:9" s="119" customFormat="1" x14ac:dyDescent="0.2">
      <c r="A340" s="149">
        <v>43966</v>
      </c>
      <c r="B340" s="119" t="s">
        <v>889</v>
      </c>
      <c r="C340" s="123">
        <v>3</v>
      </c>
      <c r="D340" s="123">
        <v>1</v>
      </c>
      <c r="E340" s="123"/>
      <c r="F340" s="123"/>
      <c r="G340" s="123">
        <v>4</v>
      </c>
      <c r="I340" s="44"/>
    </row>
    <row r="341" spans="1:9" x14ac:dyDescent="0.2">
      <c r="A341" s="149">
        <v>44013</v>
      </c>
      <c r="B341" s="119" t="s">
        <v>1019</v>
      </c>
      <c r="C341" s="123">
        <v>5</v>
      </c>
      <c r="D341" s="123">
        <v>1</v>
      </c>
      <c r="E341" s="123"/>
      <c r="F341" s="123"/>
      <c r="G341" s="123">
        <v>6</v>
      </c>
    </row>
    <row r="342" spans="1:9" s="119" customFormat="1" x14ac:dyDescent="0.2">
      <c r="A342" s="149">
        <v>44012</v>
      </c>
      <c r="B342" s="119" t="s">
        <v>408</v>
      </c>
      <c r="C342" s="123"/>
      <c r="D342" s="123">
        <v>1</v>
      </c>
      <c r="E342" s="123"/>
      <c r="F342" s="123"/>
      <c r="G342" s="123">
        <v>1</v>
      </c>
    </row>
    <row r="343" spans="1:9" s="119" customFormat="1" x14ac:dyDescent="0.2">
      <c r="A343" s="149">
        <v>44012</v>
      </c>
      <c r="B343" s="119" t="s">
        <v>1036</v>
      </c>
      <c r="C343" s="123"/>
      <c r="D343" s="123">
        <v>4</v>
      </c>
      <c r="E343" s="123"/>
      <c r="F343" s="123"/>
      <c r="G343" s="123">
        <v>4</v>
      </c>
    </row>
    <row r="344" spans="1:9" s="119" customFormat="1" x14ac:dyDescent="0.2">
      <c r="A344" s="149">
        <v>44043</v>
      </c>
      <c r="B344" s="119" t="s">
        <v>1053</v>
      </c>
      <c r="C344" s="123">
        <v>4</v>
      </c>
      <c r="D344" s="123">
        <v>1</v>
      </c>
      <c r="E344" s="123"/>
      <c r="F344" s="123"/>
      <c r="G344" s="123">
        <v>5</v>
      </c>
    </row>
    <row r="345" spans="1:9" s="119" customFormat="1" x14ac:dyDescent="0.2">
      <c r="A345" s="149">
        <v>44056</v>
      </c>
      <c r="B345" s="119" t="s">
        <v>1106</v>
      </c>
      <c r="C345" s="123">
        <v>2</v>
      </c>
      <c r="D345" s="123">
        <v>3</v>
      </c>
      <c r="E345" s="123"/>
      <c r="F345" s="123">
        <v>1</v>
      </c>
      <c r="G345" s="123">
        <v>6</v>
      </c>
    </row>
    <row r="346" spans="1:9" s="119" customFormat="1" x14ac:dyDescent="0.2">
      <c r="A346" s="149">
        <v>44040</v>
      </c>
      <c r="B346" s="119" t="s">
        <v>1153</v>
      </c>
      <c r="C346" s="123">
        <v>4</v>
      </c>
      <c r="D346" s="123">
        <v>3</v>
      </c>
      <c r="E346" s="123">
        <v>2</v>
      </c>
      <c r="F346" s="123"/>
      <c r="G346" s="123">
        <v>9</v>
      </c>
    </row>
    <row r="347" spans="1:9" s="119" customFormat="1" x14ac:dyDescent="0.2">
      <c r="A347" s="149">
        <v>44088</v>
      </c>
      <c r="B347" s="119" t="s">
        <v>1171</v>
      </c>
      <c r="C347" s="123">
        <v>1</v>
      </c>
      <c r="D347" s="123">
        <v>2</v>
      </c>
      <c r="E347" s="123"/>
      <c r="F347" s="123"/>
      <c r="G347" s="123">
        <v>3</v>
      </c>
    </row>
    <row r="348" spans="1:9" s="119" customFormat="1" x14ac:dyDescent="0.2">
      <c r="A348" s="149">
        <v>44113</v>
      </c>
      <c r="B348" s="119" t="s">
        <v>1593</v>
      </c>
      <c r="C348" s="123">
        <v>3</v>
      </c>
      <c r="D348" s="123">
        <v>5</v>
      </c>
      <c r="E348" s="123"/>
      <c r="F348" s="123">
        <v>5</v>
      </c>
      <c r="G348" s="123">
        <v>13</v>
      </c>
    </row>
    <row r="349" spans="1:9" s="119" customFormat="1" x14ac:dyDescent="0.2">
      <c r="A349" s="119" t="s">
        <v>364</v>
      </c>
      <c r="B349"/>
      <c r="C349" s="123">
        <v>94</v>
      </c>
      <c r="D349" s="123">
        <v>42</v>
      </c>
      <c r="E349" s="123">
        <v>10</v>
      </c>
      <c r="F349" s="123">
        <v>6</v>
      </c>
      <c r="G349" s="123">
        <v>152</v>
      </c>
      <c r="H349" s="119">
        <v>60</v>
      </c>
      <c r="I349" s="44" t="s">
        <v>817</v>
      </c>
    </row>
    <row r="350" spans="1:9" s="119" customFormat="1" x14ac:dyDescent="0.2">
      <c r="A350"/>
      <c r="B350"/>
      <c r="C350"/>
      <c r="D350"/>
      <c r="E350"/>
      <c r="F350"/>
      <c r="G350"/>
    </row>
    <row r="351" spans="1:9" s="119" customFormat="1" x14ac:dyDescent="0.2">
      <c r="C351" s="123"/>
      <c r="D351" s="123"/>
      <c r="E351" s="123"/>
      <c r="F351" s="123"/>
      <c r="G351" s="123"/>
    </row>
    <row r="352" spans="1:9" s="119" customFormat="1" x14ac:dyDescent="0.2">
      <c r="C352" s="123"/>
      <c r="D352" s="123"/>
      <c r="E352" s="123"/>
      <c r="F352" s="123"/>
      <c r="G352" s="123"/>
    </row>
    <row r="353" spans="1:4" ht="25.5" x14ac:dyDescent="0.2">
      <c r="A353" s="148" t="s">
        <v>73</v>
      </c>
      <c r="C353" s="147" t="s">
        <v>364</v>
      </c>
      <c r="D353" s="200" t="s">
        <v>765</v>
      </c>
    </row>
    <row r="354" spans="1:4" x14ac:dyDescent="0.2">
      <c r="A354" t="s">
        <v>196</v>
      </c>
      <c r="B354" s="149">
        <v>42734</v>
      </c>
      <c r="C354">
        <v>7</v>
      </c>
    </row>
    <row r="355" spans="1:4" x14ac:dyDescent="0.2">
      <c r="A355" t="s">
        <v>197</v>
      </c>
      <c r="B355" s="149">
        <v>43025</v>
      </c>
      <c r="C355">
        <v>1</v>
      </c>
    </row>
    <row r="356" spans="1:4" x14ac:dyDescent="0.2">
      <c r="A356" t="s">
        <v>198</v>
      </c>
      <c r="B356" s="149">
        <v>43216</v>
      </c>
      <c r="C356">
        <v>1</v>
      </c>
    </row>
    <row r="357" spans="1:4" x14ac:dyDescent="0.2">
      <c r="A357" t="s">
        <v>200</v>
      </c>
      <c r="B357" s="149">
        <v>43593</v>
      </c>
      <c r="C357">
        <v>1</v>
      </c>
    </row>
    <row r="358" spans="1:4" x14ac:dyDescent="0.2">
      <c r="A358" t="s">
        <v>649</v>
      </c>
      <c r="B358" s="149">
        <v>43600</v>
      </c>
      <c r="C358">
        <v>1</v>
      </c>
    </row>
    <row r="359" spans="1:4" x14ac:dyDescent="0.2">
      <c r="A359" t="s">
        <v>199</v>
      </c>
      <c r="B359" s="149">
        <v>43613</v>
      </c>
      <c r="C359">
        <v>8</v>
      </c>
    </row>
    <row r="360" spans="1:4" x14ac:dyDescent="0.2">
      <c r="A360" t="s">
        <v>202</v>
      </c>
      <c r="B360" s="149">
        <v>43615</v>
      </c>
      <c r="C360">
        <v>3</v>
      </c>
    </row>
    <row r="361" spans="1:4" x14ac:dyDescent="0.2">
      <c r="A361" t="s">
        <v>201</v>
      </c>
      <c r="B361" s="149">
        <v>43648</v>
      </c>
      <c r="C361">
        <v>3</v>
      </c>
    </row>
    <row r="362" spans="1:4" x14ac:dyDescent="0.2">
      <c r="A362" t="s">
        <v>203</v>
      </c>
      <c r="B362" s="149">
        <v>43669</v>
      </c>
      <c r="C362">
        <v>1</v>
      </c>
    </row>
    <row r="363" spans="1:4" x14ac:dyDescent="0.2">
      <c r="A363" t="s">
        <v>892</v>
      </c>
      <c r="B363" s="149">
        <v>43705</v>
      </c>
      <c r="C363">
        <v>1</v>
      </c>
    </row>
    <row r="364" spans="1:4" x14ac:dyDescent="0.2">
      <c r="A364" t="s">
        <v>650</v>
      </c>
      <c r="B364" s="149">
        <v>43721</v>
      </c>
      <c r="C364">
        <v>12</v>
      </c>
    </row>
    <row r="365" spans="1:4" x14ac:dyDescent="0.2">
      <c r="A365" t="s">
        <v>395</v>
      </c>
      <c r="B365" s="149">
        <v>43727</v>
      </c>
      <c r="C365">
        <v>2</v>
      </c>
    </row>
    <row r="366" spans="1:4" x14ac:dyDescent="0.2">
      <c r="A366" t="s">
        <v>408</v>
      </c>
      <c r="B366" s="149">
        <v>43759</v>
      </c>
      <c r="C366">
        <v>3</v>
      </c>
    </row>
    <row r="367" spans="1:4" x14ac:dyDescent="0.2">
      <c r="A367" t="s">
        <v>569</v>
      </c>
      <c r="B367" s="149">
        <v>43812</v>
      </c>
      <c r="C367">
        <v>11</v>
      </c>
    </row>
    <row r="368" spans="1:4" x14ac:dyDescent="0.2">
      <c r="A368" t="s">
        <v>461</v>
      </c>
      <c r="B368" s="149">
        <v>43816</v>
      </c>
      <c r="C368">
        <v>2</v>
      </c>
    </row>
    <row r="369" spans="1:4" x14ac:dyDescent="0.2">
      <c r="A369" t="s">
        <v>647</v>
      </c>
      <c r="B369" s="149">
        <v>43818</v>
      </c>
      <c r="C369">
        <v>9</v>
      </c>
    </row>
    <row r="370" spans="1:4" x14ac:dyDescent="0.2">
      <c r="A370" t="s">
        <v>893</v>
      </c>
      <c r="B370" s="149">
        <v>43819</v>
      </c>
      <c r="C370">
        <v>5</v>
      </c>
    </row>
    <row r="371" spans="1:4" x14ac:dyDescent="0.2">
      <c r="A371" t="s">
        <v>651</v>
      </c>
      <c r="B371" s="149">
        <v>43846</v>
      </c>
      <c r="C371">
        <v>16</v>
      </c>
    </row>
    <row r="372" spans="1:4" x14ac:dyDescent="0.2">
      <c r="A372" t="s">
        <v>648</v>
      </c>
      <c r="B372" s="149">
        <v>43860</v>
      </c>
      <c r="C372">
        <v>2</v>
      </c>
    </row>
    <row r="373" spans="1:4" x14ac:dyDescent="0.2">
      <c r="A373" t="s">
        <v>894</v>
      </c>
      <c r="B373" s="149">
        <v>43861</v>
      </c>
      <c r="C373">
        <v>2</v>
      </c>
    </row>
    <row r="374" spans="1:4" x14ac:dyDescent="0.2">
      <c r="A374" t="s">
        <v>890</v>
      </c>
      <c r="B374" s="149">
        <v>43920</v>
      </c>
      <c r="C374">
        <v>8</v>
      </c>
    </row>
    <row r="375" spans="1:4" s="119" customFormat="1" x14ac:dyDescent="0.2">
      <c r="A375" s="119" t="s">
        <v>891</v>
      </c>
      <c r="B375" s="149">
        <v>43951</v>
      </c>
      <c r="C375" s="119">
        <v>2</v>
      </c>
    </row>
    <row r="376" spans="1:4" x14ac:dyDescent="0.2">
      <c r="A376" t="s">
        <v>889</v>
      </c>
      <c r="B376" s="149">
        <v>43966</v>
      </c>
      <c r="C376">
        <v>4</v>
      </c>
    </row>
    <row r="377" spans="1:4" s="119" customFormat="1" x14ac:dyDescent="0.2">
      <c r="A377" s="119" t="s">
        <v>1019</v>
      </c>
      <c r="B377" s="149">
        <v>44013</v>
      </c>
      <c r="C377" s="119">
        <v>6</v>
      </c>
    </row>
    <row r="378" spans="1:4" s="119" customFormat="1" x14ac:dyDescent="0.2">
      <c r="A378" s="119" t="s">
        <v>408</v>
      </c>
      <c r="B378" s="149">
        <v>44012</v>
      </c>
      <c r="C378" s="119">
        <v>1</v>
      </c>
    </row>
    <row r="379" spans="1:4" s="119" customFormat="1" x14ac:dyDescent="0.2">
      <c r="A379" s="119" t="s">
        <v>1036</v>
      </c>
      <c r="B379" s="149">
        <v>44012</v>
      </c>
      <c r="C379" s="119">
        <v>4</v>
      </c>
    </row>
    <row r="380" spans="1:4" s="119" customFormat="1" x14ac:dyDescent="0.2">
      <c r="A380" s="119" t="s">
        <v>1053</v>
      </c>
      <c r="B380" s="149">
        <v>44043</v>
      </c>
      <c r="C380" s="119">
        <v>5</v>
      </c>
    </row>
    <row r="381" spans="1:4" s="119" customFormat="1" x14ac:dyDescent="0.2">
      <c r="A381" s="119" t="s">
        <v>1106</v>
      </c>
      <c r="B381" s="149">
        <v>44056</v>
      </c>
      <c r="C381" s="119">
        <v>6</v>
      </c>
      <c r="D381" s="119">
        <v>1</v>
      </c>
    </row>
    <row r="382" spans="1:4" s="119" customFormat="1" x14ac:dyDescent="0.2">
      <c r="A382" s="119" t="s">
        <v>1153</v>
      </c>
      <c r="B382" s="149">
        <v>44040</v>
      </c>
      <c r="C382" s="119">
        <v>9</v>
      </c>
    </row>
    <row r="383" spans="1:4" s="119" customFormat="1" x14ac:dyDescent="0.2">
      <c r="A383" s="119" t="s">
        <v>1171</v>
      </c>
      <c r="B383" s="149">
        <v>44088</v>
      </c>
      <c r="C383" s="119">
        <v>3</v>
      </c>
    </row>
    <row r="384" spans="1:4" s="119" customFormat="1" x14ac:dyDescent="0.2">
      <c r="A384" s="119" t="s">
        <v>1593</v>
      </c>
      <c r="B384" s="149">
        <v>44113</v>
      </c>
      <c r="C384" s="119">
        <v>13</v>
      </c>
      <c r="D384" s="119">
        <v>5</v>
      </c>
    </row>
    <row r="385" spans="1:7" s="119" customFormat="1" x14ac:dyDescent="0.2">
      <c r="A385" s="146" t="s">
        <v>364</v>
      </c>
      <c r="C385" s="135">
        <f>SUM(C354:C384)</f>
        <v>152</v>
      </c>
      <c r="D385" s="135">
        <f>SUM(D354:D384)</f>
        <v>6</v>
      </c>
    </row>
    <row r="386" spans="1:7" s="119" customFormat="1" x14ac:dyDescent="0.2"/>
    <row r="387" spans="1:7" s="119" customFormat="1" x14ac:dyDescent="0.2"/>
    <row r="388" spans="1:7" s="119" customFormat="1" x14ac:dyDescent="0.2"/>
    <row r="390" spans="1:7" x14ac:dyDescent="0.2">
      <c r="A390" s="122" t="s">
        <v>142</v>
      </c>
      <c r="B390" s="133" t="s">
        <v>67</v>
      </c>
    </row>
    <row r="392" spans="1:7" x14ac:dyDescent="0.2">
      <c r="A392" s="122" t="s">
        <v>387</v>
      </c>
      <c r="C392" s="122" t="s">
        <v>159</v>
      </c>
    </row>
    <row r="393" spans="1:7" s="132" customFormat="1" ht="60.75" customHeight="1" x14ac:dyDescent="0.2">
      <c r="A393" s="131" t="s">
        <v>48</v>
      </c>
      <c r="B393" s="131" t="s">
        <v>73</v>
      </c>
      <c r="C393" s="132" t="s">
        <v>679</v>
      </c>
      <c r="D393" s="132" t="s">
        <v>680</v>
      </c>
      <c r="E393" s="132" t="s">
        <v>681</v>
      </c>
      <c r="F393" s="132" t="s">
        <v>364</v>
      </c>
      <c r="G393"/>
    </row>
    <row r="394" spans="1:7" ht="25.5" x14ac:dyDescent="0.2">
      <c r="A394" s="275" t="s">
        <v>70</v>
      </c>
      <c r="B394" s="276" t="s">
        <v>893</v>
      </c>
      <c r="C394" s="277"/>
      <c r="D394" s="277"/>
      <c r="E394" s="277">
        <v>1</v>
      </c>
      <c r="F394" s="277">
        <v>1</v>
      </c>
    </row>
    <row r="395" spans="1:7" x14ac:dyDescent="0.2">
      <c r="A395" s="275"/>
      <c r="B395" s="247" t="s">
        <v>1153</v>
      </c>
      <c r="C395" s="273"/>
      <c r="D395" s="273"/>
      <c r="E395" s="273">
        <v>2</v>
      </c>
      <c r="F395" s="273">
        <v>2</v>
      </c>
    </row>
    <row r="396" spans="1:7" x14ac:dyDescent="0.2">
      <c r="A396" s="276" t="s">
        <v>29</v>
      </c>
      <c r="B396" s="276" t="s">
        <v>197</v>
      </c>
      <c r="C396" s="277">
        <v>1</v>
      </c>
      <c r="D396" s="277"/>
      <c r="E396" s="277"/>
      <c r="F396" s="277">
        <v>1</v>
      </c>
    </row>
    <row r="397" spans="1:7" x14ac:dyDescent="0.2">
      <c r="A397" s="276"/>
      <c r="B397" s="276" t="s">
        <v>647</v>
      </c>
      <c r="C397" s="277"/>
      <c r="D397" s="277"/>
      <c r="E397" s="277">
        <v>4</v>
      </c>
      <c r="F397" s="277">
        <v>4</v>
      </c>
    </row>
    <row r="398" spans="1:7" x14ac:dyDescent="0.2">
      <c r="A398" s="276" t="s">
        <v>31</v>
      </c>
      <c r="B398" s="276" t="s">
        <v>201</v>
      </c>
      <c r="C398" s="277"/>
      <c r="D398" s="277">
        <v>1</v>
      </c>
      <c r="E398" s="277"/>
      <c r="F398" s="277">
        <v>1</v>
      </c>
    </row>
    <row r="399" spans="1:7" x14ac:dyDescent="0.2">
      <c r="A399" s="276"/>
      <c r="B399" s="247" t="s">
        <v>648</v>
      </c>
      <c r="C399" s="273"/>
      <c r="D399" s="273"/>
      <c r="E399" s="273">
        <v>1</v>
      </c>
      <c r="F399" s="273">
        <v>1</v>
      </c>
    </row>
    <row r="400" spans="1:7" x14ac:dyDescent="0.2">
      <c r="A400" s="119" t="s">
        <v>364</v>
      </c>
      <c r="C400" s="123">
        <v>1</v>
      </c>
      <c r="D400" s="123">
        <v>1</v>
      </c>
      <c r="E400" s="123">
        <v>8</v>
      </c>
      <c r="F400" s="123">
        <v>10</v>
      </c>
    </row>
    <row r="408" spans="1:8" ht="14.25" x14ac:dyDescent="0.2">
      <c r="A408" s="241" t="s">
        <v>1606</v>
      </c>
    </row>
    <row r="409" spans="1:8" x14ac:dyDescent="0.2">
      <c r="A409" s="122" t="s">
        <v>82</v>
      </c>
      <c r="B409" s="119" t="s">
        <v>918</v>
      </c>
    </row>
    <row r="411" spans="1:8" x14ac:dyDescent="0.2">
      <c r="A411" s="122" t="s">
        <v>387</v>
      </c>
      <c r="B411" s="122" t="s">
        <v>142</v>
      </c>
    </row>
    <row r="412" spans="1:8" ht="25.5" x14ac:dyDescent="0.2">
      <c r="A412" s="131" t="s">
        <v>48</v>
      </c>
      <c r="B412" s="132" t="s">
        <v>42</v>
      </c>
      <c r="C412" s="132" t="s">
        <v>68</v>
      </c>
      <c r="D412" s="132" t="s">
        <v>67</v>
      </c>
      <c r="E412" s="132" t="s">
        <v>364</v>
      </c>
      <c r="G412" s="201" t="s">
        <v>371</v>
      </c>
      <c r="H412" s="201" t="s">
        <v>1273</v>
      </c>
    </row>
    <row r="413" spans="1:8" x14ac:dyDescent="0.2">
      <c r="A413" s="119" t="s">
        <v>24</v>
      </c>
      <c r="B413" s="123">
        <v>13</v>
      </c>
      <c r="C413" s="123">
        <v>2</v>
      </c>
      <c r="D413" s="123"/>
      <c r="E413" s="123">
        <v>15</v>
      </c>
      <c r="G413" s="247">
        <f>C413+D413+E413</f>
        <v>17</v>
      </c>
      <c r="H413" s="258">
        <v>6</v>
      </c>
    </row>
    <row r="414" spans="1:8" x14ac:dyDescent="0.2">
      <c r="A414" s="119" t="s">
        <v>32</v>
      </c>
      <c r="B414" s="123">
        <v>5</v>
      </c>
      <c r="C414" s="123">
        <v>2</v>
      </c>
      <c r="D414" s="123"/>
      <c r="E414" s="123">
        <v>7</v>
      </c>
      <c r="G414" s="247">
        <f t="shared" ref="G414:G428" si="13">C414+D414+E414</f>
        <v>9</v>
      </c>
      <c r="H414" s="260">
        <v>4</v>
      </c>
    </row>
    <row r="415" spans="1:8" x14ac:dyDescent="0.2">
      <c r="A415" s="243" t="s">
        <v>33</v>
      </c>
      <c r="B415" s="244">
        <v>4</v>
      </c>
      <c r="C415" s="244">
        <v>2</v>
      </c>
      <c r="D415" s="244"/>
      <c r="E415" s="244">
        <v>6</v>
      </c>
      <c r="G415" s="247">
        <f t="shared" si="13"/>
        <v>8</v>
      </c>
      <c r="H415" s="259">
        <v>6</v>
      </c>
    </row>
    <row r="416" spans="1:8" x14ac:dyDescent="0.2">
      <c r="A416" s="243" t="s">
        <v>34</v>
      </c>
      <c r="B416" s="244">
        <v>2</v>
      </c>
      <c r="C416" s="244">
        <v>1</v>
      </c>
      <c r="D416" s="244"/>
      <c r="E416" s="244">
        <v>3</v>
      </c>
      <c r="G416" s="247">
        <f t="shared" si="13"/>
        <v>4</v>
      </c>
      <c r="H416" s="258">
        <v>6</v>
      </c>
    </row>
    <row r="417" spans="1:8" x14ac:dyDescent="0.2">
      <c r="A417" s="119" t="s">
        <v>36</v>
      </c>
      <c r="B417" s="123">
        <v>9</v>
      </c>
      <c r="C417" s="123"/>
      <c r="D417" s="123"/>
      <c r="E417" s="123">
        <v>9</v>
      </c>
      <c r="G417" s="247">
        <f t="shared" si="13"/>
        <v>9</v>
      </c>
      <c r="H417" s="260">
        <v>4</v>
      </c>
    </row>
    <row r="418" spans="1:8" x14ac:dyDescent="0.2">
      <c r="A418" s="119" t="s">
        <v>38</v>
      </c>
      <c r="B418" s="123">
        <v>6</v>
      </c>
      <c r="C418" s="123"/>
      <c r="D418" s="123"/>
      <c r="E418" s="123">
        <v>6</v>
      </c>
      <c r="G418" s="60">
        <f t="shared" si="13"/>
        <v>6</v>
      </c>
    </row>
    <row r="419" spans="1:8" x14ac:dyDescent="0.2">
      <c r="A419" s="119" t="s">
        <v>25</v>
      </c>
      <c r="B419" s="123">
        <v>5</v>
      </c>
      <c r="C419" s="123">
        <v>1</v>
      </c>
      <c r="D419" s="123"/>
      <c r="E419" s="123">
        <v>6</v>
      </c>
      <c r="G419" s="247">
        <f t="shared" si="13"/>
        <v>7</v>
      </c>
      <c r="H419" s="260">
        <v>4</v>
      </c>
    </row>
    <row r="420" spans="1:8" x14ac:dyDescent="0.2">
      <c r="A420" s="119" t="s">
        <v>70</v>
      </c>
      <c r="B420" s="123">
        <v>11</v>
      </c>
      <c r="C420" s="123">
        <v>9</v>
      </c>
      <c r="D420" s="123">
        <v>3</v>
      </c>
      <c r="E420" s="123">
        <v>23</v>
      </c>
      <c r="G420" s="247">
        <f t="shared" si="13"/>
        <v>35</v>
      </c>
      <c r="H420" s="258">
        <v>6</v>
      </c>
    </row>
    <row r="421" spans="1:8" x14ac:dyDescent="0.2">
      <c r="A421" s="119" t="s">
        <v>26</v>
      </c>
      <c r="B421" s="123">
        <v>9</v>
      </c>
      <c r="C421" s="123">
        <v>4</v>
      </c>
      <c r="D421" s="123"/>
      <c r="E421" s="123">
        <v>13</v>
      </c>
      <c r="G421" s="247">
        <f t="shared" si="13"/>
        <v>17</v>
      </c>
      <c r="H421" s="261">
        <v>4</v>
      </c>
    </row>
    <row r="422" spans="1:8" x14ac:dyDescent="0.2">
      <c r="A422" s="119" t="s">
        <v>27</v>
      </c>
      <c r="B422" s="123">
        <v>1</v>
      </c>
      <c r="C422" s="123"/>
      <c r="D422" s="123"/>
      <c r="E422" s="123">
        <v>1</v>
      </c>
      <c r="G422" s="60">
        <f t="shared" si="13"/>
        <v>1</v>
      </c>
      <c r="H422" s="123"/>
    </row>
    <row r="423" spans="1:8" x14ac:dyDescent="0.2">
      <c r="A423" s="119" t="s">
        <v>28</v>
      </c>
      <c r="B423" s="123">
        <v>4</v>
      </c>
      <c r="C423" s="123">
        <v>2</v>
      </c>
      <c r="D423" s="123"/>
      <c r="E423" s="123">
        <v>6</v>
      </c>
      <c r="G423" s="247">
        <f t="shared" si="13"/>
        <v>8</v>
      </c>
      <c r="H423" s="261">
        <v>4</v>
      </c>
    </row>
    <row r="424" spans="1:8" x14ac:dyDescent="0.2">
      <c r="A424" s="119" t="s">
        <v>29</v>
      </c>
      <c r="B424" s="123">
        <v>4</v>
      </c>
      <c r="C424" s="123">
        <v>7</v>
      </c>
      <c r="D424" s="123">
        <v>5</v>
      </c>
      <c r="E424" s="123">
        <v>16</v>
      </c>
      <c r="G424" s="247">
        <f t="shared" si="13"/>
        <v>28</v>
      </c>
      <c r="H424" s="259">
        <v>6</v>
      </c>
    </row>
    <row r="425" spans="1:8" x14ac:dyDescent="0.2">
      <c r="A425" s="245" t="s">
        <v>30</v>
      </c>
      <c r="B425" s="246">
        <v>1</v>
      </c>
      <c r="C425" s="246">
        <v>1</v>
      </c>
      <c r="D425" s="246"/>
      <c r="E425" s="246">
        <v>2</v>
      </c>
      <c r="G425" s="247">
        <f t="shared" si="13"/>
        <v>3</v>
      </c>
      <c r="H425" s="261">
        <v>4</v>
      </c>
    </row>
    <row r="426" spans="1:8" x14ac:dyDescent="0.2">
      <c r="A426" s="243" t="s">
        <v>31</v>
      </c>
      <c r="B426" s="244">
        <v>18</v>
      </c>
      <c r="C426" s="244">
        <v>5</v>
      </c>
      <c r="D426" s="244">
        <v>2</v>
      </c>
      <c r="E426" s="244">
        <v>25</v>
      </c>
      <c r="G426" s="247">
        <f t="shared" si="13"/>
        <v>32</v>
      </c>
      <c r="H426" s="259">
        <v>6</v>
      </c>
    </row>
    <row r="427" spans="1:8" x14ac:dyDescent="0.2">
      <c r="A427" s="245" t="s">
        <v>859</v>
      </c>
      <c r="B427" s="246">
        <v>2</v>
      </c>
      <c r="C427" s="246">
        <v>4</v>
      </c>
      <c r="D427" s="246"/>
      <c r="E427" s="246">
        <v>6</v>
      </c>
      <c r="G427" s="247">
        <f t="shared" si="13"/>
        <v>10</v>
      </c>
      <c r="H427" s="260">
        <v>4</v>
      </c>
    </row>
    <row r="428" spans="1:8" x14ac:dyDescent="0.2">
      <c r="A428" s="243" t="s">
        <v>96</v>
      </c>
      <c r="B428" s="244"/>
      <c r="C428" s="244">
        <v>2</v>
      </c>
      <c r="D428" s="244"/>
      <c r="E428" s="244">
        <v>2</v>
      </c>
      <c r="G428" s="247">
        <f t="shared" si="13"/>
        <v>4</v>
      </c>
      <c r="H428" s="258">
        <v>6</v>
      </c>
    </row>
    <row r="429" spans="1:8" x14ac:dyDescent="0.2">
      <c r="A429" s="119" t="s">
        <v>364</v>
      </c>
      <c r="B429" s="123">
        <v>94</v>
      </c>
      <c r="C429" s="123">
        <v>42</v>
      </c>
      <c r="D429" s="123">
        <v>10</v>
      </c>
      <c r="E429" s="123">
        <v>146</v>
      </c>
      <c r="G429" s="135">
        <f>SUM(G413:G428)</f>
        <v>198</v>
      </c>
    </row>
    <row r="431" spans="1:8" x14ac:dyDescent="0.2">
      <c r="F431" s="243" t="s">
        <v>1280</v>
      </c>
      <c r="G431">
        <f>G415+G416+G426+G428</f>
        <v>48</v>
      </c>
    </row>
    <row r="432" spans="1:8" x14ac:dyDescent="0.2">
      <c r="F432" s="245" t="s">
        <v>999</v>
      </c>
      <c r="G432">
        <f>G427+G425</f>
        <v>13</v>
      </c>
    </row>
  </sheetData>
  <autoFilter ref="H145:M145"/>
  <sortState ref="A205:F226">
    <sortCondition ref="A206" customList="enero,febrero,marzo,abril,mayo,junio,julio,agosto,septiembre,octubre,noviembre,diciembre"/>
  </sortState>
  <mergeCells count="4">
    <mergeCell ref="A2:G2"/>
    <mergeCell ref="A35:G35"/>
    <mergeCell ref="A69:G69"/>
    <mergeCell ref="A103:G103"/>
  </mergeCell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5" sqref="C5"/>
    </sheetView>
  </sheetViews>
  <sheetFormatPr baseColWidth="10" defaultRowHeight="12.75" x14ac:dyDescent="0.2"/>
  <cols>
    <col min="1" max="1" width="66" customWidth="1"/>
    <col min="2" max="2" width="23.5703125" customWidth="1"/>
    <col min="3" max="3" width="22.85546875" customWidth="1"/>
    <col min="4" max="4" width="10.85546875" customWidth="1"/>
    <col min="5" max="5" width="9.85546875" customWidth="1"/>
    <col min="6" max="6" width="12.7109375" customWidth="1"/>
    <col min="7" max="7" width="9.7109375" customWidth="1"/>
    <col min="8" max="10" width="10.140625" customWidth="1"/>
    <col min="11" max="11" width="13.140625" bestFit="1" customWidth="1"/>
  </cols>
  <sheetData>
    <row r="1" spans="1:7" s="119" customFormat="1" x14ac:dyDescent="0.2"/>
    <row r="2" spans="1:7" s="119" customFormat="1" x14ac:dyDescent="0.2">
      <c r="A2" s="44" t="s">
        <v>993</v>
      </c>
    </row>
    <row r="3" spans="1:7" x14ac:dyDescent="0.2">
      <c r="A3" s="122" t="s">
        <v>874</v>
      </c>
      <c r="B3" s="119" t="s">
        <v>994</v>
      </c>
    </row>
    <row r="5" spans="1:7" s="132" customFormat="1" ht="63.75" x14ac:dyDescent="0.2">
      <c r="A5" s="131" t="s">
        <v>73</v>
      </c>
      <c r="B5" s="131" t="s">
        <v>77</v>
      </c>
      <c r="C5" s="132" t="s">
        <v>873</v>
      </c>
      <c r="D5" s="132" t="s">
        <v>872</v>
      </c>
      <c r="E5" s="132" t="s">
        <v>877</v>
      </c>
      <c r="F5" s="132" t="s">
        <v>878</v>
      </c>
      <c r="G5"/>
    </row>
    <row r="6" spans="1:7" x14ac:dyDescent="0.2">
      <c r="A6" s="119" t="s">
        <v>890</v>
      </c>
      <c r="B6" s="195">
        <v>43920</v>
      </c>
      <c r="C6" s="123">
        <v>8</v>
      </c>
      <c r="D6" s="123">
        <v>8</v>
      </c>
      <c r="E6" s="123">
        <v>8</v>
      </c>
      <c r="F6" s="123">
        <v>8</v>
      </c>
    </row>
    <row r="7" spans="1:7" x14ac:dyDescent="0.2">
      <c r="A7" s="119" t="s">
        <v>891</v>
      </c>
      <c r="B7" s="195">
        <v>43951</v>
      </c>
      <c r="C7" s="123">
        <v>2</v>
      </c>
      <c r="D7" s="123">
        <v>2</v>
      </c>
      <c r="E7" s="123">
        <v>2</v>
      </c>
      <c r="F7" s="123">
        <v>2</v>
      </c>
    </row>
    <row r="8" spans="1:7" x14ac:dyDescent="0.2">
      <c r="A8" s="119" t="s">
        <v>889</v>
      </c>
      <c r="B8" s="195">
        <v>43966</v>
      </c>
      <c r="C8" s="123">
        <v>4</v>
      </c>
      <c r="D8" s="123">
        <v>4</v>
      </c>
      <c r="E8" s="123">
        <v>4</v>
      </c>
      <c r="F8" s="123">
        <v>4</v>
      </c>
    </row>
    <row r="9" spans="1:7" x14ac:dyDescent="0.2">
      <c r="A9" s="119" t="s">
        <v>364</v>
      </c>
      <c r="C9" s="123">
        <v>14</v>
      </c>
      <c r="D9" s="123">
        <v>14</v>
      </c>
      <c r="E9" s="123">
        <v>14</v>
      </c>
      <c r="F9" s="123">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pageSetUpPr fitToPage="1"/>
  </sheetPr>
  <dimension ref="A1:AT158"/>
  <sheetViews>
    <sheetView tabSelected="1" zoomScale="80" zoomScaleNormal="80" zoomScaleSheetLayoutView="88" workbookViewId="0">
      <pane ySplit="6" topLeftCell="A7" activePane="bottomLeft" state="frozen"/>
      <selection pane="bottomLeft" activeCell="A8" sqref="A8"/>
    </sheetView>
  </sheetViews>
  <sheetFormatPr baseColWidth="10" defaultColWidth="11.42578125" defaultRowHeight="12.75" x14ac:dyDescent="0.2"/>
  <cols>
    <col min="1" max="1" width="5.5703125" style="1" customWidth="1"/>
    <col min="2" max="2" width="17.140625" style="1" customWidth="1"/>
    <col min="3" max="3" width="10.28515625" style="1" customWidth="1"/>
    <col min="4" max="4" width="10.28515625" style="42" customWidth="1"/>
    <col min="5" max="5" width="27.140625" style="42" customWidth="1"/>
    <col min="6" max="6" width="28.5703125" style="42" customWidth="1"/>
    <col min="7" max="7" width="11.7109375" style="42" customWidth="1"/>
    <col min="8" max="8" width="14.28515625" style="43" customWidth="1"/>
    <col min="9" max="9" width="13.85546875" style="43" customWidth="1"/>
    <col min="10" max="10" width="61.5703125" style="1" customWidth="1"/>
    <col min="11" max="11" width="18.5703125" style="1" customWidth="1"/>
    <col min="12" max="12" width="15.85546875" style="1" customWidth="1"/>
    <col min="13" max="13" width="10.140625" style="1" customWidth="1"/>
    <col min="14" max="14" width="23.85546875" style="1" customWidth="1"/>
    <col min="15" max="15" width="11" style="1" customWidth="1"/>
    <col min="16" max="16" width="18.5703125" style="1" customWidth="1"/>
    <col min="17" max="17" width="42.28515625" style="42" customWidth="1"/>
    <col min="18" max="18" width="15.7109375" style="42" customWidth="1"/>
    <col min="19" max="19" width="50.28515625" style="42" customWidth="1"/>
    <col min="20" max="20" width="17.42578125" style="1" customWidth="1"/>
    <col min="21" max="21" width="15.7109375" style="1" customWidth="1"/>
    <col min="22" max="23" width="14.28515625" style="42" customWidth="1"/>
    <col min="24" max="24" width="28.5703125" style="1" customWidth="1"/>
    <col min="25" max="25" width="30.42578125" style="1" customWidth="1"/>
    <col min="26" max="26" width="18.5703125" style="1" customWidth="1"/>
    <col min="27" max="27" width="25.28515625" style="1" customWidth="1"/>
    <col min="28" max="28" width="16.85546875" style="1" customWidth="1"/>
    <col min="29" max="29" width="15" style="1" customWidth="1"/>
    <col min="30" max="30" width="68.42578125" style="87" customWidth="1"/>
    <col min="31" max="31" width="29.85546875" style="1" customWidth="1"/>
    <col min="32" max="32" width="26" style="1" customWidth="1"/>
    <col min="33" max="33" width="22.140625" style="1" customWidth="1"/>
    <col min="34" max="34" width="11.85546875" style="1" customWidth="1"/>
    <col min="35" max="35" width="15.85546875" style="1" customWidth="1"/>
    <col min="36" max="36" width="17.5703125" style="1" customWidth="1"/>
    <col min="37" max="37" width="80.42578125" style="1" customWidth="1"/>
    <col min="38" max="38" width="7" style="1" hidden="1" customWidth="1"/>
    <col min="39" max="39" width="10.85546875" style="1" hidden="1" customWidth="1"/>
    <col min="40" max="40" width="8.85546875" style="1" hidden="1" customWidth="1"/>
    <col min="41" max="41" width="34.5703125" style="197" hidden="1" customWidth="1"/>
    <col min="42" max="42" width="19" style="197" hidden="1" customWidth="1"/>
    <col min="43" max="43" width="22.42578125" style="1" hidden="1" customWidth="1"/>
    <col min="44" max="47" width="0" style="1" hidden="1" customWidth="1"/>
    <col min="48" max="16384" width="11.42578125" style="1"/>
  </cols>
  <sheetData>
    <row r="1" spans="1:42" ht="23.25" customHeight="1" x14ac:dyDescent="0.2">
      <c r="A1" s="324"/>
      <c r="B1" s="325"/>
      <c r="C1" s="341" t="s">
        <v>163</v>
      </c>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 t="s">
        <v>6</v>
      </c>
      <c r="AJ1" s="330" t="s">
        <v>165</v>
      </c>
      <c r="AK1" s="331"/>
      <c r="AO1" s="1"/>
      <c r="AP1" s="1"/>
    </row>
    <row r="2" spans="1:42" ht="23.25" customHeight="1" x14ac:dyDescent="0.2">
      <c r="A2" s="326"/>
      <c r="B2" s="327"/>
      <c r="C2" s="343"/>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4" t="s">
        <v>164</v>
      </c>
      <c r="AJ2" s="65" t="s">
        <v>13</v>
      </c>
      <c r="AK2" s="66"/>
      <c r="AO2" s="1"/>
      <c r="AP2" s="1"/>
    </row>
    <row r="3" spans="1:42" ht="33" customHeight="1" thickBot="1" x14ac:dyDescent="0.25">
      <c r="A3" s="328"/>
      <c r="B3" s="329"/>
      <c r="C3" s="345"/>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67" t="s">
        <v>7</v>
      </c>
      <c r="AJ3" s="332">
        <v>43826</v>
      </c>
      <c r="AK3" s="333"/>
      <c r="AO3" s="1"/>
      <c r="AP3" s="1"/>
    </row>
    <row r="4" spans="1:42" customFormat="1" ht="29.25" customHeight="1" thickBot="1" x14ac:dyDescent="0.25">
      <c r="A4" s="351" t="s">
        <v>390</v>
      </c>
      <c r="B4" s="352"/>
      <c r="C4" s="352"/>
      <c r="D4" s="352"/>
      <c r="E4" s="352"/>
      <c r="F4" s="352"/>
      <c r="G4" s="352"/>
      <c r="H4" s="352"/>
      <c r="I4" s="93" t="s">
        <v>637</v>
      </c>
      <c r="J4" s="353" t="s">
        <v>391</v>
      </c>
      <c r="K4" s="354"/>
      <c r="L4" s="355" t="s">
        <v>52</v>
      </c>
      <c r="M4" s="356"/>
      <c r="N4" s="356"/>
      <c r="O4" s="357"/>
      <c r="P4" s="94"/>
      <c r="Q4" s="358" t="s">
        <v>392</v>
      </c>
      <c r="R4" s="359"/>
      <c r="S4" s="359"/>
      <c r="T4" s="354"/>
      <c r="U4" s="360">
        <v>44135</v>
      </c>
      <c r="V4" s="361"/>
      <c r="W4" s="95"/>
      <c r="X4" s="95"/>
      <c r="Y4" s="95"/>
      <c r="Z4" s="95"/>
      <c r="AA4" s="95"/>
      <c r="AB4" s="94"/>
      <c r="AC4" s="96"/>
      <c r="AD4" s="97"/>
      <c r="AE4" s="98"/>
      <c r="AF4" s="98"/>
      <c r="AG4" s="98"/>
      <c r="AO4" s="133"/>
      <c r="AP4" s="133"/>
    </row>
    <row r="5" spans="1:42" s="5" customFormat="1" ht="21.75" customHeight="1" thickBot="1" x14ac:dyDescent="0.25">
      <c r="A5" s="334" t="s">
        <v>72</v>
      </c>
      <c r="B5" s="335"/>
      <c r="C5" s="335"/>
      <c r="D5" s="335"/>
      <c r="E5" s="335"/>
      <c r="F5" s="335"/>
      <c r="G5" s="335"/>
      <c r="H5" s="335"/>
      <c r="I5" s="335"/>
      <c r="J5" s="336"/>
      <c r="K5" s="337" t="s">
        <v>71</v>
      </c>
      <c r="L5" s="337"/>
      <c r="M5" s="337"/>
      <c r="N5" s="337"/>
      <c r="O5" s="337"/>
      <c r="P5" s="337"/>
      <c r="Q5" s="337"/>
      <c r="R5" s="337"/>
      <c r="S5" s="337"/>
      <c r="T5" s="337"/>
      <c r="U5" s="337"/>
      <c r="V5" s="337"/>
      <c r="W5" s="337"/>
      <c r="X5" s="337"/>
      <c r="Y5" s="337"/>
      <c r="Z5" s="58"/>
      <c r="AA5" s="70"/>
      <c r="AB5" s="347" t="s">
        <v>143</v>
      </c>
      <c r="AC5" s="348"/>
      <c r="AD5" s="349"/>
      <c r="AE5" s="348"/>
      <c r="AF5" s="350"/>
      <c r="AG5" s="338" t="s">
        <v>144</v>
      </c>
      <c r="AH5" s="339"/>
      <c r="AI5" s="339"/>
      <c r="AJ5" s="339"/>
      <c r="AK5" s="340"/>
      <c r="AO5" s="198"/>
      <c r="AP5" s="198"/>
    </row>
    <row r="6" spans="1:42" s="6" customFormat="1" ht="30.75" customHeight="1" thickBot="1" x14ac:dyDescent="0.25">
      <c r="A6" s="171" t="s">
        <v>22</v>
      </c>
      <c r="B6" s="172" t="s">
        <v>23</v>
      </c>
      <c r="C6" s="172" t="s">
        <v>74</v>
      </c>
      <c r="D6" s="172" t="s">
        <v>75</v>
      </c>
      <c r="E6" s="173" t="s">
        <v>76</v>
      </c>
      <c r="F6" s="173" t="s">
        <v>73</v>
      </c>
      <c r="G6" s="172" t="s">
        <v>47</v>
      </c>
      <c r="H6" s="174" t="s">
        <v>77</v>
      </c>
      <c r="I6" s="174" t="s">
        <v>78</v>
      </c>
      <c r="J6" s="175" t="s">
        <v>79</v>
      </c>
      <c r="K6" s="150" t="s">
        <v>80</v>
      </c>
      <c r="L6" s="151" t="s">
        <v>139</v>
      </c>
      <c r="M6" s="151" t="s">
        <v>162</v>
      </c>
      <c r="N6" s="151" t="s">
        <v>141</v>
      </c>
      <c r="O6" s="151" t="s">
        <v>162</v>
      </c>
      <c r="P6" s="151" t="s">
        <v>140</v>
      </c>
      <c r="Q6" s="152" t="s">
        <v>53</v>
      </c>
      <c r="R6" s="152" t="s">
        <v>19</v>
      </c>
      <c r="S6" s="152" t="s">
        <v>14</v>
      </c>
      <c r="T6" s="152" t="s">
        <v>50</v>
      </c>
      <c r="U6" s="152" t="s">
        <v>51</v>
      </c>
      <c r="V6" s="152" t="s">
        <v>82</v>
      </c>
      <c r="W6" s="152" t="s">
        <v>83</v>
      </c>
      <c r="X6" s="152" t="s">
        <v>48</v>
      </c>
      <c r="Y6" s="152" t="s">
        <v>84</v>
      </c>
      <c r="Z6" s="152" t="s">
        <v>158</v>
      </c>
      <c r="AA6" s="153" t="s">
        <v>159</v>
      </c>
      <c r="AB6" s="176" t="s">
        <v>145</v>
      </c>
      <c r="AC6" s="177" t="s">
        <v>146</v>
      </c>
      <c r="AD6" s="178" t="s">
        <v>147</v>
      </c>
      <c r="AE6" s="177" t="s">
        <v>148</v>
      </c>
      <c r="AF6" s="179" t="s">
        <v>149</v>
      </c>
      <c r="AG6" s="168" t="s">
        <v>150</v>
      </c>
      <c r="AH6" s="169" t="s">
        <v>151</v>
      </c>
      <c r="AI6" s="169" t="s">
        <v>142</v>
      </c>
      <c r="AJ6" s="169" t="s">
        <v>152</v>
      </c>
      <c r="AK6" s="170" t="s">
        <v>153</v>
      </c>
      <c r="AL6" s="6" t="s">
        <v>874</v>
      </c>
      <c r="AM6" s="101" t="s">
        <v>875</v>
      </c>
      <c r="AN6" s="6" t="s">
        <v>876</v>
      </c>
      <c r="AO6" s="199" t="s">
        <v>912</v>
      </c>
      <c r="AP6" s="199" t="s">
        <v>995</v>
      </c>
    </row>
    <row r="7" spans="1:42" s="7" customFormat="1" ht="53.25" customHeight="1" x14ac:dyDescent="0.2">
      <c r="A7" s="74">
        <v>1</v>
      </c>
      <c r="B7" s="71" t="s">
        <v>31</v>
      </c>
      <c r="C7" s="71" t="s">
        <v>168</v>
      </c>
      <c r="D7" s="71" t="s">
        <v>20</v>
      </c>
      <c r="E7" s="71" t="s">
        <v>394</v>
      </c>
      <c r="F7" s="71" t="s">
        <v>196</v>
      </c>
      <c r="G7" s="71" t="s">
        <v>43</v>
      </c>
      <c r="H7" s="72">
        <v>42734</v>
      </c>
      <c r="I7" s="73" t="s">
        <v>18</v>
      </c>
      <c r="J7" s="207" t="s">
        <v>206</v>
      </c>
      <c r="K7" s="154">
        <v>42776</v>
      </c>
      <c r="L7" s="157" t="s">
        <v>40</v>
      </c>
      <c r="M7" s="157" t="s">
        <v>138</v>
      </c>
      <c r="N7" s="157" t="s">
        <v>40</v>
      </c>
      <c r="O7" s="157" t="s">
        <v>138</v>
      </c>
      <c r="P7" s="157" t="s">
        <v>138</v>
      </c>
      <c r="Q7" s="71"/>
      <c r="R7" s="71" t="s">
        <v>15</v>
      </c>
      <c r="S7" s="71" t="s">
        <v>232</v>
      </c>
      <c r="T7" s="71"/>
      <c r="U7" s="71"/>
      <c r="V7" s="237">
        <v>44135</v>
      </c>
      <c r="W7" s="237">
        <v>44165</v>
      </c>
      <c r="X7" s="71" t="s">
        <v>31</v>
      </c>
      <c r="Y7" s="73" t="s">
        <v>64</v>
      </c>
      <c r="Z7" s="104" t="str">
        <f>IF(V7="","",IF(OR(AI7="CERRADA ",AI7="CERRADA POR VENCIMIENTO DE TERMINOS"),"CERRADA",IF(V7&lt;43831,CONCATENATE("INICIADA EN LA VIGENCIA ",YEAR(V7)),IF(AND(V7&lt;$U$4,V7&gt;=43831),CONCATENATE("INICIADA EN LA VIGENCIA ",YEAR(V7)),"NO INICIADA"))))</f>
        <v>CERRADA</v>
      </c>
      <c r="AA7" s="218" t="str">
        <f>IF(W7="","",IF(OR(AI7="CERRADA ",AI7="CERRADA POR VENCIMIENTO DE TERMINOS"),"CERRADA",IF(W7&lt;=$U$4-411,CONCATENATE("VENCIDA EN LA VIGENCIA ",YEAR(W7)),IF(AND(W7&lt;$U$4,W7&gt;$U$4-411),CONCATENATE("VENCIDA EN LA VIGENCIA ",YEAR(W7)),IF(W7&gt;=$U$4+28,"SIN VENCER","PRÓXIMA A VENCER")))))</f>
        <v>CERRADA</v>
      </c>
      <c r="AB7" s="162" t="s">
        <v>1441</v>
      </c>
      <c r="AC7" s="163" t="s">
        <v>155</v>
      </c>
      <c r="AD7" s="164" t="s">
        <v>1442</v>
      </c>
      <c r="AE7" s="165" t="s">
        <v>1443</v>
      </c>
      <c r="AF7" s="265" t="s">
        <v>1444</v>
      </c>
      <c r="AG7" s="162" t="s">
        <v>1445</v>
      </c>
      <c r="AH7" s="166" t="s">
        <v>39</v>
      </c>
      <c r="AI7" s="163" t="s">
        <v>42</v>
      </c>
      <c r="AJ7" s="104" t="s">
        <v>656</v>
      </c>
      <c r="AK7" s="167" t="s">
        <v>1447</v>
      </c>
      <c r="AL7" s="91"/>
      <c r="AM7" s="103"/>
      <c r="AO7" s="269" t="s">
        <v>913</v>
      </c>
      <c r="AP7" s="7" t="s">
        <v>1609</v>
      </c>
    </row>
    <row r="8" spans="1:42" s="7" customFormat="1" ht="53.25" customHeight="1" x14ac:dyDescent="0.2">
      <c r="A8" s="75">
        <v>2</v>
      </c>
      <c r="B8" s="46" t="s">
        <v>31</v>
      </c>
      <c r="C8" s="46" t="s">
        <v>169</v>
      </c>
      <c r="D8" s="46" t="s">
        <v>20</v>
      </c>
      <c r="E8" s="46" t="s">
        <v>394</v>
      </c>
      <c r="F8" s="46" t="s">
        <v>196</v>
      </c>
      <c r="G8" s="46" t="s">
        <v>43</v>
      </c>
      <c r="H8" s="48">
        <v>42734</v>
      </c>
      <c r="I8" s="50" t="s">
        <v>18</v>
      </c>
      <c r="J8" s="208" t="s">
        <v>207</v>
      </c>
      <c r="K8" s="155">
        <v>42776</v>
      </c>
      <c r="L8" s="158" t="s">
        <v>40</v>
      </c>
      <c r="M8" s="158" t="s">
        <v>138</v>
      </c>
      <c r="N8" s="158" t="s">
        <v>40</v>
      </c>
      <c r="O8" s="158" t="s">
        <v>138</v>
      </c>
      <c r="P8" s="158" t="s">
        <v>138</v>
      </c>
      <c r="Q8" s="46"/>
      <c r="R8" s="46" t="s">
        <v>15</v>
      </c>
      <c r="S8" s="46" t="s">
        <v>232</v>
      </c>
      <c r="T8" s="46"/>
      <c r="U8" s="46"/>
      <c r="V8" s="238">
        <v>44135</v>
      </c>
      <c r="W8" s="238">
        <v>44165</v>
      </c>
      <c r="X8" s="46" t="s">
        <v>31</v>
      </c>
      <c r="Y8" s="50" t="s">
        <v>64</v>
      </c>
      <c r="Z8" s="100" t="str">
        <f t="shared" ref="Z8:Z82" si="0">IF(V8="","",IF(OR(AI8="CERRADA ",AI8="CERRADA POR VENCIMIENTO DE TERMINOS"),"CERRADA",IF(V8&lt;43831,CONCATENATE("INICIADA EN LA VIGENCIA ",YEAR(V8)),IF(AND(V8&lt;$U$4,V8&gt;=43831),CONCATENATE("INICIADA EN LA VIGENCIA ",YEAR(V8)),"NO INICIADA"))))</f>
        <v>CERRADA</v>
      </c>
      <c r="AA8" s="219" t="str">
        <f t="shared" ref="AA8:AA82" si="1">IF(W8="","",IF(OR(AI8="CERRADA ",AI8="CERRADA POR VENCIMIENTO DE TERMINOS"),"CERRADA",IF(W8&lt;=$U$4-411,CONCATENATE("VENCIDA EN LA VIGENCIA ",YEAR(W8)),IF(AND(W8&lt;$U$4,W8&gt;$U$4-411),CONCATENATE("VENCIDA EN LA VIGENCIA ",YEAR(W8)),IF(W8&gt;=$U$4+28,"SIN VENCER","PRÓXIMA A VENCER")))))</f>
        <v>CERRADA</v>
      </c>
      <c r="AB8" s="76" t="s">
        <v>1441</v>
      </c>
      <c r="AC8" s="102" t="s">
        <v>155</v>
      </c>
      <c r="AD8" s="54" t="s">
        <v>1446</v>
      </c>
      <c r="AE8" s="17" t="s">
        <v>1443</v>
      </c>
      <c r="AF8" s="222" t="s">
        <v>1444</v>
      </c>
      <c r="AG8" s="76" t="s">
        <v>1445</v>
      </c>
      <c r="AH8" s="2" t="s">
        <v>39</v>
      </c>
      <c r="AI8" s="102" t="s">
        <v>42</v>
      </c>
      <c r="AJ8" s="100" t="s">
        <v>656</v>
      </c>
      <c r="AK8" s="111" t="s">
        <v>1448</v>
      </c>
      <c r="AL8" s="91"/>
      <c r="AM8" s="92"/>
      <c r="AO8" s="269" t="s">
        <v>913</v>
      </c>
      <c r="AP8" s="7" t="s">
        <v>1609</v>
      </c>
    </row>
    <row r="9" spans="1:42" s="7" customFormat="1" ht="53.25" customHeight="1" x14ac:dyDescent="0.2">
      <c r="A9" s="75">
        <v>3</v>
      </c>
      <c r="B9" s="46" t="s">
        <v>31</v>
      </c>
      <c r="C9" s="46" t="s">
        <v>169</v>
      </c>
      <c r="D9" s="46" t="s">
        <v>20</v>
      </c>
      <c r="E9" s="46" t="s">
        <v>394</v>
      </c>
      <c r="F9" s="46" t="s">
        <v>196</v>
      </c>
      <c r="G9" s="46" t="s">
        <v>43</v>
      </c>
      <c r="H9" s="48">
        <v>42734</v>
      </c>
      <c r="I9" s="50" t="s">
        <v>18</v>
      </c>
      <c r="J9" s="208" t="s">
        <v>207</v>
      </c>
      <c r="K9" s="155">
        <v>42776</v>
      </c>
      <c r="L9" s="158" t="s">
        <v>40</v>
      </c>
      <c r="M9" s="158" t="s">
        <v>138</v>
      </c>
      <c r="N9" s="158" t="s">
        <v>40</v>
      </c>
      <c r="O9" s="158" t="s">
        <v>138</v>
      </c>
      <c r="P9" s="158" t="s">
        <v>138</v>
      </c>
      <c r="Q9" s="46"/>
      <c r="R9" s="46" t="s">
        <v>16</v>
      </c>
      <c r="S9" s="84" t="s">
        <v>386</v>
      </c>
      <c r="T9" s="46"/>
      <c r="U9" s="46"/>
      <c r="V9" s="238">
        <v>44135</v>
      </c>
      <c r="W9" s="238">
        <v>44165</v>
      </c>
      <c r="X9" s="46" t="s">
        <v>31</v>
      </c>
      <c r="Y9" s="50" t="s">
        <v>64</v>
      </c>
      <c r="Z9" s="100" t="str">
        <f t="shared" si="0"/>
        <v>CERRADA</v>
      </c>
      <c r="AA9" s="219" t="str">
        <f t="shared" si="1"/>
        <v>CERRADA</v>
      </c>
      <c r="AB9" s="76" t="s">
        <v>1449</v>
      </c>
      <c r="AC9" s="102" t="s">
        <v>155</v>
      </c>
      <c r="AD9" s="54" t="s">
        <v>1450</v>
      </c>
      <c r="AE9" s="17" t="s">
        <v>1443</v>
      </c>
      <c r="AF9" s="222" t="s">
        <v>1444</v>
      </c>
      <c r="AG9" s="76" t="s">
        <v>1445</v>
      </c>
      <c r="AH9" s="2" t="s">
        <v>39</v>
      </c>
      <c r="AI9" s="102" t="s">
        <v>42</v>
      </c>
      <c r="AJ9" s="100" t="s">
        <v>656</v>
      </c>
      <c r="AK9" s="111" t="s">
        <v>1451</v>
      </c>
      <c r="AM9" s="79"/>
      <c r="AO9" s="269" t="s">
        <v>913</v>
      </c>
      <c r="AP9" s="7" t="s">
        <v>1609</v>
      </c>
    </row>
    <row r="10" spans="1:42" s="7" customFormat="1" ht="53.25" customHeight="1" x14ac:dyDescent="0.2">
      <c r="A10" s="75">
        <v>4</v>
      </c>
      <c r="B10" s="46" t="s">
        <v>32</v>
      </c>
      <c r="C10" s="46" t="s">
        <v>170</v>
      </c>
      <c r="D10" s="46" t="s">
        <v>20</v>
      </c>
      <c r="E10" s="46" t="s">
        <v>394</v>
      </c>
      <c r="F10" s="46" t="s">
        <v>196</v>
      </c>
      <c r="G10" s="46" t="s">
        <v>43</v>
      </c>
      <c r="H10" s="48">
        <v>42734</v>
      </c>
      <c r="I10" s="50" t="s">
        <v>18</v>
      </c>
      <c r="J10" s="208" t="s">
        <v>208</v>
      </c>
      <c r="K10" s="155">
        <v>42776</v>
      </c>
      <c r="L10" s="158" t="s">
        <v>40</v>
      </c>
      <c r="M10" s="158" t="s">
        <v>138</v>
      </c>
      <c r="N10" s="158" t="s">
        <v>40</v>
      </c>
      <c r="O10" s="158" t="s">
        <v>138</v>
      </c>
      <c r="P10" s="158" t="s">
        <v>138</v>
      </c>
      <c r="Q10" s="46"/>
      <c r="R10" s="46" t="s">
        <v>15</v>
      </c>
      <c r="S10" s="46" t="s">
        <v>232</v>
      </c>
      <c r="T10" s="46"/>
      <c r="U10" s="46"/>
      <c r="V10" s="238">
        <v>44104</v>
      </c>
      <c r="W10" s="238">
        <v>44135</v>
      </c>
      <c r="X10" s="46" t="s">
        <v>31</v>
      </c>
      <c r="Y10" s="50" t="s">
        <v>64</v>
      </c>
      <c r="Z10" s="100" t="str">
        <f t="shared" si="0"/>
        <v>CERRADA</v>
      </c>
      <c r="AA10" s="219" t="str">
        <f t="shared" si="1"/>
        <v>CERRADA</v>
      </c>
      <c r="AB10" s="76" t="s">
        <v>1449</v>
      </c>
      <c r="AC10" s="102" t="s">
        <v>155</v>
      </c>
      <c r="AD10" s="54" t="s">
        <v>1450</v>
      </c>
      <c r="AE10" s="17" t="s">
        <v>1443</v>
      </c>
      <c r="AF10" s="222" t="s">
        <v>1444</v>
      </c>
      <c r="AG10" s="76" t="s">
        <v>1445</v>
      </c>
      <c r="AH10" s="2" t="s">
        <v>39</v>
      </c>
      <c r="AI10" s="102" t="s">
        <v>42</v>
      </c>
      <c r="AJ10" s="100" t="s">
        <v>656</v>
      </c>
      <c r="AK10" s="111" t="s">
        <v>1452</v>
      </c>
      <c r="AM10" s="78"/>
      <c r="AO10" s="269" t="s">
        <v>913</v>
      </c>
      <c r="AP10" s="7" t="s">
        <v>1609</v>
      </c>
    </row>
    <row r="11" spans="1:42" s="7" customFormat="1" ht="53.25" customHeight="1" x14ac:dyDescent="0.2">
      <c r="A11" s="75">
        <v>5</v>
      </c>
      <c r="B11" s="46" t="s">
        <v>32</v>
      </c>
      <c r="C11" s="46" t="s">
        <v>170</v>
      </c>
      <c r="D11" s="46" t="s">
        <v>20</v>
      </c>
      <c r="E11" s="46" t="s">
        <v>394</v>
      </c>
      <c r="F11" s="46" t="s">
        <v>196</v>
      </c>
      <c r="G11" s="46" t="s">
        <v>43</v>
      </c>
      <c r="H11" s="48">
        <v>42734</v>
      </c>
      <c r="I11" s="50" t="s">
        <v>18</v>
      </c>
      <c r="J11" s="208" t="s">
        <v>208</v>
      </c>
      <c r="K11" s="155">
        <v>42776</v>
      </c>
      <c r="L11" s="158" t="s">
        <v>40</v>
      </c>
      <c r="M11" s="158" t="s">
        <v>138</v>
      </c>
      <c r="N11" s="158" t="s">
        <v>40</v>
      </c>
      <c r="O11" s="158" t="s">
        <v>138</v>
      </c>
      <c r="P11" s="158" t="s">
        <v>138</v>
      </c>
      <c r="Q11" s="46"/>
      <c r="R11" s="46" t="s">
        <v>16</v>
      </c>
      <c r="S11" s="84" t="s">
        <v>233</v>
      </c>
      <c r="T11" s="46"/>
      <c r="U11" s="46"/>
      <c r="V11" s="238">
        <v>44085</v>
      </c>
      <c r="W11" s="238">
        <v>44104</v>
      </c>
      <c r="X11" s="46" t="s">
        <v>31</v>
      </c>
      <c r="Y11" s="50" t="s">
        <v>64</v>
      </c>
      <c r="Z11" s="100" t="str">
        <f t="shared" si="0"/>
        <v>CERRADA</v>
      </c>
      <c r="AA11" s="219" t="str">
        <f t="shared" si="1"/>
        <v>CERRADA</v>
      </c>
      <c r="AB11" s="76" t="s">
        <v>1449</v>
      </c>
      <c r="AC11" s="102" t="s">
        <v>155</v>
      </c>
      <c r="AD11" s="54" t="s">
        <v>1450</v>
      </c>
      <c r="AE11" s="17" t="s">
        <v>1443</v>
      </c>
      <c r="AF11" s="220" t="s">
        <v>1444</v>
      </c>
      <c r="AG11" s="76" t="s">
        <v>1445</v>
      </c>
      <c r="AH11" s="2" t="s">
        <v>39</v>
      </c>
      <c r="AI11" s="102" t="s">
        <v>42</v>
      </c>
      <c r="AJ11" s="100" t="s">
        <v>656</v>
      </c>
      <c r="AK11" s="111" t="s">
        <v>1451</v>
      </c>
      <c r="AO11" s="269" t="s">
        <v>913</v>
      </c>
      <c r="AP11" s="7" t="s">
        <v>1609</v>
      </c>
    </row>
    <row r="12" spans="1:42" s="7" customFormat="1" ht="53.25" customHeight="1" x14ac:dyDescent="0.2">
      <c r="A12" s="75">
        <v>6</v>
      </c>
      <c r="B12" s="46" t="s">
        <v>32</v>
      </c>
      <c r="C12" s="46" t="s">
        <v>171</v>
      </c>
      <c r="D12" s="46" t="s">
        <v>20</v>
      </c>
      <c r="E12" s="46" t="s">
        <v>394</v>
      </c>
      <c r="F12" s="46" t="s">
        <v>196</v>
      </c>
      <c r="G12" s="46" t="s">
        <v>43</v>
      </c>
      <c r="H12" s="48">
        <v>42734</v>
      </c>
      <c r="I12" s="50" t="s">
        <v>18</v>
      </c>
      <c r="J12" s="208" t="s">
        <v>209</v>
      </c>
      <c r="K12" s="155">
        <v>42776</v>
      </c>
      <c r="L12" s="158" t="s">
        <v>40</v>
      </c>
      <c r="M12" s="158" t="s">
        <v>138</v>
      </c>
      <c r="N12" s="158" t="s">
        <v>40</v>
      </c>
      <c r="O12" s="158" t="s">
        <v>138</v>
      </c>
      <c r="P12" s="158" t="s">
        <v>138</v>
      </c>
      <c r="Q12" s="46"/>
      <c r="R12" s="46" t="s">
        <v>15</v>
      </c>
      <c r="S12" s="46" t="s">
        <v>234</v>
      </c>
      <c r="T12" s="46"/>
      <c r="U12" s="46"/>
      <c r="V12" s="48">
        <v>42776</v>
      </c>
      <c r="W12" s="48">
        <v>43100</v>
      </c>
      <c r="X12" s="46" t="s">
        <v>31</v>
      </c>
      <c r="Y12" s="50" t="s">
        <v>64</v>
      </c>
      <c r="Z12" s="100" t="str">
        <f t="shared" si="0"/>
        <v>CERRADA</v>
      </c>
      <c r="AA12" s="219" t="str">
        <f t="shared" si="1"/>
        <v>CERRADA</v>
      </c>
      <c r="AB12" s="76" t="s">
        <v>687</v>
      </c>
      <c r="AC12" s="102" t="s">
        <v>155</v>
      </c>
      <c r="AD12" s="54" t="s">
        <v>688</v>
      </c>
      <c r="AE12" s="16" t="s">
        <v>689</v>
      </c>
      <c r="AF12" s="220" t="s">
        <v>690</v>
      </c>
      <c r="AG12" s="76" t="s">
        <v>691</v>
      </c>
      <c r="AH12" s="105" t="s">
        <v>39</v>
      </c>
      <c r="AI12" s="102" t="s">
        <v>42</v>
      </c>
      <c r="AJ12" s="160" t="s">
        <v>656</v>
      </c>
      <c r="AK12" s="111" t="s">
        <v>692</v>
      </c>
      <c r="AO12" s="7" t="s">
        <v>914</v>
      </c>
      <c r="AP12" s="7" t="s">
        <v>996</v>
      </c>
    </row>
    <row r="13" spans="1:42" s="7" customFormat="1" ht="53.25" customHeight="1" x14ac:dyDescent="0.2">
      <c r="A13" s="75">
        <v>7</v>
      </c>
      <c r="B13" s="46" t="s">
        <v>32</v>
      </c>
      <c r="C13" s="46" t="s">
        <v>171</v>
      </c>
      <c r="D13" s="46" t="s">
        <v>20</v>
      </c>
      <c r="E13" s="46" t="s">
        <v>394</v>
      </c>
      <c r="F13" s="46" t="s">
        <v>196</v>
      </c>
      <c r="G13" s="46" t="s">
        <v>43</v>
      </c>
      <c r="H13" s="48">
        <v>42734</v>
      </c>
      <c r="I13" s="50" t="s">
        <v>18</v>
      </c>
      <c r="J13" s="208" t="s">
        <v>209</v>
      </c>
      <c r="K13" s="155">
        <v>42776</v>
      </c>
      <c r="L13" s="158" t="s">
        <v>40</v>
      </c>
      <c r="M13" s="158" t="s">
        <v>138</v>
      </c>
      <c r="N13" s="158" t="s">
        <v>40</v>
      </c>
      <c r="O13" s="158" t="s">
        <v>138</v>
      </c>
      <c r="P13" s="158" t="s">
        <v>138</v>
      </c>
      <c r="Q13" s="46"/>
      <c r="R13" s="46" t="s">
        <v>16</v>
      </c>
      <c r="S13" s="46" t="s">
        <v>235</v>
      </c>
      <c r="T13" s="46"/>
      <c r="U13" s="46"/>
      <c r="V13" s="48">
        <v>42776</v>
      </c>
      <c r="W13" s="48">
        <v>43100</v>
      </c>
      <c r="X13" s="46" t="s">
        <v>31</v>
      </c>
      <c r="Y13" s="50" t="s">
        <v>64</v>
      </c>
      <c r="Z13" s="100" t="str">
        <f t="shared" si="0"/>
        <v>CERRADA</v>
      </c>
      <c r="AA13" s="219" t="str">
        <f t="shared" si="1"/>
        <v>CERRADA</v>
      </c>
      <c r="AB13" s="76" t="s">
        <v>687</v>
      </c>
      <c r="AC13" s="102" t="s">
        <v>155</v>
      </c>
      <c r="AD13" s="54" t="s">
        <v>693</v>
      </c>
      <c r="AE13" s="17" t="s">
        <v>694</v>
      </c>
      <c r="AF13" s="220" t="s">
        <v>690</v>
      </c>
      <c r="AG13" s="76" t="s">
        <v>695</v>
      </c>
      <c r="AH13" s="105" t="s">
        <v>39</v>
      </c>
      <c r="AI13" s="102" t="s">
        <v>42</v>
      </c>
      <c r="AJ13" s="160" t="s">
        <v>656</v>
      </c>
      <c r="AK13" s="111" t="s">
        <v>696</v>
      </c>
      <c r="AL13" s="112"/>
      <c r="AO13" s="7" t="s">
        <v>914</v>
      </c>
      <c r="AP13" s="7" t="s">
        <v>996</v>
      </c>
    </row>
    <row r="14" spans="1:42" s="7" customFormat="1" ht="53.25" customHeight="1" x14ac:dyDescent="0.2">
      <c r="A14" s="75">
        <v>8</v>
      </c>
      <c r="B14" s="46" t="s">
        <v>29</v>
      </c>
      <c r="C14" s="46" t="s">
        <v>172</v>
      </c>
      <c r="D14" s="46" t="s">
        <v>20</v>
      </c>
      <c r="E14" s="46" t="s">
        <v>394</v>
      </c>
      <c r="F14" s="46" t="s">
        <v>197</v>
      </c>
      <c r="G14" s="46" t="s">
        <v>204</v>
      </c>
      <c r="H14" s="48">
        <v>43025</v>
      </c>
      <c r="I14" s="50" t="s">
        <v>18</v>
      </c>
      <c r="J14" s="208" t="s">
        <v>210</v>
      </c>
      <c r="K14" s="155">
        <v>43222</v>
      </c>
      <c r="L14" s="158" t="s">
        <v>40</v>
      </c>
      <c r="M14" s="158" t="s">
        <v>138</v>
      </c>
      <c r="N14" s="158" t="s">
        <v>40</v>
      </c>
      <c r="O14" s="158" t="s">
        <v>138</v>
      </c>
      <c r="P14" s="158" t="s">
        <v>138</v>
      </c>
      <c r="Q14" s="46"/>
      <c r="R14" s="46" t="s">
        <v>15</v>
      </c>
      <c r="S14" s="46" t="s">
        <v>236</v>
      </c>
      <c r="T14" s="46"/>
      <c r="U14" s="46"/>
      <c r="V14" s="48">
        <v>43222</v>
      </c>
      <c r="W14" s="48">
        <v>43281</v>
      </c>
      <c r="X14" s="46" t="s">
        <v>29</v>
      </c>
      <c r="Y14" s="50" t="s">
        <v>61</v>
      </c>
      <c r="Z14" s="100" t="str">
        <f t="shared" si="0"/>
        <v>INICIADA EN LA VIGENCIA 2018</v>
      </c>
      <c r="AA14" s="219" t="str">
        <f t="shared" si="1"/>
        <v>VENCIDA EN LA VIGENCIA 2018</v>
      </c>
      <c r="AB14" s="264" t="s">
        <v>1392</v>
      </c>
      <c r="AC14" s="102" t="s">
        <v>155</v>
      </c>
      <c r="AD14" s="82" t="s">
        <v>1393</v>
      </c>
      <c r="AE14" s="16" t="s">
        <v>1394</v>
      </c>
      <c r="AF14" s="220" t="s">
        <v>1395</v>
      </c>
      <c r="AG14" s="76" t="s">
        <v>1396</v>
      </c>
      <c r="AH14" s="105" t="s">
        <v>40</v>
      </c>
      <c r="AI14" s="102" t="s">
        <v>67</v>
      </c>
      <c r="AJ14" s="160" t="s">
        <v>656</v>
      </c>
      <c r="AK14" s="111" t="s">
        <v>1397</v>
      </c>
      <c r="AO14" s="269" t="s">
        <v>913</v>
      </c>
    </row>
    <row r="15" spans="1:42" s="7" customFormat="1" ht="53.25" customHeight="1" x14ac:dyDescent="0.2">
      <c r="A15" s="75">
        <v>9</v>
      </c>
      <c r="B15" s="46" t="s">
        <v>38</v>
      </c>
      <c r="C15" s="46" t="s">
        <v>173</v>
      </c>
      <c r="D15" s="46" t="s">
        <v>20</v>
      </c>
      <c r="E15" s="46" t="s">
        <v>394</v>
      </c>
      <c r="F15" s="46" t="s">
        <v>198</v>
      </c>
      <c r="G15" s="46" t="s">
        <v>46</v>
      </c>
      <c r="H15" s="48">
        <v>43216</v>
      </c>
      <c r="I15" s="50" t="s">
        <v>18</v>
      </c>
      <c r="J15" s="208" t="s">
        <v>211</v>
      </c>
      <c r="K15" s="155">
        <v>43223</v>
      </c>
      <c r="L15" s="158" t="s">
        <v>40</v>
      </c>
      <c r="M15" s="158" t="s">
        <v>138</v>
      </c>
      <c r="N15" s="158" t="s">
        <v>40</v>
      </c>
      <c r="O15" s="158" t="s">
        <v>138</v>
      </c>
      <c r="P15" s="158" t="s">
        <v>138</v>
      </c>
      <c r="Q15" s="46" t="s">
        <v>271</v>
      </c>
      <c r="R15" s="46" t="s">
        <v>16</v>
      </c>
      <c r="S15" s="46" t="s">
        <v>1154</v>
      </c>
      <c r="T15" s="46" t="s">
        <v>272</v>
      </c>
      <c r="U15" s="46" t="s">
        <v>273</v>
      </c>
      <c r="V15" s="48">
        <v>43223</v>
      </c>
      <c r="W15" s="48">
        <v>43343</v>
      </c>
      <c r="X15" s="46" t="s">
        <v>38</v>
      </c>
      <c r="Y15" s="50" t="s">
        <v>65</v>
      </c>
      <c r="Z15" s="100" t="str">
        <f t="shared" si="0"/>
        <v>CERRADA</v>
      </c>
      <c r="AA15" s="219" t="str">
        <f t="shared" si="1"/>
        <v>CERRADA</v>
      </c>
      <c r="AB15" s="76" t="s">
        <v>1172</v>
      </c>
      <c r="AC15" s="102" t="s">
        <v>155</v>
      </c>
      <c r="AD15" s="55" t="s">
        <v>1182</v>
      </c>
      <c r="AE15" s="118" t="s">
        <v>1178</v>
      </c>
      <c r="AF15" s="220" t="s">
        <v>1173</v>
      </c>
      <c r="AG15" s="99" t="s">
        <v>1183</v>
      </c>
      <c r="AH15" s="105" t="s">
        <v>39</v>
      </c>
      <c r="AI15" s="102" t="s">
        <v>42</v>
      </c>
      <c r="AJ15" s="100" t="s">
        <v>719</v>
      </c>
      <c r="AK15" s="111" t="s">
        <v>1207</v>
      </c>
      <c r="AL15" s="124"/>
      <c r="AO15" s="7" t="s">
        <v>914</v>
      </c>
      <c r="AP15" s="7" t="s">
        <v>1609</v>
      </c>
    </row>
    <row r="16" spans="1:42" ht="53.25" customHeight="1" x14ac:dyDescent="0.2">
      <c r="A16" s="75">
        <v>10</v>
      </c>
      <c r="B16" s="46" t="s">
        <v>24</v>
      </c>
      <c r="C16" s="46" t="s">
        <v>174</v>
      </c>
      <c r="D16" s="46" t="s">
        <v>20</v>
      </c>
      <c r="E16" s="46" t="s">
        <v>469</v>
      </c>
      <c r="F16" s="46" t="s">
        <v>649</v>
      </c>
      <c r="G16" s="46" t="s">
        <v>205</v>
      </c>
      <c r="H16" s="48">
        <v>43600</v>
      </c>
      <c r="I16" s="50" t="s">
        <v>18</v>
      </c>
      <c r="J16" s="208" t="s">
        <v>213</v>
      </c>
      <c r="K16" s="155">
        <v>43623</v>
      </c>
      <c r="L16" s="158" t="s">
        <v>40</v>
      </c>
      <c r="M16" s="158" t="s">
        <v>138</v>
      </c>
      <c r="N16" s="158" t="s">
        <v>40</v>
      </c>
      <c r="O16" s="158" t="s">
        <v>138</v>
      </c>
      <c r="P16" s="158" t="s">
        <v>138</v>
      </c>
      <c r="Q16" s="46" t="s">
        <v>274</v>
      </c>
      <c r="R16" s="46" t="s">
        <v>15</v>
      </c>
      <c r="S16" s="46" t="s">
        <v>237</v>
      </c>
      <c r="T16" s="46" t="s">
        <v>275</v>
      </c>
      <c r="U16" s="46" t="s">
        <v>276</v>
      </c>
      <c r="V16" s="48">
        <v>43617</v>
      </c>
      <c r="W16" s="48">
        <v>43830</v>
      </c>
      <c r="X16" s="46" t="s">
        <v>24</v>
      </c>
      <c r="Y16" s="50" t="s">
        <v>55</v>
      </c>
      <c r="Z16" s="100" t="str">
        <f t="shared" si="0"/>
        <v>CERRADA</v>
      </c>
      <c r="AA16" s="219" t="str">
        <f t="shared" si="1"/>
        <v>CERRADA</v>
      </c>
      <c r="AB16" s="76" t="s">
        <v>966</v>
      </c>
      <c r="AC16" s="102" t="s">
        <v>155</v>
      </c>
      <c r="AD16" s="54" t="s">
        <v>967</v>
      </c>
      <c r="AE16" s="221" t="s">
        <v>968</v>
      </c>
      <c r="AF16" s="220" t="s">
        <v>980</v>
      </c>
      <c r="AG16" s="76" t="s">
        <v>969</v>
      </c>
      <c r="AH16" s="105" t="s">
        <v>39</v>
      </c>
      <c r="AI16" s="102" t="s">
        <v>42</v>
      </c>
      <c r="AJ16" s="100" t="s">
        <v>719</v>
      </c>
      <c r="AK16" s="111" t="s">
        <v>1189</v>
      </c>
      <c r="AO16" s="197" t="s">
        <v>914</v>
      </c>
      <c r="AP16" s="196" t="s">
        <v>997</v>
      </c>
    </row>
    <row r="17" spans="1:42" ht="53.25" customHeight="1" x14ac:dyDescent="0.2">
      <c r="A17" s="75">
        <v>11</v>
      </c>
      <c r="B17" s="46" t="s">
        <v>28</v>
      </c>
      <c r="C17" s="46" t="s">
        <v>175</v>
      </c>
      <c r="D17" s="46" t="s">
        <v>20</v>
      </c>
      <c r="E17" s="46" t="s">
        <v>394</v>
      </c>
      <c r="F17" s="46" t="s">
        <v>199</v>
      </c>
      <c r="G17" s="46" t="s">
        <v>46</v>
      </c>
      <c r="H17" s="48">
        <v>43613</v>
      </c>
      <c r="I17" s="50" t="s">
        <v>18</v>
      </c>
      <c r="J17" s="209" t="s">
        <v>214</v>
      </c>
      <c r="K17" s="155">
        <v>43616</v>
      </c>
      <c r="L17" s="158" t="s">
        <v>40</v>
      </c>
      <c r="M17" s="158" t="s">
        <v>138</v>
      </c>
      <c r="N17" s="158" t="s">
        <v>40</v>
      </c>
      <c r="O17" s="158" t="s">
        <v>138</v>
      </c>
      <c r="P17" s="158" t="s">
        <v>138</v>
      </c>
      <c r="Q17" s="46" t="s">
        <v>277</v>
      </c>
      <c r="R17" s="46" t="s">
        <v>15</v>
      </c>
      <c r="S17" s="46" t="s">
        <v>238</v>
      </c>
      <c r="T17" s="46" t="s">
        <v>278</v>
      </c>
      <c r="U17" s="46" t="s">
        <v>279</v>
      </c>
      <c r="V17" s="48">
        <v>43626</v>
      </c>
      <c r="W17" s="48">
        <v>43747</v>
      </c>
      <c r="X17" s="46" t="s">
        <v>28</v>
      </c>
      <c r="Y17" s="50" t="s">
        <v>60</v>
      </c>
      <c r="Z17" s="100" t="str">
        <f t="shared" si="0"/>
        <v>CERRADA</v>
      </c>
      <c r="AA17" s="219" t="str">
        <f t="shared" si="1"/>
        <v>CERRADA</v>
      </c>
      <c r="AB17" s="76" t="s">
        <v>658</v>
      </c>
      <c r="AC17" s="102" t="s">
        <v>155</v>
      </c>
      <c r="AD17" s="54" t="s">
        <v>657</v>
      </c>
      <c r="AE17" s="16" t="s">
        <v>378</v>
      </c>
      <c r="AF17" s="220" t="s">
        <v>379</v>
      </c>
      <c r="AG17" s="76" t="s">
        <v>655</v>
      </c>
      <c r="AH17" s="105" t="s">
        <v>40</v>
      </c>
      <c r="AI17" s="102" t="s">
        <v>42</v>
      </c>
      <c r="AJ17" s="160" t="s">
        <v>656</v>
      </c>
      <c r="AK17" s="111" t="s">
        <v>1190</v>
      </c>
      <c r="AO17" s="197" t="s">
        <v>914</v>
      </c>
      <c r="AP17" s="197" t="s">
        <v>996</v>
      </c>
    </row>
    <row r="18" spans="1:42" ht="53.25" customHeight="1" x14ac:dyDescent="0.2">
      <c r="A18" s="75">
        <v>12</v>
      </c>
      <c r="B18" s="46" t="s">
        <v>28</v>
      </c>
      <c r="C18" s="46" t="s">
        <v>175</v>
      </c>
      <c r="D18" s="46" t="s">
        <v>20</v>
      </c>
      <c r="E18" s="46" t="s">
        <v>394</v>
      </c>
      <c r="F18" s="46" t="s">
        <v>199</v>
      </c>
      <c r="G18" s="46" t="s">
        <v>46</v>
      </c>
      <c r="H18" s="48">
        <v>43613</v>
      </c>
      <c r="I18" s="50" t="s">
        <v>18</v>
      </c>
      <c r="J18" s="209" t="s">
        <v>214</v>
      </c>
      <c r="K18" s="155">
        <v>43616</v>
      </c>
      <c r="L18" s="158" t="s">
        <v>40</v>
      </c>
      <c r="M18" s="158" t="s">
        <v>138</v>
      </c>
      <c r="N18" s="158" t="s">
        <v>40</v>
      </c>
      <c r="O18" s="158" t="s">
        <v>138</v>
      </c>
      <c r="P18" s="158" t="s">
        <v>138</v>
      </c>
      <c r="Q18" s="46" t="s">
        <v>277</v>
      </c>
      <c r="R18" s="46" t="s">
        <v>16</v>
      </c>
      <c r="S18" s="46" t="s">
        <v>239</v>
      </c>
      <c r="T18" s="46" t="s">
        <v>280</v>
      </c>
      <c r="U18" s="46" t="s">
        <v>281</v>
      </c>
      <c r="V18" s="48">
        <v>43647</v>
      </c>
      <c r="W18" s="48">
        <v>43830</v>
      </c>
      <c r="X18" s="46" t="s">
        <v>28</v>
      </c>
      <c r="Y18" s="50" t="s">
        <v>60</v>
      </c>
      <c r="Z18" s="100" t="str">
        <f t="shared" si="0"/>
        <v>CERRADA</v>
      </c>
      <c r="AA18" s="219" t="str">
        <f t="shared" si="1"/>
        <v>CERRADA</v>
      </c>
      <c r="AB18" s="76" t="s">
        <v>658</v>
      </c>
      <c r="AC18" s="102" t="s">
        <v>155</v>
      </c>
      <c r="AD18" s="54" t="s">
        <v>661</v>
      </c>
      <c r="AE18" s="16" t="s">
        <v>380</v>
      </c>
      <c r="AF18" s="220" t="s">
        <v>381</v>
      </c>
      <c r="AG18" s="76" t="s">
        <v>655</v>
      </c>
      <c r="AH18" s="105" t="s">
        <v>40</v>
      </c>
      <c r="AI18" s="102" t="s">
        <v>42</v>
      </c>
      <c r="AJ18" s="160" t="s">
        <v>656</v>
      </c>
      <c r="AK18" s="111" t="s">
        <v>1191</v>
      </c>
      <c r="AO18" s="197" t="s">
        <v>914</v>
      </c>
      <c r="AP18" s="197" t="s">
        <v>996</v>
      </c>
    </row>
    <row r="19" spans="1:42" ht="53.25" customHeight="1" x14ac:dyDescent="0.2">
      <c r="A19" s="75">
        <v>13</v>
      </c>
      <c r="B19" s="46" t="s">
        <v>32</v>
      </c>
      <c r="C19" s="46" t="s">
        <v>176</v>
      </c>
      <c r="D19" s="46" t="s">
        <v>20</v>
      </c>
      <c r="E19" s="46" t="s">
        <v>394</v>
      </c>
      <c r="F19" s="46" t="s">
        <v>199</v>
      </c>
      <c r="G19" s="46" t="s">
        <v>46</v>
      </c>
      <c r="H19" s="48">
        <v>43613</v>
      </c>
      <c r="I19" s="50" t="s">
        <v>18</v>
      </c>
      <c r="J19" s="209" t="s">
        <v>215</v>
      </c>
      <c r="K19" s="155">
        <v>43614</v>
      </c>
      <c r="L19" s="158" t="s">
        <v>40</v>
      </c>
      <c r="M19" s="158" t="s">
        <v>138</v>
      </c>
      <c r="N19" s="158" t="s">
        <v>40</v>
      </c>
      <c r="O19" s="158" t="s">
        <v>138</v>
      </c>
      <c r="P19" s="158" t="s">
        <v>138</v>
      </c>
      <c r="Q19" s="46" t="s">
        <v>282</v>
      </c>
      <c r="R19" s="46" t="s">
        <v>16</v>
      </c>
      <c r="S19" s="46" t="s">
        <v>240</v>
      </c>
      <c r="T19" s="46" t="s">
        <v>283</v>
      </c>
      <c r="U19" s="46" t="s">
        <v>284</v>
      </c>
      <c r="V19" s="48">
        <v>43648</v>
      </c>
      <c r="W19" s="48">
        <v>43861</v>
      </c>
      <c r="X19" s="46" t="s">
        <v>32</v>
      </c>
      <c r="Y19" s="50" t="s">
        <v>63</v>
      </c>
      <c r="Z19" s="100" t="str">
        <f t="shared" si="0"/>
        <v>CERRADA</v>
      </c>
      <c r="AA19" s="219" t="str">
        <f t="shared" si="1"/>
        <v>CERRADA</v>
      </c>
      <c r="AB19" s="76" t="s">
        <v>738</v>
      </c>
      <c r="AC19" s="102" t="s">
        <v>155</v>
      </c>
      <c r="AD19" s="54" t="s">
        <v>377</v>
      </c>
      <c r="AE19" s="110" t="s">
        <v>739</v>
      </c>
      <c r="AF19" s="220" t="s">
        <v>737</v>
      </c>
      <c r="AG19" s="76" t="s">
        <v>740</v>
      </c>
      <c r="AH19" s="105" t="s">
        <v>39</v>
      </c>
      <c r="AI19" s="102" t="s">
        <v>42</v>
      </c>
      <c r="AJ19" s="160" t="s">
        <v>719</v>
      </c>
      <c r="AK19" s="111" t="s">
        <v>1192</v>
      </c>
      <c r="AO19" s="197" t="s">
        <v>914</v>
      </c>
      <c r="AP19" s="197" t="s">
        <v>996</v>
      </c>
    </row>
    <row r="20" spans="1:42" ht="53.25" customHeight="1" x14ac:dyDescent="0.2">
      <c r="A20" s="75">
        <v>14</v>
      </c>
      <c r="B20" s="46" t="s">
        <v>24</v>
      </c>
      <c r="C20" s="46" t="s">
        <v>177</v>
      </c>
      <c r="D20" s="46" t="s">
        <v>20</v>
      </c>
      <c r="E20" s="46" t="s">
        <v>394</v>
      </c>
      <c r="F20" s="46" t="s">
        <v>199</v>
      </c>
      <c r="G20" s="46" t="s">
        <v>44</v>
      </c>
      <c r="H20" s="48">
        <v>43613</v>
      </c>
      <c r="I20" s="51" t="s">
        <v>18</v>
      </c>
      <c r="J20" s="210" t="s">
        <v>216</v>
      </c>
      <c r="K20" s="155">
        <v>43615</v>
      </c>
      <c r="L20" s="158" t="s">
        <v>40</v>
      </c>
      <c r="M20" s="158" t="s">
        <v>138</v>
      </c>
      <c r="N20" s="158" t="s">
        <v>40</v>
      </c>
      <c r="O20" s="158" t="s">
        <v>138</v>
      </c>
      <c r="P20" s="158" t="s">
        <v>138</v>
      </c>
      <c r="Q20" s="46" t="s">
        <v>285</v>
      </c>
      <c r="R20" s="46" t="s">
        <v>16</v>
      </c>
      <c r="S20" s="46" t="s">
        <v>241</v>
      </c>
      <c r="T20" s="46" t="s">
        <v>286</v>
      </c>
      <c r="U20" s="46" t="s">
        <v>287</v>
      </c>
      <c r="V20" s="48">
        <v>43617</v>
      </c>
      <c r="W20" s="48">
        <v>43677</v>
      </c>
      <c r="X20" s="51" t="s">
        <v>24</v>
      </c>
      <c r="Y20" s="50" t="s">
        <v>55</v>
      </c>
      <c r="Z20" s="100" t="str">
        <f t="shared" si="0"/>
        <v>CERRADA</v>
      </c>
      <c r="AA20" s="219" t="str">
        <f t="shared" si="1"/>
        <v>CERRADA</v>
      </c>
      <c r="AB20" s="76" t="s">
        <v>966</v>
      </c>
      <c r="AC20" s="102" t="s">
        <v>155</v>
      </c>
      <c r="AD20" s="54" t="s">
        <v>970</v>
      </c>
      <c r="AE20" s="110" t="s">
        <v>971</v>
      </c>
      <c r="AF20" s="220" t="s">
        <v>980</v>
      </c>
      <c r="AG20" s="76" t="s">
        <v>972</v>
      </c>
      <c r="AH20" s="105" t="s">
        <v>39</v>
      </c>
      <c r="AI20" s="102" t="s">
        <v>42</v>
      </c>
      <c r="AJ20" s="160" t="s">
        <v>719</v>
      </c>
      <c r="AK20" s="111" t="s">
        <v>1193</v>
      </c>
      <c r="AO20" s="197" t="s">
        <v>914</v>
      </c>
      <c r="AP20" s="197" t="s">
        <v>997</v>
      </c>
    </row>
    <row r="21" spans="1:42" ht="53.25" customHeight="1" x14ac:dyDescent="0.2">
      <c r="A21" s="75">
        <v>15</v>
      </c>
      <c r="B21" s="46" t="s">
        <v>26</v>
      </c>
      <c r="C21" s="46" t="s">
        <v>178</v>
      </c>
      <c r="D21" s="46" t="s">
        <v>20</v>
      </c>
      <c r="E21" s="46" t="s">
        <v>394</v>
      </c>
      <c r="F21" s="46" t="s">
        <v>199</v>
      </c>
      <c r="G21" s="46" t="s">
        <v>46</v>
      </c>
      <c r="H21" s="48">
        <v>43613</v>
      </c>
      <c r="I21" s="51" t="s">
        <v>18</v>
      </c>
      <c r="J21" s="210" t="s">
        <v>217</v>
      </c>
      <c r="K21" s="155">
        <v>43616</v>
      </c>
      <c r="L21" s="158" t="s">
        <v>40</v>
      </c>
      <c r="M21" s="158" t="s">
        <v>138</v>
      </c>
      <c r="N21" s="158" t="s">
        <v>40</v>
      </c>
      <c r="O21" s="158" t="s">
        <v>138</v>
      </c>
      <c r="P21" s="158" t="s">
        <v>138</v>
      </c>
      <c r="Q21" s="46" t="s">
        <v>288</v>
      </c>
      <c r="R21" s="46" t="s">
        <v>16</v>
      </c>
      <c r="S21" s="46" t="s">
        <v>242</v>
      </c>
      <c r="T21" s="46" t="s">
        <v>289</v>
      </c>
      <c r="U21" s="46" t="s">
        <v>290</v>
      </c>
      <c r="V21" s="48">
        <v>43617</v>
      </c>
      <c r="W21" s="48">
        <v>43830</v>
      </c>
      <c r="X21" s="51" t="s">
        <v>26</v>
      </c>
      <c r="Y21" s="50" t="s">
        <v>58</v>
      </c>
      <c r="Z21" s="100" t="str">
        <f t="shared" si="0"/>
        <v>CERRADA</v>
      </c>
      <c r="AA21" s="219" t="str">
        <f t="shared" si="1"/>
        <v>CERRADA</v>
      </c>
      <c r="AB21" s="76" t="s">
        <v>666</v>
      </c>
      <c r="AC21" s="102" t="s">
        <v>155</v>
      </c>
      <c r="AD21" s="54" t="s">
        <v>667</v>
      </c>
      <c r="AE21" s="16" t="s">
        <v>258</v>
      </c>
      <c r="AF21" s="220" t="s">
        <v>261</v>
      </c>
      <c r="AG21" s="76" t="s">
        <v>668</v>
      </c>
      <c r="AH21" s="105" t="s">
        <v>40</v>
      </c>
      <c r="AI21" s="102" t="s">
        <v>42</v>
      </c>
      <c r="AJ21" s="160" t="s">
        <v>656</v>
      </c>
      <c r="AK21" s="111" t="s">
        <v>1194</v>
      </c>
      <c r="AO21" s="197" t="s">
        <v>914</v>
      </c>
      <c r="AP21" s="197" t="s">
        <v>996</v>
      </c>
    </row>
    <row r="22" spans="1:42" ht="53.25" customHeight="1" x14ac:dyDescent="0.2">
      <c r="A22" s="75">
        <v>16</v>
      </c>
      <c r="B22" s="47" t="s">
        <v>36</v>
      </c>
      <c r="C22" s="47" t="s">
        <v>179</v>
      </c>
      <c r="D22" s="47" t="s">
        <v>20</v>
      </c>
      <c r="E22" s="47" t="s">
        <v>394</v>
      </c>
      <c r="F22" s="46" t="s">
        <v>199</v>
      </c>
      <c r="G22" s="47" t="s">
        <v>46</v>
      </c>
      <c r="H22" s="48">
        <v>43613</v>
      </c>
      <c r="I22" s="52" t="s">
        <v>18</v>
      </c>
      <c r="J22" s="211" t="s">
        <v>218</v>
      </c>
      <c r="K22" s="156">
        <v>43615</v>
      </c>
      <c r="L22" s="158" t="s">
        <v>40</v>
      </c>
      <c r="M22" s="158" t="s">
        <v>138</v>
      </c>
      <c r="N22" s="158" t="s">
        <v>40</v>
      </c>
      <c r="O22" s="158" t="s">
        <v>138</v>
      </c>
      <c r="P22" s="158" t="s">
        <v>138</v>
      </c>
      <c r="Q22" s="47" t="s">
        <v>291</v>
      </c>
      <c r="R22" s="47" t="s">
        <v>16</v>
      </c>
      <c r="S22" s="47" t="s">
        <v>243</v>
      </c>
      <c r="T22" s="47" t="s">
        <v>292</v>
      </c>
      <c r="U22" s="47" t="s">
        <v>293</v>
      </c>
      <c r="V22" s="49">
        <v>43615</v>
      </c>
      <c r="W22" s="49">
        <v>43830</v>
      </c>
      <c r="X22" s="47" t="s">
        <v>36</v>
      </c>
      <c r="Y22" s="52" t="s">
        <v>85</v>
      </c>
      <c r="Z22" s="100" t="str">
        <f t="shared" si="0"/>
        <v>CERRADA</v>
      </c>
      <c r="AA22" s="219" t="str">
        <f t="shared" si="1"/>
        <v>CERRADA</v>
      </c>
      <c r="AB22" s="76" t="s">
        <v>769</v>
      </c>
      <c r="AC22" s="102" t="s">
        <v>155</v>
      </c>
      <c r="AD22" s="84" t="s">
        <v>770</v>
      </c>
      <c r="AE22" s="110" t="s">
        <v>771</v>
      </c>
      <c r="AF22" s="220" t="s">
        <v>772</v>
      </c>
      <c r="AG22" s="76" t="s">
        <v>773</v>
      </c>
      <c r="AH22" s="105" t="s">
        <v>39</v>
      </c>
      <c r="AI22" s="102" t="s">
        <v>42</v>
      </c>
      <c r="AJ22" s="160" t="s">
        <v>719</v>
      </c>
      <c r="AK22" s="111" t="s">
        <v>1195</v>
      </c>
      <c r="AO22" s="197" t="s">
        <v>914</v>
      </c>
      <c r="AP22" s="197" t="s">
        <v>996</v>
      </c>
    </row>
    <row r="23" spans="1:42" ht="53.25" customHeight="1" x14ac:dyDescent="0.2">
      <c r="A23" s="75">
        <v>17</v>
      </c>
      <c r="B23" s="105" t="s">
        <v>38</v>
      </c>
      <c r="C23" s="105" t="s">
        <v>180</v>
      </c>
      <c r="D23" s="47" t="s">
        <v>20</v>
      </c>
      <c r="E23" s="47" t="s">
        <v>394</v>
      </c>
      <c r="F23" s="46" t="s">
        <v>199</v>
      </c>
      <c r="G23" s="47" t="s">
        <v>46</v>
      </c>
      <c r="H23" s="48">
        <v>43613</v>
      </c>
      <c r="I23" s="52" t="s">
        <v>18</v>
      </c>
      <c r="J23" s="212" t="s">
        <v>219</v>
      </c>
      <c r="K23" s="76">
        <v>43622</v>
      </c>
      <c r="L23" s="158" t="s">
        <v>40</v>
      </c>
      <c r="M23" s="158" t="s">
        <v>138</v>
      </c>
      <c r="N23" s="158" t="s">
        <v>40</v>
      </c>
      <c r="O23" s="158" t="s">
        <v>138</v>
      </c>
      <c r="P23" s="158" t="s">
        <v>138</v>
      </c>
      <c r="Q23" s="105" t="s">
        <v>294</v>
      </c>
      <c r="R23" s="105" t="s">
        <v>16</v>
      </c>
      <c r="S23" s="105" t="s">
        <v>244</v>
      </c>
      <c r="T23" s="105" t="s">
        <v>295</v>
      </c>
      <c r="U23" s="105" t="s">
        <v>138</v>
      </c>
      <c r="V23" s="108">
        <v>43709</v>
      </c>
      <c r="W23" s="108">
        <v>43738</v>
      </c>
      <c r="X23" s="105" t="s">
        <v>38</v>
      </c>
      <c r="Y23" s="50" t="s">
        <v>65</v>
      </c>
      <c r="Z23" s="100" t="str">
        <f t="shared" si="0"/>
        <v>CERRADA</v>
      </c>
      <c r="AA23" s="219" t="str">
        <f t="shared" si="1"/>
        <v>CERRADA</v>
      </c>
      <c r="AB23" s="76" t="s">
        <v>1174</v>
      </c>
      <c r="AC23" s="102" t="s">
        <v>155</v>
      </c>
      <c r="AD23" s="54" t="s">
        <v>1188</v>
      </c>
      <c r="AE23" s="110" t="s">
        <v>1179</v>
      </c>
      <c r="AF23" s="220" t="s">
        <v>1175</v>
      </c>
      <c r="AG23" s="76" t="s">
        <v>1185</v>
      </c>
      <c r="AH23" s="2" t="s">
        <v>39</v>
      </c>
      <c r="AI23" s="102" t="s">
        <v>42</v>
      </c>
      <c r="AJ23" s="100" t="s">
        <v>719</v>
      </c>
      <c r="AK23" s="111" t="s">
        <v>1208</v>
      </c>
      <c r="AL23" s="124"/>
      <c r="AO23" s="1" t="s">
        <v>914</v>
      </c>
      <c r="AP23" s="7" t="s">
        <v>1609</v>
      </c>
    </row>
    <row r="24" spans="1:42" ht="53.25" customHeight="1" x14ac:dyDescent="0.2">
      <c r="A24" s="75">
        <v>18</v>
      </c>
      <c r="B24" s="105" t="s">
        <v>38</v>
      </c>
      <c r="C24" s="105" t="s">
        <v>180</v>
      </c>
      <c r="D24" s="47" t="s">
        <v>20</v>
      </c>
      <c r="E24" s="47" t="s">
        <v>394</v>
      </c>
      <c r="F24" s="46" t="s">
        <v>199</v>
      </c>
      <c r="G24" s="47" t="s">
        <v>46</v>
      </c>
      <c r="H24" s="48">
        <v>43613</v>
      </c>
      <c r="I24" s="52" t="s">
        <v>18</v>
      </c>
      <c r="J24" s="212" t="s">
        <v>219</v>
      </c>
      <c r="K24" s="76">
        <v>43623</v>
      </c>
      <c r="L24" s="158" t="s">
        <v>40</v>
      </c>
      <c r="M24" s="158" t="s">
        <v>138</v>
      </c>
      <c r="N24" s="158" t="s">
        <v>40</v>
      </c>
      <c r="O24" s="158" t="s">
        <v>138</v>
      </c>
      <c r="P24" s="158" t="s">
        <v>138</v>
      </c>
      <c r="Q24" s="105" t="s">
        <v>294</v>
      </c>
      <c r="R24" s="105" t="s">
        <v>16</v>
      </c>
      <c r="S24" s="105" t="s">
        <v>245</v>
      </c>
      <c r="T24" s="105" t="s">
        <v>295</v>
      </c>
      <c r="U24" s="105" t="s">
        <v>138</v>
      </c>
      <c r="V24" s="108">
        <v>43709</v>
      </c>
      <c r="W24" s="108">
        <v>43753</v>
      </c>
      <c r="X24" s="105" t="s">
        <v>38</v>
      </c>
      <c r="Y24" s="50" t="s">
        <v>65</v>
      </c>
      <c r="Z24" s="100" t="str">
        <f t="shared" si="0"/>
        <v>CERRADA</v>
      </c>
      <c r="AA24" s="219" t="str">
        <f t="shared" si="1"/>
        <v>CERRADA</v>
      </c>
      <c r="AB24" s="76" t="s">
        <v>1174</v>
      </c>
      <c r="AC24" s="102" t="s">
        <v>155</v>
      </c>
      <c r="AD24" s="54" t="s">
        <v>1186</v>
      </c>
      <c r="AE24" s="110" t="s">
        <v>1180</v>
      </c>
      <c r="AF24" s="220" t="s">
        <v>1175</v>
      </c>
      <c r="AG24" s="76" t="s">
        <v>1185</v>
      </c>
      <c r="AH24" s="2" t="s">
        <v>39</v>
      </c>
      <c r="AI24" s="102" t="s">
        <v>42</v>
      </c>
      <c r="AJ24" s="100" t="s">
        <v>719</v>
      </c>
      <c r="AK24" s="111" t="s">
        <v>1209</v>
      </c>
      <c r="AL24" s="124"/>
      <c r="AO24" s="1" t="s">
        <v>914</v>
      </c>
      <c r="AP24" s="7" t="s">
        <v>1609</v>
      </c>
    </row>
    <row r="25" spans="1:42" ht="53.25" customHeight="1" x14ac:dyDescent="0.2">
      <c r="A25" s="75">
        <v>19</v>
      </c>
      <c r="B25" s="105" t="s">
        <v>33</v>
      </c>
      <c r="C25" s="105" t="s">
        <v>393</v>
      </c>
      <c r="D25" s="47" t="s">
        <v>21</v>
      </c>
      <c r="E25" s="47" t="s">
        <v>556</v>
      </c>
      <c r="F25" s="105" t="s">
        <v>200</v>
      </c>
      <c r="G25" s="47" t="s">
        <v>46</v>
      </c>
      <c r="H25" s="108">
        <v>43593</v>
      </c>
      <c r="I25" s="52" t="s">
        <v>18</v>
      </c>
      <c r="J25" s="213" t="s">
        <v>262</v>
      </c>
      <c r="K25" s="76">
        <v>43602</v>
      </c>
      <c r="L25" s="158" t="s">
        <v>40</v>
      </c>
      <c r="M25" s="158" t="s">
        <v>138</v>
      </c>
      <c r="N25" s="158" t="s">
        <v>40</v>
      </c>
      <c r="O25" s="158" t="s">
        <v>138</v>
      </c>
      <c r="P25" s="158" t="s">
        <v>138</v>
      </c>
      <c r="Q25" s="105" t="s">
        <v>296</v>
      </c>
      <c r="R25" s="105" t="s">
        <v>16</v>
      </c>
      <c r="S25" s="105" t="s">
        <v>297</v>
      </c>
      <c r="T25" s="105" t="s">
        <v>298</v>
      </c>
      <c r="U25" s="105" t="s">
        <v>299</v>
      </c>
      <c r="V25" s="108">
        <v>43832</v>
      </c>
      <c r="W25" s="108">
        <v>44196</v>
      </c>
      <c r="X25" s="105" t="s">
        <v>33</v>
      </c>
      <c r="Y25" s="50" t="s">
        <v>64</v>
      </c>
      <c r="Z25" s="100" t="str">
        <f t="shared" si="0"/>
        <v>INICIADA EN LA VIGENCIA 2020</v>
      </c>
      <c r="AA25" s="219" t="str">
        <f t="shared" si="1"/>
        <v>SIN VENCER</v>
      </c>
      <c r="AB25" s="76" t="s">
        <v>1453</v>
      </c>
      <c r="AC25" s="102" t="s">
        <v>156</v>
      </c>
      <c r="AD25" s="54" t="s">
        <v>1454</v>
      </c>
      <c r="AE25" s="16" t="s">
        <v>1455</v>
      </c>
      <c r="AF25" s="220" t="s">
        <v>260</v>
      </c>
      <c r="AG25" s="76" t="s">
        <v>1456</v>
      </c>
      <c r="AH25" s="2" t="s">
        <v>40</v>
      </c>
      <c r="AI25" s="102" t="s">
        <v>68</v>
      </c>
      <c r="AJ25" s="100" t="s">
        <v>656</v>
      </c>
      <c r="AK25" s="111" t="s">
        <v>1457</v>
      </c>
      <c r="AO25" s="270" t="s">
        <v>913</v>
      </c>
      <c r="AP25" s="1"/>
    </row>
    <row r="26" spans="1:42" ht="53.25" customHeight="1" x14ac:dyDescent="0.2">
      <c r="A26" s="75">
        <v>20</v>
      </c>
      <c r="B26" s="105" t="s">
        <v>36</v>
      </c>
      <c r="C26" s="105" t="s">
        <v>181</v>
      </c>
      <c r="D26" s="105" t="s">
        <v>20</v>
      </c>
      <c r="E26" s="105" t="s">
        <v>195</v>
      </c>
      <c r="F26" s="105" t="s">
        <v>201</v>
      </c>
      <c r="G26" s="105" t="s">
        <v>44</v>
      </c>
      <c r="H26" s="108">
        <v>43648</v>
      </c>
      <c r="I26" s="106" t="s">
        <v>49</v>
      </c>
      <c r="J26" s="213" t="s">
        <v>220</v>
      </c>
      <c r="K26" s="76">
        <v>43662</v>
      </c>
      <c r="L26" s="158" t="s">
        <v>40</v>
      </c>
      <c r="M26" s="158" t="s">
        <v>138</v>
      </c>
      <c r="N26" s="158" t="s">
        <v>40</v>
      </c>
      <c r="O26" s="158" t="s">
        <v>138</v>
      </c>
      <c r="P26" s="159" t="s">
        <v>138</v>
      </c>
      <c r="Q26" s="105" t="s">
        <v>300</v>
      </c>
      <c r="R26" s="105" t="s">
        <v>17</v>
      </c>
      <c r="S26" s="105" t="s">
        <v>246</v>
      </c>
      <c r="T26" s="105" t="s">
        <v>301</v>
      </c>
      <c r="U26" s="105" t="s">
        <v>302</v>
      </c>
      <c r="V26" s="108">
        <v>43662</v>
      </c>
      <c r="W26" s="108">
        <v>43769</v>
      </c>
      <c r="X26" s="105" t="s">
        <v>36</v>
      </c>
      <c r="Y26" s="106" t="s">
        <v>85</v>
      </c>
      <c r="Z26" s="100" t="str">
        <f t="shared" si="0"/>
        <v>CERRADA</v>
      </c>
      <c r="AA26" s="219" t="str">
        <f t="shared" si="1"/>
        <v>CERRADA</v>
      </c>
      <c r="AB26" s="76" t="s">
        <v>774</v>
      </c>
      <c r="AC26" s="102" t="s">
        <v>155</v>
      </c>
      <c r="AD26" s="83" t="s">
        <v>775</v>
      </c>
      <c r="AE26" s="128" t="s">
        <v>776</v>
      </c>
      <c r="AF26" s="220" t="s">
        <v>772</v>
      </c>
      <c r="AG26" s="99" t="s">
        <v>777</v>
      </c>
      <c r="AH26" s="105" t="s">
        <v>39</v>
      </c>
      <c r="AI26" s="102" t="s">
        <v>42</v>
      </c>
      <c r="AJ26" s="160" t="s">
        <v>719</v>
      </c>
      <c r="AK26" s="111" t="s">
        <v>1196</v>
      </c>
      <c r="AO26" s="1" t="s">
        <v>914</v>
      </c>
      <c r="AP26" s="197" t="s">
        <v>996</v>
      </c>
    </row>
    <row r="27" spans="1:42" ht="53.25" customHeight="1" x14ac:dyDescent="0.2">
      <c r="A27" s="75">
        <v>21</v>
      </c>
      <c r="B27" s="105" t="s">
        <v>31</v>
      </c>
      <c r="C27" s="105" t="s">
        <v>182</v>
      </c>
      <c r="D27" s="105" t="s">
        <v>20</v>
      </c>
      <c r="E27" s="105" t="s">
        <v>195</v>
      </c>
      <c r="F27" s="105" t="s">
        <v>201</v>
      </c>
      <c r="G27" s="105" t="s">
        <v>44</v>
      </c>
      <c r="H27" s="108">
        <v>43648</v>
      </c>
      <c r="I27" s="106" t="s">
        <v>18</v>
      </c>
      <c r="J27" s="214" t="s">
        <v>653</v>
      </c>
      <c r="K27" s="76">
        <v>43663</v>
      </c>
      <c r="L27" s="158" t="s">
        <v>40</v>
      </c>
      <c r="M27" s="158" t="s">
        <v>138</v>
      </c>
      <c r="N27" s="158" t="s">
        <v>40</v>
      </c>
      <c r="O27" s="158" t="s">
        <v>138</v>
      </c>
      <c r="P27" s="158" t="s">
        <v>138</v>
      </c>
      <c r="Q27" s="105" t="s">
        <v>304</v>
      </c>
      <c r="R27" s="105" t="s">
        <v>16</v>
      </c>
      <c r="S27" s="105" t="s">
        <v>247</v>
      </c>
      <c r="T27" s="105" t="s">
        <v>305</v>
      </c>
      <c r="U27" s="105" t="s">
        <v>306</v>
      </c>
      <c r="V27" s="108">
        <v>43663</v>
      </c>
      <c r="W27" s="108">
        <v>43799</v>
      </c>
      <c r="X27" s="105" t="s">
        <v>31</v>
      </c>
      <c r="Y27" s="50" t="s">
        <v>64</v>
      </c>
      <c r="Z27" s="100" t="str">
        <f t="shared" si="0"/>
        <v>CERRADA</v>
      </c>
      <c r="AA27" s="219" t="str">
        <f t="shared" si="1"/>
        <v>CERRADA</v>
      </c>
      <c r="AB27" s="76" t="s">
        <v>1458</v>
      </c>
      <c r="AC27" s="102" t="s">
        <v>155</v>
      </c>
      <c r="AD27" s="55" t="s">
        <v>1461</v>
      </c>
      <c r="AE27" s="17" t="s">
        <v>1459</v>
      </c>
      <c r="AF27" s="220" t="s">
        <v>260</v>
      </c>
      <c r="AG27" s="76" t="s">
        <v>1460</v>
      </c>
      <c r="AH27" s="105" t="s">
        <v>39</v>
      </c>
      <c r="AI27" s="102" t="s">
        <v>42</v>
      </c>
      <c r="AJ27" s="100" t="s">
        <v>656</v>
      </c>
      <c r="AK27" s="111" t="s">
        <v>1462</v>
      </c>
      <c r="AO27" s="270" t="s">
        <v>913</v>
      </c>
      <c r="AP27" s="7" t="s">
        <v>1609</v>
      </c>
    </row>
    <row r="28" spans="1:42" ht="53.25" customHeight="1" x14ac:dyDescent="0.2">
      <c r="A28" s="75">
        <v>22</v>
      </c>
      <c r="B28" s="105" t="s">
        <v>31</v>
      </c>
      <c r="C28" s="105" t="s">
        <v>183</v>
      </c>
      <c r="D28" s="105" t="s">
        <v>20</v>
      </c>
      <c r="E28" s="105" t="s">
        <v>195</v>
      </c>
      <c r="F28" s="105" t="s">
        <v>201</v>
      </c>
      <c r="G28" s="105" t="s">
        <v>44</v>
      </c>
      <c r="H28" s="108">
        <v>43648</v>
      </c>
      <c r="I28" s="106" t="s">
        <v>18</v>
      </c>
      <c r="J28" s="214" t="s">
        <v>221</v>
      </c>
      <c r="K28" s="76">
        <v>43663</v>
      </c>
      <c r="L28" s="158" t="s">
        <v>40</v>
      </c>
      <c r="M28" s="158" t="s">
        <v>138</v>
      </c>
      <c r="N28" s="158" t="s">
        <v>40</v>
      </c>
      <c r="O28" s="158" t="s">
        <v>138</v>
      </c>
      <c r="P28" s="158" t="s">
        <v>138</v>
      </c>
      <c r="Q28" s="105" t="s">
        <v>307</v>
      </c>
      <c r="R28" s="105" t="s">
        <v>16</v>
      </c>
      <c r="S28" s="105" t="s">
        <v>248</v>
      </c>
      <c r="T28" s="105" t="s">
        <v>308</v>
      </c>
      <c r="U28" s="105" t="s">
        <v>309</v>
      </c>
      <c r="V28" s="108">
        <v>43663</v>
      </c>
      <c r="W28" s="108">
        <v>43830</v>
      </c>
      <c r="X28" s="105" t="s">
        <v>31</v>
      </c>
      <c r="Y28" s="50" t="s">
        <v>64</v>
      </c>
      <c r="Z28" s="100" t="str">
        <f t="shared" si="0"/>
        <v>INICIADA EN LA VIGENCIA 2019</v>
      </c>
      <c r="AA28" s="219" t="str">
        <f t="shared" si="1"/>
        <v>VENCIDA EN LA VIGENCIA 2019</v>
      </c>
      <c r="AB28" s="76" t="s">
        <v>1458</v>
      </c>
      <c r="AC28" s="102" t="s">
        <v>156</v>
      </c>
      <c r="AD28" s="56" t="s">
        <v>1463</v>
      </c>
      <c r="AE28" s="107" t="s">
        <v>1464</v>
      </c>
      <c r="AF28" s="220" t="s">
        <v>260</v>
      </c>
      <c r="AG28" s="76" t="s">
        <v>1460</v>
      </c>
      <c r="AH28" s="105" t="s">
        <v>40</v>
      </c>
      <c r="AI28" s="102" t="s">
        <v>67</v>
      </c>
      <c r="AJ28" s="100" t="s">
        <v>656</v>
      </c>
      <c r="AK28" s="111" t="s">
        <v>1465</v>
      </c>
      <c r="AO28" s="270" t="s">
        <v>913</v>
      </c>
      <c r="AP28" s="1"/>
    </row>
    <row r="29" spans="1:42" ht="53.25" customHeight="1" x14ac:dyDescent="0.2">
      <c r="A29" s="75">
        <v>23</v>
      </c>
      <c r="B29" s="47" t="s">
        <v>28</v>
      </c>
      <c r="C29" s="105" t="s">
        <v>184</v>
      </c>
      <c r="D29" s="105" t="s">
        <v>21</v>
      </c>
      <c r="E29" s="47" t="s">
        <v>394</v>
      </c>
      <c r="F29" s="46" t="s">
        <v>202</v>
      </c>
      <c r="G29" s="47" t="s">
        <v>46</v>
      </c>
      <c r="H29" s="108">
        <v>43615</v>
      </c>
      <c r="I29" s="52" t="s">
        <v>18</v>
      </c>
      <c r="J29" s="213" t="s">
        <v>222</v>
      </c>
      <c r="K29" s="76">
        <v>43623</v>
      </c>
      <c r="L29" s="158" t="s">
        <v>40</v>
      </c>
      <c r="M29" s="158" t="s">
        <v>138</v>
      </c>
      <c r="N29" s="158" t="s">
        <v>40</v>
      </c>
      <c r="O29" s="158" t="s">
        <v>138</v>
      </c>
      <c r="P29" s="158" t="s">
        <v>138</v>
      </c>
      <c r="Q29" s="105" t="s">
        <v>310</v>
      </c>
      <c r="R29" s="47" t="s">
        <v>16</v>
      </c>
      <c r="S29" s="105" t="s">
        <v>659</v>
      </c>
      <c r="T29" s="105" t="s">
        <v>138</v>
      </c>
      <c r="U29" s="105" t="s">
        <v>138</v>
      </c>
      <c r="V29" s="108">
        <v>43617</v>
      </c>
      <c r="W29" s="108">
        <v>43738</v>
      </c>
      <c r="X29" s="47" t="s">
        <v>28</v>
      </c>
      <c r="Y29" s="52" t="s">
        <v>60</v>
      </c>
      <c r="Z29" s="100" t="str">
        <f t="shared" si="0"/>
        <v>CERRADA</v>
      </c>
      <c r="AA29" s="219" t="str">
        <f t="shared" si="1"/>
        <v>CERRADA</v>
      </c>
      <c r="AB29" s="76" t="s">
        <v>660</v>
      </c>
      <c r="AC29" s="102" t="s">
        <v>155</v>
      </c>
      <c r="AD29" s="56" t="s">
        <v>662</v>
      </c>
      <c r="AE29" s="16" t="s">
        <v>382</v>
      </c>
      <c r="AF29" s="220" t="s">
        <v>381</v>
      </c>
      <c r="AG29" s="76" t="s">
        <v>663</v>
      </c>
      <c r="AH29" s="105" t="s">
        <v>40</v>
      </c>
      <c r="AI29" s="102" t="s">
        <v>42</v>
      </c>
      <c r="AJ29" s="160" t="s">
        <v>656</v>
      </c>
      <c r="AK29" s="111" t="s">
        <v>1197</v>
      </c>
      <c r="AO29" s="197" t="s">
        <v>914</v>
      </c>
      <c r="AP29" s="197" t="s">
        <v>996</v>
      </c>
    </row>
    <row r="30" spans="1:42" ht="53.25" customHeight="1" x14ac:dyDescent="0.2">
      <c r="A30" s="75">
        <v>24</v>
      </c>
      <c r="B30" s="47" t="s">
        <v>38</v>
      </c>
      <c r="C30" s="105" t="s">
        <v>185</v>
      </c>
      <c r="D30" s="105" t="s">
        <v>21</v>
      </c>
      <c r="E30" s="47" t="s">
        <v>394</v>
      </c>
      <c r="F30" s="46" t="s">
        <v>202</v>
      </c>
      <c r="G30" s="47" t="s">
        <v>46</v>
      </c>
      <c r="H30" s="108">
        <v>43615</v>
      </c>
      <c r="I30" s="52" t="s">
        <v>18</v>
      </c>
      <c r="J30" s="213" t="s">
        <v>223</v>
      </c>
      <c r="K30" s="76">
        <v>43627</v>
      </c>
      <c r="L30" s="158" t="s">
        <v>40</v>
      </c>
      <c r="M30" s="158" t="s">
        <v>138</v>
      </c>
      <c r="N30" s="158" t="s">
        <v>40</v>
      </c>
      <c r="O30" s="158" t="s">
        <v>138</v>
      </c>
      <c r="P30" s="158" t="s">
        <v>138</v>
      </c>
      <c r="Q30" s="105" t="s">
        <v>311</v>
      </c>
      <c r="R30" s="47" t="s">
        <v>16</v>
      </c>
      <c r="S30" s="105" t="s">
        <v>249</v>
      </c>
      <c r="T30" s="105" t="s">
        <v>138</v>
      </c>
      <c r="U30" s="105" t="s">
        <v>138</v>
      </c>
      <c r="V30" s="108">
        <v>43623</v>
      </c>
      <c r="W30" s="108">
        <v>43738</v>
      </c>
      <c r="X30" s="47" t="s">
        <v>38</v>
      </c>
      <c r="Y30" s="50" t="s">
        <v>65</v>
      </c>
      <c r="Z30" s="100" t="str">
        <f t="shared" si="0"/>
        <v>CERRADA</v>
      </c>
      <c r="AA30" s="219" t="str">
        <f t="shared" si="1"/>
        <v>CERRADA</v>
      </c>
      <c r="AB30" s="76" t="s">
        <v>1174</v>
      </c>
      <c r="AC30" s="102" t="s">
        <v>155</v>
      </c>
      <c r="AD30" s="54" t="s">
        <v>1187</v>
      </c>
      <c r="AE30" s="110" t="s">
        <v>1181</v>
      </c>
      <c r="AF30" s="220" t="s">
        <v>1175</v>
      </c>
      <c r="AG30" s="76" t="s">
        <v>1185</v>
      </c>
      <c r="AH30" s="2" t="s">
        <v>39</v>
      </c>
      <c r="AI30" s="102" t="s">
        <v>42</v>
      </c>
      <c r="AJ30" s="100" t="s">
        <v>719</v>
      </c>
      <c r="AK30" s="111" t="s">
        <v>1205</v>
      </c>
      <c r="AL30" s="124"/>
      <c r="AO30" s="1" t="s">
        <v>914</v>
      </c>
      <c r="AP30" s="7" t="s">
        <v>1609</v>
      </c>
    </row>
    <row r="31" spans="1:42" ht="53.25" customHeight="1" x14ac:dyDescent="0.2">
      <c r="A31" s="75">
        <v>25</v>
      </c>
      <c r="B31" s="47" t="s">
        <v>38</v>
      </c>
      <c r="C31" s="105" t="s">
        <v>185</v>
      </c>
      <c r="D31" s="105" t="s">
        <v>21</v>
      </c>
      <c r="E31" s="47" t="s">
        <v>394</v>
      </c>
      <c r="F31" s="46" t="s">
        <v>202</v>
      </c>
      <c r="G31" s="47" t="s">
        <v>46</v>
      </c>
      <c r="H31" s="108">
        <v>43615</v>
      </c>
      <c r="I31" s="52" t="s">
        <v>18</v>
      </c>
      <c r="J31" s="213" t="s">
        <v>223</v>
      </c>
      <c r="K31" s="76">
        <v>43628</v>
      </c>
      <c r="L31" s="158" t="s">
        <v>40</v>
      </c>
      <c r="M31" s="158" t="s">
        <v>138</v>
      </c>
      <c r="N31" s="158" t="s">
        <v>40</v>
      </c>
      <c r="O31" s="158" t="s">
        <v>138</v>
      </c>
      <c r="P31" s="158" t="s">
        <v>138</v>
      </c>
      <c r="Q31" s="105" t="s">
        <v>311</v>
      </c>
      <c r="R31" s="47" t="s">
        <v>16</v>
      </c>
      <c r="S31" s="105" t="s">
        <v>250</v>
      </c>
      <c r="T31" s="105" t="s">
        <v>138</v>
      </c>
      <c r="U31" s="105" t="s">
        <v>138</v>
      </c>
      <c r="V31" s="108">
        <v>43623</v>
      </c>
      <c r="W31" s="108">
        <v>43753</v>
      </c>
      <c r="X31" s="47" t="s">
        <v>38</v>
      </c>
      <c r="Y31" s="50" t="s">
        <v>65</v>
      </c>
      <c r="Z31" s="100" t="str">
        <f t="shared" si="0"/>
        <v>CERRADA</v>
      </c>
      <c r="AA31" s="219" t="str">
        <f t="shared" si="1"/>
        <v>CERRADA</v>
      </c>
      <c r="AB31" s="76" t="s">
        <v>1174</v>
      </c>
      <c r="AC31" s="102" t="s">
        <v>155</v>
      </c>
      <c r="AD31" s="54" t="s">
        <v>1184</v>
      </c>
      <c r="AE31" s="110" t="s">
        <v>1181</v>
      </c>
      <c r="AF31" s="222" t="s">
        <v>1176</v>
      </c>
      <c r="AG31" s="76" t="s">
        <v>1185</v>
      </c>
      <c r="AH31" s="2" t="s">
        <v>39</v>
      </c>
      <c r="AI31" s="102" t="s">
        <v>42</v>
      </c>
      <c r="AJ31" s="100" t="s">
        <v>719</v>
      </c>
      <c r="AK31" s="111" t="s">
        <v>1206</v>
      </c>
      <c r="AL31" s="124"/>
      <c r="AO31" s="1" t="s">
        <v>914</v>
      </c>
      <c r="AP31" s="7" t="s">
        <v>1609</v>
      </c>
    </row>
    <row r="32" spans="1:42" ht="53.25" customHeight="1" x14ac:dyDescent="0.2">
      <c r="A32" s="75">
        <v>26</v>
      </c>
      <c r="B32" s="47" t="s">
        <v>31</v>
      </c>
      <c r="C32" s="47" t="s">
        <v>186</v>
      </c>
      <c r="D32" s="105" t="s">
        <v>20</v>
      </c>
      <c r="E32" s="47" t="s">
        <v>195</v>
      </c>
      <c r="F32" s="47" t="s">
        <v>203</v>
      </c>
      <c r="G32" s="47" t="s">
        <v>43</v>
      </c>
      <c r="H32" s="49">
        <v>43669</v>
      </c>
      <c r="I32" s="52" t="s">
        <v>18</v>
      </c>
      <c r="J32" s="215" t="s">
        <v>224</v>
      </c>
      <c r="K32" s="156">
        <v>43691</v>
      </c>
      <c r="L32" s="158" t="s">
        <v>40</v>
      </c>
      <c r="M32" s="158" t="s">
        <v>138</v>
      </c>
      <c r="N32" s="158" t="s">
        <v>40</v>
      </c>
      <c r="O32" s="158" t="s">
        <v>138</v>
      </c>
      <c r="P32" s="158" t="s">
        <v>138</v>
      </c>
      <c r="Q32" s="47" t="s">
        <v>314</v>
      </c>
      <c r="R32" s="47" t="s">
        <v>16</v>
      </c>
      <c r="S32" s="47" t="s">
        <v>251</v>
      </c>
      <c r="T32" s="47" t="s">
        <v>315</v>
      </c>
      <c r="U32" s="47" t="s">
        <v>316</v>
      </c>
      <c r="V32" s="49">
        <v>43691</v>
      </c>
      <c r="W32" s="49">
        <v>43830</v>
      </c>
      <c r="X32" s="47" t="s">
        <v>31</v>
      </c>
      <c r="Y32" s="50" t="s">
        <v>64</v>
      </c>
      <c r="Z32" s="100" t="str">
        <f t="shared" si="0"/>
        <v>CERRADA</v>
      </c>
      <c r="AA32" s="219" t="str">
        <f t="shared" si="1"/>
        <v>CERRADA</v>
      </c>
      <c r="AB32" s="76" t="s">
        <v>697</v>
      </c>
      <c r="AC32" s="102" t="s">
        <v>155</v>
      </c>
      <c r="AD32" s="80" t="s">
        <v>699</v>
      </c>
      <c r="AE32" s="16" t="s">
        <v>372</v>
      </c>
      <c r="AF32" s="220" t="s">
        <v>260</v>
      </c>
      <c r="AG32" s="76" t="s">
        <v>698</v>
      </c>
      <c r="AH32" s="105" t="s">
        <v>39</v>
      </c>
      <c r="AI32" s="102" t="s">
        <v>42</v>
      </c>
      <c r="AJ32" s="160" t="s">
        <v>656</v>
      </c>
      <c r="AK32" s="111" t="s">
        <v>700</v>
      </c>
      <c r="AL32" s="112"/>
      <c r="AO32" s="197" t="s">
        <v>914</v>
      </c>
      <c r="AP32" s="197" t="s">
        <v>996</v>
      </c>
    </row>
    <row r="33" spans="1:43" ht="53.25" customHeight="1" x14ac:dyDescent="0.2">
      <c r="A33" s="75">
        <v>27</v>
      </c>
      <c r="B33" s="47" t="s">
        <v>36</v>
      </c>
      <c r="C33" s="105" t="s">
        <v>187</v>
      </c>
      <c r="D33" s="105" t="s">
        <v>20</v>
      </c>
      <c r="E33" s="47" t="s">
        <v>469</v>
      </c>
      <c r="F33" s="105" t="s">
        <v>892</v>
      </c>
      <c r="G33" s="47" t="s">
        <v>205</v>
      </c>
      <c r="H33" s="108">
        <v>43705</v>
      </c>
      <c r="I33" s="52" t="s">
        <v>18</v>
      </c>
      <c r="J33" s="213" t="s">
        <v>225</v>
      </c>
      <c r="K33" s="76">
        <v>43712</v>
      </c>
      <c r="L33" s="158" t="s">
        <v>40</v>
      </c>
      <c r="M33" s="158" t="s">
        <v>138</v>
      </c>
      <c r="N33" s="158" t="s">
        <v>40</v>
      </c>
      <c r="O33" s="158" t="s">
        <v>138</v>
      </c>
      <c r="P33" s="158" t="s">
        <v>138</v>
      </c>
      <c r="Q33" s="105" t="s">
        <v>318</v>
      </c>
      <c r="R33" s="47" t="s">
        <v>16</v>
      </c>
      <c r="S33" s="105" t="s">
        <v>782</v>
      </c>
      <c r="T33" s="105" t="s">
        <v>319</v>
      </c>
      <c r="U33" s="105" t="s">
        <v>320</v>
      </c>
      <c r="V33" s="108">
        <v>43724</v>
      </c>
      <c r="W33" s="108">
        <v>43830</v>
      </c>
      <c r="X33" s="47" t="s">
        <v>36</v>
      </c>
      <c r="Y33" s="106" t="s">
        <v>85</v>
      </c>
      <c r="Z33" s="100" t="str">
        <f t="shared" si="0"/>
        <v>CERRADA</v>
      </c>
      <c r="AA33" s="219" t="str">
        <f t="shared" si="1"/>
        <v>CERRADA</v>
      </c>
      <c r="AB33" s="76" t="s">
        <v>778</v>
      </c>
      <c r="AC33" s="102" t="s">
        <v>155</v>
      </c>
      <c r="AD33" s="85" t="s">
        <v>779</v>
      </c>
      <c r="AE33" s="118" t="s">
        <v>780</v>
      </c>
      <c r="AF33" s="220" t="s">
        <v>772</v>
      </c>
      <c r="AG33" s="99" t="s">
        <v>781</v>
      </c>
      <c r="AH33" s="105" t="s">
        <v>39</v>
      </c>
      <c r="AI33" s="102" t="s">
        <v>42</v>
      </c>
      <c r="AJ33" s="160" t="s">
        <v>719</v>
      </c>
      <c r="AK33" s="111" t="s">
        <v>1198</v>
      </c>
      <c r="AO33" s="197" t="s">
        <v>914</v>
      </c>
      <c r="AP33" s="197" t="s">
        <v>996</v>
      </c>
    </row>
    <row r="34" spans="1:43" ht="53.25" customHeight="1" x14ac:dyDescent="0.2">
      <c r="A34" s="75">
        <v>28</v>
      </c>
      <c r="B34" s="47" t="s">
        <v>26</v>
      </c>
      <c r="C34" s="105" t="s">
        <v>188</v>
      </c>
      <c r="D34" s="105" t="s">
        <v>20</v>
      </c>
      <c r="E34" s="47" t="s">
        <v>469</v>
      </c>
      <c r="F34" s="105" t="s">
        <v>650</v>
      </c>
      <c r="G34" s="47" t="s">
        <v>205</v>
      </c>
      <c r="H34" s="108">
        <v>43721</v>
      </c>
      <c r="I34" s="52" t="s">
        <v>18</v>
      </c>
      <c r="J34" s="214" t="s">
        <v>226</v>
      </c>
      <c r="K34" s="76">
        <v>43726</v>
      </c>
      <c r="L34" s="158" t="s">
        <v>40</v>
      </c>
      <c r="M34" s="158" t="s">
        <v>138</v>
      </c>
      <c r="N34" s="158" t="s">
        <v>40</v>
      </c>
      <c r="O34" s="158" t="s">
        <v>138</v>
      </c>
      <c r="P34" s="158" t="s">
        <v>138</v>
      </c>
      <c r="Q34" s="105" t="s">
        <v>321</v>
      </c>
      <c r="R34" s="47" t="s">
        <v>16</v>
      </c>
      <c r="S34" s="105" t="s">
        <v>252</v>
      </c>
      <c r="T34" s="105" t="s">
        <v>322</v>
      </c>
      <c r="U34" s="105" t="s">
        <v>323</v>
      </c>
      <c r="V34" s="108">
        <v>43726</v>
      </c>
      <c r="W34" s="108">
        <v>43861</v>
      </c>
      <c r="X34" s="47" t="s">
        <v>26</v>
      </c>
      <c r="Y34" s="106" t="s">
        <v>58</v>
      </c>
      <c r="Z34" s="100" t="str">
        <f t="shared" si="0"/>
        <v>CERRADA</v>
      </c>
      <c r="AA34" s="219" t="str">
        <f t="shared" si="1"/>
        <v>CERRADA</v>
      </c>
      <c r="AB34" s="76" t="s">
        <v>670</v>
      </c>
      <c r="AC34" s="102" t="s">
        <v>155</v>
      </c>
      <c r="AD34" s="85" t="s">
        <v>669</v>
      </c>
      <c r="AE34" s="17" t="s">
        <v>385</v>
      </c>
      <c r="AF34" s="220" t="s">
        <v>261</v>
      </c>
      <c r="AG34" s="99" t="s">
        <v>671</v>
      </c>
      <c r="AH34" s="105" t="s">
        <v>39</v>
      </c>
      <c r="AI34" s="102" t="s">
        <v>42</v>
      </c>
      <c r="AJ34" s="160" t="s">
        <v>656</v>
      </c>
      <c r="AK34" s="111" t="s">
        <v>1199</v>
      </c>
      <c r="AO34" s="197" t="s">
        <v>914</v>
      </c>
      <c r="AP34" s="197" t="s">
        <v>996</v>
      </c>
    </row>
    <row r="35" spans="1:43" ht="53.25" customHeight="1" x14ac:dyDescent="0.2">
      <c r="A35" s="69">
        <v>29</v>
      </c>
      <c r="B35" s="47" t="s">
        <v>29</v>
      </c>
      <c r="C35" s="105" t="s">
        <v>189</v>
      </c>
      <c r="D35" s="105" t="s">
        <v>20</v>
      </c>
      <c r="E35" s="47" t="s">
        <v>469</v>
      </c>
      <c r="F35" s="105" t="s">
        <v>650</v>
      </c>
      <c r="G35" s="47" t="s">
        <v>205</v>
      </c>
      <c r="H35" s="108">
        <v>43721</v>
      </c>
      <c r="I35" s="52" t="s">
        <v>18</v>
      </c>
      <c r="J35" s="213" t="s">
        <v>227</v>
      </c>
      <c r="K35" s="76">
        <v>43726</v>
      </c>
      <c r="L35" s="158" t="s">
        <v>40</v>
      </c>
      <c r="M35" s="158" t="s">
        <v>138</v>
      </c>
      <c r="N35" s="158" t="s">
        <v>40</v>
      </c>
      <c r="O35" s="158" t="s">
        <v>138</v>
      </c>
      <c r="P35" s="158" t="s">
        <v>138</v>
      </c>
      <c r="Q35" s="105" t="s">
        <v>324</v>
      </c>
      <c r="R35" s="47" t="s">
        <v>16</v>
      </c>
      <c r="S35" s="105" t="s">
        <v>253</v>
      </c>
      <c r="T35" s="105" t="s">
        <v>325</v>
      </c>
      <c r="U35" s="105" t="s">
        <v>326</v>
      </c>
      <c r="V35" s="108">
        <v>43800</v>
      </c>
      <c r="W35" s="108">
        <v>43861</v>
      </c>
      <c r="X35" s="47" t="s">
        <v>29</v>
      </c>
      <c r="Y35" s="52" t="s">
        <v>61</v>
      </c>
      <c r="Z35" s="100" t="str">
        <f t="shared" si="0"/>
        <v>CERRADA</v>
      </c>
      <c r="AA35" s="219" t="str">
        <f t="shared" si="1"/>
        <v>CERRADA</v>
      </c>
      <c r="AB35" s="76">
        <v>43830</v>
      </c>
      <c r="AC35" s="102" t="s">
        <v>155</v>
      </c>
      <c r="AD35" s="113" t="s">
        <v>374</v>
      </c>
      <c r="AE35" s="17" t="s">
        <v>375</v>
      </c>
      <c r="AF35" s="220" t="s">
        <v>376</v>
      </c>
      <c r="AG35" s="99" t="s">
        <v>711</v>
      </c>
      <c r="AH35" s="105" t="s">
        <v>39</v>
      </c>
      <c r="AI35" s="102" t="s">
        <v>42</v>
      </c>
      <c r="AJ35" s="160" t="s">
        <v>656</v>
      </c>
      <c r="AK35" s="111" t="s">
        <v>1200</v>
      </c>
      <c r="AO35" s="197" t="s">
        <v>914</v>
      </c>
      <c r="AP35" s="197" t="s">
        <v>996</v>
      </c>
    </row>
    <row r="36" spans="1:43" ht="53.25" customHeight="1" x14ac:dyDescent="0.2">
      <c r="A36" s="75">
        <v>30</v>
      </c>
      <c r="B36" s="105" t="s">
        <v>28</v>
      </c>
      <c r="C36" s="105" t="s">
        <v>190</v>
      </c>
      <c r="D36" s="105" t="s">
        <v>20</v>
      </c>
      <c r="E36" s="105" t="s">
        <v>469</v>
      </c>
      <c r="F36" s="105" t="s">
        <v>650</v>
      </c>
      <c r="G36" s="47" t="s">
        <v>205</v>
      </c>
      <c r="H36" s="108">
        <v>43721</v>
      </c>
      <c r="I36" s="106" t="s">
        <v>18</v>
      </c>
      <c r="J36" s="213" t="s">
        <v>228</v>
      </c>
      <c r="K36" s="76">
        <v>43731</v>
      </c>
      <c r="L36" s="158" t="s">
        <v>40</v>
      </c>
      <c r="M36" s="158" t="s">
        <v>138</v>
      </c>
      <c r="N36" s="158" t="s">
        <v>40</v>
      </c>
      <c r="O36" s="158" t="s">
        <v>138</v>
      </c>
      <c r="P36" s="158" t="s">
        <v>138</v>
      </c>
      <c r="Q36" s="105" t="s">
        <v>327</v>
      </c>
      <c r="R36" s="105" t="s">
        <v>16</v>
      </c>
      <c r="S36" s="105" t="s">
        <v>254</v>
      </c>
      <c r="T36" s="105" t="s">
        <v>328</v>
      </c>
      <c r="U36" s="105" t="s">
        <v>329</v>
      </c>
      <c r="V36" s="108">
        <v>43823</v>
      </c>
      <c r="W36" s="108">
        <v>43840</v>
      </c>
      <c r="X36" s="105" t="s">
        <v>28</v>
      </c>
      <c r="Y36" s="106" t="s">
        <v>60</v>
      </c>
      <c r="Z36" s="100" t="str">
        <f t="shared" si="0"/>
        <v>CERRADA</v>
      </c>
      <c r="AA36" s="219" t="str">
        <f t="shared" si="1"/>
        <v>CERRADA</v>
      </c>
      <c r="AB36" s="76" t="s">
        <v>658</v>
      </c>
      <c r="AC36" s="102" t="s">
        <v>155</v>
      </c>
      <c r="AD36" s="86" t="s">
        <v>664</v>
      </c>
      <c r="AE36" s="17" t="s">
        <v>383</v>
      </c>
      <c r="AF36" s="220" t="s">
        <v>384</v>
      </c>
      <c r="AG36" s="99" t="s">
        <v>665</v>
      </c>
      <c r="AH36" s="105" t="s">
        <v>40</v>
      </c>
      <c r="AI36" s="102" t="s">
        <v>42</v>
      </c>
      <c r="AJ36" s="160" t="s">
        <v>656</v>
      </c>
      <c r="AK36" s="111" t="s">
        <v>1201</v>
      </c>
      <c r="AO36" s="197" t="s">
        <v>914</v>
      </c>
      <c r="AP36" s="197" t="s">
        <v>996</v>
      </c>
    </row>
    <row r="37" spans="1:43" ht="53.25" customHeight="1" x14ac:dyDescent="0.2">
      <c r="A37" s="69">
        <v>31</v>
      </c>
      <c r="B37" s="105" t="s">
        <v>27</v>
      </c>
      <c r="C37" s="105" t="s">
        <v>191</v>
      </c>
      <c r="D37" s="105" t="s">
        <v>20</v>
      </c>
      <c r="E37" s="105" t="s">
        <v>469</v>
      </c>
      <c r="F37" s="105" t="s">
        <v>650</v>
      </c>
      <c r="G37" s="47" t="s">
        <v>205</v>
      </c>
      <c r="H37" s="108">
        <v>43721</v>
      </c>
      <c r="I37" s="106" t="s">
        <v>18</v>
      </c>
      <c r="J37" s="213" t="s">
        <v>229</v>
      </c>
      <c r="K37" s="76">
        <v>43728</v>
      </c>
      <c r="L37" s="158" t="s">
        <v>40</v>
      </c>
      <c r="M37" s="158" t="s">
        <v>138</v>
      </c>
      <c r="N37" s="158" t="s">
        <v>40</v>
      </c>
      <c r="O37" s="158" t="s">
        <v>138</v>
      </c>
      <c r="P37" s="158" t="s">
        <v>138</v>
      </c>
      <c r="Q37" s="105" t="s">
        <v>330</v>
      </c>
      <c r="R37" s="105" t="s">
        <v>16</v>
      </c>
      <c r="S37" s="105" t="s">
        <v>255</v>
      </c>
      <c r="T37" s="105" t="s">
        <v>331</v>
      </c>
      <c r="U37" s="105" t="s">
        <v>332</v>
      </c>
      <c r="V37" s="108">
        <v>43814</v>
      </c>
      <c r="W37" s="108">
        <v>43861</v>
      </c>
      <c r="X37" s="105" t="s">
        <v>27</v>
      </c>
      <c r="Y37" s="106" t="s">
        <v>59</v>
      </c>
      <c r="Z37" s="100" t="str">
        <f t="shared" si="0"/>
        <v>CERRADA</v>
      </c>
      <c r="AA37" s="219" t="str">
        <f t="shared" si="1"/>
        <v>CERRADA</v>
      </c>
      <c r="AB37" s="76" t="s">
        <v>652</v>
      </c>
      <c r="AC37" s="102" t="s">
        <v>155</v>
      </c>
      <c r="AD37" s="59" t="s">
        <v>672</v>
      </c>
      <c r="AE37" s="105" t="s">
        <v>673</v>
      </c>
      <c r="AF37" s="220" t="s">
        <v>363</v>
      </c>
      <c r="AG37" s="99" t="s">
        <v>665</v>
      </c>
      <c r="AH37" s="105" t="s">
        <v>39</v>
      </c>
      <c r="AI37" s="102" t="s">
        <v>42</v>
      </c>
      <c r="AJ37" s="160" t="s">
        <v>656</v>
      </c>
      <c r="AK37" s="111" t="s">
        <v>1202</v>
      </c>
      <c r="AO37" s="197" t="s">
        <v>914</v>
      </c>
      <c r="AP37" s="197" t="s">
        <v>996</v>
      </c>
    </row>
    <row r="38" spans="1:43" ht="53.25" customHeight="1" x14ac:dyDescent="0.2">
      <c r="A38" s="69">
        <v>32</v>
      </c>
      <c r="B38" s="105" t="s">
        <v>36</v>
      </c>
      <c r="C38" s="105" t="s">
        <v>192</v>
      </c>
      <c r="D38" s="105" t="s">
        <v>20</v>
      </c>
      <c r="E38" s="105" t="s">
        <v>469</v>
      </c>
      <c r="F38" s="105" t="s">
        <v>650</v>
      </c>
      <c r="G38" s="47" t="s">
        <v>205</v>
      </c>
      <c r="H38" s="108">
        <v>43721</v>
      </c>
      <c r="I38" s="106" t="s">
        <v>18</v>
      </c>
      <c r="J38" s="213" t="s">
        <v>230</v>
      </c>
      <c r="K38" s="76">
        <v>43731</v>
      </c>
      <c r="L38" s="158" t="s">
        <v>40</v>
      </c>
      <c r="M38" s="158" t="s">
        <v>138</v>
      </c>
      <c r="N38" s="158" t="s">
        <v>40</v>
      </c>
      <c r="O38" s="158" t="s">
        <v>138</v>
      </c>
      <c r="P38" s="158" t="s">
        <v>138</v>
      </c>
      <c r="Q38" s="105" t="s">
        <v>333</v>
      </c>
      <c r="R38" s="105" t="s">
        <v>16</v>
      </c>
      <c r="S38" s="105" t="s">
        <v>256</v>
      </c>
      <c r="T38" s="105" t="s">
        <v>334</v>
      </c>
      <c r="U38" s="105" t="s">
        <v>335</v>
      </c>
      <c r="V38" s="108">
        <v>43800</v>
      </c>
      <c r="W38" s="108">
        <v>43845</v>
      </c>
      <c r="X38" s="105" t="s">
        <v>36</v>
      </c>
      <c r="Y38" s="106" t="s">
        <v>85</v>
      </c>
      <c r="Z38" s="100" t="str">
        <f t="shared" si="0"/>
        <v>CERRADA</v>
      </c>
      <c r="AA38" s="219" t="str">
        <f t="shared" si="1"/>
        <v>CERRADA</v>
      </c>
      <c r="AB38" s="76" t="s">
        <v>783</v>
      </c>
      <c r="AC38" s="102" t="s">
        <v>155</v>
      </c>
      <c r="AD38" s="57" t="s">
        <v>785</v>
      </c>
      <c r="AE38" s="17" t="s">
        <v>784</v>
      </c>
      <c r="AF38" s="220" t="s">
        <v>772</v>
      </c>
      <c r="AG38" s="99" t="s">
        <v>723</v>
      </c>
      <c r="AH38" s="105" t="s">
        <v>39</v>
      </c>
      <c r="AI38" s="102" t="s">
        <v>42</v>
      </c>
      <c r="AJ38" s="160" t="s">
        <v>719</v>
      </c>
      <c r="AK38" s="111" t="s">
        <v>1203</v>
      </c>
      <c r="AO38" s="197" t="s">
        <v>914</v>
      </c>
      <c r="AP38" s="197" t="s">
        <v>996</v>
      </c>
    </row>
    <row r="39" spans="1:43" ht="53.25" customHeight="1" x14ac:dyDescent="0.2">
      <c r="A39" s="69">
        <v>33</v>
      </c>
      <c r="B39" s="105" t="s">
        <v>38</v>
      </c>
      <c r="C39" s="105" t="s">
        <v>263</v>
      </c>
      <c r="D39" s="105" t="s">
        <v>20</v>
      </c>
      <c r="E39" s="105" t="s">
        <v>469</v>
      </c>
      <c r="F39" s="47" t="s">
        <v>650</v>
      </c>
      <c r="G39" s="8" t="s">
        <v>205</v>
      </c>
      <c r="H39" s="108">
        <v>43721</v>
      </c>
      <c r="I39" s="16" t="s">
        <v>18</v>
      </c>
      <c r="J39" s="216" t="s">
        <v>264</v>
      </c>
      <c r="K39" s="76">
        <v>43732</v>
      </c>
      <c r="L39" s="158" t="s">
        <v>40</v>
      </c>
      <c r="M39" s="158" t="s">
        <v>138</v>
      </c>
      <c r="N39" s="158" t="s">
        <v>40</v>
      </c>
      <c r="O39" s="158" t="s">
        <v>138</v>
      </c>
      <c r="P39" s="158" t="s">
        <v>138</v>
      </c>
      <c r="Q39" s="105" t="s">
        <v>336</v>
      </c>
      <c r="R39" s="105" t="s">
        <v>16</v>
      </c>
      <c r="S39" s="105" t="s">
        <v>337</v>
      </c>
      <c r="T39" s="105" t="s">
        <v>338</v>
      </c>
      <c r="U39" s="108" t="s">
        <v>339</v>
      </c>
      <c r="V39" s="108">
        <v>43831</v>
      </c>
      <c r="W39" s="108">
        <v>43861</v>
      </c>
      <c r="X39" s="106" t="s">
        <v>38</v>
      </c>
      <c r="Y39" s="50" t="s">
        <v>65</v>
      </c>
      <c r="Z39" s="100" t="str">
        <f t="shared" si="0"/>
        <v>CERRADA</v>
      </c>
      <c r="AA39" s="219" t="str">
        <f t="shared" si="1"/>
        <v>CERRADA</v>
      </c>
      <c r="AB39" s="76" t="s">
        <v>735</v>
      </c>
      <c r="AC39" s="102" t="s">
        <v>155</v>
      </c>
      <c r="AD39" s="117" t="s">
        <v>1177</v>
      </c>
      <c r="AE39" s="110" t="s">
        <v>736</v>
      </c>
      <c r="AF39" s="189" t="s">
        <v>388</v>
      </c>
      <c r="AG39" s="99" t="s">
        <v>723</v>
      </c>
      <c r="AH39" s="105" t="s">
        <v>39</v>
      </c>
      <c r="AI39" s="102" t="s">
        <v>42</v>
      </c>
      <c r="AJ39" s="160" t="s">
        <v>719</v>
      </c>
      <c r="AK39" s="111" t="s">
        <v>1204</v>
      </c>
      <c r="AO39" s="197" t="s">
        <v>914</v>
      </c>
      <c r="AP39" s="197" t="s">
        <v>996</v>
      </c>
    </row>
    <row r="40" spans="1:43" ht="53.25" customHeight="1" x14ac:dyDescent="0.2">
      <c r="A40" s="69">
        <v>34</v>
      </c>
      <c r="B40" s="105" t="s">
        <v>31</v>
      </c>
      <c r="C40" s="105" t="s">
        <v>193</v>
      </c>
      <c r="D40" s="105" t="s">
        <v>20</v>
      </c>
      <c r="E40" s="105" t="s">
        <v>469</v>
      </c>
      <c r="F40" s="47" t="s">
        <v>650</v>
      </c>
      <c r="G40" s="8" t="s">
        <v>205</v>
      </c>
      <c r="H40" s="108">
        <v>43721</v>
      </c>
      <c r="I40" s="16" t="s">
        <v>18</v>
      </c>
      <c r="J40" s="216" t="s">
        <v>229</v>
      </c>
      <c r="K40" s="156">
        <v>43732</v>
      </c>
      <c r="L40" s="158" t="s">
        <v>40</v>
      </c>
      <c r="M40" s="158" t="s">
        <v>138</v>
      </c>
      <c r="N40" s="158" t="s">
        <v>40</v>
      </c>
      <c r="O40" s="158" t="s">
        <v>138</v>
      </c>
      <c r="P40" s="158" t="s">
        <v>138</v>
      </c>
      <c r="Q40" s="105" t="s">
        <v>340</v>
      </c>
      <c r="R40" s="105" t="s">
        <v>16</v>
      </c>
      <c r="S40" s="105" t="s">
        <v>341</v>
      </c>
      <c r="T40" s="105" t="s">
        <v>342</v>
      </c>
      <c r="U40" s="108" t="s">
        <v>343</v>
      </c>
      <c r="V40" s="108">
        <v>43831</v>
      </c>
      <c r="W40" s="108">
        <v>43861</v>
      </c>
      <c r="X40" s="106" t="s">
        <v>31</v>
      </c>
      <c r="Y40" s="50" t="s">
        <v>64</v>
      </c>
      <c r="Z40" s="100" t="str">
        <f t="shared" si="0"/>
        <v>CERRADA</v>
      </c>
      <c r="AA40" s="219" t="str">
        <f t="shared" si="1"/>
        <v>CERRADA</v>
      </c>
      <c r="AB40" s="76">
        <v>43942</v>
      </c>
      <c r="AC40" s="102" t="s">
        <v>155</v>
      </c>
      <c r="AD40" s="113" t="s">
        <v>701</v>
      </c>
      <c r="AE40" s="17" t="s">
        <v>684</v>
      </c>
      <c r="AF40" s="220" t="s">
        <v>260</v>
      </c>
      <c r="AG40" s="99" t="s">
        <v>702</v>
      </c>
      <c r="AH40" s="105" t="s">
        <v>39</v>
      </c>
      <c r="AI40" s="102" t="s">
        <v>42</v>
      </c>
      <c r="AJ40" s="160" t="s">
        <v>656</v>
      </c>
      <c r="AK40" s="111" t="s">
        <v>703</v>
      </c>
      <c r="AO40" s="197" t="s">
        <v>914</v>
      </c>
      <c r="AP40" s="197" t="s">
        <v>996</v>
      </c>
    </row>
    <row r="41" spans="1:43" ht="53.25" customHeight="1" x14ac:dyDescent="0.2">
      <c r="A41" s="69">
        <v>35</v>
      </c>
      <c r="B41" s="47" t="s">
        <v>70</v>
      </c>
      <c r="C41" s="47" t="s">
        <v>265</v>
      </c>
      <c r="D41" s="47" t="s">
        <v>20</v>
      </c>
      <c r="E41" s="47" t="s">
        <v>469</v>
      </c>
      <c r="F41" s="47" t="s">
        <v>650</v>
      </c>
      <c r="G41" s="47" t="s">
        <v>44</v>
      </c>
      <c r="H41" s="49">
        <v>43721</v>
      </c>
      <c r="I41" s="52" t="s">
        <v>18</v>
      </c>
      <c r="J41" s="215" t="s">
        <v>266</v>
      </c>
      <c r="K41" s="156">
        <v>43727</v>
      </c>
      <c r="L41" s="158" t="s">
        <v>40</v>
      </c>
      <c r="M41" s="158" t="s">
        <v>138</v>
      </c>
      <c r="N41" s="158" t="s">
        <v>40</v>
      </c>
      <c r="O41" s="158" t="s">
        <v>138</v>
      </c>
      <c r="P41" s="158" t="s">
        <v>138</v>
      </c>
      <c r="Q41" s="47" t="s">
        <v>344</v>
      </c>
      <c r="R41" s="47" t="s">
        <v>16</v>
      </c>
      <c r="S41" s="47" t="s">
        <v>345</v>
      </c>
      <c r="T41" s="47" t="s">
        <v>346</v>
      </c>
      <c r="U41" s="47" t="s">
        <v>347</v>
      </c>
      <c r="V41" s="49">
        <v>43831</v>
      </c>
      <c r="W41" s="49">
        <v>43861</v>
      </c>
      <c r="X41" s="47" t="s">
        <v>70</v>
      </c>
      <c r="Y41" s="106" t="s">
        <v>57</v>
      </c>
      <c r="Z41" s="100" t="str">
        <f t="shared" si="0"/>
        <v>CERRADA</v>
      </c>
      <c r="AA41" s="219" t="str">
        <f>IF(W41="","",IF(OR(AI41="CERRADA ",AI41="CERRADA POR VENCIMIENTO DE TERMINOS"),"CERRADA",IF(W41&lt;=$U$4-411,CONCATENATE("VENCIDA EN LA VIGENCIA ",YEAR(W41)),IF(AND(W41&lt;$U$4,W41&gt;$U$4-411),CONCATENATE("VENCIDA EN LA VIGENCIA ",YEAR(W41)),IF(W41&gt;=$U$4+28,"SIN VENCER","PRÓXIMA A VENCER")))))</f>
        <v>CERRADA</v>
      </c>
      <c r="AB41" s="76">
        <v>43857</v>
      </c>
      <c r="AC41" s="102" t="s">
        <v>155</v>
      </c>
      <c r="AD41" s="86" t="s">
        <v>721</v>
      </c>
      <c r="AE41" s="17" t="s">
        <v>722</v>
      </c>
      <c r="AF41" s="189" t="s">
        <v>725</v>
      </c>
      <c r="AG41" s="99" t="s">
        <v>723</v>
      </c>
      <c r="AH41" s="105" t="s">
        <v>39</v>
      </c>
      <c r="AI41" s="102" t="s">
        <v>42</v>
      </c>
      <c r="AJ41" s="160" t="s">
        <v>719</v>
      </c>
      <c r="AK41" s="111" t="s">
        <v>724</v>
      </c>
      <c r="AO41" s="197" t="s">
        <v>914</v>
      </c>
      <c r="AP41" s="197" t="s">
        <v>996</v>
      </c>
    </row>
    <row r="42" spans="1:43" ht="53.25" customHeight="1" x14ac:dyDescent="0.2">
      <c r="A42" s="69">
        <v>36</v>
      </c>
      <c r="B42" s="47" t="s">
        <v>24</v>
      </c>
      <c r="C42" s="105" t="s">
        <v>267</v>
      </c>
      <c r="D42" s="105" t="s">
        <v>20</v>
      </c>
      <c r="E42" s="105" t="s">
        <v>469</v>
      </c>
      <c r="F42" s="47" t="s">
        <v>650</v>
      </c>
      <c r="G42" s="105" t="s">
        <v>44</v>
      </c>
      <c r="H42" s="108">
        <v>43721</v>
      </c>
      <c r="I42" s="53" t="s">
        <v>18</v>
      </c>
      <c r="J42" s="212" t="s">
        <v>229</v>
      </c>
      <c r="K42" s="76">
        <v>43728</v>
      </c>
      <c r="L42" s="158" t="s">
        <v>40</v>
      </c>
      <c r="M42" s="158" t="s">
        <v>138</v>
      </c>
      <c r="N42" s="158" t="s">
        <v>40</v>
      </c>
      <c r="O42" s="158" t="s">
        <v>138</v>
      </c>
      <c r="P42" s="158" t="s">
        <v>138</v>
      </c>
      <c r="Q42" s="105" t="s">
        <v>348</v>
      </c>
      <c r="R42" s="105" t="s">
        <v>17</v>
      </c>
      <c r="S42" s="105" t="s">
        <v>349</v>
      </c>
      <c r="T42" s="105" t="s">
        <v>350</v>
      </c>
      <c r="U42" s="105" t="s">
        <v>351</v>
      </c>
      <c r="V42" s="49">
        <v>43831</v>
      </c>
      <c r="W42" s="49">
        <v>43861</v>
      </c>
      <c r="X42" s="105" t="s">
        <v>24</v>
      </c>
      <c r="Y42" s="106" t="s">
        <v>55</v>
      </c>
      <c r="Z42" s="100" t="str">
        <f t="shared" si="0"/>
        <v>CERRADA</v>
      </c>
      <c r="AA42" s="219" t="str">
        <f t="shared" si="1"/>
        <v>CERRADA</v>
      </c>
      <c r="AB42" s="76" t="s">
        <v>973</v>
      </c>
      <c r="AC42" s="102" t="s">
        <v>155</v>
      </c>
      <c r="AD42" s="86" t="s">
        <v>974</v>
      </c>
      <c r="AE42" s="17" t="s">
        <v>975</v>
      </c>
      <c r="AF42" s="222" t="s">
        <v>981</v>
      </c>
      <c r="AG42" s="99" t="s">
        <v>976</v>
      </c>
      <c r="AH42" s="105" t="s">
        <v>39</v>
      </c>
      <c r="AI42" s="102" t="s">
        <v>42</v>
      </c>
      <c r="AJ42" s="160" t="s">
        <v>719</v>
      </c>
      <c r="AK42" s="111" t="s">
        <v>977</v>
      </c>
      <c r="AO42" s="197" t="s">
        <v>914</v>
      </c>
      <c r="AP42" s="197" t="s">
        <v>997</v>
      </c>
    </row>
    <row r="43" spans="1:43" ht="53.25" customHeight="1" x14ac:dyDescent="0.2">
      <c r="A43" s="69">
        <v>37</v>
      </c>
      <c r="B43" s="47" t="s">
        <v>24</v>
      </c>
      <c r="C43" s="105" t="s">
        <v>194</v>
      </c>
      <c r="D43" s="105" t="s">
        <v>20</v>
      </c>
      <c r="E43" s="105" t="s">
        <v>469</v>
      </c>
      <c r="F43" s="47" t="s">
        <v>650</v>
      </c>
      <c r="G43" s="105" t="s">
        <v>44</v>
      </c>
      <c r="H43" s="108">
        <v>43721</v>
      </c>
      <c r="I43" s="53" t="s">
        <v>18</v>
      </c>
      <c r="J43" s="217" t="s">
        <v>231</v>
      </c>
      <c r="K43" s="76">
        <v>43728</v>
      </c>
      <c r="L43" s="158" t="s">
        <v>40</v>
      </c>
      <c r="M43" s="158" t="s">
        <v>138</v>
      </c>
      <c r="N43" s="158" t="s">
        <v>40</v>
      </c>
      <c r="O43" s="158" t="s">
        <v>138</v>
      </c>
      <c r="P43" s="158" t="s">
        <v>138</v>
      </c>
      <c r="Q43" s="105" t="s">
        <v>353</v>
      </c>
      <c r="R43" s="105" t="s">
        <v>16</v>
      </c>
      <c r="S43" s="105" t="s">
        <v>257</v>
      </c>
      <c r="T43" s="105" t="s">
        <v>352</v>
      </c>
      <c r="U43" s="105">
        <v>1</v>
      </c>
      <c r="V43" s="49">
        <v>43739</v>
      </c>
      <c r="W43" s="49">
        <v>43830</v>
      </c>
      <c r="X43" s="105" t="s">
        <v>24</v>
      </c>
      <c r="Y43" s="106" t="s">
        <v>55</v>
      </c>
      <c r="Z43" s="100" t="str">
        <f t="shared" si="0"/>
        <v>CERRADA</v>
      </c>
      <c r="AA43" s="219" t="str">
        <f t="shared" si="1"/>
        <v>CERRADA</v>
      </c>
      <c r="AB43" s="76" t="s">
        <v>966</v>
      </c>
      <c r="AC43" s="102" t="s">
        <v>155</v>
      </c>
      <c r="AD43" s="86" t="s">
        <v>978</v>
      </c>
      <c r="AE43" s="17" t="s">
        <v>979</v>
      </c>
      <c r="AF43" s="220" t="s">
        <v>980</v>
      </c>
      <c r="AG43" s="99" t="s">
        <v>982</v>
      </c>
      <c r="AH43" s="105" t="s">
        <v>39</v>
      </c>
      <c r="AI43" s="102" t="s">
        <v>42</v>
      </c>
      <c r="AJ43" s="160" t="s">
        <v>719</v>
      </c>
      <c r="AK43" s="111" t="s">
        <v>983</v>
      </c>
      <c r="AL43" s="112"/>
      <c r="AO43" s="197" t="s">
        <v>914</v>
      </c>
      <c r="AP43" s="197" t="s">
        <v>997</v>
      </c>
    </row>
    <row r="44" spans="1:43" ht="53.25" customHeight="1" x14ac:dyDescent="0.2">
      <c r="A44" s="69">
        <v>38</v>
      </c>
      <c r="B44" s="105" t="s">
        <v>25</v>
      </c>
      <c r="C44" s="105" t="s">
        <v>268</v>
      </c>
      <c r="D44" s="105" t="s">
        <v>20</v>
      </c>
      <c r="E44" s="105" t="s">
        <v>469</v>
      </c>
      <c r="F44" s="47" t="s">
        <v>650</v>
      </c>
      <c r="G44" s="105" t="s">
        <v>44</v>
      </c>
      <c r="H44" s="108">
        <v>43721</v>
      </c>
      <c r="I44" s="106" t="s">
        <v>18</v>
      </c>
      <c r="J44" s="213" t="s">
        <v>269</v>
      </c>
      <c r="K44" s="76">
        <v>43732</v>
      </c>
      <c r="L44" s="158" t="s">
        <v>40</v>
      </c>
      <c r="M44" s="158" t="s">
        <v>138</v>
      </c>
      <c r="N44" s="158" t="s">
        <v>40</v>
      </c>
      <c r="O44" s="158" t="s">
        <v>138</v>
      </c>
      <c r="P44" s="158" t="s">
        <v>138</v>
      </c>
      <c r="Q44" s="105" t="s">
        <v>354</v>
      </c>
      <c r="R44" s="105" t="s">
        <v>16</v>
      </c>
      <c r="S44" s="105" t="s">
        <v>355</v>
      </c>
      <c r="T44" s="105" t="s">
        <v>356</v>
      </c>
      <c r="U44" s="105" t="s">
        <v>259</v>
      </c>
      <c r="V44" s="108">
        <v>43831</v>
      </c>
      <c r="W44" s="108">
        <v>43860</v>
      </c>
      <c r="X44" s="105" t="s">
        <v>25</v>
      </c>
      <c r="Y44" s="106" t="s">
        <v>56</v>
      </c>
      <c r="Z44" s="100" t="str">
        <f t="shared" si="0"/>
        <v>CERRADA</v>
      </c>
      <c r="AA44" s="219" t="str">
        <f t="shared" si="1"/>
        <v>CERRADA</v>
      </c>
      <c r="AB44" s="76">
        <v>43938</v>
      </c>
      <c r="AC44" s="102" t="s">
        <v>155</v>
      </c>
      <c r="AD44" s="113" t="s">
        <v>750</v>
      </c>
      <c r="AE44" s="17" t="s">
        <v>751</v>
      </c>
      <c r="AF44" s="189" t="s">
        <v>56</v>
      </c>
      <c r="AG44" s="99" t="s">
        <v>723</v>
      </c>
      <c r="AH44" s="105" t="s">
        <v>39</v>
      </c>
      <c r="AI44" s="102" t="s">
        <v>42</v>
      </c>
      <c r="AJ44" s="160" t="s">
        <v>719</v>
      </c>
      <c r="AK44" s="111" t="s">
        <v>752</v>
      </c>
      <c r="AO44" s="197" t="s">
        <v>914</v>
      </c>
      <c r="AP44" s="197" t="s">
        <v>996</v>
      </c>
    </row>
    <row r="45" spans="1:43" ht="53.25" customHeight="1" x14ac:dyDescent="0.2">
      <c r="A45" s="69">
        <v>39</v>
      </c>
      <c r="B45" s="105" t="s">
        <v>32</v>
      </c>
      <c r="C45" s="105" t="s">
        <v>270</v>
      </c>
      <c r="D45" s="105" t="s">
        <v>20</v>
      </c>
      <c r="E45" s="105" t="s">
        <v>469</v>
      </c>
      <c r="F45" s="47" t="s">
        <v>650</v>
      </c>
      <c r="G45" s="105" t="s">
        <v>44</v>
      </c>
      <c r="H45" s="108">
        <v>43721</v>
      </c>
      <c r="I45" s="106" t="s">
        <v>18</v>
      </c>
      <c r="J45" s="213" t="s">
        <v>264</v>
      </c>
      <c r="K45" s="76">
        <v>43734</v>
      </c>
      <c r="L45" s="158" t="s">
        <v>40</v>
      </c>
      <c r="M45" s="158" t="s">
        <v>138</v>
      </c>
      <c r="N45" s="158" t="s">
        <v>40</v>
      </c>
      <c r="O45" s="158" t="s">
        <v>138</v>
      </c>
      <c r="P45" s="158" t="s">
        <v>138</v>
      </c>
      <c r="Q45" s="105" t="s">
        <v>357</v>
      </c>
      <c r="R45" s="105" t="s">
        <v>16</v>
      </c>
      <c r="S45" s="105" t="s">
        <v>358</v>
      </c>
      <c r="T45" s="105" t="s">
        <v>359</v>
      </c>
      <c r="U45" s="105" t="s">
        <v>360</v>
      </c>
      <c r="V45" s="108">
        <v>43831</v>
      </c>
      <c r="W45" s="108">
        <v>43861</v>
      </c>
      <c r="X45" s="105" t="s">
        <v>32</v>
      </c>
      <c r="Y45" s="106" t="s">
        <v>63</v>
      </c>
      <c r="Z45" s="100" t="str">
        <f t="shared" si="0"/>
        <v>CERRADA</v>
      </c>
      <c r="AA45" s="219" t="str">
        <f t="shared" si="1"/>
        <v>CERRADA</v>
      </c>
      <c r="AB45" s="76" t="s">
        <v>738</v>
      </c>
      <c r="AC45" s="102" t="s">
        <v>155</v>
      </c>
      <c r="AD45" s="86" t="s">
        <v>741</v>
      </c>
      <c r="AE45" s="118" t="s">
        <v>742</v>
      </c>
      <c r="AF45" s="220" t="s">
        <v>737</v>
      </c>
      <c r="AG45" s="99" t="s">
        <v>743</v>
      </c>
      <c r="AH45" s="105" t="s">
        <v>39</v>
      </c>
      <c r="AI45" s="102" t="s">
        <v>42</v>
      </c>
      <c r="AJ45" s="160" t="s">
        <v>719</v>
      </c>
      <c r="AK45" s="111" t="s">
        <v>744</v>
      </c>
      <c r="AO45" s="197" t="s">
        <v>914</v>
      </c>
      <c r="AP45" s="197" t="s">
        <v>996</v>
      </c>
    </row>
    <row r="46" spans="1:43" ht="53.25" customHeight="1" x14ac:dyDescent="0.2">
      <c r="A46" s="69">
        <v>40</v>
      </c>
      <c r="B46" s="105" t="s">
        <v>32</v>
      </c>
      <c r="C46" s="105" t="s">
        <v>405</v>
      </c>
      <c r="D46" s="105" t="s">
        <v>20</v>
      </c>
      <c r="E46" s="105" t="s">
        <v>394</v>
      </c>
      <c r="F46" s="47" t="s">
        <v>395</v>
      </c>
      <c r="G46" s="105" t="s">
        <v>43</v>
      </c>
      <c r="H46" s="108">
        <v>43727</v>
      </c>
      <c r="I46" s="106" t="s">
        <v>18</v>
      </c>
      <c r="J46" s="214" t="s">
        <v>396</v>
      </c>
      <c r="K46" s="76">
        <v>43823</v>
      </c>
      <c r="L46" s="158" t="s">
        <v>40</v>
      </c>
      <c r="M46" s="159" t="s">
        <v>138</v>
      </c>
      <c r="N46" s="159" t="s">
        <v>39</v>
      </c>
      <c r="O46" s="159" t="s">
        <v>397</v>
      </c>
      <c r="P46" s="159" t="s">
        <v>137</v>
      </c>
      <c r="Q46" s="105" t="s">
        <v>398</v>
      </c>
      <c r="R46" s="105" t="s">
        <v>16</v>
      </c>
      <c r="S46" s="105" t="s">
        <v>399</v>
      </c>
      <c r="T46" s="105" t="s">
        <v>400</v>
      </c>
      <c r="U46" s="105" t="s">
        <v>407</v>
      </c>
      <c r="V46" s="108">
        <v>43823</v>
      </c>
      <c r="W46" s="108">
        <v>44012</v>
      </c>
      <c r="X46" s="105" t="s">
        <v>32</v>
      </c>
      <c r="Y46" s="106" t="s">
        <v>63</v>
      </c>
      <c r="Z46" s="100" t="str">
        <f t="shared" si="0"/>
        <v>CERRADA</v>
      </c>
      <c r="AA46" s="219" t="str">
        <f t="shared" si="1"/>
        <v>CERRADA</v>
      </c>
      <c r="AB46" s="76">
        <v>43942</v>
      </c>
      <c r="AC46" s="102" t="s">
        <v>155</v>
      </c>
      <c r="AD46" s="86" t="s">
        <v>745</v>
      </c>
      <c r="AE46" s="118" t="s">
        <v>746</v>
      </c>
      <c r="AF46" s="189" t="s">
        <v>747</v>
      </c>
      <c r="AG46" s="99">
        <v>43950</v>
      </c>
      <c r="AH46" s="105" t="s">
        <v>39</v>
      </c>
      <c r="AI46" s="102" t="s">
        <v>42</v>
      </c>
      <c r="AJ46" s="100" t="s">
        <v>748</v>
      </c>
      <c r="AK46" s="111" t="s">
        <v>749</v>
      </c>
      <c r="AO46" s="197" t="s">
        <v>914</v>
      </c>
      <c r="AP46" s="197" t="s">
        <v>996</v>
      </c>
    </row>
    <row r="47" spans="1:43" ht="53.25" customHeight="1" x14ac:dyDescent="0.2">
      <c r="A47" s="69">
        <v>41</v>
      </c>
      <c r="B47" s="105" t="s">
        <v>32</v>
      </c>
      <c r="C47" s="105" t="s">
        <v>406</v>
      </c>
      <c r="D47" s="105" t="s">
        <v>20</v>
      </c>
      <c r="E47" s="105" t="s">
        <v>394</v>
      </c>
      <c r="F47" s="47" t="s">
        <v>395</v>
      </c>
      <c r="G47" s="105" t="s">
        <v>43</v>
      </c>
      <c r="H47" s="108">
        <v>43727</v>
      </c>
      <c r="I47" s="106" t="s">
        <v>18</v>
      </c>
      <c r="J47" s="214" t="s">
        <v>401</v>
      </c>
      <c r="K47" s="76">
        <v>43823</v>
      </c>
      <c r="L47" s="158" t="s">
        <v>40</v>
      </c>
      <c r="M47" s="159" t="s">
        <v>138</v>
      </c>
      <c r="N47" s="159" t="s">
        <v>40</v>
      </c>
      <c r="O47" s="158" t="s">
        <v>138</v>
      </c>
      <c r="P47" s="159" t="s">
        <v>137</v>
      </c>
      <c r="Q47" s="105" t="s">
        <v>402</v>
      </c>
      <c r="R47" s="105" t="s">
        <v>69</v>
      </c>
      <c r="S47" s="105" t="s">
        <v>403</v>
      </c>
      <c r="T47" s="105" t="s">
        <v>404</v>
      </c>
      <c r="U47" s="105" t="s">
        <v>407</v>
      </c>
      <c r="V47" s="108">
        <v>43823</v>
      </c>
      <c r="W47" s="108">
        <v>44042</v>
      </c>
      <c r="X47" s="105" t="s">
        <v>32</v>
      </c>
      <c r="Y47" s="106" t="s">
        <v>63</v>
      </c>
      <c r="Z47" s="100" t="str">
        <f t="shared" si="0"/>
        <v>CERRADA</v>
      </c>
      <c r="AA47" s="219" t="str">
        <f t="shared" si="1"/>
        <v>CERRADA</v>
      </c>
      <c r="AB47" s="76" t="s">
        <v>1305</v>
      </c>
      <c r="AC47" s="102" t="s">
        <v>155</v>
      </c>
      <c r="AD47" s="86" t="s">
        <v>1306</v>
      </c>
      <c r="AE47" s="17" t="s">
        <v>1307</v>
      </c>
      <c r="AF47" s="189" t="s">
        <v>1308</v>
      </c>
      <c r="AG47" s="99" t="s">
        <v>1309</v>
      </c>
      <c r="AH47" s="2" t="s">
        <v>39</v>
      </c>
      <c r="AI47" s="102" t="s">
        <v>42</v>
      </c>
      <c r="AJ47" s="100" t="s">
        <v>748</v>
      </c>
      <c r="AK47" s="111" t="s">
        <v>1335</v>
      </c>
      <c r="AO47" s="270" t="s">
        <v>913</v>
      </c>
      <c r="AP47" s="7" t="s">
        <v>1609</v>
      </c>
      <c r="AQ47" s="194"/>
    </row>
    <row r="48" spans="1:43" ht="53.25" customHeight="1" x14ac:dyDescent="0.2">
      <c r="A48" s="69">
        <v>42</v>
      </c>
      <c r="B48" s="105" t="s">
        <v>70</v>
      </c>
      <c r="C48" s="105" t="s">
        <v>417</v>
      </c>
      <c r="D48" s="105" t="s">
        <v>20</v>
      </c>
      <c r="E48" s="105" t="s">
        <v>469</v>
      </c>
      <c r="F48" s="47" t="s">
        <v>408</v>
      </c>
      <c r="G48" s="105" t="s">
        <v>134</v>
      </c>
      <c r="H48" s="108">
        <v>43759</v>
      </c>
      <c r="I48" s="106" t="s">
        <v>18</v>
      </c>
      <c r="J48" s="213" t="s">
        <v>409</v>
      </c>
      <c r="K48" s="76">
        <v>43761</v>
      </c>
      <c r="L48" s="158" t="s">
        <v>40</v>
      </c>
      <c r="M48" s="158" t="s">
        <v>138</v>
      </c>
      <c r="N48" s="158" t="s">
        <v>40</v>
      </c>
      <c r="O48" s="158" t="s">
        <v>138</v>
      </c>
      <c r="P48" s="158" t="s">
        <v>138</v>
      </c>
      <c r="Q48" s="105" t="s">
        <v>568</v>
      </c>
      <c r="R48" s="105" t="s">
        <v>16</v>
      </c>
      <c r="S48" s="105" t="s">
        <v>563</v>
      </c>
      <c r="T48" s="105" t="s">
        <v>410</v>
      </c>
      <c r="U48" s="105" t="s">
        <v>411</v>
      </c>
      <c r="V48" s="108">
        <v>43770</v>
      </c>
      <c r="W48" s="108">
        <v>43829</v>
      </c>
      <c r="X48" s="105" t="s">
        <v>70</v>
      </c>
      <c r="Y48" s="106" t="s">
        <v>57</v>
      </c>
      <c r="Z48" s="100" t="str">
        <f t="shared" si="0"/>
        <v>CERRADA</v>
      </c>
      <c r="AA48" s="219" t="str">
        <f t="shared" si="1"/>
        <v>CERRADA</v>
      </c>
      <c r="AB48" s="99" t="s">
        <v>947</v>
      </c>
      <c r="AC48" s="102" t="s">
        <v>155</v>
      </c>
      <c r="AD48" s="113" t="s">
        <v>948</v>
      </c>
      <c r="AE48" s="118" t="s">
        <v>949</v>
      </c>
      <c r="AF48" s="189" t="s">
        <v>726</v>
      </c>
      <c r="AG48" s="99" t="s">
        <v>950</v>
      </c>
      <c r="AH48" s="105" t="s">
        <v>39</v>
      </c>
      <c r="AI48" s="102" t="s">
        <v>42</v>
      </c>
      <c r="AJ48" s="100" t="s">
        <v>685</v>
      </c>
      <c r="AK48" s="111" t="s">
        <v>951</v>
      </c>
      <c r="AO48" s="197" t="s">
        <v>914</v>
      </c>
      <c r="AP48" s="197" t="s">
        <v>997</v>
      </c>
    </row>
    <row r="49" spans="1:42" ht="53.25" customHeight="1" x14ac:dyDescent="0.2">
      <c r="A49" s="69">
        <v>43</v>
      </c>
      <c r="B49" s="105" t="s">
        <v>70</v>
      </c>
      <c r="C49" s="105" t="s">
        <v>418</v>
      </c>
      <c r="D49" s="105" t="s">
        <v>20</v>
      </c>
      <c r="E49" s="105" t="s">
        <v>469</v>
      </c>
      <c r="F49" s="47" t="s">
        <v>408</v>
      </c>
      <c r="G49" s="105" t="s">
        <v>134</v>
      </c>
      <c r="H49" s="108">
        <v>43759</v>
      </c>
      <c r="I49" s="106" t="s">
        <v>49</v>
      </c>
      <c r="J49" s="213" t="s">
        <v>412</v>
      </c>
      <c r="K49" s="76">
        <v>43761</v>
      </c>
      <c r="L49" s="158" t="s">
        <v>40</v>
      </c>
      <c r="M49" s="158" t="s">
        <v>138</v>
      </c>
      <c r="N49" s="158" t="s">
        <v>40</v>
      </c>
      <c r="O49" s="158" t="s">
        <v>138</v>
      </c>
      <c r="P49" s="159" t="s">
        <v>138</v>
      </c>
      <c r="Q49" s="105" t="s">
        <v>413</v>
      </c>
      <c r="R49" s="105" t="s">
        <v>15</v>
      </c>
      <c r="S49" s="105" t="s">
        <v>564</v>
      </c>
      <c r="T49" s="105" t="s">
        <v>565</v>
      </c>
      <c r="U49" s="105" t="s">
        <v>566</v>
      </c>
      <c r="V49" s="108">
        <v>43761</v>
      </c>
      <c r="W49" s="108">
        <v>43784</v>
      </c>
      <c r="X49" s="105" t="s">
        <v>70</v>
      </c>
      <c r="Y49" s="106" t="s">
        <v>57</v>
      </c>
      <c r="Z49" s="100" t="str">
        <f t="shared" si="0"/>
        <v>CERRADA</v>
      </c>
      <c r="AA49" s="219" t="str">
        <f t="shared" si="1"/>
        <v>CERRADA</v>
      </c>
      <c r="AB49" s="99" t="s">
        <v>729</v>
      </c>
      <c r="AC49" s="102" t="s">
        <v>155</v>
      </c>
      <c r="AD49" s="113" t="s">
        <v>730</v>
      </c>
      <c r="AE49" s="17" t="s">
        <v>728</v>
      </c>
      <c r="AF49" s="189" t="s">
        <v>726</v>
      </c>
      <c r="AG49" s="99">
        <v>43949</v>
      </c>
      <c r="AH49" s="105" t="s">
        <v>39</v>
      </c>
      <c r="AI49" s="102" t="s">
        <v>42</v>
      </c>
      <c r="AJ49" s="100" t="s">
        <v>685</v>
      </c>
      <c r="AK49" s="111" t="s">
        <v>731</v>
      </c>
      <c r="AO49" s="197" t="s">
        <v>914</v>
      </c>
      <c r="AP49" s="197" t="s">
        <v>996</v>
      </c>
    </row>
    <row r="50" spans="1:42" ht="53.25" customHeight="1" x14ac:dyDescent="0.2">
      <c r="A50" s="69">
        <v>44</v>
      </c>
      <c r="B50" s="105" t="s">
        <v>70</v>
      </c>
      <c r="C50" s="105" t="s">
        <v>419</v>
      </c>
      <c r="D50" s="105" t="s">
        <v>20</v>
      </c>
      <c r="E50" s="105" t="s">
        <v>469</v>
      </c>
      <c r="F50" s="47" t="s">
        <v>408</v>
      </c>
      <c r="G50" s="105" t="s">
        <v>134</v>
      </c>
      <c r="H50" s="108">
        <v>43759</v>
      </c>
      <c r="I50" s="106" t="s">
        <v>49</v>
      </c>
      <c r="J50" s="213" t="s">
        <v>414</v>
      </c>
      <c r="K50" s="76">
        <v>43761</v>
      </c>
      <c r="L50" s="158" t="s">
        <v>40</v>
      </c>
      <c r="M50" s="158" t="s">
        <v>138</v>
      </c>
      <c r="N50" s="158" t="s">
        <v>40</v>
      </c>
      <c r="O50" s="158" t="s">
        <v>138</v>
      </c>
      <c r="P50" s="159" t="s">
        <v>138</v>
      </c>
      <c r="Q50" s="105" t="s">
        <v>415</v>
      </c>
      <c r="R50" s="105" t="s">
        <v>15</v>
      </c>
      <c r="S50" s="105" t="s">
        <v>567</v>
      </c>
      <c r="T50" s="105" t="s">
        <v>361</v>
      </c>
      <c r="U50" s="105" t="s">
        <v>416</v>
      </c>
      <c r="V50" s="108">
        <v>43770</v>
      </c>
      <c r="W50" s="108">
        <v>43829</v>
      </c>
      <c r="X50" s="105" t="s">
        <v>70</v>
      </c>
      <c r="Y50" s="106" t="s">
        <v>57</v>
      </c>
      <c r="Z50" s="100" t="str">
        <f t="shared" si="0"/>
        <v>CERRADA</v>
      </c>
      <c r="AA50" s="219" t="str">
        <f t="shared" si="1"/>
        <v>CERRADA</v>
      </c>
      <c r="AB50" s="99" t="s">
        <v>727</v>
      </c>
      <c r="AC50" s="102" t="s">
        <v>155</v>
      </c>
      <c r="AD50" s="86" t="s">
        <v>732</v>
      </c>
      <c r="AE50" s="17" t="s">
        <v>733</v>
      </c>
      <c r="AF50" s="189" t="s">
        <v>726</v>
      </c>
      <c r="AG50" s="99">
        <v>43949</v>
      </c>
      <c r="AH50" s="105" t="s">
        <v>39</v>
      </c>
      <c r="AI50" s="102" t="s">
        <v>42</v>
      </c>
      <c r="AJ50" s="100" t="s">
        <v>685</v>
      </c>
      <c r="AK50" s="111" t="s">
        <v>734</v>
      </c>
      <c r="AO50" s="197" t="s">
        <v>914</v>
      </c>
      <c r="AP50" s="197" t="s">
        <v>996</v>
      </c>
    </row>
    <row r="51" spans="1:42" ht="53.25" customHeight="1" x14ac:dyDescent="0.2">
      <c r="A51" s="69">
        <v>45</v>
      </c>
      <c r="B51" s="105" t="s">
        <v>24</v>
      </c>
      <c r="C51" s="105" t="s">
        <v>543</v>
      </c>
      <c r="D51" s="105" t="s">
        <v>20</v>
      </c>
      <c r="E51" s="105" t="s">
        <v>394</v>
      </c>
      <c r="F51" s="47" t="s">
        <v>569</v>
      </c>
      <c r="G51" s="105" t="s">
        <v>45</v>
      </c>
      <c r="H51" s="108">
        <v>43812</v>
      </c>
      <c r="I51" s="106" t="s">
        <v>18</v>
      </c>
      <c r="J51" s="214" t="s">
        <v>570</v>
      </c>
      <c r="K51" s="76">
        <v>43822</v>
      </c>
      <c r="L51" s="159" t="s">
        <v>40</v>
      </c>
      <c r="M51" s="159" t="s">
        <v>138</v>
      </c>
      <c r="N51" s="159" t="s">
        <v>40</v>
      </c>
      <c r="O51" s="158" t="s">
        <v>138</v>
      </c>
      <c r="P51" s="159" t="s">
        <v>138</v>
      </c>
      <c r="Q51" s="105" t="s">
        <v>571</v>
      </c>
      <c r="R51" s="105" t="s">
        <v>16</v>
      </c>
      <c r="S51" s="192" t="s">
        <v>683</v>
      </c>
      <c r="T51" s="105" t="s">
        <v>572</v>
      </c>
      <c r="U51" s="105" t="s">
        <v>573</v>
      </c>
      <c r="V51" s="108">
        <v>43876</v>
      </c>
      <c r="W51" s="161">
        <v>44012</v>
      </c>
      <c r="X51" s="105" t="s">
        <v>24</v>
      </c>
      <c r="Y51" s="106" t="s">
        <v>55</v>
      </c>
      <c r="Z51" s="100" t="str">
        <f t="shared" si="0"/>
        <v>CERRADA</v>
      </c>
      <c r="AA51" s="219" t="str">
        <f t="shared" si="1"/>
        <v>CERRADA</v>
      </c>
      <c r="AB51" s="76" t="s">
        <v>984</v>
      </c>
      <c r="AC51" s="102" t="s">
        <v>155</v>
      </c>
      <c r="AD51" s="59" t="s">
        <v>985</v>
      </c>
      <c r="AE51" s="192" t="s">
        <v>986</v>
      </c>
      <c r="AF51" s="220" t="s">
        <v>720</v>
      </c>
      <c r="AG51" s="99" t="s">
        <v>987</v>
      </c>
      <c r="AH51" s="105" t="s">
        <v>39</v>
      </c>
      <c r="AI51" s="102" t="s">
        <v>42</v>
      </c>
      <c r="AJ51" s="100" t="s">
        <v>685</v>
      </c>
      <c r="AK51" s="111" t="s">
        <v>988</v>
      </c>
      <c r="AO51" s="197" t="s">
        <v>914</v>
      </c>
      <c r="AP51" s="197" t="s">
        <v>997</v>
      </c>
    </row>
    <row r="52" spans="1:42" ht="53.25" customHeight="1" x14ac:dyDescent="0.2">
      <c r="A52" s="69">
        <v>46</v>
      </c>
      <c r="B52" s="105" t="s">
        <v>24</v>
      </c>
      <c r="C52" s="105" t="s">
        <v>543</v>
      </c>
      <c r="D52" s="105" t="s">
        <v>20</v>
      </c>
      <c r="E52" s="105" t="s">
        <v>394</v>
      </c>
      <c r="F52" s="47" t="s">
        <v>569</v>
      </c>
      <c r="G52" s="105" t="s">
        <v>45</v>
      </c>
      <c r="H52" s="108">
        <v>43812</v>
      </c>
      <c r="I52" s="106" t="s">
        <v>18</v>
      </c>
      <c r="J52" s="214" t="s">
        <v>570</v>
      </c>
      <c r="K52" s="76">
        <v>43823</v>
      </c>
      <c r="L52" s="159" t="s">
        <v>40</v>
      </c>
      <c r="M52" s="159" t="s">
        <v>138</v>
      </c>
      <c r="N52" s="159" t="s">
        <v>40</v>
      </c>
      <c r="O52" s="158" t="s">
        <v>138</v>
      </c>
      <c r="P52" s="159" t="s">
        <v>138</v>
      </c>
      <c r="Q52" s="105" t="s">
        <v>571</v>
      </c>
      <c r="R52" s="105" t="s">
        <v>16</v>
      </c>
      <c r="S52" s="192" t="s">
        <v>574</v>
      </c>
      <c r="T52" s="105" t="s">
        <v>575</v>
      </c>
      <c r="U52" s="105" t="s">
        <v>576</v>
      </c>
      <c r="V52" s="108">
        <v>43831</v>
      </c>
      <c r="W52" s="108">
        <v>44182</v>
      </c>
      <c r="X52" s="105" t="s">
        <v>24</v>
      </c>
      <c r="Y52" s="106" t="s">
        <v>55</v>
      </c>
      <c r="Z52" s="100" t="str">
        <f t="shared" si="0"/>
        <v>INICIADA EN LA VIGENCIA 2020</v>
      </c>
      <c r="AA52" s="219" t="str">
        <f t="shared" si="1"/>
        <v>SIN VENCER</v>
      </c>
      <c r="AB52" s="76" t="s">
        <v>1360</v>
      </c>
      <c r="AC52" s="102" t="s">
        <v>156</v>
      </c>
      <c r="AD52" s="59" t="s">
        <v>1361</v>
      </c>
      <c r="AE52" s="110" t="s">
        <v>1362</v>
      </c>
      <c r="AF52" s="220" t="s">
        <v>720</v>
      </c>
      <c r="AG52" s="99" t="s">
        <v>1363</v>
      </c>
      <c r="AH52" s="2" t="s">
        <v>40</v>
      </c>
      <c r="AI52" s="102" t="s">
        <v>68</v>
      </c>
      <c r="AJ52" s="100" t="s">
        <v>685</v>
      </c>
      <c r="AK52" s="111" t="s">
        <v>1364</v>
      </c>
      <c r="AO52" s="270" t="s">
        <v>913</v>
      </c>
      <c r="AP52" s="1"/>
    </row>
    <row r="53" spans="1:42" ht="53.25" customHeight="1" x14ac:dyDescent="0.2">
      <c r="A53" s="69">
        <v>47</v>
      </c>
      <c r="B53" s="105" t="s">
        <v>29</v>
      </c>
      <c r="C53" s="105" t="s">
        <v>456</v>
      </c>
      <c r="D53" s="105" t="s">
        <v>20</v>
      </c>
      <c r="E53" s="105" t="s">
        <v>394</v>
      </c>
      <c r="F53" s="47" t="s">
        <v>647</v>
      </c>
      <c r="G53" s="105" t="s">
        <v>45</v>
      </c>
      <c r="H53" s="108">
        <v>43818</v>
      </c>
      <c r="I53" s="106" t="s">
        <v>18</v>
      </c>
      <c r="J53" s="214" t="s">
        <v>420</v>
      </c>
      <c r="K53" s="76">
        <v>43852</v>
      </c>
      <c r="L53" s="159" t="s">
        <v>40</v>
      </c>
      <c r="M53" s="159" t="s">
        <v>138</v>
      </c>
      <c r="N53" s="159" t="s">
        <v>40</v>
      </c>
      <c r="O53" s="158" t="s">
        <v>138</v>
      </c>
      <c r="P53" s="159" t="s">
        <v>137</v>
      </c>
      <c r="Q53" s="105" t="s">
        <v>421</v>
      </c>
      <c r="R53" s="105" t="s">
        <v>16</v>
      </c>
      <c r="S53" s="105" t="s">
        <v>422</v>
      </c>
      <c r="T53" s="105" t="s">
        <v>423</v>
      </c>
      <c r="U53" s="105" t="s">
        <v>424</v>
      </c>
      <c r="V53" s="108">
        <v>43853</v>
      </c>
      <c r="W53" s="108">
        <v>44196</v>
      </c>
      <c r="X53" s="105" t="s">
        <v>29</v>
      </c>
      <c r="Y53" s="106" t="s">
        <v>61</v>
      </c>
      <c r="Z53" s="100" t="str">
        <f t="shared" si="0"/>
        <v>INICIADA EN LA VIGENCIA 2020</v>
      </c>
      <c r="AA53" s="219" t="str">
        <f t="shared" si="1"/>
        <v>SIN VENCER</v>
      </c>
      <c r="AB53" s="76" t="s">
        <v>1398</v>
      </c>
      <c r="AC53" s="102" t="s">
        <v>156</v>
      </c>
      <c r="AD53" s="114" t="s">
        <v>1399</v>
      </c>
      <c r="AE53" s="115" t="s">
        <v>1400</v>
      </c>
      <c r="AF53" s="191" t="s">
        <v>963</v>
      </c>
      <c r="AG53" s="99" t="s">
        <v>1401</v>
      </c>
      <c r="AH53" s="2" t="s">
        <v>40</v>
      </c>
      <c r="AI53" s="102" t="s">
        <v>68</v>
      </c>
      <c r="AJ53" s="100" t="s">
        <v>685</v>
      </c>
      <c r="AK53" s="111" t="s">
        <v>1402</v>
      </c>
      <c r="AO53" s="270" t="s">
        <v>913</v>
      </c>
      <c r="AP53" s="1"/>
    </row>
    <row r="54" spans="1:42" ht="53.25" customHeight="1" x14ac:dyDescent="0.2">
      <c r="A54" s="69">
        <v>48</v>
      </c>
      <c r="B54" s="105" t="s">
        <v>29</v>
      </c>
      <c r="C54" s="105" t="s">
        <v>457</v>
      </c>
      <c r="D54" s="105" t="s">
        <v>20</v>
      </c>
      <c r="E54" s="105" t="s">
        <v>394</v>
      </c>
      <c r="F54" s="47" t="s">
        <v>647</v>
      </c>
      <c r="G54" s="105" t="s">
        <v>45</v>
      </c>
      <c r="H54" s="108">
        <v>43818</v>
      </c>
      <c r="I54" s="106" t="s">
        <v>18</v>
      </c>
      <c r="J54" s="214" t="s">
        <v>425</v>
      </c>
      <c r="K54" s="76">
        <v>43852</v>
      </c>
      <c r="L54" s="159" t="s">
        <v>40</v>
      </c>
      <c r="M54" s="159" t="s">
        <v>138</v>
      </c>
      <c r="N54" s="159" t="s">
        <v>40</v>
      </c>
      <c r="O54" s="158" t="s">
        <v>138</v>
      </c>
      <c r="P54" s="159" t="s">
        <v>137</v>
      </c>
      <c r="Q54" s="105" t="s">
        <v>426</v>
      </c>
      <c r="R54" s="105" t="s">
        <v>16</v>
      </c>
      <c r="S54" s="105" t="s">
        <v>427</v>
      </c>
      <c r="T54" s="105" t="s">
        <v>428</v>
      </c>
      <c r="U54" s="105" t="s">
        <v>429</v>
      </c>
      <c r="V54" s="108">
        <v>43853</v>
      </c>
      <c r="W54" s="108">
        <v>44196</v>
      </c>
      <c r="X54" s="105" t="s">
        <v>29</v>
      </c>
      <c r="Y54" s="106" t="s">
        <v>61</v>
      </c>
      <c r="Z54" s="100" t="str">
        <f t="shared" si="0"/>
        <v>INICIADA EN LA VIGENCIA 2020</v>
      </c>
      <c r="AA54" s="219" t="str">
        <f t="shared" si="1"/>
        <v>SIN VENCER</v>
      </c>
      <c r="AB54" s="76" t="s">
        <v>1398</v>
      </c>
      <c r="AC54" s="102" t="s">
        <v>156</v>
      </c>
      <c r="AD54" s="114" t="s">
        <v>1403</v>
      </c>
      <c r="AE54" s="242" t="s">
        <v>1400</v>
      </c>
      <c r="AF54" s="191" t="s">
        <v>963</v>
      </c>
      <c r="AG54" s="99" t="s">
        <v>1401</v>
      </c>
      <c r="AH54" s="2" t="s">
        <v>40</v>
      </c>
      <c r="AI54" s="102" t="s">
        <v>68</v>
      </c>
      <c r="AJ54" s="100" t="s">
        <v>685</v>
      </c>
      <c r="AK54" s="111" t="s">
        <v>1404</v>
      </c>
      <c r="AO54" s="270" t="s">
        <v>913</v>
      </c>
      <c r="AP54" s="1"/>
    </row>
    <row r="55" spans="1:42" ht="53.25" customHeight="1" x14ac:dyDescent="0.2">
      <c r="A55" s="69">
        <v>49</v>
      </c>
      <c r="B55" s="105" t="s">
        <v>29</v>
      </c>
      <c r="C55" s="105" t="s">
        <v>457</v>
      </c>
      <c r="D55" s="105" t="s">
        <v>20</v>
      </c>
      <c r="E55" s="105" t="s">
        <v>394</v>
      </c>
      <c r="F55" s="47" t="s">
        <v>647</v>
      </c>
      <c r="G55" s="105" t="s">
        <v>45</v>
      </c>
      <c r="H55" s="108">
        <v>43818</v>
      </c>
      <c r="I55" s="106" t="s">
        <v>18</v>
      </c>
      <c r="J55" s="214" t="s">
        <v>425</v>
      </c>
      <c r="K55" s="76">
        <v>43852</v>
      </c>
      <c r="L55" s="159" t="s">
        <v>40</v>
      </c>
      <c r="M55" s="159" t="s">
        <v>138</v>
      </c>
      <c r="N55" s="159" t="s">
        <v>40</v>
      </c>
      <c r="O55" s="158" t="s">
        <v>138</v>
      </c>
      <c r="P55" s="159" t="s">
        <v>137</v>
      </c>
      <c r="Q55" s="105" t="s">
        <v>426</v>
      </c>
      <c r="R55" s="105" t="s">
        <v>15</v>
      </c>
      <c r="S55" s="105" t="s">
        <v>430</v>
      </c>
      <c r="T55" s="105" t="s">
        <v>431</v>
      </c>
      <c r="U55" s="105" t="s">
        <v>432</v>
      </c>
      <c r="V55" s="108">
        <v>43853</v>
      </c>
      <c r="W55" s="108">
        <v>43951</v>
      </c>
      <c r="X55" s="105" t="s">
        <v>29</v>
      </c>
      <c r="Y55" s="106" t="s">
        <v>61</v>
      </c>
      <c r="Z55" s="100" t="str">
        <f t="shared" si="0"/>
        <v>INICIADA EN LA VIGENCIA 2020</v>
      </c>
      <c r="AA55" s="219" t="str">
        <f t="shared" si="1"/>
        <v>VENCIDA EN LA VIGENCIA 2020</v>
      </c>
      <c r="AB55" s="76" t="s">
        <v>1398</v>
      </c>
      <c r="AC55" s="102" t="s">
        <v>156</v>
      </c>
      <c r="AD55" s="114" t="s">
        <v>1405</v>
      </c>
      <c r="AE55" s="118" t="s">
        <v>1406</v>
      </c>
      <c r="AF55" s="191" t="s">
        <v>964</v>
      </c>
      <c r="AG55" s="99" t="s">
        <v>1401</v>
      </c>
      <c r="AH55" s="2" t="s">
        <v>40</v>
      </c>
      <c r="AI55" s="102" t="s">
        <v>67</v>
      </c>
      <c r="AJ55" s="100" t="s">
        <v>685</v>
      </c>
      <c r="AK55" s="111" t="s">
        <v>1407</v>
      </c>
      <c r="AO55" s="270" t="s">
        <v>913</v>
      </c>
      <c r="AP55" s="1"/>
    </row>
    <row r="56" spans="1:42" ht="53.25" customHeight="1" x14ac:dyDescent="0.2">
      <c r="A56" s="69">
        <v>50</v>
      </c>
      <c r="B56" s="105" t="s">
        <v>29</v>
      </c>
      <c r="C56" s="105" t="s">
        <v>458</v>
      </c>
      <c r="D56" s="105" t="s">
        <v>20</v>
      </c>
      <c r="E56" s="105" t="s">
        <v>394</v>
      </c>
      <c r="F56" s="47" t="s">
        <v>647</v>
      </c>
      <c r="G56" s="105" t="s">
        <v>45</v>
      </c>
      <c r="H56" s="108">
        <v>43818</v>
      </c>
      <c r="I56" s="106" t="s">
        <v>18</v>
      </c>
      <c r="J56" s="214" t="s">
        <v>433</v>
      </c>
      <c r="K56" s="76">
        <v>43852</v>
      </c>
      <c r="L56" s="159" t="s">
        <v>40</v>
      </c>
      <c r="M56" s="159" t="s">
        <v>138</v>
      </c>
      <c r="N56" s="159" t="s">
        <v>40</v>
      </c>
      <c r="O56" s="158" t="s">
        <v>138</v>
      </c>
      <c r="P56" s="159" t="s">
        <v>137</v>
      </c>
      <c r="Q56" s="105" t="s">
        <v>434</v>
      </c>
      <c r="R56" s="105" t="s">
        <v>16</v>
      </c>
      <c r="S56" s="105" t="s">
        <v>435</v>
      </c>
      <c r="T56" s="105" t="s">
        <v>436</v>
      </c>
      <c r="U56" s="105" t="s">
        <v>437</v>
      </c>
      <c r="V56" s="108">
        <v>43853</v>
      </c>
      <c r="W56" s="108">
        <v>44196</v>
      </c>
      <c r="X56" s="105" t="s">
        <v>29</v>
      </c>
      <c r="Y56" s="106" t="s">
        <v>61</v>
      </c>
      <c r="Z56" s="100" t="str">
        <f t="shared" si="0"/>
        <v>INICIADA EN LA VIGENCIA 2020</v>
      </c>
      <c r="AA56" s="219" t="str">
        <f t="shared" si="1"/>
        <v>SIN VENCER</v>
      </c>
      <c r="AB56" s="76" t="s">
        <v>1398</v>
      </c>
      <c r="AC56" s="102" t="s">
        <v>156</v>
      </c>
      <c r="AD56" s="114" t="s">
        <v>1408</v>
      </c>
      <c r="AE56" s="242" t="s">
        <v>1409</v>
      </c>
      <c r="AF56" s="191" t="s">
        <v>964</v>
      </c>
      <c r="AG56" s="99" t="s">
        <v>1401</v>
      </c>
      <c r="AH56" s="2" t="s">
        <v>40</v>
      </c>
      <c r="AI56" s="102" t="s">
        <v>68</v>
      </c>
      <c r="AJ56" s="100" t="s">
        <v>685</v>
      </c>
      <c r="AK56" s="68" t="s">
        <v>1410</v>
      </c>
      <c r="AO56" s="270" t="s">
        <v>913</v>
      </c>
      <c r="AP56" s="1"/>
    </row>
    <row r="57" spans="1:42" ht="53.25" customHeight="1" x14ac:dyDescent="0.2">
      <c r="A57" s="69">
        <v>51</v>
      </c>
      <c r="B57" s="105" t="s">
        <v>29</v>
      </c>
      <c r="C57" s="105" t="s">
        <v>459</v>
      </c>
      <c r="D57" s="105" t="s">
        <v>20</v>
      </c>
      <c r="E57" s="105" t="s">
        <v>394</v>
      </c>
      <c r="F57" s="47" t="s">
        <v>647</v>
      </c>
      <c r="G57" s="105" t="s">
        <v>45</v>
      </c>
      <c r="H57" s="108">
        <v>43818</v>
      </c>
      <c r="I57" s="106" t="s">
        <v>18</v>
      </c>
      <c r="J57" s="214" t="s">
        <v>438</v>
      </c>
      <c r="K57" s="76">
        <v>43852</v>
      </c>
      <c r="L57" s="159" t="s">
        <v>40</v>
      </c>
      <c r="M57" s="159" t="s">
        <v>138</v>
      </c>
      <c r="N57" s="159" t="s">
        <v>40</v>
      </c>
      <c r="O57" s="158" t="s">
        <v>138</v>
      </c>
      <c r="P57" s="159" t="s">
        <v>137</v>
      </c>
      <c r="Q57" s="105" t="s">
        <v>439</v>
      </c>
      <c r="R57" s="105" t="s">
        <v>16</v>
      </c>
      <c r="S57" s="105" t="s">
        <v>440</v>
      </c>
      <c r="T57" s="105" t="s">
        <v>441</v>
      </c>
      <c r="U57" s="105" t="s">
        <v>442</v>
      </c>
      <c r="V57" s="108">
        <v>43853</v>
      </c>
      <c r="W57" s="108">
        <v>44196</v>
      </c>
      <c r="X57" s="105" t="s">
        <v>29</v>
      </c>
      <c r="Y57" s="106" t="s">
        <v>61</v>
      </c>
      <c r="Z57" s="100" t="str">
        <f t="shared" si="0"/>
        <v>INICIADA EN LA VIGENCIA 2020</v>
      </c>
      <c r="AA57" s="219" t="str">
        <f t="shared" si="1"/>
        <v>SIN VENCER</v>
      </c>
      <c r="AB57" s="76" t="s">
        <v>1398</v>
      </c>
      <c r="AC57" s="102" t="s">
        <v>156</v>
      </c>
      <c r="AD57" s="116" t="s">
        <v>1412</v>
      </c>
      <c r="AE57" s="242" t="s">
        <v>1411</v>
      </c>
      <c r="AF57" s="191" t="s">
        <v>964</v>
      </c>
      <c r="AG57" s="99" t="s">
        <v>1401</v>
      </c>
      <c r="AH57" s="2" t="s">
        <v>40</v>
      </c>
      <c r="AI57" s="102" t="s">
        <v>68</v>
      </c>
      <c r="AJ57" s="100" t="s">
        <v>685</v>
      </c>
      <c r="AK57" s="111" t="s">
        <v>1413</v>
      </c>
      <c r="AO57" s="270" t="s">
        <v>913</v>
      </c>
      <c r="AP57" s="1"/>
    </row>
    <row r="58" spans="1:42" ht="53.25" customHeight="1" x14ac:dyDescent="0.2">
      <c r="A58" s="69">
        <v>52</v>
      </c>
      <c r="B58" s="105" t="s">
        <v>29</v>
      </c>
      <c r="C58" s="105" t="s">
        <v>459</v>
      </c>
      <c r="D58" s="105" t="s">
        <v>20</v>
      </c>
      <c r="E58" s="105" t="s">
        <v>394</v>
      </c>
      <c r="F58" s="47" t="s">
        <v>647</v>
      </c>
      <c r="G58" s="105" t="s">
        <v>45</v>
      </c>
      <c r="H58" s="108">
        <v>43818</v>
      </c>
      <c r="I58" s="106" t="s">
        <v>18</v>
      </c>
      <c r="J58" s="214" t="s">
        <v>438</v>
      </c>
      <c r="K58" s="76">
        <v>43852</v>
      </c>
      <c r="L58" s="159" t="s">
        <v>40</v>
      </c>
      <c r="M58" s="159" t="s">
        <v>138</v>
      </c>
      <c r="N58" s="159" t="s">
        <v>40</v>
      </c>
      <c r="O58" s="158" t="s">
        <v>138</v>
      </c>
      <c r="P58" s="159" t="s">
        <v>137</v>
      </c>
      <c r="Q58" s="105" t="s">
        <v>439</v>
      </c>
      <c r="R58" s="105" t="s">
        <v>15</v>
      </c>
      <c r="S58" s="105" t="s">
        <v>443</v>
      </c>
      <c r="T58" s="105" t="s">
        <v>444</v>
      </c>
      <c r="U58" s="105" t="s">
        <v>445</v>
      </c>
      <c r="V58" s="108">
        <v>43853</v>
      </c>
      <c r="W58" s="108">
        <v>43951</v>
      </c>
      <c r="X58" s="105" t="s">
        <v>29</v>
      </c>
      <c r="Y58" s="106" t="s">
        <v>61</v>
      </c>
      <c r="Z58" s="100" t="str">
        <f t="shared" si="0"/>
        <v>INICIADA EN LA VIGENCIA 2020</v>
      </c>
      <c r="AA58" s="219" t="str">
        <f t="shared" si="1"/>
        <v>VENCIDA EN LA VIGENCIA 2020</v>
      </c>
      <c r="AB58" s="76" t="s">
        <v>1398</v>
      </c>
      <c r="AC58" s="102" t="s">
        <v>156</v>
      </c>
      <c r="AD58" s="116" t="s">
        <v>1414</v>
      </c>
      <c r="AE58" s="118" t="s">
        <v>1415</v>
      </c>
      <c r="AF58" s="191" t="s">
        <v>964</v>
      </c>
      <c r="AG58" s="99" t="s">
        <v>1401</v>
      </c>
      <c r="AH58" s="2" t="s">
        <v>40</v>
      </c>
      <c r="AI58" s="102" t="s">
        <v>67</v>
      </c>
      <c r="AJ58" s="100" t="s">
        <v>685</v>
      </c>
      <c r="AK58" s="68" t="s">
        <v>1416</v>
      </c>
      <c r="AO58" s="270" t="s">
        <v>913</v>
      </c>
      <c r="AP58" s="1"/>
    </row>
    <row r="59" spans="1:42" ht="53.25" customHeight="1" x14ac:dyDescent="0.2">
      <c r="A59" s="69">
        <v>53</v>
      </c>
      <c r="B59" s="105" t="s">
        <v>29</v>
      </c>
      <c r="C59" s="105" t="s">
        <v>460</v>
      </c>
      <c r="D59" s="105" t="s">
        <v>20</v>
      </c>
      <c r="E59" s="105" t="s">
        <v>394</v>
      </c>
      <c r="F59" s="47" t="s">
        <v>647</v>
      </c>
      <c r="G59" s="105" t="s">
        <v>45</v>
      </c>
      <c r="H59" s="108">
        <v>43818</v>
      </c>
      <c r="I59" s="106" t="s">
        <v>18</v>
      </c>
      <c r="J59" s="214" t="s">
        <v>645</v>
      </c>
      <c r="K59" s="76">
        <v>43850</v>
      </c>
      <c r="L59" s="159" t="s">
        <v>40</v>
      </c>
      <c r="M59" s="159" t="s">
        <v>138</v>
      </c>
      <c r="N59" s="159" t="s">
        <v>40</v>
      </c>
      <c r="O59" s="158" t="s">
        <v>138</v>
      </c>
      <c r="P59" s="159" t="s">
        <v>137</v>
      </c>
      <c r="Q59" s="105" t="s">
        <v>446</v>
      </c>
      <c r="R59" s="105" t="s">
        <v>16</v>
      </c>
      <c r="S59" s="105" t="s">
        <v>447</v>
      </c>
      <c r="T59" s="105" t="s">
        <v>448</v>
      </c>
      <c r="U59" s="105" t="s">
        <v>449</v>
      </c>
      <c r="V59" s="108">
        <v>43853</v>
      </c>
      <c r="W59" s="108">
        <v>44196</v>
      </c>
      <c r="X59" s="105" t="s">
        <v>29</v>
      </c>
      <c r="Y59" s="106" t="s">
        <v>61</v>
      </c>
      <c r="Z59" s="100" t="str">
        <f t="shared" si="0"/>
        <v>INICIADA EN LA VIGENCIA 2020</v>
      </c>
      <c r="AA59" s="219" t="str">
        <f t="shared" si="1"/>
        <v>SIN VENCER</v>
      </c>
      <c r="AB59" s="76" t="s">
        <v>1398</v>
      </c>
      <c r="AC59" s="102" t="s">
        <v>156</v>
      </c>
      <c r="AD59" s="116" t="s">
        <v>1417</v>
      </c>
      <c r="AE59" s="115" t="s">
        <v>1418</v>
      </c>
      <c r="AF59" s="191" t="s">
        <v>964</v>
      </c>
      <c r="AG59" s="99" t="s">
        <v>1401</v>
      </c>
      <c r="AH59" s="2" t="s">
        <v>40</v>
      </c>
      <c r="AI59" s="102" t="s">
        <v>68</v>
      </c>
      <c r="AJ59" s="100" t="s">
        <v>685</v>
      </c>
      <c r="AK59" s="68" t="s">
        <v>1419</v>
      </c>
      <c r="AO59" s="270" t="s">
        <v>913</v>
      </c>
      <c r="AP59" s="1"/>
    </row>
    <row r="60" spans="1:42" ht="53.25" customHeight="1" x14ac:dyDescent="0.2">
      <c r="A60" s="69">
        <v>54</v>
      </c>
      <c r="B60" s="105" t="s">
        <v>29</v>
      </c>
      <c r="C60" s="105" t="s">
        <v>460</v>
      </c>
      <c r="D60" s="105" t="s">
        <v>20</v>
      </c>
      <c r="E60" s="105" t="s">
        <v>394</v>
      </c>
      <c r="F60" s="47" t="s">
        <v>647</v>
      </c>
      <c r="G60" s="105" t="s">
        <v>45</v>
      </c>
      <c r="H60" s="108">
        <v>43818</v>
      </c>
      <c r="I60" s="106" t="s">
        <v>18</v>
      </c>
      <c r="J60" s="214" t="s">
        <v>645</v>
      </c>
      <c r="K60" s="76">
        <v>43850</v>
      </c>
      <c r="L60" s="159" t="s">
        <v>40</v>
      </c>
      <c r="M60" s="159" t="s">
        <v>138</v>
      </c>
      <c r="N60" s="159" t="s">
        <v>40</v>
      </c>
      <c r="O60" s="158" t="s">
        <v>138</v>
      </c>
      <c r="P60" s="159" t="s">
        <v>137</v>
      </c>
      <c r="Q60" s="105" t="s">
        <v>446</v>
      </c>
      <c r="R60" s="105" t="s">
        <v>15</v>
      </c>
      <c r="S60" s="105" t="s">
        <v>450</v>
      </c>
      <c r="T60" s="105" t="s">
        <v>451</v>
      </c>
      <c r="U60" s="105" t="s">
        <v>452</v>
      </c>
      <c r="V60" s="108">
        <v>43853</v>
      </c>
      <c r="W60" s="108">
        <v>43951</v>
      </c>
      <c r="X60" s="105" t="s">
        <v>29</v>
      </c>
      <c r="Y60" s="106" t="s">
        <v>61</v>
      </c>
      <c r="Z60" s="100" t="str">
        <f t="shared" si="0"/>
        <v>INICIADA EN LA VIGENCIA 2020</v>
      </c>
      <c r="AA60" s="219" t="str">
        <f t="shared" si="1"/>
        <v>VENCIDA EN LA VIGENCIA 2020</v>
      </c>
      <c r="AB60" s="76" t="s">
        <v>1398</v>
      </c>
      <c r="AC60" s="102" t="s">
        <v>156</v>
      </c>
      <c r="AD60" s="114" t="s">
        <v>1420</v>
      </c>
      <c r="AE60" s="17" t="s">
        <v>1421</v>
      </c>
      <c r="AF60" s="191" t="s">
        <v>964</v>
      </c>
      <c r="AG60" s="99" t="s">
        <v>1401</v>
      </c>
      <c r="AH60" s="2" t="s">
        <v>40</v>
      </c>
      <c r="AI60" s="102" t="s">
        <v>67</v>
      </c>
      <c r="AJ60" s="100" t="s">
        <v>685</v>
      </c>
      <c r="AK60" s="111" t="s">
        <v>1422</v>
      </c>
      <c r="AO60" s="270" t="s">
        <v>913</v>
      </c>
      <c r="AP60" s="1"/>
    </row>
    <row r="61" spans="1:42" ht="53.25" customHeight="1" x14ac:dyDescent="0.2">
      <c r="A61" s="69">
        <v>55</v>
      </c>
      <c r="B61" s="105" t="s">
        <v>29</v>
      </c>
      <c r="C61" s="105" t="s">
        <v>460</v>
      </c>
      <c r="D61" s="105" t="s">
        <v>20</v>
      </c>
      <c r="E61" s="105" t="s">
        <v>394</v>
      </c>
      <c r="F61" s="47" t="s">
        <v>647</v>
      </c>
      <c r="G61" s="105" t="s">
        <v>45</v>
      </c>
      <c r="H61" s="108">
        <v>43818</v>
      </c>
      <c r="I61" s="106" t="s">
        <v>18</v>
      </c>
      <c r="J61" s="214" t="s">
        <v>646</v>
      </c>
      <c r="K61" s="76">
        <v>43850</v>
      </c>
      <c r="L61" s="159" t="s">
        <v>40</v>
      </c>
      <c r="M61" s="159" t="s">
        <v>138</v>
      </c>
      <c r="N61" s="159" t="s">
        <v>40</v>
      </c>
      <c r="O61" s="158" t="s">
        <v>138</v>
      </c>
      <c r="P61" s="159" t="s">
        <v>137</v>
      </c>
      <c r="Q61" s="105" t="s">
        <v>446</v>
      </c>
      <c r="R61" s="105" t="s">
        <v>15</v>
      </c>
      <c r="S61" s="105" t="s">
        <v>453</v>
      </c>
      <c r="T61" s="105" t="s">
        <v>454</v>
      </c>
      <c r="U61" s="105" t="s">
        <v>455</v>
      </c>
      <c r="V61" s="108">
        <v>43853</v>
      </c>
      <c r="W61" s="108">
        <v>43951</v>
      </c>
      <c r="X61" s="105" t="s">
        <v>29</v>
      </c>
      <c r="Y61" s="106" t="s">
        <v>61</v>
      </c>
      <c r="Z61" s="100" t="str">
        <f t="shared" si="0"/>
        <v>INICIADA EN LA VIGENCIA 2020</v>
      </c>
      <c r="AA61" s="219" t="str">
        <f t="shared" si="1"/>
        <v>VENCIDA EN LA VIGENCIA 2020</v>
      </c>
      <c r="AB61" s="76" t="s">
        <v>1398</v>
      </c>
      <c r="AC61" s="102" t="s">
        <v>156</v>
      </c>
      <c r="AD61" s="114" t="s">
        <v>1423</v>
      </c>
      <c r="AE61" s="115" t="s">
        <v>1424</v>
      </c>
      <c r="AF61" s="191" t="s">
        <v>964</v>
      </c>
      <c r="AG61" s="99" t="s">
        <v>1401</v>
      </c>
      <c r="AH61" s="2" t="s">
        <v>40</v>
      </c>
      <c r="AI61" s="102" t="s">
        <v>67</v>
      </c>
      <c r="AJ61" s="100" t="s">
        <v>685</v>
      </c>
      <c r="AK61" s="111" t="s">
        <v>1425</v>
      </c>
      <c r="AO61" s="270" t="s">
        <v>913</v>
      </c>
      <c r="AP61" s="1"/>
    </row>
    <row r="62" spans="1:42" ht="53.25" customHeight="1" x14ac:dyDescent="0.2">
      <c r="A62" s="69">
        <v>56</v>
      </c>
      <c r="B62" s="105" t="s">
        <v>31</v>
      </c>
      <c r="C62" s="105" t="s">
        <v>474</v>
      </c>
      <c r="D62" s="105" t="s">
        <v>20</v>
      </c>
      <c r="E62" s="105" t="s">
        <v>394</v>
      </c>
      <c r="F62" s="47" t="s">
        <v>461</v>
      </c>
      <c r="G62" s="105" t="s">
        <v>45</v>
      </c>
      <c r="H62" s="108">
        <v>43816</v>
      </c>
      <c r="I62" s="106" t="s">
        <v>18</v>
      </c>
      <c r="J62" s="213" t="s">
        <v>462</v>
      </c>
      <c r="K62" s="76">
        <v>43833</v>
      </c>
      <c r="L62" s="159" t="s">
        <v>39</v>
      </c>
      <c r="M62" s="159" t="s">
        <v>463</v>
      </c>
      <c r="N62" s="159" t="s">
        <v>40</v>
      </c>
      <c r="O62" s="158" t="s">
        <v>138</v>
      </c>
      <c r="P62" s="159" t="s">
        <v>137</v>
      </c>
      <c r="Q62" s="105" t="s">
        <v>464</v>
      </c>
      <c r="R62" s="105" t="s">
        <v>16</v>
      </c>
      <c r="S62" s="105" t="s">
        <v>465</v>
      </c>
      <c r="T62" s="105" t="s">
        <v>317</v>
      </c>
      <c r="U62" s="105" t="s">
        <v>317</v>
      </c>
      <c r="V62" s="108">
        <v>43866</v>
      </c>
      <c r="W62" s="108">
        <v>43921</v>
      </c>
      <c r="X62" s="105" t="s">
        <v>31</v>
      </c>
      <c r="Y62" s="50" t="s">
        <v>64</v>
      </c>
      <c r="Z62" s="100" t="str">
        <f>IF(V62="","",IF(OR(AI62="CERRADA ",AI62="CERRADA POR VENCIMIENTO DE TERMINOS"),"CERRADA",IF(V62&lt;43831,CONCATENATE("INICIADA EN LA VIGENCIA ",YEAR(V62)),IF(AND(V62&lt;$U$4,V62&gt;=43831),CONCATENATE("INICIADA EN LA VIGENCIA ",YEAR(V62)),"NO INICIADA"))))</f>
        <v>CERRADA</v>
      </c>
      <c r="AA62" s="219" t="str">
        <f>IF(W62="","",IF(OR(AI62="CERRADA ",AI62="CERRADA POR VENCIMIENTO DE TERMINOS"),"CERRADA",IF(W62&lt;=$U$4-411,CONCATENATE("VENCIDA EN LA VIGENCIA ",YEAR(W62)),IF(AND(W62&lt;$U$4,W62&gt;$U$4-411),CONCATENATE("VENCIDA EN LA VIGENCIA ",YEAR(W62)),IF(W62&gt;=$U$4+28,"SIN VENCER","PRÓXIMA A VENCER")))))</f>
        <v>CERRADA</v>
      </c>
      <c r="AB62" s="76" t="s">
        <v>941</v>
      </c>
      <c r="AC62" s="102" t="s">
        <v>155</v>
      </c>
      <c r="AD62" s="86" t="s">
        <v>953</v>
      </c>
      <c r="AE62" s="118" t="s">
        <v>954</v>
      </c>
      <c r="AF62" s="220" t="s">
        <v>260</v>
      </c>
      <c r="AG62" s="99" t="s">
        <v>955</v>
      </c>
      <c r="AH62" s="105" t="s">
        <v>39</v>
      </c>
      <c r="AI62" s="102" t="s">
        <v>42</v>
      </c>
      <c r="AJ62" s="100" t="s">
        <v>685</v>
      </c>
      <c r="AK62" s="111" t="s">
        <v>956</v>
      </c>
      <c r="AO62" s="197" t="s">
        <v>914</v>
      </c>
      <c r="AP62" s="197" t="s">
        <v>997</v>
      </c>
    </row>
    <row r="63" spans="1:42" ht="53.25" customHeight="1" x14ac:dyDescent="0.2">
      <c r="A63" s="69">
        <v>57</v>
      </c>
      <c r="B63" s="105" t="s">
        <v>31</v>
      </c>
      <c r="C63" s="105" t="s">
        <v>475</v>
      </c>
      <c r="D63" s="105" t="s">
        <v>20</v>
      </c>
      <c r="E63" s="105" t="s">
        <v>394</v>
      </c>
      <c r="F63" s="47" t="s">
        <v>461</v>
      </c>
      <c r="G63" s="105" t="s">
        <v>45</v>
      </c>
      <c r="H63" s="108">
        <v>43816</v>
      </c>
      <c r="I63" s="106" t="s">
        <v>18</v>
      </c>
      <c r="J63" s="213" t="s">
        <v>466</v>
      </c>
      <c r="K63" s="76">
        <v>43833</v>
      </c>
      <c r="L63" s="159" t="s">
        <v>39</v>
      </c>
      <c r="M63" s="159" t="s">
        <v>203</v>
      </c>
      <c r="N63" s="159" t="s">
        <v>40</v>
      </c>
      <c r="O63" s="158" t="s">
        <v>138</v>
      </c>
      <c r="P63" s="159" t="s">
        <v>137</v>
      </c>
      <c r="Q63" s="105" t="s">
        <v>467</v>
      </c>
      <c r="R63" s="105" t="s">
        <v>16</v>
      </c>
      <c r="S63" s="105" t="s">
        <v>468</v>
      </c>
      <c r="T63" s="105" t="s">
        <v>312</v>
      </c>
      <c r="U63" s="105" t="s">
        <v>313</v>
      </c>
      <c r="V63" s="108">
        <v>43866</v>
      </c>
      <c r="W63" s="108">
        <v>43921</v>
      </c>
      <c r="X63" s="105" t="s">
        <v>31</v>
      </c>
      <c r="Y63" s="50" t="s">
        <v>64</v>
      </c>
      <c r="Z63" s="100" t="str">
        <f>IF(V63="","",IF(OR(AI63="CERRADA ",AI63="CERRADA POR VENCIMIENTO DE TERMINOS"),"CERRADA",IF(V63&lt;43831,CONCATENATE("INICIADA EN LA VIGENCIA ",YEAR(V63)),IF(AND(V63&lt;$U$4,V63&gt;=43831),CONCATENATE("INICIADA EN LA VIGENCIA ",YEAR(V63)),"NO INICIADA"))))</f>
        <v>CERRADA</v>
      </c>
      <c r="AA63" s="219" t="str">
        <f>IF(W63="","",IF(OR(AI63="CERRADA ",AI63="CERRADA POR VENCIMIENTO DE TERMINOS"),"CERRADA",IF(W63&lt;=$U$4-411,CONCATENATE("VENCIDA EN LA VIGENCIA ",YEAR(W63)),IF(AND(W63&lt;$U$4,W63&gt;$U$4-411),CONCATENATE("VENCIDA EN LA VIGENCIA ",YEAR(W63)),IF(W63&gt;=$U$4+28,"SIN VENCER","PRÓXIMA A VENCER")))))</f>
        <v>CERRADA</v>
      </c>
      <c r="AB63" s="76" t="s">
        <v>941</v>
      </c>
      <c r="AC63" s="102" t="s">
        <v>155</v>
      </c>
      <c r="AD63" s="86" t="s">
        <v>957</v>
      </c>
      <c r="AE63" s="17" t="s">
        <v>704</v>
      </c>
      <c r="AF63" s="220" t="s">
        <v>260</v>
      </c>
      <c r="AG63" s="99" t="s">
        <v>955</v>
      </c>
      <c r="AH63" s="105" t="s">
        <v>39</v>
      </c>
      <c r="AI63" s="102" t="s">
        <v>42</v>
      </c>
      <c r="AJ63" s="100" t="s">
        <v>685</v>
      </c>
      <c r="AK63" s="111" t="s">
        <v>958</v>
      </c>
      <c r="AO63" s="197" t="s">
        <v>914</v>
      </c>
      <c r="AP63" s="197" t="s">
        <v>997</v>
      </c>
    </row>
    <row r="64" spans="1:42" ht="53.25" customHeight="1" x14ac:dyDescent="0.2">
      <c r="A64" s="69">
        <v>58</v>
      </c>
      <c r="B64" s="105" t="s">
        <v>70</v>
      </c>
      <c r="C64" s="105" t="s">
        <v>491</v>
      </c>
      <c r="D64" s="105" t="s">
        <v>20</v>
      </c>
      <c r="E64" s="105" t="s">
        <v>469</v>
      </c>
      <c r="F64" s="47" t="s">
        <v>893</v>
      </c>
      <c r="G64" s="105" t="s">
        <v>134</v>
      </c>
      <c r="H64" s="108">
        <v>43819</v>
      </c>
      <c r="I64" s="106" t="s">
        <v>18</v>
      </c>
      <c r="J64" s="213" t="s">
        <v>470</v>
      </c>
      <c r="K64" s="76">
        <v>43860</v>
      </c>
      <c r="L64" s="159" t="s">
        <v>40</v>
      </c>
      <c r="M64" s="159" t="s">
        <v>138</v>
      </c>
      <c r="N64" s="159" t="s">
        <v>40</v>
      </c>
      <c r="O64" s="158" t="s">
        <v>138</v>
      </c>
      <c r="P64" s="159" t="s">
        <v>137</v>
      </c>
      <c r="Q64" s="105" t="s">
        <v>471</v>
      </c>
      <c r="R64" s="105" t="s">
        <v>16</v>
      </c>
      <c r="S64" s="105" t="s">
        <v>472</v>
      </c>
      <c r="T64" s="105" t="s">
        <v>473</v>
      </c>
      <c r="U64" s="105">
        <v>2</v>
      </c>
      <c r="V64" s="108">
        <v>43864</v>
      </c>
      <c r="W64" s="108">
        <v>44012</v>
      </c>
      <c r="X64" s="105" t="s">
        <v>32</v>
      </c>
      <c r="Y64" s="106" t="s">
        <v>63</v>
      </c>
      <c r="Z64" s="100" t="str">
        <f t="shared" si="0"/>
        <v>CERRADA</v>
      </c>
      <c r="AA64" s="219" t="str">
        <f t="shared" si="1"/>
        <v>CERRADA</v>
      </c>
      <c r="AB64" s="76" t="s">
        <v>941</v>
      </c>
      <c r="AC64" s="102" t="s">
        <v>155</v>
      </c>
      <c r="AD64" s="86" t="s">
        <v>944</v>
      </c>
      <c r="AE64" s="118" t="s">
        <v>945</v>
      </c>
      <c r="AF64" s="189" t="s">
        <v>942</v>
      </c>
      <c r="AG64" s="99" t="s">
        <v>943</v>
      </c>
      <c r="AH64" s="105" t="s">
        <v>39</v>
      </c>
      <c r="AI64" s="102" t="s">
        <v>42</v>
      </c>
      <c r="AJ64" s="100" t="s">
        <v>748</v>
      </c>
      <c r="AK64" s="111" t="s">
        <v>946</v>
      </c>
      <c r="AO64" s="197" t="s">
        <v>914</v>
      </c>
      <c r="AP64" s="197" t="s">
        <v>997</v>
      </c>
    </row>
    <row r="65" spans="1:46" ht="53.25" customHeight="1" x14ac:dyDescent="0.2">
      <c r="A65" s="69">
        <v>59</v>
      </c>
      <c r="B65" s="105" t="s">
        <v>70</v>
      </c>
      <c r="C65" s="105" t="s">
        <v>492</v>
      </c>
      <c r="D65" s="105" t="s">
        <v>20</v>
      </c>
      <c r="E65" s="105" t="s">
        <v>469</v>
      </c>
      <c r="F65" s="47" t="s">
        <v>893</v>
      </c>
      <c r="G65" s="105" t="s">
        <v>134</v>
      </c>
      <c r="H65" s="108">
        <v>43819</v>
      </c>
      <c r="I65" s="106" t="s">
        <v>18</v>
      </c>
      <c r="J65" s="213" t="s">
        <v>476</v>
      </c>
      <c r="K65" s="76">
        <v>43837</v>
      </c>
      <c r="L65" s="159" t="s">
        <v>40</v>
      </c>
      <c r="M65" s="159" t="s">
        <v>138</v>
      </c>
      <c r="N65" s="159" t="s">
        <v>39</v>
      </c>
      <c r="O65" s="159" t="s">
        <v>477</v>
      </c>
      <c r="P65" s="159" t="s">
        <v>137</v>
      </c>
      <c r="Q65" s="105" t="s">
        <v>478</v>
      </c>
      <c r="R65" s="105" t="s">
        <v>15</v>
      </c>
      <c r="S65" s="105" t="s">
        <v>479</v>
      </c>
      <c r="T65" s="105" t="s">
        <v>480</v>
      </c>
      <c r="U65" s="105" t="s">
        <v>481</v>
      </c>
      <c r="V65" s="108">
        <v>43839</v>
      </c>
      <c r="W65" s="108">
        <v>43889</v>
      </c>
      <c r="X65" s="105" t="s">
        <v>70</v>
      </c>
      <c r="Y65" s="106" t="s">
        <v>57</v>
      </c>
      <c r="Z65" s="100" t="str">
        <f t="shared" si="0"/>
        <v>CERRADA</v>
      </c>
      <c r="AA65" s="219" t="str">
        <f t="shared" si="1"/>
        <v>CERRADA</v>
      </c>
      <c r="AB65" s="76" t="s">
        <v>1524</v>
      </c>
      <c r="AC65" s="102" t="s">
        <v>155</v>
      </c>
      <c r="AD65" s="86" t="s">
        <v>1525</v>
      </c>
      <c r="AE65" s="118" t="s">
        <v>1526</v>
      </c>
      <c r="AF65" s="190" t="s">
        <v>1527</v>
      </c>
      <c r="AG65" s="99" t="s">
        <v>1528</v>
      </c>
      <c r="AH65" s="2" t="s">
        <v>39</v>
      </c>
      <c r="AI65" s="102" t="s">
        <v>42</v>
      </c>
      <c r="AJ65" s="100" t="s">
        <v>685</v>
      </c>
      <c r="AK65" s="111" t="s">
        <v>1537</v>
      </c>
      <c r="AO65" s="270" t="s">
        <v>913</v>
      </c>
      <c r="AP65" s="7" t="s">
        <v>1609</v>
      </c>
    </row>
    <row r="66" spans="1:46" ht="53.25" customHeight="1" x14ac:dyDescent="0.2">
      <c r="A66" s="69">
        <v>60</v>
      </c>
      <c r="B66" s="105" t="s">
        <v>70</v>
      </c>
      <c r="C66" s="105" t="s">
        <v>492</v>
      </c>
      <c r="D66" s="105" t="s">
        <v>20</v>
      </c>
      <c r="E66" s="105" t="s">
        <v>469</v>
      </c>
      <c r="F66" s="47" t="s">
        <v>893</v>
      </c>
      <c r="G66" s="105" t="s">
        <v>134</v>
      </c>
      <c r="H66" s="108">
        <v>43819</v>
      </c>
      <c r="I66" s="106" t="s">
        <v>18</v>
      </c>
      <c r="J66" s="213" t="s">
        <v>476</v>
      </c>
      <c r="K66" s="76">
        <v>43837</v>
      </c>
      <c r="L66" s="159" t="s">
        <v>40</v>
      </c>
      <c r="M66" s="159" t="s">
        <v>138</v>
      </c>
      <c r="N66" s="159" t="s">
        <v>39</v>
      </c>
      <c r="O66" s="159" t="s">
        <v>477</v>
      </c>
      <c r="P66" s="159" t="s">
        <v>137</v>
      </c>
      <c r="Q66" s="105" t="s">
        <v>478</v>
      </c>
      <c r="R66" s="105" t="s">
        <v>16</v>
      </c>
      <c r="S66" s="105" t="s">
        <v>952</v>
      </c>
      <c r="T66" s="105" t="s">
        <v>482</v>
      </c>
      <c r="U66" s="105" t="s">
        <v>483</v>
      </c>
      <c r="V66" s="108">
        <v>43839</v>
      </c>
      <c r="W66" s="108">
        <v>44196</v>
      </c>
      <c r="X66" s="105" t="s">
        <v>70</v>
      </c>
      <c r="Y66" s="106" t="s">
        <v>57</v>
      </c>
      <c r="Z66" s="100" t="str">
        <f t="shared" si="0"/>
        <v>INICIADA EN LA VIGENCIA 2020</v>
      </c>
      <c r="AA66" s="219" t="str">
        <f t="shared" si="1"/>
        <v>SIN VENCER</v>
      </c>
      <c r="AB66" s="76" t="s">
        <v>1529</v>
      </c>
      <c r="AC66" s="102" t="s">
        <v>155</v>
      </c>
      <c r="AD66" s="86" t="s">
        <v>1530</v>
      </c>
      <c r="AE66" s="118" t="s">
        <v>1532</v>
      </c>
      <c r="AF66" s="190" t="s">
        <v>1531</v>
      </c>
      <c r="AG66" s="99" t="s">
        <v>1528</v>
      </c>
      <c r="AH66" s="2" t="s">
        <v>40</v>
      </c>
      <c r="AI66" s="102" t="s">
        <v>68</v>
      </c>
      <c r="AJ66" s="100" t="s">
        <v>685</v>
      </c>
      <c r="AK66" s="111" t="s">
        <v>1533</v>
      </c>
      <c r="AO66" s="270" t="s">
        <v>913</v>
      </c>
      <c r="AP66" s="1"/>
    </row>
    <row r="67" spans="1:46" ht="53.25" customHeight="1" x14ac:dyDescent="0.2">
      <c r="A67" s="69">
        <v>61</v>
      </c>
      <c r="B67" s="105" t="s">
        <v>70</v>
      </c>
      <c r="C67" s="105" t="s">
        <v>644</v>
      </c>
      <c r="D67" s="105" t="s">
        <v>20</v>
      </c>
      <c r="E67" s="105" t="s">
        <v>469</v>
      </c>
      <c r="F67" s="47" t="s">
        <v>893</v>
      </c>
      <c r="G67" s="105" t="s">
        <v>134</v>
      </c>
      <c r="H67" s="108">
        <v>43819</v>
      </c>
      <c r="I67" s="106" t="s">
        <v>18</v>
      </c>
      <c r="J67" s="213" t="s">
        <v>484</v>
      </c>
      <c r="K67" s="76">
        <v>43837</v>
      </c>
      <c r="L67" s="159" t="s">
        <v>40</v>
      </c>
      <c r="M67" s="159" t="s">
        <v>138</v>
      </c>
      <c r="N67" s="159" t="s">
        <v>39</v>
      </c>
      <c r="O67" s="159" t="s">
        <v>485</v>
      </c>
      <c r="P67" s="159" t="s">
        <v>137</v>
      </c>
      <c r="Q67" s="105" t="s">
        <v>486</v>
      </c>
      <c r="R67" s="105" t="s">
        <v>15</v>
      </c>
      <c r="S67" s="105" t="s">
        <v>487</v>
      </c>
      <c r="T67" s="105" t="s">
        <v>480</v>
      </c>
      <c r="U67" s="105" t="s">
        <v>481</v>
      </c>
      <c r="V67" s="108">
        <v>43839</v>
      </c>
      <c r="W67" s="108">
        <v>43889</v>
      </c>
      <c r="X67" s="105" t="s">
        <v>70</v>
      </c>
      <c r="Y67" s="106" t="s">
        <v>57</v>
      </c>
      <c r="Z67" s="100" t="str">
        <f t="shared" si="0"/>
        <v>CERRADA</v>
      </c>
      <c r="AA67" s="219" t="str">
        <f t="shared" si="1"/>
        <v>CERRADA</v>
      </c>
      <c r="AB67" s="69" t="s">
        <v>1524</v>
      </c>
      <c r="AC67" s="102" t="s">
        <v>155</v>
      </c>
      <c r="AD67" s="113" t="s">
        <v>1534</v>
      </c>
      <c r="AE67" s="17" t="s">
        <v>1535</v>
      </c>
      <c r="AF67" s="189" t="s">
        <v>1527</v>
      </c>
      <c r="AG67" s="99" t="s">
        <v>1528</v>
      </c>
      <c r="AH67" s="2" t="s">
        <v>39</v>
      </c>
      <c r="AI67" s="102" t="s">
        <v>42</v>
      </c>
      <c r="AJ67" s="100" t="s">
        <v>685</v>
      </c>
      <c r="AK67" s="111" t="s">
        <v>1536</v>
      </c>
      <c r="AO67" s="270" t="s">
        <v>913</v>
      </c>
      <c r="AP67" s="7" t="s">
        <v>1609</v>
      </c>
      <c r="AQ67" s="196"/>
    </row>
    <row r="68" spans="1:46" ht="53.25" customHeight="1" x14ac:dyDescent="0.2">
      <c r="A68" s="69">
        <v>62</v>
      </c>
      <c r="B68" s="105" t="s">
        <v>70</v>
      </c>
      <c r="C68" s="105" t="s">
        <v>644</v>
      </c>
      <c r="D68" s="105" t="s">
        <v>20</v>
      </c>
      <c r="E68" s="105" t="s">
        <v>469</v>
      </c>
      <c r="F68" s="47" t="s">
        <v>893</v>
      </c>
      <c r="G68" s="105" t="s">
        <v>134</v>
      </c>
      <c r="H68" s="108">
        <v>43819</v>
      </c>
      <c r="I68" s="106" t="s">
        <v>18</v>
      </c>
      <c r="J68" s="213" t="s">
        <v>484</v>
      </c>
      <c r="K68" s="76">
        <v>43837</v>
      </c>
      <c r="L68" s="159" t="s">
        <v>40</v>
      </c>
      <c r="M68" s="159" t="s">
        <v>138</v>
      </c>
      <c r="N68" s="159" t="s">
        <v>39</v>
      </c>
      <c r="O68" s="159" t="s">
        <v>485</v>
      </c>
      <c r="P68" s="159" t="s">
        <v>137</v>
      </c>
      <c r="Q68" s="105" t="s">
        <v>486</v>
      </c>
      <c r="R68" s="105" t="s">
        <v>16</v>
      </c>
      <c r="S68" s="105" t="s">
        <v>488</v>
      </c>
      <c r="T68" s="105" t="s">
        <v>489</v>
      </c>
      <c r="U68" s="105" t="s">
        <v>490</v>
      </c>
      <c r="V68" s="108">
        <v>43839</v>
      </c>
      <c r="W68" s="108">
        <v>44012</v>
      </c>
      <c r="X68" s="105" t="s">
        <v>70</v>
      </c>
      <c r="Y68" s="106" t="s">
        <v>57</v>
      </c>
      <c r="Z68" s="100" t="str">
        <f t="shared" si="0"/>
        <v>INICIADA EN LA VIGENCIA 2020</v>
      </c>
      <c r="AA68" s="219" t="str">
        <f t="shared" si="1"/>
        <v>VENCIDA EN LA VIGENCIA 2020</v>
      </c>
      <c r="AB68" s="76" t="s">
        <v>1538</v>
      </c>
      <c r="AC68" s="102" t="s">
        <v>156</v>
      </c>
      <c r="AD68" s="86" t="s">
        <v>1539</v>
      </c>
      <c r="AE68" s="118" t="s">
        <v>1540</v>
      </c>
      <c r="AF68" s="190" t="s">
        <v>1527</v>
      </c>
      <c r="AG68" s="99" t="s">
        <v>1528</v>
      </c>
      <c r="AH68" s="2" t="s">
        <v>40</v>
      </c>
      <c r="AI68" s="102" t="s">
        <v>67</v>
      </c>
      <c r="AJ68" s="100" t="s">
        <v>685</v>
      </c>
      <c r="AK68" s="111" t="s">
        <v>1560</v>
      </c>
      <c r="AO68" s="270" t="s">
        <v>913</v>
      </c>
      <c r="AP68" s="1"/>
      <c r="AQ68" s="196"/>
    </row>
    <row r="69" spans="1:46" ht="53.25" customHeight="1" x14ac:dyDescent="0.2">
      <c r="A69" s="69">
        <v>63</v>
      </c>
      <c r="B69" s="105" t="s">
        <v>26</v>
      </c>
      <c r="C69" s="105" t="s">
        <v>577</v>
      </c>
      <c r="D69" s="105" t="s">
        <v>20</v>
      </c>
      <c r="E69" s="105" t="s">
        <v>394</v>
      </c>
      <c r="F69" s="47" t="s">
        <v>569</v>
      </c>
      <c r="G69" s="105" t="s">
        <v>133</v>
      </c>
      <c r="H69" s="108">
        <v>43812</v>
      </c>
      <c r="I69" s="106" t="s">
        <v>18</v>
      </c>
      <c r="J69" s="214" t="s">
        <v>579</v>
      </c>
      <c r="K69" s="76">
        <v>43871</v>
      </c>
      <c r="L69" s="159" t="s">
        <v>40</v>
      </c>
      <c r="M69" s="159" t="s">
        <v>138</v>
      </c>
      <c r="N69" s="159" t="s">
        <v>40</v>
      </c>
      <c r="O69" s="159" t="s">
        <v>138</v>
      </c>
      <c r="P69" s="159" t="s">
        <v>137</v>
      </c>
      <c r="Q69" s="105" t="s">
        <v>580</v>
      </c>
      <c r="R69" s="105" t="s">
        <v>16</v>
      </c>
      <c r="S69" s="105" t="s">
        <v>581</v>
      </c>
      <c r="T69" s="105" t="s">
        <v>582</v>
      </c>
      <c r="U69" s="105" t="s">
        <v>583</v>
      </c>
      <c r="V69" s="108">
        <v>43871</v>
      </c>
      <c r="W69" s="108">
        <v>44196</v>
      </c>
      <c r="X69" s="105" t="s">
        <v>26</v>
      </c>
      <c r="Y69" s="106" t="s">
        <v>58</v>
      </c>
      <c r="Z69" s="100" t="str">
        <f t="shared" ref="Z69:Z77" si="2">IF(V69="","",IF(OR(AI69="CERRADA ",AI69="CERRADA POR VENCIMIENTO DE TERMINOS"),"CERRADA",IF(V69&lt;43831,CONCATENATE("INICIADA EN LA VIGENCIA ",YEAR(V69)),IF(AND(V69&lt;$U$4,V69&gt;=43831),CONCATENATE("INICIADA EN LA VIGENCIA ",YEAR(V69)),"NO INICIADA"))))</f>
        <v>INICIADA EN LA VIGENCIA 2020</v>
      </c>
      <c r="AA69" s="219" t="str">
        <f t="shared" ref="AA69:AA77" si="3">IF(W69="","",IF(OR(AI69="CERRADA ",AI69="CERRADA POR VENCIMIENTO DE TERMINOS"),"CERRADA",IF(W69&lt;=$U$4-411,CONCATENATE("VENCIDA EN LA VIGENCIA ",YEAR(W69)),IF(AND(W69&lt;$U$4,W69&gt;$U$4-411),CONCATENATE("VENCIDA EN LA VIGENCIA ",YEAR(W69)),IF(W69&gt;=$U$4+28,"SIN VENCER","PRÓXIMA A VENCER")))))</f>
        <v>SIN VENCER</v>
      </c>
      <c r="AB69" s="76" t="s">
        <v>1337</v>
      </c>
      <c r="AC69" s="102" t="s">
        <v>157</v>
      </c>
      <c r="AD69" s="86" t="s">
        <v>1338</v>
      </c>
      <c r="AE69" s="17" t="s">
        <v>1339</v>
      </c>
      <c r="AF69" s="190" t="s">
        <v>1350</v>
      </c>
      <c r="AG69" s="99" t="s">
        <v>1340</v>
      </c>
      <c r="AH69" s="2" t="s">
        <v>40</v>
      </c>
      <c r="AI69" s="102" t="s">
        <v>68</v>
      </c>
      <c r="AJ69" s="100" t="s">
        <v>685</v>
      </c>
      <c r="AK69" s="111" t="s">
        <v>1341</v>
      </c>
      <c r="AO69" s="270" t="s">
        <v>913</v>
      </c>
      <c r="AP69" s="1"/>
    </row>
    <row r="70" spans="1:46" ht="53.25" customHeight="1" x14ac:dyDescent="0.2">
      <c r="A70" s="69">
        <v>64</v>
      </c>
      <c r="B70" s="105" t="s">
        <v>26</v>
      </c>
      <c r="C70" s="105" t="s">
        <v>578</v>
      </c>
      <c r="D70" s="105" t="s">
        <v>20</v>
      </c>
      <c r="E70" s="105" t="s">
        <v>394</v>
      </c>
      <c r="F70" s="47" t="s">
        <v>569</v>
      </c>
      <c r="G70" s="105" t="s">
        <v>133</v>
      </c>
      <c r="H70" s="108">
        <v>43812</v>
      </c>
      <c r="I70" s="106" t="s">
        <v>18</v>
      </c>
      <c r="J70" s="214" t="s">
        <v>584</v>
      </c>
      <c r="K70" s="76">
        <v>43871</v>
      </c>
      <c r="L70" s="159" t="s">
        <v>39</v>
      </c>
      <c r="M70" s="159" t="s">
        <v>585</v>
      </c>
      <c r="N70" s="159" t="s">
        <v>39</v>
      </c>
      <c r="O70" s="159" t="s">
        <v>586</v>
      </c>
      <c r="P70" s="159" t="s">
        <v>137</v>
      </c>
      <c r="Q70" s="105" t="s">
        <v>587</v>
      </c>
      <c r="R70" s="105" t="s">
        <v>16</v>
      </c>
      <c r="S70" s="105" t="s">
        <v>588</v>
      </c>
      <c r="T70" s="105" t="s">
        <v>589</v>
      </c>
      <c r="U70" s="105" t="s">
        <v>590</v>
      </c>
      <c r="V70" s="108">
        <v>43871</v>
      </c>
      <c r="W70" s="108">
        <v>43980</v>
      </c>
      <c r="X70" s="105" t="s">
        <v>26</v>
      </c>
      <c r="Y70" s="106" t="s">
        <v>58</v>
      </c>
      <c r="Z70" s="100" t="str">
        <f t="shared" si="2"/>
        <v>CERRADA</v>
      </c>
      <c r="AA70" s="219" t="str">
        <f t="shared" si="3"/>
        <v>CERRADA</v>
      </c>
      <c r="AB70" s="76" t="s">
        <v>920</v>
      </c>
      <c r="AC70" s="102" t="s">
        <v>155</v>
      </c>
      <c r="AD70" s="86" t="s">
        <v>923</v>
      </c>
      <c r="AE70" s="17" t="s">
        <v>924</v>
      </c>
      <c r="AF70" s="189" t="s">
        <v>921</v>
      </c>
      <c r="AG70" s="99" t="s">
        <v>922</v>
      </c>
      <c r="AH70" s="105" t="s">
        <v>39</v>
      </c>
      <c r="AI70" s="102" t="s">
        <v>42</v>
      </c>
      <c r="AJ70" s="100" t="s">
        <v>685</v>
      </c>
      <c r="AK70" s="111" t="s">
        <v>925</v>
      </c>
      <c r="AO70" s="197" t="s">
        <v>914</v>
      </c>
      <c r="AP70" s="197" t="s">
        <v>997</v>
      </c>
      <c r="AT70" s="185"/>
    </row>
    <row r="71" spans="1:46" ht="53.25" customHeight="1" x14ac:dyDescent="0.2">
      <c r="A71" s="69">
        <v>65</v>
      </c>
      <c r="B71" s="105" t="s">
        <v>26</v>
      </c>
      <c r="C71" s="105" t="s">
        <v>622</v>
      </c>
      <c r="D71" s="105" t="s">
        <v>20</v>
      </c>
      <c r="E71" s="105" t="s">
        <v>394</v>
      </c>
      <c r="F71" s="47" t="s">
        <v>569</v>
      </c>
      <c r="G71" s="105" t="s">
        <v>133</v>
      </c>
      <c r="H71" s="108">
        <v>43812</v>
      </c>
      <c r="I71" s="106" t="s">
        <v>49</v>
      </c>
      <c r="J71" s="214" t="s">
        <v>591</v>
      </c>
      <c r="K71" s="76">
        <v>43871</v>
      </c>
      <c r="L71" s="159" t="s">
        <v>40</v>
      </c>
      <c r="M71" s="159" t="s">
        <v>138</v>
      </c>
      <c r="N71" s="159" t="s">
        <v>39</v>
      </c>
      <c r="O71" s="159" t="s">
        <v>592</v>
      </c>
      <c r="P71" s="159" t="s">
        <v>137</v>
      </c>
      <c r="Q71" s="105" t="s">
        <v>593</v>
      </c>
      <c r="R71" s="105" t="s">
        <v>16</v>
      </c>
      <c r="S71" s="192" t="s">
        <v>594</v>
      </c>
      <c r="T71" s="105" t="s">
        <v>595</v>
      </c>
      <c r="U71" s="105" t="s">
        <v>596</v>
      </c>
      <c r="V71" s="108">
        <v>43871</v>
      </c>
      <c r="W71" s="108">
        <v>44196</v>
      </c>
      <c r="X71" s="105" t="s">
        <v>26</v>
      </c>
      <c r="Y71" s="106" t="s">
        <v>58</v>
      </c>
      <c r="Z71" s="100" t="str">
        <f t="shared" si="2"/>
        <v>INICIADA EN LA VIGENCIA 2020</v>
      </c>
      <c r="AA71" s="219" t="str">
        <f t="shared" si="3"/>
        <v>SIN VENCER</v>
      </c>
      <c r="AB71" s="76" t="s">
        <v>1337</v>
      </c>
      <c r="AC71" s="102" t="s">
        <v>156</v>
      </c>
      <c r="AD71" s="86" t="s">
        <v>1342</v>
      </c>
      <c r="AE71" s="118" t="s">
        <v>1343</v>
      </c>
      <c r="AF71" s="190" t="s">
        <v>1350</v>
      </c>
      <c r="AG71" s="99" t="s">
        <v>1340</v>
      </c>
      <c r="AH71" s="2" t="s">
        <v>40</v>
      </c>
      <c r="AI71" s="102" t="s">
        <v>68</v>
      </c>
      <c r="AJ71" s="100" t="s">
        <v>685</v>
      </c>
      <c r="AK71" s="111" t="s">
        <v>1344</v>
      </c>
      <c r="AO71" s="270" t="s">
        <v>913</v>
      </c>
      <c r="AP71" s="1"/>
    </row>
    <row r="72" spans="1:46" ht="53.25" customHeight="1" x14ac:dyDescent="0.2">
      <c r="A72" s="69">
        <v>66</v>
      </c>
      <c r="B72" s="105" t="s">
        <v>26</v>
      </c>
      <c r="C72" s="105" t="s">
        <v>622</v>
      </c>
      <c r="D72" s="105" t="s">
        <v>20</v>
      </c>
      <c r="E72" s="105" t="s">
        <v>394</v>
      </c>
      <c r="F72" s="47" t="s">
        <v>569</v>
      </c>
      <c r="G72" s="105" t="s">
        <v>133</v>
      </c>
      <c r="H72" s="108">
        <v>43812</v>
      </c>
      <c r="I72" s="106" t="s">
        <v>18</v>
      </c>
      <c r="J72" s="214" t="s">
        <v>597</v>
      </c>
      <c r="K72" s="76">
        <v>43871</v>
      </c>
      <c r="L72" s="159" t="s">
        <v>40</v>
      </c>
      <c r="M72" s="159" t="s">
        <v>138</v>
      </c>
      <c r="N72" s="159" t="s">
        <v>40</v>
      </c>
      <c r="O72" s="159" t="s">
        <v>138</v>
      </c>
      <c r="P72" s="159" t="s">
        <v>137</v>
      </c>
      <c r="Q72" s="105" t="s">
        <v>598</v>
      </c>
      <c r="R72" s="105" t="s">
        <v>16</v>
      </c>
      <c r="S72" s="105" t="s">
        <v>599</v>
      </c>
      <c r="T72" s="105" t="s">
        <v>600</v>
      </c>
      <c r="U72" s="105" t="s">
        <v>601</v>
      </c>
      <c r="V72" s="108">
        <v>43871</v>
      </c>
      <c r="W72" s="108">
        <v>44179</v>
      </c>
      <c r="X72" s="105" t="s">
        <v>26</v>
      </c>
      <c r="Y72" s="106" t="s">
        <v>58</v>
      </c>
      <c r="Z72" s="100" t="str">
        <f t="shared" si="2"/>
        <v>INICIADA EN LA VIGENCIA 2020</v>
      </c>
      <c r="AA72" s="219" t="str">
        <f t="shared" si="3"/>
        <v>SIN VENCER</v>
      </c>
      <c r="AB72" s="76" t="s">
        <v>1337</v>
      </c>
      <c r="AC72" s="102" t="s">
        <v>156</v>
      </c>
      <c r="AD72" s="86" t="s">
        <v>1345</v>
      </c>
      <c r="AE72" s="118" t="s">
        <v>1346</v>
      </c>
      <c r="AF72" s="190" t="s">
        <v>1350</v>
      </c>
      <c r="AG72" s="99" t="s">
        <v>1340</v>
      </c>
      <c r="AH72" s="2" t="s">
        <v>40</v>
      </c>
      <c r="AI72" s="102" t="s">
        <v>68</v>
      </c>
      <c r="AJ72" s="100" t="s">
        <v>685</v>
      </c>
      <c r="AK72" s="111" t="s">
        <v>1347</v>
      </c>
      <c r="AO72" s="270" t="s">
        <v>913</v>
      </c>
      <c r="AP72" s="1"/>
    </row>
    <row r="73" spans="1:46" ht="53.25" customHeight="1" x14ac:dyDescent="0.2">
      <c r="A73" s="69">
        <v>67</v>
      </c>
      <c r="B73" s="105" t="s">
        <v>26</v>
      </c>
      <c r="C73" s="105" t="s">
        <v>623</v>
      </c>
      <c r="D73" s="105" t="s">
        <v>20</v>
      </c>
      <c r="E73" s="105" t="s">
        <v>394</v>
      </c>
      <c r="F73" s="47" t="s">
        <v>569</v>
      </c>
      <c r="G73" s="105" t="s">
        <v>133</v>
      </c>
      <c r="H73" s="108">
        <v>43812</v>
      </c>
      <c r="I73" s="106" t="s">
        <v>18</v>
      </c>
      <c r="J73" s="214" t="s">
        <v>602</v>
      </c>
      <c r="K73" s="76">
        <v>43871</v>
      </c>
      <c r="L73" s="159" t="s">
        <v>40</v>
      </c>
      <c r="M73" s="159" t="s">
        <v>138</v>
      </c>
      <c r="N73" s="159" t="s">
        <v>40</v>
      </c>
      <c r="O73" s="159" t="s">
        <v>138</v>
      </c>
      <c r="P73" s="159" t="s">
        <v>137</v>
      </c>
      <c r="Q73" s="105" t="s">
        <v>603</v>
      </c>
      <c r="R73" s="105" t="s">
        <v>15</v>
      </c>
      <c r="S73" s="105" t="s">
        <v>604</v>
      </c>
      <c r="T73" s="105" t="s">
        <v>605</v>
      </c>
      <c r="U73" s="105" t="s">
        <v>606</v>
      </c>
      <c r="V73" s="108">
        <v>43871</v>
      </c>
      <c r="W73" s="108">
        <v>44196</v>
      </c>
      <c r="X73" s="105" t="s">
        <v>26</v>
      </c>
      <c r="Y73" s="106" t="s">
        <v>58</v>
      </c>
      <c r="Z73" s="100" t="str">
        <f t="shared" si="2"/>
        <v>CERRADA</v>
      </c>
      <c r="AA73" s="219" t="str">
        <f t="shared" si="3"/>
        <v>CERRADA</v>
      </c>
      <c r="AB73" s="76" t="s">
        <v>920</v>
      </c>
      <c r="AC73" s="102" t="s">
        <v>155</v>
      </c>
      <c r="AD73" s="113" t="s">
        <v>926</v>
      </c>
      <c r="AE73" s="17" t="s">
        <v>927</v>
      </c>
      <c r="AF73" s="189" t="s">
        <v>921</v>
      </c>
      <c r="AG73" s="99" t="s">
        <v>922</v>
      </c>
      <c r="AH73" s="105" t="s">
        <v>39</v>
      </c>
      <c r="AI73" s="102" t="s">
        <v>42</v>
      </c>
      <c r="AJ73" s="100" t="s">
        <v>685</v>
      </c>
      <c r="AK73" s="68" t="s">
        <v>928</v>
      </c>
      <c r="AO73" s="197" t="s">
        <v>914</v>
      </c>
      <c r="AP73" s="197" t="s">
        <v>997</v>
      </c>
    </row>
    <row r="74" spans="1:46" ht="53.25" customHeight="1" x14ac:dyDescent="0.2">
      <c r="A74" s="69">
        <v>68</v>
      </c>
      <c r="B74" s="105" t="s">
        <v>26</v>
      </c>
      <c r="C74" s="105" t="s">
        <v>623</v>
      </c>
      <c r="D74" s="105" t="s">
        <v>20</v>
      </c>
      <c r="E74" s="105" t="s">
        <v>394</v>
      </c>
      <c r="F74" s="47" t="s">
        <v>569</v>
      </c>
      <c r="G74" s="105" t="s">
        <v>133</v>
      </c>
      <c r="H74" s="108">
        <v>43812</v>
      </c>
      <c r="I74" s="106" t="s">
        <v>18</v>
      </c>
      <c r="J74" s="214" t="s">
        <v>602</v>
      </c>
      <c r="K74" s="76">
        <v>43871</v>
      </c>
      <c r="L74" s="159" t="s">
        <v>40</v>
      </c>
      <c r="M74" s="159" t="s">
        <v>138</v>
      </c>
      <c r="N74" s="159" t="s">
        <v>40</v>
      </c>
      <c r="O74" s="159" t="s">
        <v>138</v>
      </c>
      <c r="P74" s="159" t="s">
        <v>137</v>
      </c>
      <c r="Q74" s="105" t="s">
        <v>603</v>
      </c>
      <c r="R74" s="105" t="s">
        <v>16</v>
      </c>
      <c r="S74" s="105" t="s">
        <v>607</v>
      </c>
      <c r="T74" s="105" t="s">
        <v>608</v>
      </c>
      <c r="U74" s="105" t="s">
        <v>609</v>
      </c>
      <c r="V74" s="108">
        <v>43871</v>
      </c>
      <c r="W74" s="108">
        <v>44196</v>
      </c>
      <c r="X74" s="105" t="s">
        <v>26</v>
      </c>
      <c r="Y74" s="106" t="s">
        <v>58</v>
      </c>
      <c r="Z74" s="100" t="str">
        <f t="shared" si="2"/>
        <v>CERRADA</v>
      </c>
      <c r="AA74" s="219" t="str">
        <f t="shared" si="3"/>
        <v>CERRADA</v>
      </c>
      <c r="AB74" s="76" t="s">
        <v>1337</v>
      </c>
      <c r="AC74" s="102" t="s">
        <v>155</v>
      </c>
      <c r="AD74" s="86" t="s">
        <v>1348</v>
      </c>
      <c r="AE74" s="17" t="s">
        <v>1349</v>
      </c>
      <c r="AF74" s="190" t="s">
        <v>1350</v>
      </c>
      <c r="AG74" s="99" t="s">
        <v>1340</v>
      </c>
      <c r="AH74" s="2" t="s">
        <v>39</v>
      </c>
      <c r="AI74" s="102" t="s">
        <v>42</v>
      </c>
      <c r="AJ74" s="100" t="s">
        <v>685</v>
      </c>
      <c r="AK74" s="111" t="s">
        <v>1351</v>
      </c>
      <c r="AO74" s="270" t="s">
        <v>913</v>
      </c>
      <c r="AP74" s="7" t="s">
        <v>1609</v>
      </c>
    </row>
    <row r="75" spans="1:46" ht="53.25" customHeight="1" x14ac:dyDescent="0.2">
      <c r="A75" s="69">
        <v>69</v>
      </c>
      <c r="B75" s="105" t="s">
        <v>26</v>
      </c>
      <c r="C75" s="105" t="s">
        <v>624</v>
      </c>
      <c r="D75" s="105" t="s">
        <v>20</v>
      </c>
      <c r="E75" s="105" t="s">
        <v>394</v>
      </c>
      <c r="F75" s="47" t="s">
        <v>569</v>
      </c>
      <c r="G75" s="105" t="s">
        <v>133</v>
      </c>
      <c r="H75" s="108">
        <v>43812</v>
      </c>
      <c r="I75" s="106" t="s">
        <v>18</v>
      </c>
      <c r="J75" s="214" t="s">
        <v>610</v>
      </c>
      <c r="K75" s="76">
        <v>43871</v>
      </c>
      <c r="L75" s="159" t="s">
        <v>40</v>
      </c>
      <c r="M75" s="159" t="s">
        <v>138</v>
      </c>
      <c r="N75" s="159" t="s">
        <v>40</v>
      </c>
      <c r="O75" s="159" t="s">
        <v>138</v>
      </c>
      <c r="P75" s="159" t="s">
        <v>137</v>
      </c>
      <c r="Q75" s="105" t="s">
        <v>611</v>
      </c>
      <c r="R75" s="105" t="s">
        <v>16</v>
      </c>
      <c r="S75" s="105" t="s">
        <v>612</v>
      </c>
      <c r="T75" s="105" t="s">
        <v>613</v>
      </c>
      <c r="U75" s="105" t="s">
        <v>613</v>
      </c>
      <c r="V75" s="108">
        <v>43871</v>
      </c>
      <c r="W75" s="108">
        <v>44196</v>
      </c>
      <c r="X75" s="105" t="s">
        <v>26</v>
      </c>
      <c r="Y75" s="106" t="s">
        <v>58</v>
      </c>
      <c r="Z75" s="100" t="str">
        <f t="shared" si="2"/>
        <v>CERRADA</v>
      </c>
      <c r="AA75" s="219" t="str">
        <f t="shared" si="3"/>
        <v>CERRADA</v>
      </c>
      <c r="AB75" s="76" t="s">
        <v>920</v>
      </c>
      <c r="AC75" s="102" t="s">
        <v>155</v>
      </c>
      <c r="AD75" s="113" t="s">
        <v>929</v>
      </c>
      <c r="AE75" s="17" t="s">
        <v>930</v>
      </c>
      <c r="AF75" s="189" t="s">
        <v>921</v>
      </c>
      <c r="AG75" s="99" t="s">
        <v>922</v>
      </c>
      <c r="AH75" s="105" t="s">
        <v>39</v>
      </c>
      <c r="AI75" s="102" t="s">
        <v>42</v>
      </c>
      <c r="AJ75" s="100" t="s">
        <v>685</v>
      </c>
      <c r="AK75" s="68" t="s">
        <v>931</v>
      </c>
      <c r="AO75" s="197" t="s">
        <v>914</v>
      </c>
      <c r="AP75" s="197" t="s">
        <v>997</v>
      </c>
    </row>
    <row r="76" spans="1:46" ht="53.25" customHeight="1" x14ac:dyDescent="0.2">
      <c r="A76" s="69">
        <v>70</v>
      </c>
      <c r="B76" s="105" t="s">
        <v>26</v>
      </c>
      <c r="C76" s="105" t="s">
        <v>625</v>
      </c>
      <c r="D76" s="105" t="s">
        <v>20</v>
      </c>
      <c r="E76" s="105" t="s">
        <v>394</v>
      </c>
      <c r="F76" s="47" t="s">
        <v>569</v>
      </c>
      <c r="G76" s="105" t="s">
        <v>133</v>
      </c>
      <c r="H76" s="108">
        <v>43812</v>
      </c>
      <c r="I76" s="106" t="s">
        <v>18</v>
      </c>
      <c r="J76" s="214" t="s">
        <v>614</v>
      </c>
      <c r="K76" s="76">
        <v>43871</v>
      </c>
      <c r="L76" s="159" t="s">
        <v>40</v>
      </c>
      <c r="M76" s="159" t="s">
        <v>138</v>
      </c>
      <c r="N76" s="159" t="s">
        <v>40</v>
      </c>
      <c r="O76" s="159" t="s">
        <v>138</v>
      </c>
      <c r="P76" s="159" t="s">
        <v>137</v>
      </c>
      <c r="Q76" s="105" t="s">
        <v>611</v>
      </c>
      <c r="R76" s="105" t="s">
        <v>16</v>
      </c>
      <c r="S76" s="105" t="s">
        <v>612</v>
      </c>
      <c r="T76" s="105" t="s">
        <v>613</v>
      </c>
      <c r="U76" s="105" t="s">
        <v>613</v>
      </c>
      <c r="V76" s="108">
        <v>43871</v>
      </c>
      <c r="W76" s="108">
        <v>44196</v>
      </c>
      <c r="X76" s="105" t="s">
        <v>26</v>
      </c>
      <c r="Y76" s="106" t="s">
        <v>58</v>
      </c>
      <c r="Z76" s="100" t="str">
        <f t="shared" si="2"/>
        <v>CERRADA</v>
      </c>
      <c r="AA76" s="219" t="str">
        <f t="shared" si="3"/>
        <v>CERRADA</v>
      </c>
      <c r="AB76" s="76" t="s">
        <v>920</v>
      </c>
      <c r="AC76" s="102" t="s">
        <v>155</v>
      </c>
      <c r="AD76" s="113" t="s">
        <v>932</v>
      </c>
      <c r="AE76" s="17" t="s">
        <v>930</v>
      </c>
      <c r="AF76" s="189" t="s">
        <v>921</v>
      </c>
      <c r="AG76" s="99" t="s">
        <v>922</v>
      </c>
      <c r="AH76" s="105" t="s">
        <v>39</v>
      </c>
      <c r="AI76" s="102" t="s">
        <v>42</v>
      </c>
      <c r="AJ76" s="100" t="s">
        <v>685</v>
      </c>
      <c r="AK76" s="68" t="s">
        <v>931</v>
      </c>
      <c r="AO76" s="197" t="s">
        <v>914</v>
      </c>
      <c r="AP76" s="197" t="s">
        <v>997</v>
      </c>
    </row>
    <row r="77" spans="1:46" ht="53.25" customHeight="1" x14ac:dyDescent="0.2">
      <c r="A77" s="69">
        <v>71</v>
      </c>
      <c r="B77" s="105" t="s">
        <v>26</v>
      </c>
      <c r="C77" s="105" t="s">
        <v>626</v>
      </c>
      <c r="D77" s="105" t="s">
        <v>20</v>
      </c>
      <c r="E77" s="105" t="s">
        <v>394</v>
      </c>
      <c r="F77" s="47" t="s">
        <v>569</v>
      </c>
      <c r="G77" s="105" t="s">
        <v>133</v>
      </c>
      <c r="H77" s="108">
        <v>43812</v>
      </c>
      <c r="I77" s="106" t="s">
        <v>18</v>
      </c>
      <c r="J77" s="214" t="s">
        <v>615</v>
      </c>
      <c r="K77" s="76">
        <v>43871</v>
      </c>
      <c r="L77" s="159" t="s">
        <v>39</v>
      </c>
      <c r="M77" s="159" t="s">
        <v>616</v>
      </c>
      <c r="N77" s="159" t="s">
        <v>39</v>
      </c>
      <c r="O77" s="159" t="s">
        <v>617</v>
      </c>
      <c r="P77" s="159" t="s">
        <v>137</v>
      </c>
      <c r="Q77" s="105" t="s">
        <v>618</v>
      </c>
      <c r="R77" s="105" t="s">
        <v>16</v>
      </c>
      <c r="S77" s="192" t="s">
        <v>619</v>
      </c>
      <c r="T77" s="105" t="s">
        <v>620</v>
      </c>
      <c r="U77" s="105" t="s">
        <v>621</v>
      </c>
      <c r="V77" s="108">
        <v>43871</v>
      </c>
      <c r="W77" s="108">
        <v>44196</v>
      </c>
      <c r="X77" s="105" t="s">
        <v>26</v>
      </c>
      <c r="Y77" s="106" t="s">
        <v>58</v>
      </c>
      <c r="Z77" s="100" t="str">
        <f t="shared" si="2"/>
        <v>CERRADA</v>
      </c>
      <c r="AA77" s="219" t="str">
        <f t="shared" si="3"/>
        <v>CERRADA</v>
      </c>
      <c r="AB77" s="76" t="s">
        <v>1337</v>
      </c>
      <c r="AC77" s="102" t="s">
        <v>155</v>
      </c>
      <c r="AD77" s="86" t="s">
        <v>1352</v>
      </c>
      <c r="AE77" s="118" t="s">
        <v>1353</v>
      </c>
      <c r="AF77" s="190" t="s">
        <v>1350</v>
      </c>
      <c r="AG77" s="99" t="s">
        <v>1340</v>
      </c>
      <c r="AH77" s="2" t="s">
        <v>39</v>
      </c>
      <c r="AI77" s="102" t="s">
        <v>42</v>
      </c>
      <c r="AJ77" s="100" t="s">
        <v>685</v>
      </c>
      <c r="AK77" s="111" t="s">
        <v>1354</v>
      </c>
      <c r="AO77" s="270" t="s">
        <v>913</v>
      </c>
      <c r="AP77" s="7" t="s">
        <v>1609</v>
      </c>
    </row>
    <row r="78" spans="1:46" ht="53.25" customHeight="1" x14ac:dyDescent="0.2">
      <c r="A78" s="69">
        <v>72</v>
      </c>
      <c r="B78" s="105" t="s">
        <v>24</v>
      </c>
      <c r="C78" s="105" t="s">
        <v>544</v>
      </c>
      <c r="D78" s="105" t="s">
        <v>20</v>
      </c>
      <c r="E78" s="105" t="s">
        <v>469</v>
      </c>
      <c r="F78" s="47" t="s">
        <v>651</v>
      </c>
      <c r="G78" s="105" t="s">
        <v>167</v>
      </c>
      <c r="H78" s="108">
        <v>43846</v>
      </c>
      <c r="I78" s="106" t="s">
        <v>18</v>
      </c>
      <c r="J78" s="213" t="s">
        <v>493</v>
      </c>
      <c r="K78" s="76">
        <v>43857</v>
      </c>
      <c r="L78" s="159" t="s">
        <v>40</v>
      </c>
      <c r="M78" s="159" t="s">
        <v>494</v>
      </c>
      <c r="N78" s="159" t="s">
        <v>39</v>
      </c>
      <c r="O78" s="159" t="s">
        <v>39</v>
      </c>
      <c r="P78" s="159" t="s">
        <v>160</v>
      </c>
      <c r="Q78" s="105" t="s">
        <v>495</v>
      </c>
      <c r="R78" s="105" t="s">
        <v>16</v>
      </c>
      <c r="S78" s="105" t="s">
        <v>496</v>
      </c>
      <c r="T78" s="105" t="s">
        <v>497</v>
      </c>
      <c r="U78" s="105">
        <v>1</v>
      </c>
      <c r="V78" s="108">
        <v>43952</v>
      </c>
      <c r="W78" s="108">
        <v>44074</v>
      </c>
      <c r="X78" s="105" t="s">
        <v>24</v>
      </c>
      <c r="Y78" s="106" t="s">
        <v>55</v>
      </c>
      <c r="Z78" s="100" t="str">
        <f t="shared" si="0"/>
        <v>CERRADA</v>
      </c>
      <c r="AA78" s="219" t="str">
        <f t="shared" si="1"/>
        <v>CERRADA</v>
      </c>
      <c r="AB78" s="76" t="s">
        <v>1365</v>
      </c>
      <c r="AC78" s="102" t="s">
        <v>155</v>
      </c>
      <c r="AD78" s="54" t="s">
        <v>1366</v>
      </c>
      <c r="AE78" s="192" t="s">
        <v>1367</v>
      </c>
      <c r="AF78" s="220" t="s">
        <v>720</v>
      </c>
      <c r="AG78" s="99" t="s">
        <v>1368</v>
      </c>
      <c r="AH78" s="2" t="s">
        <v>39</v>
      </c>
      <c r="AI78" s="102" t="s">
        <v>42</v>
      </c>
      <c r="AJ78" s="100" t="s">
        <v>685</v>
      </c>
      <c r="AK78" s="111" t="s">
        <v>1369</v>
      </c>
      <c r="AO78" s="270" t="s">
        <v>913</v>
      </c>
      <c r="AP78" s="7" t="s">
        <v>1609</v>
      </c>
    </row>
    <row r="79" spans="1:46" ht="53.25" customHeight="1" x14ac:dyDescent="0.2">
      <c r="A79" s="69">
        <v>73</v>
      </c>
      <c r="B79" s="105" t="s">
        <v>24</v>
      </c>
      <c r="C79" s="105" t="s">
        <v>544</v>
      </c>
      <c r="D79" s="105" t="s">
        <v>20</v>
      </c>
      <c r="E79" s="105" t="s">
        <v>469</v>
      </c>
      <c r="F79" s="47" t="s">
        <v>651</v>
      </c>
      <c r="G79" s="105" t="s">
        <v>167</v>
      </c>
      <c r="H79" s="108">
        <v>43846</v>
      </c>
      <c r="I79" s="106" t="s">
        <v>18</v>
      </c>
      <c r="J79" s="213" t="s">
        <v>815</v>
      </c>
      <c r="K79" s="76">
        <v>43857</v>
      </c>
      <c r="L79" s="159" t="s">
        <v>40</v>
      </c>
      <c r="M79" s="159" t="s">
        <v>494</v>
      </c>
      <c r="N79" s="159" t="s">
        <v>39</v>
      </c>
      <c r="O79" s="159" t="s">
        <v>39</v>
      </c>
      <c r="P79" s="159" t="s">
        <v>160</v>
      </c>
      <c r="Q79" s="105" t="s">
        <v>495</v>
      </c>
      <c r="R79" s="105" t="s">
        <v>17</v>
      </c>
      <c r="S79" s="105" t="s">
        <v>498</v>
      </c>
      <c r="T79" s="105" t="s">
        <v>361</v>
      </c>
      <c r="U79" s="105">
        <v>1</v>
      </c>
      <c r="V79" s="108">
        <v>43952</v>
      </c>
      <c r="W79" s="108">
        <v>44074</v>
      </c>
      <c r="X79" s="105" t="s">
        <v>24</v>
      </c>
      <c r="Y79" s="106" t="s">
        <v>55</v>
      </c>
      <c r="Z79" s="100" t="str">
        <f t="shared" si="0"/>
        <v>CERRADA</v>
      </c>
      <c r="AA79" s="219" t="str">
        <f t="shared" si="1"/>
        <v>CERRADA</v>
      </c>
      <c r="AB79" s="76" t="s">
        <v>1365</v>
      </c>
      <c r="AC79" s="102" t="s">
        <v>155</v>
      </c>
      <c r="AD79" s="54" t="s">
        <v>1371</v>
      </c>
      <c r="AE79" s="192" t="s">
        <v>1370</v>
      </c>
      <c r="AF79" s="220" t="s">
        <v>720</v>
      </c>
      <c r="AG79" s="99" t="s">
        <v>1368</v>
      </c>
      <c r="AH79" s="2" t="s">
        <v>39</v>
      </c>
      <c r="AI79" s="102" t="s">
        <v>42</v>
      </c>
      <c r="AJ79" s="100" t="s">
        <v>685</v>
      </c>
      <c r="AK79" s="111" t="s">
        <v>1378</v>
      </c>
      <c r="AO79" s="270" t="s">
        <v>913</v>
      </c>
      <c r="AP79" s="7" t="s">
        <v>1609</v>
      </c>
    </row>
    <row r="80" spans="1:46" ht="53.25" customHeight="1" x14ac:dyDescent="0.2">
      <c r="A80" s="69">
        <v>74</v>
      </c>
      <c r="B80" s="105" t="s">
        <v>24</v>
      </c>
      <c r="C80" s="105" t="s">
        <v>654</v>
      </c>
      <c r="D80" s="105" t="s">
        <v>20</v>
      </c>
      <c r="E80" s="105" t="s">
        <v>469</v>
      </c>
      <c r="F80" s="47" t="s">
        <v>651</v>
      </c>
      <c r="G80" s="105" t="s">
        <v>167</v>
      </c>
      <c r="H80" s="108">
        <v>43846</v>
      </c>
      <c r="I80" s="106" t="s">
        <v>18</v>
      </c>
      <c r="J80" s="213" t="s">
        <v>499</v>
      </c>
      <c r="K80" s="76">
        <v>43857</v>
      </c>
      <c r="L80" s="159" t="s">
        <v>39</v>
      </c>
      <c r="M80" s="159" t="s">
        <v>212</v>
      </c>
      <c r="N80" s="159" t="s">
        <v>40</v>
      </c>
      <c r="O80" s="158" t="s">
        <v>138</v>
      </c>
      <c r="P80" s="159" t="s">
        <v>160</v>
      </c>
      <c r="Q80" s="105" t="s">
        <v>500</v>
      </c>
      <c r="R80" s="105" t="s">
        <v>15</v>
      </c>
      <c r="S80" s="105" t="s">
        <v>501</v>
      </c>
      <c r="T80" s="105" t="s">
        <v>502</v>
      </c>
      <c r="U80" s="105">
        <v>1</v>
      </c>
      <c r="V80" s="108">
        <v>43831</v>
      </c>
      <c r="W80" s="108">
        <v>43982</v>
      </c>
      <c r="X80" s="105" t="s">
        <v>24</v>
      </c>
      <c r="Y80" s="106" t="s">
        <v>55</v>
      </c>
      <c r="Z80" s="100" t="str">
        <f t="shared" si="0"/>
        <v>CERRADA</v>
      </c>
      <c r="AA80" s="219" t="str">
        <f t="shared" si="1"/>
        <v>CERRADA</v>
      </c>
      <c r="AB80" s="76" t="s">
        <v>984</v>
      </c>
      <c r="AC80" s="102" t="s">
        <v>155</v>
      </c>
      <c r="AD80" s="59" t="s">
        <v>989</v>
      </c>
      <c r="AE80" s="16" t="s">
        <v>990</v>
      </c>
      <c r="AF80" s="220" t="s">
        <v>720</v>
      </c>
      <c r="AG80" s="99">
        <v>43948</v>
      </c>
      <c r="AH80" s="105" t="s">
        <v>39</v>
      </c>
      <c r="AI80" s="102" t="s">
        <v>42</v>
      </c>
      <c r="AJ80" s="100" t="s">
        <v>685</v>
      </c>
      <c r="AK80" s="111" t="s">
        <v>991</v>
      </c>
      <c r="AO80" s="197" t="s">
        <v>914</v>
      </c>
      <c r="AP80" s="197" t="s">
        <v>996</v>
      </c>
    </row>
    <row r="81" spans="1:42" ht="53.25" customHeight="1" x14ac:dyDescent="0.2">
      <c r="A81" s="69">
        <v>75</v>
      </c>
      <c r="B81" s="105" t="s">
        <v>25</v>
      </c>
      <c r="C81" s="105" t="s">
        <v>545</v>
      </c>
      <c r="D81" s="105" t="s">
        <v>20</v>
      </c>
      <c r="E81" s="105" t="s">
        <v>469</v>
      </c>
      <c r="F81" s="47" t="s">
        <v>651</v>
      </c>
      <c r="G81" s="105" t="s">
        <v>167</v>
      </c>
      <c r="H81" s="108">
        <v>43846</v>
      </c>
      <c r="I81" s="106" t="s">
        <v>18</v>
      </c>
      <c r="J81" s="213" t="s">
        <v>503</v>
      </c>
      <c r="K81" s="76">
        <v>43850</v>
      </c>
      <c r="L81" s="159" t="s">
        <v>40</v>
      </c>
      <c r="M81" s="159" t="s">
        <v>504</v>
      </c>
      <c r="N81" s="159" t="s">
        <v>40</v>
      </c>
      <c r="O81" s="158" t="s">
        <v>138</v>
      </c>
      <c r="P81" s="159" t="s">
        <v>137</v>
      </c>
      <c r="Q81" s="105" t="s">
        <v>505</v>
      </c>
      <c r="R81" s="105" t="s">
        <v>16</v>
      </c>
      <c r="S81" s="105" t="s">
        <v>506</v>
      </c>
      <c r="T81" s="105" t="s">
        <v>303</v>
      </c>
      <c r="U81" s="105" t="s">
        <v>507</v>
      </c>
      <c r="V81" s="108">
        <v>43851</v>
      </c>
      <c r="W81" s="108">
        <v>43854</v>
      </c>
      <c r="X81" s="105" t="s">
        <v>25</v>
      </c>
      <c r="Y81" s="106" t="s">
        <v>56</v>
      </c>
      <c r="Z81" s="100" t="str">
        <f t="shared" si="0"/>
        <v>CERRADA</v>
      </c>
      <c r="AA81" s="219" t="str">
        <f t="shared" si="1"/>
        <v>CERRADA</v>
      </c>
      <c r="AB81" s="76">
        <v>43938</v>
      </c>
      <c r="AC81" s="102" t="s">
        <v>155</v>
      </c>
      <c r="AD81" s="86" t="s">
        <v>754</v>
      </c>
      <c r="AE81" s="17" t="s">
        <v>753</v>
      </c>
      <c r="AF81" s="189" t="s">
        <v>56</v>
      </c>
      <c r="AG81" s="99">
        <v>43949</v>
      </c>
      <c r="AH81" s="105" t="s">
        <v>39</v>
      </c>
      <c r="AI81" s="102" t="s">
        <v>42</v>
      </c>
      <c r="AJ81" s="100" t="s">
        <v>685</v>
      </c>
      <c r="AK81" s="111" t="s">
        <v>755</v>
      </c>
      <c r="AO81" s="197" t="s">
        <v>914</v>
      </c>
      <c r="AP81" s="197" t="s">
        <v>996</v>
      </c>
    </row>
    <row r="82" spans="1:42" ht="53.25" customHeight="1" x14ac:dyDescent="0.2">
      <c r="A82" s="69">
        <v>76</v>
      </c>
      <c r="B82" s="105" t="s">
        <v>25</v>
      </c>
      <c r="C82" s="105" t="s">
        <v>546</v>
      </c>
      <c r="D82" s="105" t="s">
        <v>20</v>
      </c>
      <c r="E82" s="105" t="s">
        <v>469</v>
      </c>
      <c r="F82" s="47" t="s">
        <v>651</v>
      </c>
      <c r="G82" s="105" t="s">
        <v>167</v>
      </c>
      <c r="H82" s="108">
        <v>43846</v>
      </c>
      <c r="I82" s="106" t="s">
        <v>49</v>
      </c>
      <c r="J82" s="213" t="s">
        <v>508</v>
      </c>
      <c r="K82" s="76">
        <v>43850</v>
      </c>
      <c r="L82" s="159" t="s">
        <v>40</v>
      </c>
      <c r="M82" s="159" t="s">
        <v>504</v>
      </c>
      <c r="N82" s="159" t="s">
        <v>40</v>
      </c>
      <c r="O82" s="158" t="s">
        <v>138</v>
      </c>
      <c r="P82" s="159" t="s">
        <v>138</v>
      </c>
      <c r="Q82" s="105" t="s">
        <v>509</v>
      </c>
      <c r="R82" s="105" t="s">
        <v>15</v>
      </c>
      <c r="S82" s="105" t="s">
        <v>510</v>
      </c>
      <c r="T82" s="105" t="s">
        <v>303</v>
      </c>
      <c r="U82" s="105" t="s">
        <v>507</v>
      </c>
      <c r="V82" s="108">
        <v>43851</v>
      </c>
      <c r="W82" s="108">
        <v>43854</v>
      </c>
      <c r="X82" s="105" t="s">
        <v>25</v>
      </c>
      <c r="Y82" s="106" t="s">
        <v>56</v>
      </c>
      <c r="Z82" s="100" t="str">
        <f t="shared" si="0"/>
        <v>CERRADA</v>
      </c>
      <c r="AA82" s="219" t="str">
        <f t="shared" si="1"/>
        <v>CERRADA</v>
      </c>
      <c r="AB82" s="76">
        <v>43938</v>
      </c>
      <c r="AC82" s="102" t="s">
        <v>155</v>
      </c>
      <c r="AD82" s="86" t="s">
        <v>754</v>
      </c>
      <c r="AE82" s="17" t="s">
        <v>753</v>
      </c>
      <c r="AF82" s="189" t="s">
        <v>56</v>
      </c>
      <c r="AG82" s="99">
        <v>43949</v>
      </c>
      <c r="AH82" s="105" t="s">
        <v>39</v>
      </c>
      <c r="AI82" s="102" t="s">
        <v>42</v>
      </c>
      <c r="AJ82" s="100" t="s">
        <v>685</v>
      </c>
      <c r="AK82" s="111" t="s">
        <v>755</v>
      </c>
      <c r="AO82" s="197" t="s">
        <v>914</v>
      </c>
      <c r="AP82" s="197" t="s">
        <v>996</v>
      </c>
    </row>
    <row r="83" spans="1:42" ht="53.25" customHeight="1" x14ac:dyDescent="0.2">
      <c r="A83" s="69">
        <v>77</v>
      </c>
      <c r="B83" s="105" t="s">
        <v>25</v>
      </c>
      <c r="C83" s="105" t="s">
        <v>547</v>
      </c>
      <c r="D83" s="105" t="s">
        <v>20</v>
      </c>
      <c r="E83" s="105" t="s">
        <v>469</v>
      </c>
      <c r="F83" s="47" t="s">
        <v>651</v>
      </c>
      <c r="G83" s="105" t="s">
        <v>167</v>
      </c>
      <c r="H83" s="108">
        <v>43846</v>
      </c>
      <c r="I83" s="106" t="s">
        <v>49</v>
      </c>
      <c r="J83" s="213" t="s">
        <v>511</v>
      </c>
      <c r="K83" s="76">
        <v>43850</v>
      </c>
      <c r="L83" s="159" t="s">
        <v>40</v>
      </c>
      <c r="M83" s="159" t="s">
        <v>504</v>
      </c>
      <c r="N83" s="159" t="s">
        <v>40</v>
      </c>
      <c r="O83" s="158" t="s">
        <v>138</v>
      </c>
      <c r="P83" s="159" t="s">
        <v>138</v>
      </c>
      <c r="Q83" s="105" t="s">
        <v>509</v>
      </c>
      <c r="R83" s="105" t="s">
        <v>15</v>
      </c>
      <c r="S83" s="105" t="s">
        <v>510</v>
      </c>
      <c r="T83" s="105" t="s">
        <v>303</v>
      </c>
      <c r="U83" s="105" t="s">
        <v>507</v>
      </c>
      <c r="V83" s="108">
        <v>43851</v>
      </c>
      <c r="W83" s="108">
        <v>43854</v>
      </c>
      <c r="X83" s="105" t="s">
        <v>25</v>
      </c>
      <c r="Y83" s="106" t="s">
        <v>56</v>
      </c>
      <c r="Z83" s="100" t="str">
        <f t="shared" ref="Z83:Z97" si="4">IF(V83="","",IF(OR(AI83="CERRADA ",AI83="CERRADA POR VENCIMIENTO DE TERMINOS"),"CERRADA",IF(V83&lt;43831,CONCATENATE("INICIADA EN LA VIGENCIA ",YEAR(V83)),IF(AND(V83&lt;$U$4,V83&gt;=43831),CONCATENATE("INICIADA EN LA VIGENCIA ",YEAR(V83)),"NO INICIADA"))))</f>
        <v>CERRADA</v>
      </c>
      <c r="AA83" s="219" t="str">
        <f t="shared" ref="AA83:AA97" si="5">IF(W83="","",IF(OR(AI83="CERRADA ",AI83="CERRADA POR VENCIMIENTO DE TERMINOS"),"CERRADA",IF(W83&lt;=$U$4-411,CONCATENATE("VENCIDA EN LA VIGENCIA ",YEAR(W83)),IF(AND(W83&lt;$U$4,W83&gt;$U$4-411),CONCATENATE("VENCIDA EN LA VIGENCIA ",YEAR(W83)),IF(W83&gt;=$U$4+28,"SIN VENCER","PRÓXIMA A VENCER")))))</f>
        <v>CERRADA</v>
      </c>
      <c r="AB83" s="76">
        <v>43938</v>
      </c>
      <c r="AC83" s="102" t="s">
        <v>155</v>
      </c>
      <c r="AD83" s="86" t="s">
        <v>754</v>
      </c>
      <c r="AE83" s="17" t="s">
        <v>753</v>
      </c>
      <c r="AF83" s="189" t="s">
        <v>56</v>
      </c>
      <c r="AG83" s="99">
        <v>43949</v>
      </c>
      <c r="AH83" s="105" t="s">
        <v>39</v>
      </c>
      <c r="AI83" s="102" t="s">
        <v>42</v>
      </c>
      <c r="AJ83" s="100" t="s">
        <v>685</v>
      </c>
      <c r="AK83" s="111" t="s">
        <v>755</v>
      </c>
      <c r="AO83" s="197" t="s">
        <v>914</v>
      </c>
      <c r="AP83" s="197" t="s">
        <v>996</v>
      </c>
    </row>
    <row r="84" spans="1:42" ht="53.25" customHeight="1" x14ac:dyDescent="0.2">
      <c r="A84" s="69">
        <v>78</v>
      </c>
      <c r="B84" s="105" t="s">
        <v>25</v>
      </c>
      <c r="C84" s="105" t="s">
        <v>548</v>
      </c>
      <c r="D84" s="105" t="s">
        <v>20</v>
      </c>
      <c r="E84" s="105" t="s">
        <v>469</v>
      </c>
      <c r="F84" s="47" t="s">
        <v>651</v>
      </c>
      <c r="G84" s="105" t="s">
        <v>167</v>
      </c>
      <c r="H84" s="108">
        <v>43846</v>
      </c>
      <c r="I84" s="106" t="s">
        <v>49</v>
      </c>
      <c r="J84" s="213" t="s">
        <v>512</v>
      </c>
      <c r="K84" s="76">
        <v>43850</v>
      </c>
      <c r="L84" s="159" t="s">
        <v>40</v>
      </c>
      <c r="M84" s="159" t="s">
        <v>504</v>
      </c>
      <c r="N84" s="159" t="s">
        <v>40</v>
      </c>
      <c r="O84" s="158" t="s">
        <v>138</v>
      </c>
      <c r="P84" s="159" t="s">
        <v>138</v>
      </c>
      <c r="Q84" s="105" t="s">
        <v>513</v>
      </c>
      <c r="R84" s="105" t="s">
        <v>17</v>
      </c>
      <c r="S84" s="105" t="s">
        <v>514</v>
      </c>
      <c r="T84" s="105" t="s">
        <v>303</v>
      </c>
      <c r="U84" s="105" t="s">
        <v>507</v>
      </c>
      <c r="V84" s="108">
        <v>43851</v>
      </c>
      <c r="W84" s="108">
        <v>43854</v>
      </c>
      <c r="X84" s="105" t="s">
        <v>25</v>
      </c>
      <c r="Y84" s="106" t="s">
        <v>56</v>
      </c>
      <c r="Z84" s="100" t="str">
        <f t="shared" si="4"/>
        <v>CERRADA</v>
      </c>
      <c r="AA84" s="219" t="str">
        <f t="shared" si="5"/>
        <v>CERRADA</v>
      </c>
      <c r="AB84" s="76">
        <v>43938</v>
      </c>
      <c r="AC84" s="102" t="s">
        <v>155</v>
      </c>
      <c r="AD84" s="86" t="s">
        <v>754</v>
      </c>
      <c r="AE84" s="17" t="s">
        <v>753</v>
      </c>
      <c r="AF84" s="189" t="s">
        <v>56</v>
      </c>
      <c r="AG84" s="99">
        <v>43949</v>
      </c>
      <c r="AH84" s="105" t="s">
        <v>39</v>
      </c>
      <c r="AI84" s="102" t="s">
        <v>42</v>
      </c>
      <c r="AJ84" s="100" t="s">
        <v>685</v>
      </c>
      <c r="AK84" s="111" t="s">
        <v>755</v>
      </c>
      <c r="AO84" s="197" t="s">
        <v>914</v>
      </c>
      <c r="AP84" s="197" t="s">
        <v>996</v>
      </c>
    </row>
    <row r="85" spans="1:42" ht="53.25" customHeight="1" x14ac:dyDescent="0.2">
      <c r="A85" s="69">
        <v>79</v>
      </c>
      <c r="B85" s="105" t="s">
        <v>26</v>
      </c>
      <c r="C85" s="105" t="s">
        <v>627</v>
      </c>
      <c r="D85" s="105" t="s">
        <v>20</v>
      </c>
      <c r="E85" s="105" t="s">
        <v>469</v>
      </c>
      <c r="F85" s="47" t="s">
        <v>651</v>
      </c>
      <c r="G85" s="105" t="s">
        <v>167</v>
      </c>
      <c r="H85" s="108">
        <v>43846</v>
      </c>
      <c r="I85" s="106" t="s">
        <v>18</v>
      </c>
      <c r="J85" s="214" t="s">
        <v>515</v>
      </c>
      <c r="K85" s="76">
        <v>43858</v>
      </c>
      <c r="L85" s="159" t="s">
        <v>40</v>
      </c>
      <c r="M85" s="159" t="s">
        <v>138</v>
      </c>
      <c r="N85" s="159" t="s">
        <v>40</v>
      </c>
      <c r="O85" s="158" t="s">
        <v>138</v>
      </c>
      <c r="P85" s="159" t="s">
        <v>137</v>
      </c>
      <c r="Q85" s="105" t="s">
        <v>516</v>
      </c>
      <c r="R85" s="105" t="s">
        <v>16</v>
      </c>
      <c r="S85" s="105" t="s">
        <v>517</v>
      </c>
      <c r="T85" s="105" t="s">
        <v>518</v>
      </c>
      <c r="U85" s="105" t="s">
        <v>519</v>
      </c>
      <c r="V85" s="108">
        <v>43858</v>
      </c>
      <c r="W85" s="108">
        <v>44196</v>
      </c>
      <c r="X85" s="105" t="s">
        <v>26</v>
      </c>
      <c r="Y85" s="106" t="s">
        <v>58</v>
      </c>
      <c r="Z85" s="100" t="str">
        <f t="shared" si="4"/>
        <v>CERRADA</v>
      </c>
      <c r="AA85" s="219" t="str">
        <f t="shared" si="5"/>
        <v>CERRADA</v>
      </c>
      <c r="AB85" s="76">
        <v>43941</v>
      </c>
      <c r="AC85" s="102" t="s">
        <v>155</v>
      </c>
      <c r="AD85" s="113" t="s">
        <v>717</v>
      </c>
      <c r="AE85" s="17" t="s">
        <v>716</v>
      </c>
      <c r="AF85" s="189" t="s">
        <v>715</v>
      </c>
      <c r="AG85" s="99">
        <v>43945</v>
      </c>
      <c r="AH85" s="105" t="s">
        <v>39</v>
      </c>
      <c r="AI85" s="102" t="s">
        <v>42</v>
      </c>
      <c r="AJ85" s="100" t="s">
        <v>685</v>
      </c>
      <c r="AK85" s="111" t="s">
        <v>718</v>
      </c>
      <c r="AO85" s="197" t="s">
        <v>914</v>
      </c>
      <c r="AP85" s="197" t="s">
        <v>996</v>
      </c>
    </row>
    <row r="86" spans="1:42" ht="53.25" customHeight="1" x14ac:dyDescent="0.2">
      <c r="A86" s="69">
        <v>80</v>
      </c>
      <c r="B86" s="105" t="s">
        <v>29</v>
      </c>
      <c r="C86" s="105" t="s">
        <v>549</v>
      </c>
      <c r="D86" s="105" t="s">
        <v>20</v>
      </c>
      <c r="E86" s="105" t="s">
        <v>469</v>
      </c>
      <c r="F86" s="47" t="s">
        <v>651</v>
      </c>
      <c r="G86" s="105" t="s">
        <v>167</v>
      </c>
      <c r="H86" s="108">
        <v>43846</v>
      </c>
      <c r="I86" s="106" t="s">
        <v>18</v>
      </c>
      <c r="J86" s="213" t="s">
        <v>520</v>
      </c>
      <c r="K86" s="76">
        <v>43857</v>
      </c>
      <c r="L86" s="159" t="s">
        <v>40</v>
      </c>
      <c r="M86" s="159" t="s">
        <v>138</v>
      </c>
      <c r="N86" s="159" t="s">
        <v>40</v>
      </c>
      <c r="O86" s="158" t="s">
        <v>138</v>
      </c>
      <c r="P86" s="159" t="s">
        <v>137</v>
      </c>
      <c r="Q86" s="105" t="s">
        <v>521</v>
      </c>
      <c r="R86" s="105" t="s">
        <v>17</v>
      </c>
      <c r="S86" s="105" t="s">
        <v>522</v>
      </c>
      <c r="T86" s="105" t="s">
        <v>523</v>
      </c>
      <c r="U86" s="105" t="s">
        <v>524</v>
      </c>
      <c r="V86" s="108">
        <v>43831</v>
      </c>
      <c r="W86" s="108">
        <v>44012</v>
      </c>
      <c r="X86" s="105" t="s">
        <v>29</v>
      </c>
      <c r="Y86" s="106" t="s">
        <v>61</v>
      </c>
      <c r="Z86" s="100" t="str">
        <f t="shared" si="4"/>
        <v>CERRADA</v>
      </c>
      <c r="AA86" s="219" t="str">
        <f t="shared" si="5"/>
        <v>CERRADA</v>
      </c>
      <c r="AB86" s="69" t="s">
        <v>1426</v>
      </c>
      <c r="AC86" s="102" t="s">
        <v>155</v>
      </c>
      <c r="AD86" s="86" t="s">
        <v>1427</v>
      </c>
      <c r="AE86" s="118" t="s">
        <v>1428</v>
      </c>
      <c r="AF86" s="191" t="s">
        <v>965</v>
      </c>
      <c r="AG86" s="99" t="s">
        <v>1401</v>
      </c>
      <c r="AH86" s="2" t="s">
        <v>39</v>
      </c>
      <c r="AI86" s="102" t="s">
        <v>42</v>
      </c>
      <c r="AJ86" s="100" t="s">
        <v>685</v>
      </c>
      <c r="AK86" s="111" t="s">
        <v>1429</v>
      </c>
      <c r="AO86" s="270" t="s">
        <v>913</v>
      </c>
      <c r="AP86" s="7" t="s">
        <v>1609</v>
      </c>
    </row>
    <row r="87" spans="1:42" ht="53.25" customHeight="1" x14ac:dyDescent="0.2">
      <c r="A87" s="69">
        <v>81</v>
      </c>
      <c r="B87" s="105" t="s">
        <v>29</v>
      </c>
      <c r="C87" s="105" t="s">
        <v>549</v>
      </c>
      <c r="D87" s="105" t="s">
        <v>20</v>
      </c>
      <c r="E87" s="105" t="s">
        <v>469</v>
      </c>
      <c r="F87" s="47" t="s">
        <v>651</v>
      </c>
      <c r="G87" s="105" t="s">
        <v>167</v>
      </c>
      <c r="H87" s="108">
        <v>43846</v>
      </c>
      <c r="I87" s="106" t="s">
        <v>18</v>
      </c>
      <c r="J87" s="213" t="s">
        <v>520</v>
      </c>
      <c r="K87" s="76">
        <v>43857</v>
      </c>
      <c r="L87" s="159" t="s">
        <v>40</v>
      </c>
      <c r="M87" s="159" t="s">
        <v>138</v>
      </c>
      <c r="N87" s="159" t="s">
        <v>40</v>
      </c>
      <c r="O87" s="158" t="s">
        <v>138</v>
      </c>
      <c r="P87" s="159" t="s">
        <v>137</v>
      </c>
      <c r="Q87" s="105" t="s">
        <v>525</v>
      </c>
      <c r="R87" s="105" t="s">
        <v>17</v>
      </c>
      <c r="S87" s="105" t="s">
        <v>526</v>
      </c>
      <c r="T87" s="105" t="s">
        <v>523</v>
      </c>
      <c r="U87" s="105" t="s">
        <v>524</v>
      </c>
      <c r="V87" s="108">
        <v>43831</v>
      </c>
      <c r="W87" s="108">
        <v>44012</v>
      </c>
      <c r="X87" s="105" t="s">
        <v>29</v>
      </c>
      <c r="Y87" s="106" t="s">
        <v>61</v>
      </c>
      <c r="Z87" s="100" t="str">
        <f t="shared" si="4"/>
        <v>CERRADA</v>
      </c>
      <c r="AA87" s="219" t="str">
        <f t="shared" si="5"/>
        <v>CERRADA</v>
      </c>
      <c r="AB87" s="76">
        <v>43936</v>
      </c>
      <c r="AC87" s="102" t="s">
        <v>155</v>
      </c>
      <c r="AD87" s="105" t="s">
        <v>712</v>
      </c>
      <c r="AE87" s="17" t="s">
        <v>713</v>
      </c>
      <c r="AF87" s="191" t="s">
        <v>376</v>
      </c>
      <c r="AG87" s="99">
        <v>43945</v>
      </c>
      <c r="AH87" s="105" t="s">
        <v>39</v>
      </c>
      <c r="AI87" s="102" t="s">
        <v>42</v>
      </c>
      <c r="AJ87" s="100" t="s">
        <v>685</v>
      </c>
      <c r="AK87" s="111" t="s">
        <v>714</v>
      </c>
      <c r="AO87" s="197" t="s">
        <v>914</v>
      </c>
      <c r="AP87" s="197" t="s">
        <v>996</v>
      </c>
    </row>
    <row r="88" spans="1:42" ht="53.25" customHeight="1" x14ac:dyDescent="0.2">
      <c r="A88" s="69">
        <v>82</v>
      </c>
      <c r="B88" s="105" t="s">
        <v>31</v>
      </c>
      <c r="C88" s="105" t="s">
        <v>550</v>
      </c>
      <c r="D88" s="105" t="s">
        <v>20</v>
      </c>
      <c r="E88" s="105" t="s">
        <v>469</v>
      </c>
      <c r="F88" s="47" t="s">
        <v>651</v>
      </c>
      <c r="G88" s="105" t="s">
        <v>167</v>
      </c>
      <c r="H88" s="108">
        <v>43846</v>
      </c>
      <c r="I88" s="106" t="s">
        <v>18</v>
      </c>
      <c r="J88" s="213" t="s">
        <v>527</v>
      </c>
      <c r="K88" s="76">
        <v>43857</v>
      </c>
      <c r="L88" s="159" t="s">
        <v>40</v>
      </c>
      <c r="M88" s="159" t="s">
        <v>138</v>
      </c>
      <c r="N88" s="159" t="s">
        <v>40</v>
      </c>
      <c r="O88" s="158" t="s">
        <v>138</v>
      </c>
      <c r="P88" s="159" t="s">
        <v>137</v>
      </c>
      <c r="Q88" s="105" t="s">
        <v>528</v>
      </c>
      <c r="R88" s="105" t="s">
        <v>16</v>
      </c>
      <c r="S88" s="235" t="s">
        <v>705</v>
      </c>
      <c r="T88" s="202" t="s">
        <v>529</v>
      </c>
      <c r="U88" s="202" t="s">
        <v>530</v>
      </c>
      <c r="V88" s="203">
        <v>43862</v>
      </c>
      <c r="W88" s="203">
        <v>43890</v>
      </c>
      <c r="X88" s="202" t="s">
        <v>31</v>
      </c>
      <c r="Y88" s="204" t="s">
        <v>64</v>
      </c>
      <c r="Z88" s="205" t="str">
        <f t="shared" si="4"/>
        <v>CERRADA</v>
      </c>
      <c r="AA88" s="219" t="str">
        <f t="shared" si="5"/>
        <v>CERRADA</v>
      </c>
      <c r="AB88" s="76">
        <v>43942</v>
      </c>
      <c r="AC88" s="102" t="s">
        <v>155</v>
      </c>
      <c r="AD88" s="113" t="s">
        <v>706</v>
      </c>
      <c r="AE88" s="17" t="s">
        <v>684</v>
      </c>
      <c r="AF88" s="220" t="s">
        <v>260</v>
      </c>
      <c r="AG88" s="99">
        <v>43943</v>
      </c>
      <c r="AH88" s="105" t="s">
        <v>39</v>
      </c>
      <c r="AI88" s="102" t="s">
        <v>42</v>
      </c>
      <c r="AJ88" s="100" t="s">
        <v>685</v>
      </c>
      <c r="AK88" s="68" t="s">
        <v>708</v>
      </c>
      <c r="AO88" s="197" t="s">
        <v>914</v>
      </c>
      <c r="AP88" s="197" t="s">
        <v>996</v>
      </c>
    </row>
    <row r="89" spans="1:42" ht="53.25" customHeight="1" x14ac:dyDescent="0.2">
      <c r="A89" s="69">
        <v>83</v>
      </c>
      <c r="B89" s="105" t="s">
        <v>34</v>
      </c>
      <c r="C89" s="105" t="s">
        <v>551</v>
      </c>
      <c r="D89" s="105" t="s">
        <v>20</v>
      </c>
      <c r="E89" s="105" t="s">
        <v>469</v>
      </c>
      <c r="F89" s="47" t="s">
        <v>651</v>
      </c>
      <c r="G89" s="105" t="s">
        <v>167</v>
      </c>
      <c r="H89" s="108">
        <v>43846</v>
      </c>
      <c r="I89" s="106" t="s">
        <v>18</v>
      </c>
      <c r="J89" s="213" t="s">
        <v>527</v>
      </c>
      <c r="K89" s="76">
        <v>43857</v>
      </c>
      <c r="L89" s="159" t="s">
        <v>40</v>
      </c>
      <c r="M89" s="159" t="s">
        <v>138</v>
      </c>
      <c r="N89" s="159" t="s">
        <v>40</v>
      </c>
      <c r="O89" s="158" t="s">
        <v>138</v>
      </c>
      <c r="P89" s="159" t="s">
        <v>137</v>
      </c>
      <c r="Q89" s="105" t="s">
        <v>531</v>
      </c>
      <c r="R89" s="105" t="s">
        <v>16</v>
      </c>
      <c r="S89" s="105" t="s">
        <v>532</v>
      </c>
      <c r="T89" s="105" t="s">
        <v>529</v>
      </c>
      <c r="U89" s="105" t="s">
        <v>530</v>
      </c>
      <c r="V89" s="108">
        <v>43862</v>
      </c>
      <c r="W89" s="108">
        <v>43890</v>
      </c>
      <c r="X89" s="105" t="s">
        <v>34</v>
      </c>
      <c r="Y89" s="50" t="s">
        <v>64</v>
      </c>
      <c r="Z89" s="100" t="str">
        <f t="shared" si="4"/>
        <v>CERRADA</v>
      </c>
      <c r="AA89" s="219" t="str">
        <f t="shared" si="5"/>
        <v>CERRADA</v>
      </c>
      <c r="AB89" s="76">
        <v>43942</v>
      </c>
      <c r="AC89" s="102" t="s">
        <v>155</v>
      </c>
      <c r="AD89" s="86" t="s">
        <v>707</v>
      </c>
      <c r="AE89" s="17" t="s">
        <v>684</v>
      </c>
      <c r="AF89" s="220" t="s">
        <v>260</v>
      </c>
      <c r="AG89" s="99">
        <v>43943</v>
      </c>
      <c r="AH89" s="105" t="s">
        <v>39</v>
      </c>
      <c r="AI89" s="102" t="s">
        <v>42</v>
      </c>
      <c r="AJ89" s="100" t="s">
        <v>685</v>
      </c>
      <c r="AK89" s="68" t="s">
        <v>686</v>
      </c>
      <c r="AO89" s="197" t="s">
        <v>914</v>
      </c>
      <c r="AP89" s="197" t="s">
        <v>996</v>
      </c>
    </row>
    <row r="90" spans="1:42" ht="53.25" customHeight="1" x14ac:dyDescent="0.2">
      <c r="A90" s="69">
        <v>84</v>
      </c>
      <c r="B90" s="105" t="s">
        <v>36</v>
      </c>
      <c r="C90" s="105" t="s">
        <v>552</v>
      </c>
      <c r="D90" s="105" t="s">
        <v>20</v>
      </c>
      <c r="E90" s="105" t="s">
        <v>469</v>
      </c>
      <c r="F90" s="47" t="s">
        <v>651</v>
      </c>
      <c r="G90" s="105" t="s">
        <v>167</v>
      </c>
      <c r="H90" s="108">
        <v>43846</v>
      </c>
      <c r="I90" s="106" t="s">
        <v>49</v>
      </c>
      <c r="J90" s="213" t="s">
        <v>533</v>
      </c>
      <c r="K90" s="76">
        <v>43857</v>
      </c>
      <c r="L90" s="159" t="s">
        <v>40</v>
      </c>
      <c r="M90" s="159" t="s">
        <v>138</v>
      </c>
      <c r="N90" s="159" t="s">
        <v>40</v>
      </c>
      <c r="O90" s="158" t="s">
        <v>138</v>
      </c>
      <c r="P90" s="159" t="s">
        <v>138</v>
      </c>
      <c r="Q90" s="105" t="s">
        <v>534</v>
      </c>
      <c r="R90" s="105" t="s">
        <v>16</v>
      </c>
      <c r="S90" s="105" t="s">
        <v>535</v>
      </c>
      <c r="T90" s="105" t="s">
        <v>536</v>
      </c>
      <c r="U90" s="105" t="s">
        <v>537</v>
      </c>
      <c r="V90" s="108">
        <v>43831</v>
      </c>
      <c r="W90" s="108">
        <v>43861</v>
      </c>
      <c r="X90" s="105" t="s">
        <v>36</v>
      </c>
      <c r="Y90" s="106" t="s">
        <v>85</v>
      </c>
      <c r="Z90" s="100" t="str">
        <f t="shared" si="4"/>
        <v>CERRADA</v>
      </c>
      <c r="AA90" s="219" t="str">
        <f t="shared" si="5"/>
        <v>CERRADA</v>
      </c>
      <c r="AB90" s="76">
        <v>43938</v>
      </c>
      <c r="AC90" s="102" t="s">
        <v>155</v>
      </c>
      <c r="AD90" s="86" t="s">
        <v>786</v>
      </c>
      <c r="AE90" s="17" t="s">
        <v>787</v>
      </c>
      <c r="AF90" s="220" t="s">
        <v>772</v>
      </c>
      <c r="AG90" s="99">
        <v>43949</v>
      </c>
      <c r="AH90" s="105" t="s">
        <v>39</v>
      </c>
      <c r="AI90" s="102" t="s">
        <v>42</v>
      </c>
      <c r="AJ90" s="100" t="s">
        <v>685</v>
      </c>
      <c r="AK90" s="111" t="s">
        <v>790</v>
      </c>
      <c r="AO90" s="197" t="s">
        <v>914</v>
      </c>
      <c r="AP90" s="197" t="s">
        <v>996</v>
      </c>
    </row>
    <row r="91" spans="1:42" ht="53.25" customHeight="1" x14ac:dyDescent="0.2">
      <c r="A91" s="69">
        <v>85</v>
      </c>
      <c r="B91" s="105" t="s">
        <v>36</v>
      </c>
      <c r="C91" s="105" t="s">
        <v>553</v>
      </c>
      <c r="D91" s="105" t="s">
        <v>20</v>
      </c>
      <c r="E91" s="105" t="s">
        <v>469</v>
      </c>
      <c r="F91" s="47" t="s">
        <v>651</v>
      </c>
      <c r="G91" s="105" t="s">
        <v>167</v>
      </c>
      <c r="H91" s="108">
        <v>43846</v>
      </c>
      <c r="I91" s="106" t="s">
        <v>49</v>
      </c>
      <c r="J91" s="213" t="s">
        <v>538</v>
      </c>
      <c r="K91" s="76">
        <v>43857</v>
      </c>
      <c r="L91" s="159" t="s">
        <v>40</v>
      </c>
      <c r="M91" s="159" t="s">
        <v>138</v>
      </c>
      <c r="N91" s="159" t="s">
        <v>40</v>
      </c>
      <c r="O91" s="158" t="s">
        <v>138</v>
      </c>
      <c r="P91" s="159" t="s">
        <v>138</v>
      </c>
      <c r="Q91" s="105" t="s">
        <v>534</v>
      </c>
      <c r="R91" s="105" t="s">
        <v>16</v>
      </c>
      <c r="S91" s="105" t="s">
        <v>535</v>
      </c>
      <c r="T91" s="105" t="s">
        <v>536</v>
      </c>
      <c r="U91" s="105" t="s">
        <v>537</v>
      </c>
      <c r="V91" s="108">
        <v>43831</v>
      </c>
      <c r="W91" s="108">
        <v>43861</v>
      </c>
      <c r="X91" s="105" t="s">
        <v>36</v>
      </c>
      <c r="Y91" s="106" t="s">
        <v>85</v>
      </c>
      <c r="Z91" s="100" t="str">
        <f t="shared" si="4"/>
        <v>CERRADA</v>
      </c>
      <c r="AA91" s="219" t="str">
        <f t="shared" si="5"/>
        <v>CERRADA</v>
      </c>
      <c r="AB91" s="76">
        <v>43938</v>
      </c>
      <c r="AC91" s="102" t="s">
        <v>155</v>
      </c>
      <c r="AD91" s="86" t="s">
        <v>786</v>
      </c>
      <c r="AE91" s="17" t="s">
        <v>787</v>
      </c>
      <c r="AF91" s="220" t="s">
        <v>772</v>
      </c>
      <c r="AG91" s="99">
        <v>43949</v>
      </c>
      <c r="AH91" s="105" t="s">
        <v>39</v>
      </c>
      <c r="AI91" s="102" t="s">
        <v>42</v>
      </c>
      <c r="AJ91" s="100" t="s">
        <v>685</v>
      </c>
      <c r="AK91" s="111" t="s">
        <v>790</v>
      </c>
      <c r="AO91" s="197" t="s">
        <v>914</v>
      </c>
      <c r="AP91" s="197" t="s">
        <v>996</v>
      </c>
    </row>
    <row r="92" spans="1:42" ht="53.25" customHeight="1" x14ac:dyDescent="0.2">
      <c r="A92" s="69">
        <v>86</v>
      </c>
      <c r="B92" s="105" t="s">
        <v>36</v>
      </c>
      <c r="C92" s="105" t="s">
        <v>554</v>
      </c>
      <c r="D92" s="105" t="s">
        <v>20</v>
      </c>
      <c r="E92" s="105" t="s">
        <v>469</v>
      </c>
      <c r="F92" s="47" t="s">
        <v>651</v>
      </c>
      <c r="G92" s="105" t="s">
        <v>167</v>
      </c>
      <c r="H92" s="108">
        <v>43846</v>
      </c>
      <c r="I92" s="106" t="s">
        <v>49</v>
      </c>
      <c r="J92" s="213" t="s">
        <v>539</v>
      </c>
      <c r="K92" s="76">
        <v>43857</v>
      </c>
      <c r="L92" s="159" t="s">
        <v>40</v>
      </c>
      <c r="M92" s="159" t="s">
        <v>138</v>
      </c>
      <c r="N92" s="159" t="s">
        <v>40</v>
      </c>
      <c r="O92" s="158" t="s">
        <v>138</v>
      </c>
      <c r="P92" s="159" t="s">
        <v>138</v>
      </c>
      <c r="Q92" s="105" t="s">
        <v>534</v>
      </c>
      <c r="R92" s="105" t="s">
        <v>16</v>
      </c>
      <c r="S92" s="105" t="s">
        <v>540</v>
      </c>
      <c r="T92" s="105" t="s">
        <v>536</v>
      </c>
      <c r="U92" s="105" t="s">
        <v>537</v>
      </c>
      <c r="V92" s="108">
        <v>43831</v>
      </c>
      <c r="W92" s="108">
        <v>43861</v>
      </c>
      <c r="X92" s="105" t="s">
        <v>36</v>
      </c>
      <c r="Y92" s="106" t="s">
        <v>85</v>
      </c>
      <c r="Z92" s="100" t="str">
        <f t="shared" si="4"/>
        <v>CERRADA</v>
      </c>
      <c r="AA92" s="219" t="str">
        <f t="shared" si="5"/>
        <v>CERRADA</v>
      </c>
      <c r="AB92" s="76">
        <v>43938</v>
      </c>
      <c r="AC92" s="102" t="s">
        <v>155</v>
      </c>
      <c r="AD92" s="86" t="s">
        <v>788</v>
      </c>
      <c r="AE92" s="17" t="s">
        <v>787</v>
      </c>
      <c r="AF92" s="220" t="s">
        <v>772</v>
      </c>
      <c r="AG92" s="99">
        <v>43949</v>
      </c>
      <c r="AH92" s="105" t="s">
        <v>39</v>
      </c>
      <c r="AI92" s="102" t="s">
        <v>42</v>
      </c>
      <c r="AJ92" s="100" t="s">
        <v>685</v>
      </c>
      <c r="AK92" s="111" t="s">
        <v>790</v>
      </c>
      <c r="AO92" s="197" t="s">
        <v>914</v>
      </c>
      <c r="AP92" s="197" t="s">
        <v>996</v>
      </c>
    </row>
    <row r="93" spans="1:42" ht="53.25" customHeight="1" x14ac:dyDescent="0.2">
      <c r="A93" s="69">
        <v>87</v>
      </c>
      <c r="B93" s="105" t="s">
        <v>36</v>
      </c>
      <c r="C93" s="105" t="s">
        <v>555</v>
      </c>
      <c r="D93" s="105" t="s">
        <v>20</v>
      </c>
      <c r="E93" s="105" t="s">
        <v>469</v>
      </c>
      <c r="F93" s="47" t="s">
        <v>651</v>
      </c>
      <c r="G93" s="105" t="s">
        <v>167</v>
      </c>
      <c r="H93" s="108">
        <v>43846</v>
      </c>
      <c r="I93" s="106" t="s">
        <v>49</v>
      </c>
      <c r="J93" s="213" t="s">
        <v>541</v>
      </c>
      <c r="K93" s="76">
        <v>43857</v>
      </c>
      <c r="L93" s="159" t="s">
        <v>40</v>
      </c>
      <c r="M93" s="159" t="s">
        <v>138</v>
      </c>
      <c r="N93" s="159" t="s">
        <v>40</v>
      </c>
      <c r="O93" s="158" t="s">
        <v>138</v>
      </c>
      <c r="P93" s="159" t="s">
        <v>138</v>
      </c>
      <c r="Q93" s="105" t="s">
        <v>534</v>
      </c>
      <c r="R93" s="105" t="s">
        <v>16</v>
      </c>
      <c r="S93" s="105" t="s">
        <v>542</v>
      </c>
      <c r="T93" s="105" t="s">
        <v>536</v>
      </c>
      <c r="U93" s="105" t="s">
        <v>537</v>
      </c>
      <c r="V93" s="108">
        <v>43831</v>
      </c>
      <c r="W93" s="108">
        <v>43861</v>
      </c>
      <c r="X93" s="105" t="s">
        <v>36</v>
      </c>
      <c r="Y93" s="106" t="s">
        <v>85</v>
      </c>
      <c r="Z93" s="100" t="str">
        <f t="shared" si="4"/>
        <v>CERRADA</v>
      </c>
      <c r="AA93" s="219" t="str">
        <f t="shared" si="5"/>
        <v>CERRADA</v>
      </c>
      <c r="AB93" s="76">
        <v>43938</v>
      </c>
      <c r="AC93" s="102" t="s">
        <v>155</v>
      </c>
      <c r="AD93" s="86" t="s">
        <v>789</v>
      </c>
      <c r="AE93" s="17" t="s">
        <v>787</v>
      </c>
      <c r="AF93" s="220" t="s">
        <v>772</v>
      </c>
      <c r="AG93" s="99">
        <v>43949</v>
      </c>
      <c r="AH93" s="105" t="s">
        <v>39</v>
      </c>
      <c r="AI93" s="102" t="s">
        <v>42</v>
      </c>
      <c r="AJ93" s="100" t="s">
        <v>685</v>
      </c>
      <c r="AK93" s="111" t="s">
        <v>790</v>
      </c>
      <c r="AO93" s="197" t="s">
        <v>914</v>
      </c>
      <c r="AP93" s="197" t="s">
        <v>996</v>
      </c>
    </row>
    <row r="94" spans="1:42" ht="53.25" customHeight="1" x14ac:dyDescent="0.2">
      <c r="A94" s="69">
        <v>88</v>
      </c>
      <c r="B94" s="105" t="s">
        <v>30</v>
      </c>
      <c r="C94" s="105" t="s">
        <v>562</v>
      </c>
      <c r="D94" s="105" t="s">
        <v>20</v>
      </c>
      <c r="E94" s="105" t="s">
        <v>469</v>
      </c>
      <c r="F94" s="47" t="s">
        <v>894</v>
      </c>
      <c r="G94" s="105" t="s">
        <v>133</v>
      </c>
      <c r="H94" s="108">
        <v>43861</v>
      </c>
      <c r="I94" s="106" t="s">
        <v>18</v>
      </c>
      <c r="J94" s="213" t="s">
        <v>557</v>
      </c>
      <c r="K94" s="76">
        <v>43867</v>
      </c>
      <c r="L94" s="159" t="s">
        <v>40</v>
      </c>
      <c r="M94" s="158" t="s">
        <v>138</v>
      </c>
      <c r="N94" s="158" t="s">
        <v>40</v>
      </c>
      <c r="O94" s="158" t="s">
        <v>138</v>
      </c>
      <c r="P94" s="158" t="s">
        <v>138</v>
      </c>
      <c r="Q94" s="105" t="s">
        <v>558</v>
      </c>
      <c r="R94" s="105" t="s">
        <v>16</v>
      </c>
      <c r="S94" s="105" t="s">
        <v>559</v>
      </c>
      <c r="T94" s="105" t="s">
        <v>560</v>
      </c>
      <c r="U94" s="105" t="s">
        <v>561</v>
      </c>
      <c r="V94" s="108">
        <v>43867</v>
      </c>
      <c r="W94" s="108">
        <v>43921</v>
      </c>
      <c r="X94" s="105" t="s">
        <v>30</v>
      </c>
      <c r="Y94" s="106" t="s">
        <v>62</v>
      </c>
      <c r="Z94" s="100" t="str">
        <f t="shared" si="4"/>
        <v>CERRADA</v>
      </c>
      <c r="AA94" s="219" t="str">
        <f t="shared" si="5"/>
        <v>CERRADA</v>
      </c>
      <c r="AB94" s="76">
        <v>43938</v>
      </c>
      <c r="AC94" s="102" t="s">
        <v>155</v>
      </c>
      <c r="AD94" s="113" t="s">
        <v>756</v>
      </c>
      <c r="AE94" s="17" t="s">
        <v>757</v>
      </c>
      <c r="AF94" s="189" t="s">
        <v>758</v>
      </c>
      <c r="AG94" s="99">
        <v>43949</v>
      </c>
      <c r="AH94" s="105" t="s">
        <v>39</v>
      </c>
      <c r="AI94" s="102" t="s">
        <v>42</v>
      </c>
      <c r="AJ94" s="100" t="s">
        <v>685</v>
      </c>
      <c r="AK94" s="68" t="s">
        <v>759</v>
      </c>
      <c r="AO94" s="197" t="s">
        <v>914</v>
      </c>
      <c r="AP94" s="197" t="s">
        <v>996</v>
      </c>
    </row>
    <row r="95" spans="1:42" ht="53.25" customHeight="1" x14ac:dyDescent="0.2">
      <c r="A95" s="69">
        <v>89</v>
      </c>
      <c r="B95" s="105" t="s">
        <v>31</v>
      </c>
      <c r="C95" s="105" t="s">
        <v>635</v>
      </c>
      <c r="D95" s="105" t="s">
        <v>20</v>
      </c>
      <c r="E95" s="105" t="s">
        <v>469</v>
      </c>
      <c r="F95" s="47" t="s">
        <v>648</v>
      </c>
      <c r="G95" s="105" t="s">
        <v>43</v>
      </c>
      <c r="H95" s="108">
        <v>43860</v>
      </c>
      <c r="I95" s="106" t="s">
        <v>18</v>
      </c>
      <c r="J95" s="214" t="s">
        <v>628</v>
      </c>
      <c r="K95" s="76">
        <v>43879</v>
      </c>
      <c r="L95" s="159" t="s">
        <v>39</v>
      </c>
      <c r="M95" s="159" t="s">
        <v>629</v>
      </c>
      <c r="N95" s="159" t="s">
        <v>40</v>
      </c>
      <c r="O95" s="158" t="s">
        <v>138</v>
      </c>
      <c r="P95" s="159" t="s">
        <v>137</v>
      </c>
      <c r="Q95" s="105" t="s">
        <v>709</v>
      </c>
      <c r="R95" s="105" t="s">
        <v>16</v>
      </c>
      <c r="S95" s="105" t="s">
        <v>959</v>
      </c>
      <c r="T95" s="105" t="s">
        <v>630</v>
      </c>
      <c r="U95" s="105" t="s">
        <v>630</v>
      </c>
      <c r="V95" s="108">
        <v>43879</v>
      </c>
      <c r="W95" s="108">
        <v>44074</v>
      </c>
      <c r="X95" s="105" t="s">
        <v>31</v>
      </c>
      <c r="Y95" s="50" t="s">
        <v>64</v>
      </c>
      <c r="Z95" s="100" t="str">
        <f t="shared" si="4"/>
        <v>INICIADA EN LA VIGENCIA 2020</v>
      </c>
      <c r="AA95" s="219" t="str">
        <f t="shared" si="5"/>
        <v>VENCIDA EN LA VIGENCIA 2020</v>
      </c>
      <c r="AB95" s="76" t="s">
        <v>1453</v>
      </c>
      <c r="AC95" s="102" t="s">
        <v>156</v>
      </c>
      <c r="AD95" s="86" t="s">
        <v>1466</v>
      </c>
      <c r="AE95" s="118" t="s">
        <v>1467</v>
      </c>
      <c r="AF95" s="220" t="s">
        <v>260</v>
      </c>
      <c r="AG95" s="99" t="s">
        <v>1468</v>
      </c>
      <c r="AH95" s="2" t="s">
        <v>40</v>
      </c>
      <c r="AI95" s="102" t="s">
        <v>67</v>
      </c>
      <c r="AJ95" s="100" t="s">
        <v>685</v>
      </c>
      <c r="AK95" s="111" t="s">
        <v>1469</v>
      </c>
      <c r="AO95" s="270" t="s">
        <v>913</v>
      </c>
      <c r="AP95" s="1"/>
    </row>
    <row r="96" spans="1:42" ht="53.25" customHeight="1" x14ac:dyDescent="0.2">
      <c r="A96" s="69">
        <v>90</v>
      </c>
      <c r="B96" s="105" t="s">
        <v>31</v>
      </c>
      <c r="C96" s="105" t="s">
        <v>636</v>
      </c>
      <c r="D96" s="105" t="s">
        <v>20</v>
      </c>
      <c r="E96" s="105" t="s">
        <v>469</v>
      </c>
      <c r="F96" s="47" t="s">
        <v>648</v>
      </c>
      <c r="G96" s="105" t="s">
        <v>43</v>
      </c>
      <c r="H96" s="108">
        <v>43860</v>
      </c>
      <c r="I96" s="106" t="s">
        <v>18</v>
      </c>
      <c r="J96" s="213" t="s">
        <v>631</v>
      </c>
      <c r="K96" s="76">
        <v>43879</v>
      </c>
      <c r="L96" s="159" t="s">
        <v>40</v>
      </c>
      <c r="M96" s="159" t="s">
        <v>138</v>
      </c>
      <c r="N96" s="159" t="s">
        <v>40</v>
      </c>
      <c r="O96" s="158" t="s">
        <v>138</v>
      </c>
      <c r="P96" s="159" t="s">
        <v>137</v>
      </c>
      <c r="Q96" s="105" t="s">
        <v>632</v>
      </c>
      <c r="R96" s="105" t="s">
        <v>16</v>
      </c>
      <c r="S96" s="105" t="s">
        <v>710</v>
      </c>
      <c r="T96" s="105" t="s">
        <v>633</v>
      </c>
      <c r="U96" s="105" t="s">
        <v>634</v>
      </c>
      <c r="V96" s="108">
        <v>43879</v>
      </c>
      <c r="W96" s="108">
        <v>44196</v>
      </c>
      <c r="X96" s="105" t="s">
        <v>31</v>
      </c>
      <c r="Y96" s="50" t="s">
        <v>64</v>
      </c>
      <c r="Z96" s="100" t="str">
        <f t="shared" si="4"/>
        <v>INICIADA EN LA VIGENCIA 2020</v>
      </c>
      <c r="AA96" s="219" t="str">
        <f t="shared" si="5"/>
        <v>SIN VENCER</v>
      </c>
      <c r="AB96" s="76" t="s">
        <v>1453</v>
      </c>
      <c r="AC96" s="102" t="s">
        <v>156</v>
      </c>
      <c r="AD96" s="86" t="s">
        <v>1470</v>
      </c>
      <c r="AE96" s="17" t="s">
        <v>1471</v>
      </c>
      <c r="AF96" s="220" t="s">
        <v>260</v>
      </c>
      <c r="AG96" s="99" t="s">
        <v>1468</v>
      </c>
      <c r="AH96" s="2" t="s">
        <v>40</v>
      </c>
      <c r="AI96" s="102" t="s">
        <v>68</v>
      </c>
      <c r="AJ96" s="100" t="s">
        <v>685</v>
      </c>
      <c r="AK96" s="111" t="s">
        <v>1472</v>
      </c>
      <c r="AO96" s="270" t="s">
        <v>913</v>
      </c>
      <c r="AP96" s="1"/>
    </row>
    <row r="97" spans="1:42" ht="53.25" customHeight="1" x14ac:dyDescent="0.2">
      <c r="A97" s="69">
        <v>91</v>
      </c>
      <c r="B97" s="105" t="s">
        <v>30</v>
      </c>
      <c r="C97" s="105" t="s">
        <v>643</v>
      </c>
      <c r="D97" s="105" t="s">
        <v>20</v>
      </c>
      <c r="E97" s="105" t="s">
        <v>469</v>
      </c>
      <c r="F97" s="47" t="s">
        <v>894</v>
      </c>
      <c r="G97" s="105" t="s">
        <v>133</v>
      </c>
      <c r="H97" s="108">
        <v>43861</v>
      </c>
      <c r="I97" s="106" t="s">
        <v>18</v>
      </c>
      <c r="J97" s="213" t="s">
        <v>638</v>
      </c>
      <c r="K97" s="76">
        <v>43865</v>
      </c>
      <c r="L97" s="159" t="s">
        <v>40</v>
      </c>
      <c r="M97" s="159" t="s">
        <v>138</v>
      </c>
      <c r="N97" s="159" t="s">
        <v>40</v>
      </c>
      <c r="O97" s="159" t="s">
        <v>40</v>
      </c>
      <c r="P97" s="159" t="s">
        <v>137</v>
      </c>
      <c r="Q97" s="105" t="s">
        <v>639</v>
      </c>
      <c r="R97" s="105" t="s">
        <v>16</v>
      </c>
      <c r="S97" s="105" t="s">
        <v>640</v>
      </c>
      <c r="T97" s="105" t="s">
        <v>641</v>
      </c>
      <c r="U97" s="105" t="s">
        <v>642</v>
      </c>
      <c r="V97" s="108">
        <v>43891</v>
      </c>
      <c r="W97" s="108">
        <v>44196</v>
      </c>
      <c r="X97" s="105" t="s">
        <v>26</v>
      </c>
      <c r="Y97" s="106" t="s">
        <v>58</v>
      </c>
      <c r="Z97" s="100" t="str">
        <f t="shared" si="4"/>
        <v>INICIADA EN LA VIGENCIA 2020</v>
      </c>
      <c r="AA97" s="219" t="str">
        <f t="shared" si="5"/>
        <v>SIN VENCER</v>
      </c>
      <c r="AB97" s="76" t="s">
        <v>1337</v>
      </c>
      <c r="AC97" s="102" t="s">
        <v>156</v>
      </c>
      <c r="AD97" s="86" t="s">
        <v>1355</v>
      </c>
      <c r="AE97" s="118" t="s">
        <v>1356</v>
      </c>
      <c r="AF97" s="190" t="s">
        <v>1350</v>
      </c>
      <c r="AG97" s="99" t="s">
        <v>1340</v>
      </c>
      <c r="AH97" s="2" t="s">
        <v>40</v>
      </c>
      <c r="AI97" s="102" t="s">
        <v>68</v>
      </c>
      <c r="AJ97" s="100" t="s">
        <v>685</v>
      </c>
      <c r="AK97" s="111" t="s">
        <v>1357</v>
      </c>
      <c r="AO97" s="270" t="s">
        <v>913</v>
      </c>
      <c r="AP97" s="1"/>
    </row>
    <row r="98" spans="1:42" ht="53.25" customHeight="1" x14ac:dyDescent="0.2">
      <c r="A98" s="266">
        <v>92</v>
      </c>
      <c r="B98" s="105" t="s">
        <v>31</v>
      </c>
      <c r="C98" s="105" t="s">
        <v>820</v>
      </c>
      <c r="D98" s="105" t="s">
        <v>20</v>
      </c>
      <c r="E98" s="105" t="s">
        <v>469</v>
      </c>
      <c r="F98" s="105" t="s">
        <v>890</v>
      </c>
      <c r="G98" s="105" t="s">
        <v>133</v>
      </c>
      <c r="H98" s="108">
        <v>43920</v>
      </c>
      <c r="I98" s="106" t="s">
        <v>18</v>
      </c>
      <c r="J98" s="213" t="s">
        <v>828</v>
      </c>
      <c r="K98" s="76">
        <v>43936</v>
      </c>
      <c r="L98" s="159" t="s">
        <v>40</v>
      </c>
      <c r="M98" s="159" t="s">
        <v>138</v>
      </c>
      <c r="N98" s="159" t="s">
        <v>40</v>
      </c>
      <c r="O98" s="159" t="s">
        <v>138</v>
      </c>
      <c r="P98" s="159" t="s">
        <v>137</v>
      </c>
      <c r="Q98" s="105" t="s">
        <v>835</v>
      </c>
      <c r="R98" s="105" t="s">
        <v>16</v>
      </c>
      <c r="S98" s="105" t="s">
        <v>843</v>
      </c>
      <c r="T98" s="105" t="s">
        <v>844</v>
      </c>
      <c r="U98" s="105" t="s">
        <v>845</v>
      </c>
      <c r="V98" s="108">
        <v>43941</v>
      </c>
      <c r="W98" s="108">
        <v>44012</v>
      </c>
      <c r="X98" s="106" t="s">
        <v>859</v>
      </c>
      <c r="Y98" s="106" t="s">
        <v>62</v>
      </c>
      <c r="Z98" s="100" t="str">
        <f t="shared" ref="Z98:Z105" si="6">IF(V98="","",IF(OR(AI98="CERRADA ",AI98="CERRADA POR VENCIMIENTO DE TERMINOS"),"CERRADA",IF(V98&lt;43831,CONCATENATE("INICIADA EN LA VIGENCIA ",YEAR(V98)),IF(AND(V98&lt;$U$4,V98&gt;=43831),CONCATENATE("INICIADA EN LA VIGENCIA ",YEAR(V98)),"NO INICIADA"))))</f>
        <v>CERRADA</v>
      </c>
      <c r="AA98" s="219" t="str">
        <f t="shared" ref="AA98:AA105" si="7">IF(W98="","",IF(OR(AI98="CERRADA ",AI98="CERRADA POR VENCIMIENTO DE TERMINOS"),"CERRADA",IF(W98&lt;=$U$4-411,CONCATENATE("VENCIDA EN LA VIGENCIA ",YEAR(W98)),IF(AND(W98&lt;$U$4,W98&gt;$U$4-411),CONCATENATE("VENCIDA EN LA VIGENCIA ",YEAR(W98)),IF(W98&gt;=$U$4+28,"SIN VENCER","PRÓXIMA A VENCER")))))</f>
        <v>CERRADA</v>
      </c>
      <c r="AB98" s="76">
        <v>44001</v>
      </c>
      <c r="AC98" s="102" t="s">
        <v>155</v>
      </c>
      <c r="AD98" s="113" t="s">
        <v>933</v>
      </c>
      <c r="AE98" s="81" t="s">
        <v>934</v>
      </c>
      <c r="AF98" s="189" t="s">
        <v>935</v>
      </c>
      <c r="AG98" s="99">
        <v>44007</v>
      </c>
      <c r="AH98" s="105" t="s">
        <v>39</v>
      </c>
      <c r="AI98" s="102" t="s">
        <v>42</v>
      </c>
      <c r="AJ98" s="100" t="s">
        <v>685</v>
      </c>
      <c r="AK98" s="111" t="s">
        <v>936</v>
      </c>
      <c r="AL98" s="194"/>
      <c r="AO98" s="197" t="s">
        <v>914</v>
      </c>
      <c r="AP98" s="197" t="s">
        <v>997</v>
      </c>
    </row>
    <row r="99" spans="1:42" ht="53.25" customHeight="1" x14ac:dyDescent="0.2">
      <c r="A99" s="266">
        <v>93</v>
      </c>
      <c r="B99" s="105" t="s">
        <v>31</v>
      </c>
      <c r="C99" s="105" t="s">
        <v>821</v>
      </c>
      <c r="D99" s="105" t="s">
        <v>20</v>
      </c>
      <c r="E99" s="105" t="s">
        <v>469</v>
      </c>
      <c r="F99" s="105" t="s">
        <v>890</v>
      </c>
      <c r="G99" s="105" t="s">
        <v>133</v>
      </c>
      <c r="H99" s="108">
        <v>43920</v>
      </c>
      <c r="I99" s="106" t="s">
        <v>18</v>
      </c>
      <c r="J99" s="213" t="s">
        <v>828</v>
      </c>
      <c r="K99" s="76">
        <v>43936</v>
      </c>
      <c r="L99" s="159" t="s">
        <v>40</v>
      </c>
      <c r="M99" s="159" t="s">
        <v>138</v>
      </c>
      <c r="N99" s="159" t="s">
        <v>40</v>
      </c>
      <c r="O99" s="159" t="s">
        <v>138</v>
      </c>
      <c r="P99" s="159" t="s">
        <v>137</v>
      </c>
      <c r="Q99" s="105" t="s">
        <v>836</v>
      </c>
      <c r="R99" s="105" t="s">
        <v>16</v>
      </c>
      <c r="S99" s="105" t="s">
        <v>846</v>
      </c>
      <c r="T99" s="105" t="s">
        <v>847</v>
      </c>
      <c r="U99" s="105" t="s">
        <v>845</v>
      </c>
      <c r="V99" s="108">
        <v>43983</v>
      </c>
      <c r="W99" s="161">
        <v>44180</v>
      </c>
      <c r="X99" s="106" t="s">
        <v>859</v>
      </c>
      <c r="Y99" s="106" t="s">
        <v>62</v>
      </c>
      <c r="Z99" s="100" t="str">
        <f t="shared" si="6"/>
        <v>INICIADA EN LA VIGENCIA 2020</v>
      </c>
      <c r="AA99" s="219" t="str">
        <f t="shared" si="7"/>
        <v>SIN VENCER</v>
      </c>
      <c r="AB99" s="76" t="s">
        <v>1317</v>
      </c>
      <c r="AC99" s="102" t="s">
        <v>156</v>
      </c>
      <c r="AD99" s="86" t="s">
        <v>1318</v>
      </c>
      <c r="AE99" s="86" t="s">
        <v>1319</v>
      </c>
      <c r="AF99" s="190" t="s">
        <v>1320</v>
      </c>
      <c r="AG99" s="99" t="s">
        <v>1293</v>
      </c>
      <c r="AH99" s="2" t="s">
        <v>40</v>
      </c>
      <c r="AI99" s="102" t="s">
        <v>68</v>
      </c>
      <c r="AJ99" s="100" t="s">
        <v>685</v>
      </c>
      <c r="AK99" s="111" t="s">
        <v>1321</v>
      </c>
      <c r="AO99" s="270" t="s">
        <v>913</v>
      </c>
      <c r="AP99" s="1"/>
    </row>
    <row r="100" spans="1:42" ht="53.25" customHeight="1" x14ac:dyDescent="0.2">
      <c r="A100" s="266">
        <v>94</v>
      </c>
      <c r="B100" s="105" t="s">
        <v>31</v>
      </c>
      <c r="C100" s="105" t="s">
        <v>822</v>
      </c>
      <c r="D100" s="105" t="s">
        <v>20</v>
      </c>
      <c r="E100" s="105" t="s">
        <v>469</v>
      </c>
      <c r="F100" s="105" t="s">
        <v>890</v>
      </c>
      <c r="G100" s="105" t="s">
        <v>133</v>
      </c>
      <c r="H100" s="108">
        <v>43920</v>
      </c>
      <c r="I100" s="106" t="s">
        <v>18</v>
      </c>
      <c r="J100" s="213" t="s">
        <v>829</v>
      </c>
      <c r="K100" s="76">
        <v>43936</v>
      </c>
      <c r="L100" s="159" t="s">
        <v>40</v>
      </c>
      <c r="M100" s="159" t="s">
        <v>138</v>
      </c>
      <c r="N100" s="159" t="s">
        <v>40</v>
      </c>
      <c r="O100" s="159" t="s">
        <v>138</v>
      </c>
      <c r="P100" s="159" t="s">
        <v>137</v>
      </c>
      <c r="Q100" s="105" t="s">
        <v>837</v>
      </c>
      <c r="R100" s="105" t="s">
        <v>16</v>
      </c>
      <c r="S100" s="105" t="s">
        <v>848</v>
      </c>
      <c r="T100" s="105" t="s">
        <v>849</v>
      </c>
      <c r="U100" s="105" t="s">
        <v>845</v>
      </c>
      <c r="V100" s="108">
        <v>43941</v>
      </c>
      <c r="W100" s="108">
        <v>44183</v>
      </c>
      <c r="X100" s="106" t="s">
        <v>96</v>
      </c>
      <c r="Y100" s="106" t="s">
        <v>64</v>
      </c>
      <c r="Z100" s="100" t="str">
        <f t="shared" si="6"/>
        <v>INICIADA EN LA VIGENCIA 2020</v>
      </c>
      <c r="AA100" s="219" t="str">
        <f t="shared" si="7"/>
        <v>SIN VENCER</v>
      </c>
      <c r="AB100" s="76" t="s">
        <v>1473</v>
      </c>
      <c r="AC100" s="102" t="s">
        <v>156</v>
      </c>
      <c r="AD100" s="113" t="s">
        <v>1474</v>
      </c>
      <c r="AE100" s="17" t="s">
        <v>1477</v>
      </c>
      <c r="AF100" s="220" t="s">
        <v>260</v>
      </c>
      <c r="AG100" s="99" t="s">
        <v>1475</v>
      </c>
      <c r="AH100" s="2" t="s">
        <v>40</v>
      </c>
      <c r="AI100" s="102" t="s">
        <v>68</v>
      </c>
      <c r="AJ100" s="100" t="s">
        <v>685</v>
      </c>
      <c r="AK100" s="111" t="s">
        <v>1476</v>
      </c>
      <c r="AO100" s="270" t="s">
        <v>913</v>
      </c>
      <c r="AP100" s="1"/>
    </row>
    <row r="101" spans="1:42" ht="53.25" customHeight="1" x14ac:dyDescent="0.2">
      <c r="A101" s="266">
        <v>95</v>
      </c>
      <c r="B101" s="105" t="s">
        <v>31</v>
      </c>
      <c r="C101" s="105" t="s">
        <v>823</v>
      </c>
      <c r="D101" s="105" t="s">
        <v>20</v>
      </c>
      <c r="E101" s="105" t="s">
        <v>469</v>
      </c>
      <c r="F101" s="105" t="s">
        <v>890</v>
      </c>
      <c r="G101" s="105" t="s">
        <v>133</v>
      </c>
      <c r="H101" s="108">
        <v>43920</v>
      </c>
      <c r="I101" s="106" t="s">
        <v>18</v>
      </c>
      <c r="J101" s="213" t="s">
        <v>830</v>
      </c>
      <c r="K101" s="76">
        <v>43936</v>
      </c>
      <c r="L101" s="159" t="s">
        <v>40</v>
      </c>
      <c r="M101" s="159" t="s">
        <v>138</v>
      </c>
      <c r="N101" s="159" t="s">
        <v>40</v>
      </c>
      <c r="O101" s="159" t="s">
        <v>138</v>
      </c>
      <c r="P101" s="159" t="s">
        <v>137</v>
      </c>
      <c r="Q101" s="105" t="s">
        <v>838</v>
      </c>
      <c r="R101" s="105" t="s">
        <v>16</v>
      </c>
      <c r="S101" s="105" t="s">
        <v>850</v>
      </c>
      <c r="T101" s="105" t="s">
        <v>851</v>
      </c>
      <c r="U101" s="105" t="s">
        <v>845</v>
      </c>
      <c r="V101" s="108">
        <v>43941</v>
      </c>
      <c r="W101" s="108">
        <v>43966</v>
      </c>
      <c r="X101" s="106" t="s">
        <v>859</v>
      </c>
      <c r="Y101" s="106" t="s">
        <v>62</v>
      </c>
      <c r="Z101" s="100" t="str">
        <f t="shared" si="6"/>
        <v>CERRADA</v>
      </c>
      <c r="AA101" s="219" t="str">
        <f t="shared" si="7"/>
        <v>CERRADA</v>
      </c>
      <c r="AB101" s="76">
        <v>44001</v>
      </c>
      <c r="AC101" s="102" t="s">
        <v>155</v>
      </c>
      <c r="AD101" s="113" t="s">
        <v>937</v>
      </c>
      <c r="AE101" s="81" t="s">
        <v>938</v>
      </c>
      <c r="AF101" s="189" t="s">
        <v>939</v>
      </c>
      <c r="AG101" s="99">
        <v>44007</v>
      </c>
      <c r="AH101" s="105" t="s">
        <v>39</v>
      </c>
      <c r="AI101" s="102" t="s">
        <v>42</v>
      </c>
      <c r="AJ101" s="100" t="s">
        <v>685</v>
      </c>
      <c r="AK101" s="111" t="s">
        <v>940</v>
      </c>
      <c r="AO101" s="197" t="s">
        <v>914</v>
      </c>
      <c r="AP101" s="197" t="s">
        <v>997</v>
      </c>
    </row>
    <row r="102" spans="1:42" ht="53.25" customHeight="1" x14ac:dyDescent="0.2">
      <c r="A102" s="266">
        <v>96</v>
      </c>
      <c r="B102" s="105" t="s">
        <v>31</v>
      </c>
      <c r="C102" s="105" t="s">
        <v>824</v>
      </c>
      <c r="D102" s="105" t="s">
        <v>20</v>
      </c>
      <c r="E102" s="105" t="s">
        <v>469</v>
      </c>
      <c r="F102" s="105" t="s">
        <v>890</v>
      </c>
      <c r="G102" s="105" t="s">
        <v>133</v>
      </c>
      <c r="H102" s="108">
        <v>43920</v>
      </c>
      <c r="I102" s="106" t="s">
        <v>18</v>
      </c>
      <c r="J102" s="213" t="s">
        <v>831</v>
      </c>
      <c r="K102" s="76">
        <v>43936</v>
      </c>
      <c r="L102" s="159" t="s">
        <v>40</v>
      </c>
      <c r="M102" s="159" t="s">
        <v>138</v>
      </c>
      <c r="N102" s="159" t="s">
        <v>40</v>
      </c>
      <c r="O102" s="159" t="s">
        <v>138</v>
      </c>
      <c r="P102" s="159" t="s">
        <v>137</v>
      </c>
      <c r="Q102" s="105" t="s">
        <v>839</v>
      </c>
      <c r="R102" s="105" t="s">
        <v>16</v>
      </c>
      <c r="S102" s="105" t="s">
        <v>852</v>
      </c>
      <c r="T102" s="105" t="s">
        <v>853</v>
      </c>
      <c r="U102" s="105" t="s">
        <v>845</v>
      </c>
      <c r="V102" s="108">
        <v>43983</v>
      </c>
      <c r="W102" s="108">
        <v>44183</v>
      </c>
      <c r="X102" s="106" t="s">
        <v>859</v>
      </c>
      <c r="Y102" s="106" t="s">
        <v>62</v>
      </c>
      <c r="Z102" s="100" t="str">
        <f t="shared" si="6"/>
        <v>INICIADA EN LA VIGENCIA 2020</v>
      </c>
      <c r="AA102" s="219" t="str">
        <f t="shared" si="7"/>
        <v>SIN VENCER</v>
      </c>
      <c r="AB102" s="76" t="s">
        <v>1317</v>
      </c>
      <c r="AC102" s="102" t="s">
        <v>156</v>
      </c>
      <c r="AD102" s="86" t="s">
        <v>1322</v>
      </c>
      <c r="AE102" s="113" t="s">
        <v>1325</v>
      </c>
      <c r="AF102" s="190" t="s">
        <v>1323</v>
      </c>
      <c r="AG102" s="99" t="s">
        <v>1293</v>
      </c>
      <c r="AH102" s="2" t="s">
        <v>40</v>
      </c>
      <c r="AI102" s="102" t="s">
        <v>68</v>
      </c>
      <c r="AJ102" s="100" t="s">
        <v>685</v>
      </c>
      <c r="AK102" s="111" t="s">
        <v>1324</v>
      </c>
      <c r="AO102" s="270" t="s">
        <v>913</v>
      </c>
      <c r="AP102" s="1"/>
    </row>
    <row r="103" spans="1:42" ht="53.25" customHeight="1" x14ac:dyDescent="0.2">
      <c r="A103" s="266">
        <v>97</v>
      </c>
      <c r="B103" s="105" t="s">
        <v>31</v>
      </c>
      <c r="C103" s="105" t="s">
        <v>825</v>
      </c>
      <c r="D103" s="105" t="s">
        <v>20</v>
      </c>
      <c r="E103" s="105" t="s">
        <v>469</v>
      </c>
      <c r="F103" s="105" t="s">
        <v>890</v>
      </c>
      <c r="G103" s="105" t="s">
        <v>133</v>
      </c>
      <c r="H103" s="108">
        <v>43920</v>
      </c>
      <c r="I103" s="106" t="s">
        <v>18</v>
      </c>
      <c r="J103" s="213" t="s">
        <v>832</v>
      </c>
      <c r="K103" s="76">
        <v>43936</v>
      </c>
      <c r="L103" s="159" t="s">
        <v>40</v>
      </c>
      <c r="M103" s="159" t="s">
        <v>138</v>
      </c>
      <c r="N103" s="159" t="s">
        <v>40</v>
      </c>
      <c r="O103" s="159" t="s">
        <v>138</v>
      </c>
      <c r="P103" s="159" t="s">
        <v>137</v>
      </c>
      <c r="Q103" s="105" t="s">
        <v>840</v>
      </c>
      <c r="R103" s="105" t="s">
        <v>16</v>
      </c>
      <c r="S103" s="192" t="s">
        <v>854</v>
      </c>
      <c r="T103" s="105" t="s">
        <v>855</v>
      </c>
      <c r="U103" s="105" t="s">
        <v>845</v>
      </c>
      <c r="V103" s="108">
        <v>43941</v>
      </c>
      <c r="W103" s="161">
        <v>44180</v>
      </c>
      <c r="X103" s="106" t="s">
        <v>859</v>
      </c>
      <c r="Y103" s="106" t="s">
        <v>62</v>
      </c>
      <c r="Z103" s="100" t="str">
        <f t="shared" si="6"/>
        <v>INICIADA EN LA VIGENCIA 2020</v>
      </c>
      <c r="AA103" s="219" t="str">
        <f t="shared" si="7"/>
        <v>SIN VENCER</v>
      </c>
      <c r="AB103" s="76" t="s">
        <v>1317</v>
      </c>
      <c r="AC103" s="102" t="s">
        <v>156</v>
      </c>
      <c r="AD103" s="86" t="s">
        <v>1326</v>
      </c>
      <c r="AE103" s="113" t="s">
        <v>1327</v>
      </c>
      <c r="AF103" s="189" t="s">
        <v>1328</v>
      </c>
      <c r="AG103" s="99" t="s">
        <v>1293</v>
      </c>
      <c r="AH103" s="2" t="s">
        <v>40</v>
      </c>
      <c r="AI103" s="102" t="s">
        <v>68</v>
      </c>
      <c r="AJ103" s="100" t="s">
        <v>685</v>
      </c>
      <c r="AK103" s="111" t="s">
        <v>1321</v>
      </c>
      <c r="AO103" s="270" t="s">
        <v>913</v>
      </c>
      <c r="AP103" s="1"/>
    </row>
    <row r="104" spans="1:42" ht="53.25" customHeight="1" x14ac:dyDescent="0.2">
      <c r="A104" s="266">
        <v>98</v>
      </c>
      <c r="B104" s="105" t="s">
        <v>31</v>
      </c>
      <c r="C104" s="105" t="s">
        <v>826</v>
      </c>
      <c r="D104" s="105" t="s">
        <v>20</v>
      </c>
      <c r="E104" s="105" t="s">
        <v>469</v>
      </c>
      <c r="F104" s="105" t="s">
        <v>890</v>
      </c>
      <c r="G104" s="105" t="s">
        <v>133</v>
      </c>
      <c r="H104" s="108">
        <v>43920</v>
      </c>
      <c r="I104" s="106" t="s">
        <v>18</v>
      </c>
      <c r="J104" s="213" t="s">
        <v>833</v>
      </c>
      <c r="K104" s="76">
        <v>43936</v>
      </c>
      <c r="L104" s="159" t="s">
        <v>40</v>
      </c>
      <c r="M104" s="159" t="s">
        <v>138</v>
      </c>
      <c r="N104" s="159" t="s">
        <v>40</v>
      </c>
      <c r="O104" s="159" t="s">
        <v>138</v>
      </c>
      <c r="P104" s="159" t="s">
        <v>137</v>
      </c>
      <c r="Q104" s="105" t="s">
        <v>841</v>
      </c>
      <c r="R104" s="105" t="s">
        <v>16</v>
      </c>
      <c r="S104" s="192" t="s">
        <v>856</v>
      </c>
      <c r="T104" s="105" t="s">
        <v>855</v>
      </c>
      <c r="U104" s="105" t="s">
        <v>845</v>
      </c>
      <c r="V104" s="108">
        <v>43941</v>
      </c>
      <c r="W104" s="161">
        <v>44180</v>
      </c>
      <c r="X104" s="106" t="s">
        <v>859</v>
      </c>
      <c r="Y104" s="106" t="s">
        <v>62</v>
      </c>
      <c r="Z104" s="100" t="str">
        <f t="shared" si="6"/>
        <v>INICIADA EN LA VIGENCIA 2020</v>
      </c>
      <c r="AA104" s="219" t="str">
        <f t="shared" si="7"/>
        <v>SIN VENCER</v>
      </c>
      <c r="AB104" s="76" t="s">
        <v>1317</v>
      </c>
      <c r="AC104" s="102" t="s">
        <v>156</v>
      </c>
      <c r="AD104" s="86" t="s">
        <v>1326</v>
      </c>
      <c r="AE104" s="113" t="s">
        <v>1329</v>
      </c>
      <c r="AF104" s="190" t="s">
        <v>1328</v>
      </c>
      <c r="AG104" s="99" t="s">
        <v>1293</v>
      </c>
      <c r="AH104" s="2" t="s">
        <v>40</v>
      </c>
      <c r="AI104" s="102" t="s">
        <v>68</v>
      </c>
      <c r="AJ104" s="100" t="s">
        <v>685</v>
      </c>
      <c r="AK104" s="111" t="s">
        <v>1321</v>
      </c>
      <c r="AO104" s="270" t="s">
        <v>913</v>
      </c>
      <c r="AP104" s="1"/>
    </row>
    <row r="105" spans="1:42" ht="53.25" customHeight="1" x14ac:dyDescent="0.2">
      <c r="A105" s="266">
        <v>99</v>
      </c>
      <c r="B105" s="105" t="s">
        <v>31</v>
      </c>
      <c r="C105" s="105" t="s">
        <v>827</v>
      </c>
      <c r="D105" s="105" t="s">
        <v>20</v>
      </c>
      <c r="E105" s="105" t="s">
        <v>469</v>
      </c>
      <c r="F105" s="105" t="s">
        <v>890</v>
      </c>
      <c r="G105" s="105" t="s">
        <v>133</v>
      </c>
      <c r="H105" s="108">
        <v>43920</v>
      </c>
      <c r="I105" s="106" t="s">
        <v>18</v>
      </c>
      <c r="J105" s="214" t="s">
        <v>834</v>
      </c>
      <c r="K105" s="76">
        <v>43936</v>
      </c>
      <c r="L105" s="159" t="s">
        <v>40</v>
      </c>
      <c r="M105" s="159" t="s">
        <v>138</v>
      </c>
      <c r="N105" s="159" t="s">
        <v>40</v>
      </c>
      <c r="O105" s="159" t="s">
        <v>138</v>
      </c>
      <c r="P105" s="159" t="s">
        <v>137</v>
      </c>
      <c r="Q105" s="105" t="s">
        <v>842</v>
      </c>
      <c r="R105" s="105" t="s">
        <v>16</v>
      </c>
      <c r="S105" s="105" t="s">
        <v>857</v>
      </c>
      <c r="T105" s="105" t="s">
        <v>858</v>
      </c>
      <c r="U105" s="105" t="s">
        <v>845</v>
      </c>
      <c r="V105" s="108">
        <v>43917</v>
      </c>
      <c r="W105" s="108">
        <v>44183</v>
      </c>
      <c r="X105" s="106" t="s">
        <v>96</v>
      </c>
      <c r="Y105" s="106" t="s">
        <v>64</v>
      </c>
      <c r="Z105" s="100" t="str">
        <f t="shared" si="6"/>
        <v>INICIADA EN LA VIGENCIA 2020</v>
      </c>
      <c r="AA105" s="219" t="str">
        <f t="shared" si="7"/>
        <v>SIN VENCER</v>
      </c>
      <c r="AB105" s="76" t="s">
        <v>1473</v>
      </c>
      <c r="AC105" s="102" t="s">
        <v>156</v>
      </c>
      <c r="AD105" s="86" t="s">
        <v>1478</v>
      </c>
      <c r="AE105" s="17" t="s">
        <v>1479</v>
      </c>
      <c r="AF105" s="220" t="s">
        <v>260</v>
      </c>
      <c r="AG105" s="99" t="s">
        <v>1475</v>
      </c>
      <c r="AH105" s="2" t="s">
        <v>40</v>
      </c>
      <c r="AI105" s="102" t="s">
        <v>68</v>
      </c>
      <c r="AJ105" s="100" t="s">
        <v>685</v>
      </c>
      <c r="AK105" s="111" t="s">
        <v>1480</v>
      </c>
      <c r="AO105" s="270" t="s">
        <v>913</v>
      </c>
      <c r="AP105" s="1"/>
    </row>
    <row r="106" spans="1:42" ht="53.25" customHeight="1" x14ac:dyDescent="0.2">
      <c r="A106" s="266">
        <v>100</v>
      </c>
      <c r="B106" s="105" t="s">
        <v>32</v>
      </c>
      <c r="C106" s="105" t="s">
        <v>860</v>
      </c>
      <c r="D106" s="105" t="s">
        <v>20</v>
      </c>
      <c r="E106" s="105" t="s">
        <v>469</v>
      </c>
      <c r="F106" s="105" t="s">
        <v>891</v>
      </c>
      <c r="G106" s="105" t="s">
        <v>133</v>
      </c>
      <c r="H106" s="108">
        <v>43951</v>
      </c>
      <c r="I106" s="106" t="s">
        <v>18</v>
      </c>
      <c r="J106" s="214" t="s">
        <v>862</v>
      </c>
      <c r="K106" s="76">
        <v>43959</v>
      </c>
      <c r="L106" s="159" t="s">
        <v>40</v>
      </c>
      <c r="M106" s="159" t="s">
        <v>138</v>
      </c>
      <c r="N106" s="159" t="s">
        <v>40</v>
      </c>
      <c r="O106" s="159" t="s">
        <v>40</v>
      </c>
      <c r="P106" s="159" t="s">
        <v>863</v>
      </c>
      <c r="Q106" s="105" t="s">
        <v>864</v>
      </c>
      <c r="R106" s="105" t="s">
        <v>16</v>
      </c>
      <c r="S106" s="2" t="s">
        <v>866</v>
      </c>
      <c r="T106" s="105" t="s">
        <v>867</v>
      </c>
      <c r="U106" s="105" t="s">
        <v>868</v>
      </c>
      <c r="V106" s="108">
        <v>43959</v>
      </c>
      <c r="W106" s="108">
        <v>44196</v>
      </c>
      <c r="X106" s="105" t="s">
        <v>32</v>
      </c>
      <c r="Y106" s="50" t="s">
        <v>63</v>
      </c>
      <c r="Z106" s="100" t="str">
        <f t="shared" ref="Z106:Z108" si="8">IF(V106="","",IF(OR(AI106="CERRADA ",AI106="CERRADA POR VENCIMIENTO DE TERMINOS"),"CERRADA",IF(V106&lt;43831,CONCATENATE("INICIADA EN LA VIGENCIA ",YEAR(V106)),IF(AND(V106&lt;$U$4,V106&gt;=43831),CONCATENATE("INICIADA EN LA VIGENCIA ",YEAR(V106)),"NO INICIADA"))))</f>
        <v>INICIADA EN LA VIGENCIA 2020</v>
      </c>
      <c r="AA106" s="219" t="str">
        <f t="shared" ref="AA106:AA108" si="9">IF(W106="","",IF(OR(AI106="CERRADA ",AI106="CERRADA POR VENCIMIENTO DE TERMINOS"),"CERRADA",IF(W106&lt;=$U$4-411,CONCATENATE("VENCIDA EN LA VIGENCIA ",YEAR(W106)),IF(AND(W106&lt;$U$4,W106&gt;$U$4-411),CONCATENATE("VENCIDA EN LA VIGENCIA ",YEAR(W106)),IF(W106&gt;=$U$4+28,"SIN VENCER","PRÓXIMA A VENCER")))))</f>
        <v>SIN VENCER</v>
      </c>
      <c r="AB106" s="76" t="s">
        <v>1284</v>
      </c>
      <c r="AC106" s="102" t="s">
        <v>156</v>
      </c>
      <c r="AD106" s="86" t="s">
        <v>1310</v>
      </c>
      <c r="AE106" s="17" t="s">
        <v>1311</v>
      </c>
      <c r="AF106" s="189" t="s">
        <v>1312</v>
      </c>
      <c r="AG106" s="99" t="s">
        <v>1293</v>
      </c>
      <c r="AH106" s="2" t="s">
        <v>40</v>
      </c>
      <c r="AI106" s="102" t="s">
        <v>68</v>
      </c>
      <c r="AJ106" s="100" t="s">
        <v>748</v>
      </c>
      <c r="AK106" s="111" t="s">
        <v>1316</v>
      </c>
      <c r="AO106" s="270" t="s">
        <v>913</v>
      </c>
      <c r="AP106" s="1"/>
    </row>
    <row r="107" spans="1:42" ht="53.25" customHeight="1" x14ac:dyDescent="0.2">
      <c r="A107" s="266">
        <v>101</v>
      </c>
      <c r="B107" s="105" t="s">
        <v>32</v>
      </c>
      <c r="C107" s="105" t="s">
        <v>861</v>
      </c>
      <c r="D107" s="105" t="s">
        <v>20</v>
      </c>
      <c r="E107" s="105" t="s">
        <v>469</v>
      </c>
      <c r="F107" s="105" t="s">
        <v>891</v>
      </c>
      <c r="G107" s="105" t="s">
        <v>133</v>
      </c>
      <c r="H107" s="108">
        <v>43951</v>
      </c>
      <c r="I107" s="106" t="s">
        <v>18</v>
      </c>
      <c r="J107" s="214" t="s">
        <v>862</v>
      </c>
      <c r="K107" s="76">
        <v>43959</v>
      </c>
      <c r="L107" s="159" t="s">
        <v>40</v>
      </c>
      <c r="M107" s="159" t="s">
        <v>138</v>
      </c>
      <c r="N107" s="159" t="s">
        <v>40</v>
      </c>
      <c r="O107" s="159" t="s">
        <v>40</v>
      </c>
      <c r="P107" s="159" t="s">
        <v>863</v>
      </c>
      <c r="Q107" s="105" t="s">
        <v>865</v>
      </c>
      <c r="R107" s="105" t="s">
        <v>16</v>
      </c>
      <c r="S107" s="2" t="s">
        <v>869</v>
      </c>
      <c r="T107" s="105" t="s">
        <v>870</v>
      </c>
      <c r="U107" s="105" t="s">
        <v>871</v>
      </c>
      <c r="V107" s="108">
        <v>43959</v>
      </c>
      <c r="W107" s="108">
        <v>44227</v>
      </c>
      <c r="X107" s="105" t="s">
        <v>32</v>
      </c>
      <c r="Y107" s="50" t="s">
        <v>63</v>
      </c>
      <c r="Z107" s="100" t="str">
        <f t="shared" si="8"/>
        <v>INICIADA EN LA VIGENCIA 2020</v>
      </c>
      <c r="AA107" s="219" t="str">
        <f t="shared" si="9"/>
        <v>SIN VENCER</v>
      </c>
      <c r="AB107" s="76" t="s">
        <v>1284</v>
      </c>
      <c r="AC107" s="102" t="s">
        <v>156</v>
      </c>
      <c r="AD107" s="86" t="s">
        <v>1313</v>
      </c>
      <c r="AE107" s="17" t="s">
        <v>1314</v>
      </c>
      <c r="AF107" s="189" t="s">
        <v>1312</v>
      </c>
      <c r="AG107" s="99" t="s">
        <v>1293</v>
      </c>
      <c r="AH107" s="2" t="s">
        <v>40</v>
      </c>
      <c r="AI107" s="102" t="s">
        <v>68</v>
      </c>
      <c r="AJ107" s="100" t="s">
        <v>748</v>
      </c>
      <c r="AK107" s="111" t="s">
        <v>1315</v>
      </c>
      <c r="AO107" s="270" t="s">
        <v>913</v>
      </c>
      <c r="AP107" s="1"/>
    </row>
    <row r="108" spans="1:42" ht="53.25" customHeight="1" x14ac:dyDescent="0.2">
      <c r="A108" s="266">
        <v>102</v>
      </c>
      <c r="B108" s="105" t="s">
        <v>31</v>
      </c>
      <c r="C108" s="105" t="s">
        <v>883</v>
      </c>
      <c r="D108" s="105" t="s">
        <v>20</v>
      </c>
      <c r="E108" s="105" t="s">
        <v>469</v>
      </c>
      <c r="F108" s="105" t="s">
        <v>889</v>
      </c>
      <c r="G108" s="105" t="s">
        <v>45</v>
      </c>
      <c r="H108" s="108">
        <v>43966</v>
      </c>
      <c r="I108" s="106" t="s">
        <v>18</v>
      </c>
      <c r="J108" s="213" t="s">
        <v>884</v>
      </c>
      <c r="K108" s="76">
        <v>43977</v>
      </c>
      <c r="L108" s="159" t="s">
        <v>40</v>
      </c>
      <c r="M108" s="159" t="s">
        <v>138</v>
      </c>
      <c r="N108" s="159" t="s">
        <v>40</v>
      </c>
      <c r="O108" s="159" t="s">
        <v>138</v>
      </c>
      <c r="P108" s="159" t="s">
        <v>137</v>
      </c>
      <c r="Q108" s="105" t="s">
        <v>885</v>
      </c>
      <c r="R108" s="105" t="s">
        <v>16</v>
      </c>
      <c r="S108" s="105" t="s">
        <v>886</v>
      </c>
      <c r="T108" s="105" t="s">
        <v>887</v>
      </c>
      <c r="U108" s="105" t="s">
        <v>888</v>
      </c>
      <c r="V108" s="108">
        <v>43983</v>
      </c>
      <c r="W108" s="108">
        <v>44012</v>
      </c>
      <c r="X108" s="105" t="s">
        <v>31</v>
      </c>
      <c r="Y108" s="50" t="s">
        <v>64</v>
      </c>
      <c r="Z108" s="100" t="str">
        <f t="shared" si="8"/>
        <v>CERRADA</v>
      </c>
      <c r="AA108" s="219" t="str">
        <f t="shared" si="9"/>
        <v>CERRADA</v>
      </c>
      <c r="AB108" s="76">
        <v>44007</v>
      </c>
      <c r="AC108" s="102" t="s">
        <v>155</v>
      </c>
      <c r="AD108" s="113" t="s">
        <v>960</v>
      </c>
      <c r="AE108" s="17" t="s">
        <v>961</v>
      </c>
      <c r="AF108" s="220" t="s">
        <v>260</v>
      </c>
      <c r="AG108" s="99">
        <v>44013</v>
      </c>
      <c r="AH108" s="105" t="s">
        <v>39</v>
      </c>
      <c r="AI108" s="102" t="s">
        <v>42</v>
      </c>
      <c r="AJ108" s="100" t="s">
        <v>685</v>
      </c>
      <c r="AK108" s="111" t="s">
        <v>962</v>
      </c>
      <c r="AO108" s="197" t="s">
        <v>914</v>
      </c>
      <c r="AP108" s="197" t="s">
        <v>997</v>
      </c>
    </row>
    <row r="109" spans="1:42" ht="53.25" customHeight="1" x14ac:dyDescent="0.2">
      <c r="A109" s="266">
        <v>103</v>
      </c>
      <c r="B109" s="105" t="s">
        <v>36</v>
      </c>
      <c r="C109" s="105" t="s">
        <v>895</v>
      </c>
      <c r="D109" s="105" t="s">
        <v>20</v>
      </c>
      <c r="E109" s="105" t="s">
        <v>469</v>
      </c>
      <c r="F109" s="105" t="s">
        <v>889</v>
      </c>
      <c r="G109" s="105" t="s">
        <v>166</v>
      </c>
      <c r="H109" s="108">
        <v>43966</v>
      </c>
      <c r="I109" s="106" t="s">
        <v>18</v>
      </c>
      <c r="J109" s="213" t="s">
        <v>896</v>
      </c>
      <c r="K109" s="76">
        <v>43978</v>
      </c>
      <c r="L109" s="159" t="s">
        <v>40</v>
      </c>
      <c r="M109" s="159" t="s">
        <v>138</v>
      </c>
      <c r="N109" s="159" t="s">
        <v>40</v>
      </c>
      <c r="O109" s="159" t="s">
        <v>138</v>
      </c>
      <c r="P109" s="159" t="s">
        <v>137</v>
      </c>
      <c r="Q109" s="105" t="s">
        <v>897</v>
      </c>
      <c r="R109" s="105" t="s">
        <v>16</v>
      </c>
      <c r="S109" s="105" t="s">
        <v>898</v>
      </c>
      <c r="T109" s="105" t="s">
        <v>899</v>
      </c>
      <c r="U109" s="105" t="s">
        <v>900</v>
      </c>
      <c r="V109" s="108">
        <v>43983</v>
      </c>
      <c r="W109" s="108">
        <v>44043</v>
      </c>
      <c r="X109" s="105" t="s">
        <v>36</v>
      </c>
      <c r="Y109" s="50" t="s">
        <v>85</v>
      </c>
      <c r="Z109" s="100" t="str">
        <f t="shared" ref="Z109" si="10">IF(V109="","",IF(OR(AI109="CERRADA ",AI109="CERRADA POR VENCIMIENTO DE TERMINOS"),"CERRADA",IF(V109&lt;43831,CONCATENATE("INICIADA EN LA VIGENCIA ",YEAR(V109)),IF(AND(V109&lt;$U$4,V109&gt;=43831),CONCATENATE("INICIADA EN LA VIGENCIA ",YEAR(V109)),"NO INICIADA"))))</f>
        <v>CERRADA</v>
      </c>
      <c r="AA109" s="219" t="str">
        <f t="shared" ref="AA109" si="11">IF(W109="","",IF(OR(AI109="CERRADA ",AI109="CERRADA POR VENCIMIENTO DE TERMINOS"),"CERRADA",IF(W109&lt;=$U$4-411,CONCATENATE("VENCIDA EN LA VIGENCIA ",YEAR(W109)),IF(AND(W109&lt;$U$4,W109&gt;$U$4-411),CONCATENATE("VENCIDA EN LA VIGENCIA ",YEAR(W109)),IF(W109&gt;=$U$4+28,"SIN VENCER","PRÓXIMA A VENCER")))))</f>
        <v>CERRADA</v>
      </c>
      <c r="AB109" s="76" t="s">
        <v>1284</v>
      </c>
      <c r="AC109" s="102" t="s">
        <v>155</v>
      </c>
      <c r="AD109" s="113" t="s">
        <v>1285</v>
      </c>
      <c r="AE109" s="113" t="s">
        <v>1286</v>
      </c>
      <c r="AF109" s="220" t="s">
        <v>772</v>
      </c>
      <c r="AG109" s="99" t="s">
        <v>1287</v>
      </c>
      <c r="AH109" s="2" t="s">
        <v>39</v>
      </c>
      <c r="AI109" s="102" t="s">
        <v>42</v>
      </c>
      <c r="AJ109" s="100" t="s">
        <v>685</v>
      </c>
      <c r="AK109" s="111" t="s">
        <v>1288</v>
      </c>
      <c r="AO109" s="270" t="s">
        <v>913</v>
      </c>
      <c r="AP109" s="7" t="s">
        <v>1609</v>
      </c>
    </row>
    <row r="110" spans="1:42" ht="53.25" customHeight="1" x14ac:dyDescent="0.2">
      <c r="A110" s="266">
        <v>104</v>
      </c>
      <c r="B110" s="105" t="s">
        <v>25</v>
      </c>
      <c r="C110" s="105" t="s">
        <v>901</v>
      </c>
      <c r="D110" s="105" t="s">
        <v>20</v>
      </c>
      <c r="E110" s="105" t="s">
        <v>469</v>
      </c>
      <c r="F110" s="105" t="s">
        <v>889</v>
      </c>
      <c r="G110" s="105" t="s">
        <v>166</v>
      </c>
      <c r="H110" s="108">
        <v>43966</v>
      </c>
      <c r="I110" s="106" t="s">
        <v>18</v>
      </c>
      <c r="J110" s="214" t="s">
        <v>902</v>
      </c>
      <c r="K110" s="76">
        <v>43998</v>
      </c>
      <c r="L110" s="159" t="s">
        <v>40</v>
      </c>
      <c r="M110" s="159" t="s">
        <v>138</v>
      </c>
      <c r="N110" s="159" t="s">
        <v>40</v>
      </c>
      <c r="O110" s="159" t="s">
        <v>40</v>
      </c>
      <c r="P110" s="159" t="s">
        <v>137</v>
      </c>
      <c r="Q110" s="105" t="s">
        <v>903</v>
      </c>
      <c r="R110" s="105" t="s">
        <v>16</v>
      </c>
      <c r="S110" s="2" t="s">
        <v>904</v>
      </c>
      <c r="T110" s="107" t="s">
        <v>905</v>
      </c>
      <c r="U110" s="107" t="s">
        <v>906</v>
      </c>
      <c r="V110" s="108">
        <v>43998</v>
      </c>
      <c r="W110" s="108">
        <v>44196</v>
      </c>
      <c r="X110" s="105" t="s">
        <v>25</v>
      </c>
      <c r="Y110" s="50" t="s">
        <v>56</v>
      </c>
      <c r="Z110" s="100" t="str">
        <f t="shared" ref="Z110" si="12">IF(V110="","",IF(OR(AI110="CERRADA ",AI110="CERRADA POR VENCIMIENTO DE TERMINOS"),"CERRADA",IF(V110&lt;43831,CONCATENATE("INICIADA EN LA VIGENCIA ",YEAR(V110)),IF(AND(V110&lt;$U$4,V110&gt;=43831),CONCATENATE("INICIADA EN LA VIGENCIA ",YEAR(V110)),"NO INICIADA"))))</f>
        <v>INICIADA EN LA VIGENCIA 2020</v>
      </c>
      <c r="AA110" s="219" t="str">
        <f t="shared" ref="AA110" si="13">IF(W110="","",IF(OR(AI110="CERRADA ",AI110="CERRADA POR VENCIMIENTO DE TERMINOS"),"CERRADA",IF(W110&lt;=$U$4-411,CONCATENATE("VENCIDA EN LA VIGENCIA ",YEAR(W110)),IF(AND(W110&lt;$U$4,W110&gt;$U$4-411),CONCATENATE("VENCIDA EN LA VIGENCIA ",YEAR(W110)),IF(W110&gt;=$U$4+28,"SIN VENCER","PRÓXIMA A VENCER")))))</f>
        <v>SIN VENCER</v>
      </c>
      <c r="AB110" s="76" t="s">
        <v>1289</v>
      </c>
      <c r="AC110" s="102" t="s">
        <v>156</v>
      </c>
      <c r="AD110" s="113" t="s">
        <v>1290</v>
      </c>
      <c r="AE110" s="128" t="s">
        <v>1291</v>
      </c>
      <c r="AF110" s="189" t="s">
        <v>1292</v>
      </c>
      <c r="AG110" s="99" t="s">
        <v>1293</v>
      </c>
      <c r="AH110" s="2" t="s">
        <v>40</v>
      </c>
      <c r="AI110" s="102" t="s">
        <v>68</v>
      </c>
      <c r="AJ110" s="100" t="s">
        <v>685</v>
      </c>
      <c r="AK110" s="111" t="s">
        <v>1294</v>
      </c>
      <c r="AO110" s="270" t="s">
        <v>913</v>
      </c>
      <c r="AP110" s="1"/>
    </row>
    <row r="111" spans="1:42" ht="53.25" customHeight="1" x14ac:dyDescent="0.2">
      <c r="A111" s="266">
        <v>105</v>
      </c>
      <c r="B111" s="105" t="s">
        <v>24</v>
      </c>
      <c r="C111" s="105" t="s">
        <v>907</v>
      </c>
      <c r="D111" s="105" t="s">
        <v>20</v>
      </c>
      <c r="E111" s="105" t="s">
        <v>469</v>
      </c>
      <c r="F111" s="105" t="s">
        <v>889</v>
      </c>
      <c r="G111" s="105" t="s">
        <v>166</v>
      </c>
      <c r="H111" s="108">
        <v>43966</v>
      </c>
      <c r="I111" s="106" t="s">
        <v>18</v>
      </c>
      <c r="J111" s="213" t="s">
        <v>884</v>
      </c>
      <c r="K111" s="76">
        <v>43998</v>
      </c>
      <c r="L111" s="159" t="s">
        <v>40</v>
      </c>
      <c r="M111" s="159" t="s">
        <v>138</v>
      </c>
      <c r="N111" s="159" t="s">
        <v>40</v>
      </c>
      <c r="O111" s="159" t="s">
        <v>40</v>
      </c>
      <c r="P111" s="159" t="s">
        <v>137</v>
      </c>
      <c r="Q111" s="105" t="s">
        <v>908</v>
      </c>
      <c r="R111" s="105" t="s">
        <v>16</v>
      </c>
      <c r="S111" s="263" t="s">
        <v>909</v>
      </c>
      <c r="T111" s="107" t="s">
        <v>910</v>
      </c>
      <c r="U111" s="107" t="s">
        <v>911</v>
      </c>
      <c r="V111" s="108">
        <v>44058</v>
      </c>
      <c r="W111" s="108">
        <v>44089</v>
      </c>
      <c r="X111" s="105" t="s">
        <v>24</v>
      </c>
      <c r="Y111" s="50" t="s">
        <v>55</v>
      </c>
      <c r="Z111" s="100" t="str">
        <f t="shared" ref="Z111" si="14">IF(V111="","",IF(OR(AI111="CERRADA ",AI111="CERRADA POR VENCIMIENTO DE TERMINOS"),"CERRADA",IF(V111&lt;43831,CONCATENATE("INICIADA EN LA VIGENCIA ",YEAR(V111)),IF(AND(V111&lt;$U$4,V111&gt;=43831),CONCATENATE("INICIADA EN LA VIGENCIA ",YEAR(V111)),"NO INICIADA"))))</f>
        <v>CERRADA</v>
      </c>
      <c r="AA111" s="219" t="str">
        <f t="shared" ref="AA111" si="15">IF(W111="","",IF(OR(AI111="CERRADA ",AI111="CERRADA POR VENCIMIENTO DE TERMINOS"),"CERRADA",IF(W111&lt;=$U$4-411,CONCATENATE("VENCIDA EN LA VIGENCIA ",YEAR(W111)),IF(AND(W111&lt;$U$4,W111&gt;$U$4-411),CONCATENATE("VENCIDA EN LA VIGENCIA ",YEAR(W111)),IF(W111&gt;=$U$4+28,"SIN VENCER","PRÓXIMA A VENCER")))))</f>
        <v>CERRADA</v>
      </c>
      <c r="AB111" s="76">
        <v>44155</v>
      </c>
      <c r="AC111" s="102" t="s">
        <v>155</v>
      </c>
      <c r="AD111" s="86" t="s">
        <v>1373</v>
      </c>
      <c r="AE111" s="105" t="s">
        <v>1372</v>
      </c>
      <c r="AF111" s="189" t="s">
        <v>720</v>
      </c>
      <c r="AG111" s="99">
        <v>44158</v>
      </c>
      <c r="AH111" s="2" t="s">
        <v>39</v>
      </c>
      <c r="AI111" s="102" t="s">
        <v>42</v>
      </c>
      <c r="AJ111" s="100" t="s">
        <v>685</v>
      </c>
      <c r="AK111" s="111" t="s">
        <v>1374</v>
      </c>
      <c r="AO111" s="270" t="s">
        <v>913</v>
      </c>
      <c r="AP111" s="197" t="s">
        <v>1609</v>
      </c>
    </row>
    <row r="112" spans="1:42" ht="53.25" customHeight="1" x14ac:dyDescent="0.2">
      <c r="A112" s="193">
        <v>106</v>
      </c>
      <c r="B112" s="105" t="s">
        <v>24</v>
      </c>
      <c r="C112" s="105" t="s">
        <v>1000</v>
      </c>
      <c r="D112" s="105" t="s">
        <v>20</v>
      </c>
      <c r="E112" s="105" t="s">
        <v>469</v>
      </c>
      <c r="F112" s="105" t="s">
        <v>1019</v>
      </c>
      <c r="G112" s="105" t="s">
        <v>133</v>
      </c>
      <c r="H112" s="108">
        <v>44013</v>
      </c>
      <c r="I112" s="106" t="s">
        <v>18</v>
      </c>
      <c r="J112" s="213" t="s">
        <v>1001</v>
      </c>
      <c r="K112" s="76">
        <v>44020</v>
      </c>
      <c r="L112" s="159" t="s">
        <v>39</v>
      </c>
      <c r="M112" s="159" t="s">
        <v>1002</v>
      </c>
      <c r="N112" s="159" t="s">
        <v>39</v>
      </c>
      <c r="O112" s="159" t="s">
        <v>39</v>
      </c>
      <c r="P112" s="159" t="s">
        <v>137</v>
      </c>
      <c r="Q112" s="105" t="s">
        <v>1003</v>
      </c>
      <c r="R112" s="105" t="s">
        <v>16</v>
      </c>
      <c r="S112" s="263" t="s">
        <v>1005</v>
      </c>
      <c r="T112" s="105" t="s">
        <v>361</v>
      </c>
      <c r="U112" s="105">
        <v>1</v>
      </c>
      <c r="V112" s="108">
        <v>44044</v>
      </c>
      <c r="W112" s="108">
        <v>44074</v>
      </c>
      <c r="X112" s="105" t="s">
        <v>24</v>
      </c>
      <c r="Y112" s="50" t="s">
        <v>55</v>
      </c>
      <c r="Z112" s="100" t="str">
        <f t="shared" ref="Z112" si="16">IF(V112="","",IF(OR(AI112="CERRADA ",AI112="CERRADA POR VENCIMIENTO DE TERMINOS"),"CERRADA",IF(V112&lt;43831,CONCATENATE("INICIADA EN LA VIGENCIA ",YEAR(V112)),IF(AND(V112&lt;$U$4,V112&gt;=43831),CONCATENATE("INICIADA EN LA VIGENCIA ",YEAR(V112)),"NO INICIADA"))))</f>
        <v>CERRADA</v>
      </c>
      <c r="AA112" s="219" t="str">
        <f t="shared" ref="AA112" si="17">IF(W112="","",IF(OR(AI112="CERRADA ",AI112="CERRADA POR VENCIMIENTO DE TERMINOS"),"CERRADA",IF(W112&lt;=$U$4-411,CONCATENATE("VENCIDA EN LA VIGENCIA ",YEAR(W112)),IF(AND(W112&lt;$U$4,W112&gt;$U$4-411),CONCATENATE("VENCIDA EN LA VIGENCIA ",YEAR(W112)),IF(W112&gt;=$U$4+28,"SIN VENCER","PRÓXIMA A VENCER")))))</f>
        <v>CERRADA</v>
      </c>
      <c r="AB112" s="76">
        <v>44155</v>
      </c>
      <c r="AC112" s="102" t="s">
        <v>155</v>
      </c>
      <c r="AD112" s="113" t="s">
        <v>1375</v>
      </c>
      <c r="AE112" s="105" t="s">
        <v>1376</v>
      </c>
      <c r="AF112" s="189" t="s">
        <v>720</v>
      </c>
      <c r="AG112" s="99">
        <v>44158</v>
      </c>
      <c r="AH112" s="2" t="s">
        <v>39</v>
      </c>
      <c r="AI112" s="102" t="s">
        <v>42</v>
      </c>
      <c r="AJ112" s="100" t="s">
        <v>685</v>
      </c>
      <c r="AK112" s="111" t="s">
        <v>1377</v>
      </c>
      <c r="AL112" s="1" t="s">
        <v>994</v>
      </c>
      <c r="AM112" s="1">
        <v>1</v>
      </c>
      <c r="AN112" s="1">
        <v>1</v>
      </c>
      <c r="AO112" s="271" t="s">
        <v>913</v>
      </c>
      <c r="AP112" s="197" t="s">
        <v>1609</v>
      </c>
    </row>
    <row r="113" spans="1:42" ht="53.25" customHeight="1" x14ac:dyDescent="0.2">
      <c r="A113" s="193">
        <v>107</v>
      </c>
      <c r="B113" s="105" t="s">
        <v>24</v>
      </c>
      <c r="C113" s="105" t="s">
        <v>1015</v>
      </c>
      <c r="D113" s="105" t="s">
        <v>20</v>
      </c>
      <c r="E113" s="105" t="s">
        <v>469</v>
      </c>
      <c r="F113" s="105" t="s">
        <v>1019</v>
      </c>
      <c r="G113" s="105" t="s">
        <v>133</v>
      </c>
      <c r="H113" s="108">
        <v>44013</v>
      </c>
      <c r="I113" s="106" t="s">
        <v>18</v>
      </c>
      <c r="J113" s="213" t="s">
        <v>1001</v>
      </c>
      <c r="K113" s="76">
        <v>44020</v>
      </c>
      <c r="L113" s="159" t="s">
        <v>39</v>
      </c>
      <c r="M113" s="159" t="s">
        <v>1002</v>
      </c>
      <c r="N113" s="159" t="s">
        <v>39</v>
      </c>
      <c r="O113" s="159" t="s">
        <v>39</v>
      </c>
      <c r="P113" s="159" t="s">
        <v>137</v>
      </c>
      <c r="Q113" s="236" t="s">
        <v>1004</v>
      </c>
      <c r="R113" s="105" t="s">
        <v>16</v>
      </c>
      <c r="S113" s="2" t="s">
        <v>1006</v>
      </c>
      <c r="T113" s="107" t="s">
        <v>1007</v>
      </c>
      <c r="U113" s="105">
        <v>1</v>
      </c>
      <c r="V113" s="108">
        <v>44044</v>
      </c>
      <c r="W113" s="108">
        <v>44196</v>
      </c>
      <c r="X113" s="105" t="s">
        <v>24</v>
      </c>
      <c r="Y113" s="50" t="s">
        <v>55</v>
      </c>
      <c r="Z113" s="100" t="str">
        <f t="shared" ref="Z113:Z116" si="18">IF(V113="","",IF(OR(AI113="CERRADA ",AI113="CERRADA POR VENCIMIENTO DE TERMINOS"),"CERRADA",IF(V113&lt;43831,CONCATENATE("INICIADA EN LA VIGENCIA ",YEAR(V113)),IF(AND(V113&lt;$U$4,V113&gt;=43831),CONCATENATE("INICIADA EN LA VIGENCIA ",YEAR(V113)),"NO INICIADA"))))</f>
        <v>CERRADA</v>
      </c>
      <c r="AA113" s="219" t="str">
        <f t="shared" ref="AA113:AA116" si="19">IF(W113="","",IF(OR(AI113="CERRADA ",AI113="CERRADA POR VENCIMIENTO DE TERMINOS"),"CERRADA",IF(W113&lt;=$U$4-411,CONCATENATE("VENCIDA EN LA VIGENCIA ",YEAR(W113)),IF(AND(W113&lt;$U$4,W113&gt;$U$4-411),CONCATENATE("VENCIDA EN LA VIGENCIA ",YEAR(W113)),IF(W113&gt;=$U$4+28,"SIN VENCER","PRÓXIMA A VENCER")))))</f>
        <v>CERRADA</v>
      </c>
      <c r="AB113" s="76">
        <v>44155</v>
      </c>
      <c r="AC113" s="102" t="s">
        <v>155</v>
      </c>
      <c r="AD113" s="113" t="s">
        <v>1380</v>
      </c>
      <c r="AE113" s="105" t="s">
        <v>1379</v>
      </c>
      <c r="AF113" s="189" t="s">
        <v>720</v>
      </c>
      <c r="AG113" s="99">
        <v>44158</v>
      </c>
      <c r="AH113" s="2" t="s">
        <v>39</v>
      </c>
      <c r="AI113" s="102" t="s">
        <v>42</v>
      </c>
      <c r="AJ113" s="100" t="s">
        <v>685</v>
      </c>
      <c r="AK113" s="111" t="s">
        <v>1381</v>
      </c>
      <c r="AL113" s="1" t="s">
        <v>994</v>
      </c>
      <c r="AM113" s="1">
        <v>0</v>
      </c>
      <c r="AN113" s="1">
        <v>1</v>
      </c>
      <c r="AO113" s="271" t="s">
        <v>913</v>
      </c>
      <c r="AP113" s="197" t="s">
        <v>1609</v>
      </c>
    </row>
    <row r="114" spans="1:42" ht="53.25" customHeight="1" x14ac:dyDescent="0.2">
      <c r="A114" s="193">
        <v>108</v>
      </c>
      <c r="B114" s="105" t="s">
        <v>24</v>
      </c>
      <c r="C114" s="105" t="s">
        <v>1016</v>
      </c>
      <c r="D114" s="105" t="s">
        <v>20</v>
      </c>
      <c r="E114" s="105" t="s">
        <v>469</v>
      </c>
      <c r="F114" s="105" t="s">
        <v>1019</v>
      </c>
      <c r="G114" s="105" t="s">
        <v>133</v>
      </c>
      <c r="H114" s="108">
        <v>44013</v>
      </c>
      <c r="I114" s="106" t="s">
        <v>18</v>
      </c>
      <c r="J114" s="213" t="s">
        <v>1001</v>
      </c>
      <c r="K114" s="76">
        <v>44020</v>
      </c>
      <c r="L114" s="159" t="s">
        <v>39</v>
      </c>
      <c r="M114" s="159" t="s">
        <v>1002</v>
      </c>
      <c r="N114" s="159" t="s">
        <v>39</v>
      </c>
      <c r="O114" s="159" t="s">
        <v>39</v>
      </c>
      <c r="P114" s="159" t="s">
        <v>137</v>
      </c>
      <c r="Q114" s="236" t="s">
        <v>1004</v>
      </c>
      <c r="R114" s="105" t="s">
        <v>15</v>
      </c>
      <c r="S114" s="2" t="s">
        <v>1008</v>
      </c>
      <c r="T114" s="105" t="s">
        <v>1009</v>
      </c>
      <c r="U114" s="105" t="s">
        <v>1010</v>
      </c>
      <c r="V114" s="108">
        <v>44075</v>
      </c>
      <c r="W114" s="108">
        <v>44196</v>
      </c>
      <c r="X114" s="105" t="s">
        <v>24</v>
      </c>
      <c r="Y114" s="50" t="s">
        <v>55</v>
      </c>
      <c r="Z114" s="100" t="str">
        <f t="shared" si="18"/>
        <v>INICIADA EN LA VIGENCIA 2020</v>
      </c>
      <c r="AA114" s="219" t="str">
        <f t="shared" si="19"/>
        <v>SIN VENCER</v>
      </c>
      <c r="AB114" s="76">
        <v>44155</v>
      </c>
      <c r="AC114" s="102" t="s">
        <v>156</v>
      </c>
      <c r="AD114" s="113" t="s">
        <v>1383</v>
      </c>
      <c r="AE114" s="105" t="s">
        <v>1382</v>
      </c>
      <c r="AF114" s="189" t="s">
        <v>720</v>
      </c>
      <c r="AG114" s="99">
        <v>44158</v>
      </c>
      <c r="AH114" s="2" t="s">
        <v>40</v>
      </c>
      <c r="AI114" s="102" t="s">
        <v>68</v>
      </c>
      <c r="AJ114" s="100" t="s">
        <v>685</v>
      </c>
      <c r="AK114" s="111" t="s">
        <v>1384</v>
      </c>
      <c r="AL114" s="1" t="s">
        <v>994</v>
      </c>
      <c r="AM114" s="1">
        <v>0</v>
      </c>
      <c r="AN114" s="1">
        <v>1</v>
      </c>
      <c r="AO114" s="271" t="s">
        <v>913</v>
      </c>
      <c r="AP114" s="1"/>
    </row>
    <row r="115" spans="1:42" ht="53.25" customHeight="1" x14ac:dyDescent="0.2">
      <c r="A115" s="193">
        <v>109</v>
      </c>
      <c r="B115" s="105" t="s">
        <v>24</v>
      </c>
      <c r="C115" s="105" t="s">
        <v>1017</v>
      </c>
      <c r="D115" s="105" t="s">
        <v>20</v>
      </c>
      <c r="E115" s="105" t="s">
        <v>469</v>
      </c>
      <c r="F115" s="105" t="s">
        <v>1019</v>
      </c>
      <c r="G115" s="105" t="s">
        <v>133</v>
      </c>
      <c r="H115" s="108">
        <v>44013</v>
      </c>
      <c r="I115" s="106" t="s">
        <v>18</v>
      </c>
      <c r="J115" s="213" t="s">
        <v>1001</v>
      </c>
      <c r="K115" s="76">
        <v>44020</v>
      </c>
      <c r="L115" s="159" t="s">
        <v>39</v>
      </c>
      <c r="M115" s="159" t="s">
        <v>1002</v>
      </c>
      <c r="N115" s="159" t="s">
        <v>39</v>
      </c>
      <c r="O115" s="159" t="s">
        <v>39</v>
      </c>
      <c r="P115" s="159" t="s">
        <v>137</v>
      </c>
      <c r="Q115" s="236" t="s">
        <v>1011</v>
      </c>
      <c r="R115" s="105" t="s">
        <v>16</v>
      </c>
      <c r="S115" s="2" t="s">
        <v>1012</v>
      </c>
      <c r="T115" s="105" t="s">
        <v>361</v>
      </c>
      <c r="U115" s="105">
        <v>1</v>
      </c>
      <c r="V115" s="108">
        <v>44044</v>
      </c>
      <c r="W115" s="108">
        <v>44074</v>
      </c>
      <c r="X115" s="105" t="s">
        <v>24</v>
      </c>
      <c r="Y115" s="50" t="s">
        <v>55</v>
      </c>
      <c r="Z115" s="100" t="str">
        <f t="shared" si="18"/>
        <v>CERRADA</v>
      </c>
      <c r="AA115" s="219" t="str">
        <f t="shared" si="19"/>
        <v>CERRADA</v>
      </c>
      <c r="AB115" s="76">
        <v>44155</v>
      </c>
      <c r="AC115" s="102" t="s">
        <v>155</v>
      </c>
      <c r="AD115" s="113" t="s">
        <v>1385</v>
      </c>
      <c r="AE115" s="105" t="s">
        <v>1386</v>
      </c>
      <c r="AF115" s="189" t="s">
        <v>720</v>
      </c>
      <c r="AG115" s="99">
        <v>44158</v>
      </c>
      <c r="AH115" s="2" t="s">
        <v>39</v>
      </c>
      <c r="AI115" s="102" t="s">
        <v>42</v>
      </c>
      <c r="AJ115" s="100" t="s">
        <v>685</v>
      </c>
      <c r="AK115" s="111" t="s">
        <v>1387</v>
      </c>
      <c r="AL115" s="1" t="s">
        <v>994</v>
      </c>
      <c r="AM115" s="1">
        <v>0</v>
      </c>
      <c r="AN115" s="1">
        <v>1</v>
      </c>
      <c r="AO115" s="271" t="s">
        <v>913</v>
      </c>
      <c r="AP115" s="197" t="s">
        <v>1609</v>
      </c>
    </row>
    <row r="116" spans="1:42" ht="53.25" customHeight="1" x14ac:dyDescent="0.2">
      <c r="A116" s="193">
        <v>110</v>
      </c>
      <c r="B116" s="105" t="s">
        <v>24</v>
      </c>
      <c r="C116" s="105" t="s">
        <v>1018</v>
      </c>
      <c r="D116" s="105" t="s">
        <v>20</v>
      </c>
      <c r="E116" s="105" t="s">
        <v>469</v>
      </c>
      <c r="F116" s="105" t="s">
        <v>1019</v>
      </c>
      <c r="G116" s="105" t="s">
        <v>133</v>
      </c>
      <c r="H116" s="108">
        <v>44013</v>
      </c>
      <c r="I116" s="106" t="s">
        <v>18</v>
      </c>
      <c r="J116" s="213" t="s">
        <v>1001</v>
      </c>
      <c r="K116" s="76">
        <v>44020</v>
      </c>
      <c r="L116" s="159" t="s">
        <v>39</v>
      </c>
      <c r="M116" s="159" t="s">
        <v>1002</v>
      </c>
      <c r="N116" s="159" t="s">
        <v>39</v>
      </c>
      <c r="O116" s="159" t="s">
        <v>39</v>
      </c>
      <c r="P116" s="159" t="s">
        <v>137</v>
      </c>
      <c r="Q116" s="236" t="s">
        <v>1011</v>
      </c>
      <c r="R116" s="105" t="s">
        <v>15</v>
      </c>
      <c r="S116" s="2" t="s">
        <v>1013</v>
      </c>
      <c r="T116" s="105" t="s">
        <v>1014</v>
      </c>
      <c r="U116" s="105">
        <v>1</v>
      </c>
      <c r="V116" s="108">
        <v>44044</v>
      </c>
      <c r="W116" s="108">
        <v>44104</v>
      </c>
      <c r="X116" s="105" t="s">
        <v>24</v>
      </c>
      <c r="Y116" s="50" t="s">
        <v>55</v>
      </c>
      <c r="Z116" s="100" t="str">
        <f t="shared" si="18"/>
        <v>CERRADA</v>
      </c>
      <c r="AA116" s="219" t="str">
        <f t="shared" si="19"/>
        <v>CERRADA</v>
      </c>
      <c r="AB116" s="76">
        <v>44155</v>
      </c>
      <c r="AC116" s="102" t="s">
        <v>155</v>
      </c>
      <c r="AD116" s="113" t="s">
        <v>1389</v>
      </c>
      <c r="AE116" s="192" t="s">
        <v>1388</v>
      </c>
      <c r="AF116" s="189" t="s">
        <v>720</v>
      </c>
      <c r="AG116" s="99">
        <v>44158</v>
      </c>
      <c r="AH116" s="2" t="s">
        <v>39</v>
      </c>
      <c r="AI116" s="102" t="s">
        <v>42</v>
      </c>
      <c r="AJ116" s="100" t="s">
        <v>685</v>
      </c>
      <c r="AK116" s="111" t="s">
        <v>1390</v>
      </c>
      <c r="AL116" s="1" t="s">
        <v>994</v>
      </c>
      <c r="AM116" s="1">
        <v>0</v>
      </c>
      <c r="AN116" s="1">
        <v>1</v>
      </c>
      <c r="AO116" s="271" t="s">
        <v>913</v>
      </c>
      <c r="AP116" s="197" t="s">
        <v>1609</v>
      </c>
    </row>
    <row r="117" spans="1:42" ht="53.25" customHeight="1" x14ac:dyDescent="0.2">
      <c r="A117" s="193">
        <v>111</v>
      </c>
      <c r="B117" s="105" t="s">
        <v>34</v>
      </c>
      <c r="C117" s="105" t="s">
        <v>1020</v>
      </c>
      <c r="D117" s="105" t="s">
        <v>20</v>
      </c>
      <c r="E117" s="105" t="s">
        <v>469</v>
      </c>
      <c r="F117" s="105" t="s">
        <v>1019</v>
      </c>
      <c r="G117" s="105" t="s">
        <v>133</v>
      </c>
      <c r="H117" s="108">
        <v>44013</v>
      </c>
      <c r="I117" s="106" t="s">
        <v>18</v>
      </c>
      <c r="J117" s="213" t="s">
        <v>1021</v>
      </c>
      <c r="K117" s="76">
        <v>44020</v>
      </c>
      <c r="L117" s="159" t="s">
        <v>40</v>
      </c>
      <c r="M117" s="159" t="s">
        <v>138</v>
      </c>
      <c r="N117" s="159" t="s">
        <v>40</v>
      </c>
      <c r="O117" s="158" t="s">
        <v>138</v>
      </c>
      <c r="P117" s="159" t="s">
        <v>137</v>
      </c>
      <c r="Q117" s="105" t="s">
        <v>1022</v>
      </c>
      <c r="R117" s="105" t="s">
        <v>16</v>
      </c>
      <c r="S117" s="2" t="s">
        <v>1023</v>
      </c>
      <c r="T117" s="107" t="s">
        <v>1024</v>
      </c>
      <c r="U117" s="107" t="s">
        <v>1025</v>
      </c>
      <c r="V117" s="108">
        <v>44027</v>
      </c>
      <c r="W117" s="108">
        <v>44058</v>
      </c>
      <c r="X117" s="105" t="s">
        <v>34</v>
      </c>
      <c r="Y117" s="50" t="s">
        <v>64</v>
      </c>
      <c r="Z117" s="100" t="str">
        <f t="shared" ref="Z117:Z118" si="20">IF(V117="","",IF(OR(AI117="CERRADA ",AI117="CERRADA POR VENCIMIENTO DE TERMINOS"),"CERRADA",IF(V117&lt;43831,CONCATENATE("INICIADA EN LA VIGENCIA ",YEAR(V117)),IF(AND(V117&lt;$U$4,V117&gt;=43831),CONCATENATE("INICIADA EN LA VIGENCIA ",YEAR(V117)),"NO INICIADA"))))</f>
        <v>CERRADA</v>
      </c>
      <c r="AA117" s="219" t="str">
        <f t="shared" ref="AA117:AA118" si="21">IF(W117="","",IF(OR(AI117="CERRADA ",AI117="CERRADA POR VENCIMIENTO DE TERMINOS"),"CERRADA",IF(W117&lt;=$U$4-411,CONCATENATE("VENCIDA EN LA VIGENCIA ",YEAR(W117)),IF(AND(W117&lt;$U$4,W117&gt;$U$4-411),CONCATENATE("VENCIDA EN LA VIGENCIA ",YEAR(W117)),IF(W117&gt;=$U$4+28,"SIN VENCER","PRÓXIMA A VENCER")))))</f>
        <v>CERRADA</v>
      </c>
      <c r="AB117" s="76">
        <v>44155</v>
      </c>
      <c r="AC117" s="102" t="s">
        <v>155</v>
      </c>
      <c r="AD117" s="113" t="s">
        <v>1481</v>
      </c>
      <c r="AE117" s="17" t="s">
        <v>1482</v>
      </c>
      <c r="AF117" s="220" t="s">
        <v>260</v>
      </c>
      <c r="AG117" s="99">
        <v>44158</v>
      </c>
      <c r="AH117" s="105" t="s">
        <v>39</v>
      </c>
      <c r="AI117" s="102" t="s">
        <v>42</v>
      </c>
      <c r="AJ117" s="100" t="s">
        <v>685</v>
      </c>
      <c r="AK117" s="111" t="s">
        <v>1483</v>
      </c>
      <c r="AL117" s="1" t="s">
        <v>994</v>
      </c>
      <c r="AM117" s="1">
        <v>1</v>
      </c>
      <c r="AN117" s="1">
        <v>1</v>
      </c>
      <c r="AO117" s="271" t="s">
        <v>913</v>
      </c>
      <c r="AP117" s="197" t="s">
        <v>1609</v>
      </c>
    </row>
    <row r="118" spans="1:42" ht="53.25" customHeight="1" x14ac:dyDescent="0.2">
      <c r="A118" s="239">
        <v>112</v>
      </c>
      <c r="B118" s="105" t="s">
        <v>70</v>
      </c>
      <c r="C118" s="105" t="s">
        <v>1026</v>
      </c>
      <c r="D118" s="105" t="s">
        <v>20</v>
      </c>
      <c r="E118" s="105" t="s">
        <v>469</v>
      </c>
      <c r="F118" s="47" t="s">
        <v>408</v>
      </c>
      <c r="G118" s="105" t="s">
        <v>134</v>
      </c>
      <c r="H118" s="108">
        <v>44012</v>
      </c>
      <c r="I118" s="106" t="s">
        <v>18</v>
      </c>
      <c r="J118" s="213" t="s">
        <v>1027</v>
      </c>
      <c r="K118" s="76">
        <v>44013</v>
      </c>
      <c r="L118" s="159" t="s">
        <v>40</v>
      </c>
      <c r="M118" s="159" t="s">
        <v>138</v>
      </c>
      <c r="N118" s="159" t="s">
        <v>40</v>
      </c>
      <c r="O118" s="159" t="s">
        <v>138</v>
      </c>
      <c r="P118" s="159" t="s">
        <v>137</v>
      </c>
      <c r="Q118" s="105" t="s">
        <v>1028</v>
      </c>
      <c r="R118" s="105" t="s">
        <v>16</v>
      </c>
      <c r="S118" s="105" t="s">
        <v>1029</v>
      </c>
      <c r="T118" s="105" t="s">
        <v>1030</v>
      </c>
      <c r="U118" s="105" t="s">
        <v>1031</v>
      </c>
      <c r="V118" s="108">
        <v>44033</v>
      </c>
      <c r="W118" s="108">
        <v>44196</v>
      </c>
      <c r="X118" s="105" t="s">
        <v>70</v>
      </c>
      <c r="Y118" s="106" t="s">
        <v>57</v>
      </c>
      <c r="Z118" s="100" t="str">
        <f t="shared" si="20"/>
        <v>INICIADA EN LA VIGENCIA 2020</v>
      </c>
      <c r="AA118" s="219" t="str">
        <f t="shared" si="21"/>
        <v>SIN VENCER</v>
      </c>
      <c r="AB118" s="76">
        <v>44155</v>
      </c>
      <c r="AC118" s="102" t="s">
        <v>156</v>
      </c>
      <c r="AD118" s="86" t="s">
        <v>1541</v>
      </c>
      <c r="AE118" s="118" t="s">
        <v>1542</v>
      </c>
      <c r="AF118" s="189" t="s">
        <v>1543</v>
      </c>
      <c r="AG118" s="99">
        <v>44159</v>
      </c>
      <c r="AH118" s="2" t="s">
        <v>40</v>
      </c>
      <c r="AI118" s="102" t="s">
        <v>68</v>
      </c>
      <c r="AJ118" s="100" t="s">
        <v>685</v>
      </c>
      <c r="AK118" s="111" t="s">
        <v>1555</v>
      </c>
      <c r="AL118" s="1" t="s">
        <v>994</v>
      </c>
      <c r="AM118" s="1">
        <v>1</v>
      </c>
      <c r="AN118" s="1">
        <v>1</v>
      </c>
      <c r="AO118" s="271" t="s">
        <v>913</v>
      </c>
      <c r="AP118" s="1"/>
    </row>
    <row r="119" spans="1:42" ht="53.25" customHeight="1" x14ac:dyDescent="0.2">
      <c r="A119" s="193">
        <v>113</v>
      </c>
      <c r="B119" s="105" t="s">
        <v>70</v>
      </c>
      <c r="C119" s="105" t="s">
        <v>1032</v>
      </c>
      <c r="D119" s="105" t="s">
        <v>20</v>
      </c>
      <c r="E119" s="105" t="s">
        <v>469</v>
      </c>
      <c r="F119" s="47" t="s">
        <v>1036</v>
      </c>
      <c r="G119" s="105" t="s">
        <v>134</v>
      </c>
      <c r="H119" s="108">
        <v>44012</v>
      </c>
      <c r="I119" s="106" t="s">
        <v>18</v>
      </c>
      <c r="J119" s="213" t="s">
        <v>1037</v>
      </c>
      <c r="K119" s="76">
        <v>44019</v>
      </c>
      <c r="L119" s="159" t="s">
        <v>39</v>
      </c>
      <c r="M119" s="159" t="s">
        <v>1039</v>
      </c>
      <c r="N119" s="159" t="s">
        <v>40</v>
      </c>
      <c r="O119" s="159" t="s">
        <v>138</v>
      </c>
      <c r="P119" s="159" t="s">
        <v>137</v>
      </c>
      <c r="Q119" s="105" t="s">
        <v>1040</v>
      </c>
      <c r="R119" s="105" t="s">
        <v>15</v>
      </c>
      <c r="S119" s="105" t="s">
        <v>1042</v>
      </c>
      <c r="T119" s="105" t="s">
        <v>480</v>
      </c>
      <c r="U119" s="105" t="s">
        <v>481</v>
      </c>
      <c r="V119" s="108">
        <v>44018</v>
      </c>
      <c r="W119" s="108">
        <v>44196</v>
      </c>
      <c r="X119" s="105" t="s">
        <v>70</v>
      </c>
      <c r="Y119" s="106" t="s">
        <v>57</v>
      </c>
      <c r="Z119" s="100" t="str">
        <f t="shared" ref="Z119:Z123" si="22">IF(V119="","",IF(OR(AI119="CERRADA ",AI119="CERRADA POR VENCIMIENTO DE TERMINOS"),"CERRADA",IF(V119&lt;43831,CONCATENATE("INICIADA EN LA VIGENCIA ",YEAR(V119)),IF(AND(V119&lt;$U$4,V119&gt;=43831),CONCATENATE("INICIADA EN LA VIGENCIA ",YEAR(V119)),"NO INICIADA"))))</f>
        <v>INICIADA EN LA VIGENCIA 2020</v>
      </c>
      <c r="AA119" s="219" t="str">
        <f t="shared" ref="AA119:AA123" si="23">IF(W119="","",IF(OR(AI119="CERRADA ",AI119="CERRADA POR VENCIMIENTO DE TERMINOS"),"CERRADA",IF(W119&lt;=$U$4-411,CONCATENATE("VENCIDA EN LA VIGENCIA ",YEAR(W119)),IF(AND(W119&lt;$U$4,W119&gt;$U$4-411),CONCATENATE("VENCIDA EN LA VIGENCIA ",YEAR(W119)),IF(W119&gt;=$U$4+28,"SIN VENCER","PRÓXIMA A VENCER")))))</f>
        <v>SIN VENCER</v>
      </c>
      <c r="AB119" s="76">
        <v>44155</v>
      </c>
      <c r="AC119" s="102" t="s">
        <v>156</v>
      </c>
      <c r="AD119" s="86" t="s">
        <v>1544</v>
      </c>
      <c r="AE119" s="118" t="s">
        <v>1545</v>
      </c>
      <c r="AF119" s="189" t="s">
        <v>1543</v>
      </c>
      <c r="AG119" s="99">
        <v>44159</v>
      </c>
      <c r="AH119" s="2" t="s">
        <v>40</v>
      </c>
      <c r="AI119" s="102" t="s">
        <v>68</v>
      </c>
      <c r="AJ119" s="100" t="s">
        <v>685</v>
      </c>
      <c r="AK119" s="111" t="s">
        <v>1546</v>
      </c>
      <c r="AL119" s="1" t="s">
        <v>994</v>
      </c>
      <c r="AM119" s="1">
        <v>1</v>
      </c>
      <c r="AN119" s="1">
        <v>1</v>
      </c>
      <c r="AO119" s="271" t="s">
        <v>913</v>
      </c>
      <c r="AP119" s="1"/>
    </row>
    <row r="120" spans="1:42" ht="53.25" customHeight="1" x14ac:dyDescent="0.2">
      <c r="A120" s="193">
        <v>114</v>
      </c>
      <c r="B120" s="105" t="s">
        <v>70</v>
      </c>
      <c r="C120" s="105" t="s">
        <v>1033</v>
      </c>
      <c r="D120" s="105" t="s">
        <v>20</v>
      </c>
      <c r="E120" s="105" t="s">
        <v>469</v>
      </c>
      <c r="F120" s="47" t="s">
        <v>1036</v>
      </c>
      <c r="G120" s="105" t="s">
        <v>134</v>
      </c>
      <c r="H120" s="108">
        <v>44012</v>
      </c>
      <c r="I120" s="106" t="s">
        <v>18</v>
      </c>
      <c r="J120" s="213" t="s">
        <v>1037</v>
      </c>
      <c r="K120" s="76">
        <v>44019</v>
      </c>
      <c r="L120" s="159" t="s">
        <v>39</v>
      </c>
      <c r="M120" s="159" t="s">
        <v>1039</v>
      </c>
      <c r="N120" s="159" t="s">
        <v>40</v>
      </c>
      <c r="O120" s="159" t="s">
        <v>138</v>
      </c>
      <c r="P120" s="159" t="s">
        <v>137</v>
      </c>
      <c r="Q120" s="105" t="s">
        <v>1040</v>
      </c>
      <c r="R120" s="105" t="s">
        <v>16</v>
      </c>
      <c r="S120" s="105" t="s">
        <v>1043</v>
      </c>
      <c r="T120" s="105" t="s">
        <v>482</v>
      </c>
      <c r="U120" s="105" t="s">
        <v>483</v>
      </c>
      <c r="V120" s="108">
        <v>44044</v>
      </c>
      <c r="W120" s="108">
        <v>44383</v>
      </c>
      <c r="X120" s="105" t="s">
        <v>70</v>
      </c>
      <c r="Y120" s="106" t="s">
        <v>57</v>
      </c>
      <c r="Z120" s="100" t="str">
        <f t="shared" si="22"/>
        <v>INICIADA EN LA VIGENCIA 2020</v>
      </c>
      <c r="AA120" s="219" t="str">
        <f t="shared" si="23"/>
        <v>SIN VENCER</v>
      </c>
      <c r="AB120" s="76">
        <v>44155</v>
      </c>
      <c r="AC120" s="102" t="s">
        <v>156</v>
      </c>
      <c r="AD120" s="86" t="s">
        <v>1547</v>
      </c>
      <c r="AE120" s="118" t="s">
        <v>1548</v>
      </c>
      <c r="AF120" s="190" t="s">
        <v>1543</v>
      </c>
      <c r="AG120" s="99">
        <v>44159</v>
      </c>
      <c r="AH120" s="2" t="s">
        <v>40</v>
      </c>
      <c r="AI120" s="102" t="s">
        <v>68</v>
      </c>
      <c r="AJ120" s="100" t="s">
        <v>685</v>
      </c>
      <c r="AK120" s="111" t="s">
        <v>1549</v>
      </c>
      <c r="AL120" s="1" t="s">
        <v>994</v>
      </c>
      <c r="AM120" s="1">
        <v>0</v>
      </c>
      <c r="AN120" s="1">
        <v>1</v>
      </c>
      <c r="AO120" s="271" t="s">
        <v>913</v>
      </c>
      <c r="AP120" s="1"/>
    </row>
    <row r="121" spans="1:42" ht="53.25" customHeight="1" x14ac:dyDescent="0.2">
      <c r="A121" s="193">
        <v>115</v>
      </c>
      <c r="B121" s="105" t="s">
        <v>70</v>
      </c>
      <c r="C121" s="105" t="s">
        <v>1034</v>
      </c>
      <c r="D121" s="105" t="s">
        <v>20</v>
      </c>
      <c r="E121" s="105" t="s">
        <v>469</v>
      </c>
      <c r="F121" s="47" t="s">
        <v>1036</v>
      </c>
      <c r="G121" s="105" t="s">
        <v>134</v>
      </c>
      <c r="H121" s="108">
        <v>44012</v>
      </c>
      <c r="I121" s="106" t="s">
        <v>18</v>
      </c>
      <c r="J121" s="213" t="s">
        <v>1038</v>
      </c>
      <c r="K121" s="76">
        <v>44019</v>
      </c>
      <c r="L121" s="159" t="s">
        <v>39</v>
      </c>
      <c r="M121" s="159" t="s">
        <v>1039</v>
      </c>
      <c r="N121" s="159" t="s">
        <v>40</v>
      </c>
      <c r="O121" s="159" t="s">
        <v>138</v>
      </c>
      <c r="P121" s="159" t="s">
        <v>137</v>
      </c>
      <c r="Q121" s="105" t="s">
        <v>1041</v>
      </c>
      <c r="R121" s="105" t="s">
        <v>15</v>
      </c>
      <c r="S121" s="105" t="s">
        <v>1044</v>
      </c>
      <c r="T121" s="105" t="s">
        <v>480</v>
      </c>
      <c r="U121" s="105" t="s">
        <v>481</v>
      </c>
      <c r="V121" s="108">
        <v>44018</v>
      </c>
      <c r="W121" s="108">
        <v>44196</v>
      </c>
      <c r="X121" s="105" t="s">
        <v>70</v>
      </c>
      <c r="Y121" s="106" t="s">
        <v>57</v>
      </c>
      <c r="Z121" s="100" t="str">
        <f t="shared" si="22"/>
        <v>INICIADA EN LA VIGENCIA 2020</v>
      </c>
      <c r="AA121" s="219" t="str">
        <f t="shared" si="23"/>
        <v>SIN VENCER</v>
      </c>
      <c r="AB121" s="76">
        <v>44155</v>
      </c>
      <c r="AC121" s="102" t="s">
        <v>156</v>
      </c>
      <c r="AD121" s="86" t="s">
        <v>1550</v>
      </c>
      <c r="AE121" s="118" t="s">
        <v>1551</v>
      </c>
      <c r="AF121" s="189" t="s">
        <v>1543</v>
      </c>
      <c r="AG121" s="99">
        <v>44159</v>
      </c>
      <c r="AH121" s="2" t="s">
        <v>40</v>
      </c>
      <c r="AI121" s="102" t="s">
        <v>68</v>
      </c>
      <c r="AJ121" s="100" t="s">
        <v>685</v>
      </c>
      <c r="AK121" s="111" t="s">
        <v>1552</v>
      </c>
      <c r="AL121" s="1" t="s">
        <v>994</v>
      </c>
      <c r="AM121" s="1">
        <v>1</v>
      </c>
      <c r="AN121" s="1">
        <v>1</v>
      </c>
      <c r="AO121" s="271" t="s">
        <v>913</v>
      </c>
      <c r="AP121" s="1"/>
    </row>
    <row r="122" spans="1:42" ht="53.25" customHeight="1" x14ac:dyDescent="0.2">
      <c r="A122" s="193">
        <v>116</v>
      </c>
      <c r="B122" s="105" t="s">
        <v>70</v>
      </c>
      <c r="C122" s="105" t="s">
        <v>1035</v>
      </c>
      <c r="D122" s="105" t="s">
        <v>20</v>
      </c>
      <c r="E122" s="105" t="s">
        <v>469</v>
      </c>
      <c r="F122" s="47" t="s">
        <v>1036</v>
      </c>
      <c r="G122" s="105" t="s">
        <v>134</v>
      </c>
      <c r="H122" s="108">
        <v>44012</v>
      </c>
      <c r="I122" s="106" t="s">
        <v>18</v>
      </c>
      <c r="J122" s="213" t="s">
        <v>1038</v>
      </c>
      <c r="K122" s="76">
        <v>44019</v>
      </c>
      <c r="L122" s="159" t="s">
        <v>39</v>
      </c>
      <c r="M122" s="159" t="s">
        <v>1039</v>
      </c>
      <c r="N122" s="159" t="s">
        <v>40</v>
      </c>
      <c r="O122" s="159" t="s">
        <v>138</v>
      </c>
      <c r="P122" s="159" t="s">
        <v>137</v>
      </c>
      <c r="Q122" s="105" t="s">
        <v>1553</v>
      </c>
      <c r="R122" s="105" t="s">
        <v>16</v>
      </c>
      <c r="S122" s="105" t="s">
        <v>1045</v>
      </c>
      <c r="T122" s="105" t="s">
        <v>1046</v>
      </c>
      <c r="U122" s="105" t="s">
        <v>1047</v>
      </c>
      <c r="V122" s="108">
        <v>44018</v>
      </c>
      <c r="W122" s="108">
        <v>44383</v>
      </c>
      <c r="X122" s="105" t="s">
        <v>70</v>
      </c>
      <c r="Y122" s="106" t="s">
        <v>57</v>
      </c>
      <c r="Z122" s="100" t="str">
        <f t="shared" si="22"/>
        <v>INICIADA EN LA VIGENCIA 2020</v>
      </c>
      <c r="AA122" s="219" t="str">
        <f t="shared" si="23"/>
        <v>SIN VENCER</v>
      </c>
      <c r="AB122" s="76">
        <v>44155</v>
      </c>
      <c r="AC122" s="102" t="s">
        <v>156</v>
      </c>
      <c r="AD122" s="86" t="s">
        <v>1554</v>
      </c>
      <c r="AE122" s="118" t="s">
        <v>1542</v>
      </c>
      <c r="AF122" s="189" t="s">
        <v>1543</v>
      </c>
      <c r="AG122" s="99">
        <v>44159</v>
      </c>
      <c r="AH122" s="2" t="s">
        <v>40</v>
      </c>
      <c r="AI122" s="102" t="s">
        <v>68</v>
      </c>
      <c r="AJ122" s="100" t="s">
        <v>685</v>
      </c>
      <c r="AK122" s="111" t="s">
        <v>1556</v>
      </c>
      <c r="AL122" s="1" t="s">
        <v>994</v>
      </c>
      <c r="AM122" s="1">
        <v>0</v>
      </c>
      <c r="AN122" s="1">
        <v>1</v>
      </c>
      <c r="AO122" s="271" t="s">
        <v>913</v>
      </c>
      <c r="AP122" s="1"/>
    </row>
    <row r="123" spans="1:42" ht="53.25" customHeight="1" x14ac:dyDescent="0.2">
      <c r="A123" s="193">
        <v>117</v>
      </c>
      <c r="B123" s="105" t="s">
        <v>33</v>
      </c>
      <c r="C123" s="105" t="s">
        <v>1048</v>
      </c>
      <c r="D123" s="47" t="s">
        <v>20</v>
      </c>
      <c r="E123" s="47" t="s">
        <v>469</v>
      </c>
      <c r="F123" s="105" t="s">
        <v>1053</v>
      </c>
      <c r="G123" s="47" t="s">
        <v>133</v>
      </c>
      <c r="H123" s="108">
        <v>44043</v>
      </c>
      <c r="I123" s="52" t="s">
        <v>18</v>
      </c>
      <c r="J123" s="213" t="s">
        <v>1054</v>
      </c>
      <c r="K123" s="76">
        <v>44053</v>
      </c>
      <c r="L123" s="158" t="s">
        <v>40</v>
      </c>
      <c r="M123" s="158" t="s">
        <v>138</v>
      </c>
      <c r="N123" s="159" t="s">
        <v>40</v>
      </c>
      <c r="O123" s="159" t="s">
        <v>138</v>
      </c>
      <c r="P123" s="158" t="s">
        <v>137</v>
      </c>
      <c r="Q123" s="105" t="s">
        <v>1059</v>
      </c>
      <c r="R123" s="105" t="s">
        <v>16</v>
      </c>
      <c r="S123" s="105" t="s">
        <v>1064</v>
      </c>
      <c r="T123" s="105" t="s">
        <v>1065</v>
      </c>
      <c r="U123" s="105" t="s">
        <v>1066</v>
      </c>
      <c r="V123" s="108">
        <v>44057</v>
      </c>
      <c r="W123" s="108">
        <v>44104</v>
      </c>
      <c r="X123" s="105" t="s">
        <v>33</v>
      </c>
      <c r="Y123" s="50" t="s">
        <v>64</v>
      </c>
      <c r="Z123" s="100" t="str">
        <f t="shared" si="22"/>
        <v>CERRADA</v>
      </c>
      <c r="AA123" s="219" t="str">
        <f t="shared" si="23"/>
        <v>CERRADA</v>
      </c>
      <c r="AB123" s="76">
        <v>44155</v>
      </c>
      <c r="AC123" s="102" t="s">
        <v>155</v>
      </c>
      <c r="AD123" s="54" t="s">
        <v>1485</v>
      </c>
      <c r="AE123" s="16" t="s">
        <v>1484</v>
      </c>
      <c r="AF123" s="220" t="s">
        <v>260</v>
      </c>
      <c r="AG123" s="99">
        <v>44158</v>
      </c>
      <c r="AH123" s="2" t="s">
        <v>39</v>
      </c>
      <c r="AI123" s="102" t="s">
        <v>42</v>
      </c>
      <c r="AJ123" s="100" t="s">
        <v>685</v>
      </c>
      <c r="AK123" s="111" t="s">
        <v>1486</v>
      </c>
      <c r="AL123" s="1" t="s">
        <v>994</v>
      </c>
      <c r="AM123" s="1">
        <v>1</v>
      </c>
      <c r="AN123" s="1">
        <v>1</v>
      </c>
      <c r="AO123" s="271" t="s">
        <v>913</v>
      </c>
      <c r="AP123" s="197" t="s">
        <v>1609</v>
      </c>
    </row>
    <row r="124" spans="1:42" ht="53.25" customHeight="1" x14ac:dyDescent="0.2">
      <c r="A124" s="193">
        <v>118</v>
      </c>
      <c r="B124" s="105" t="s">
        <v>33</v>
      </c>
      <c r="C124" s="105" t="s">
        <v>1049</v>
      </c>
      <c r="D124" s="47" t="s">
        <v>20</v>
      </c>
      <c r="E124" s="47" t="s">
        <v>469</v>
      </c>
      <c r="F124" s="105" t="s">
        <v>1053</v>
      </c>
      <c r="G124" s="47" t="s">
        <v>133</v>
      </c>
      <c r="H124" s="108">
        <v>44043</v>
      </c>
      <c r="I124" s="52" t="s">
        <v>18</v>
      </c>
      <c r="J124" s="213" t="s">
        <v>1055</v>
      </c>
      <c r="K124" s="76">
        <v>44053</v>
      </c>
      <c r="L124" s="158" t="s">
        <v>40</v>
      </c>
      <c r="M124" s="158" t="s">
        <v>138</v>
      </c>
      <c r="N124" s="159" t="s">
        <v>40</v>
      </c>
      <c r="O124" s="159" t="s">
        <v>138</v>
      </c>
      <c r="P124" s="158" t="s">
        <v>137</v>
      </c>
      <c r="Q124" s="105" t="s">
        <v>1060</v>
      </c>
      <c r="R124" s="105" t="s">
        <v>16</v>
      </c>
      <c r="S124" s="105" t="s">
        <v>1067</v>
      </c>
      <c r="T124" s="105" t="s">
        <v>1068</v>
      </c>
      <c r="U124" s="105" t="s">
        <v>1069</v>
      </c>
      <c r="V124" s="108">
        <v>44105</v>
      </c>
      <c r="W124" s="108">
        <v>44165</v>
      </c>
      <c r="X124" s="105" t="s">
        <v>33</v>
      </c>
      <c r="Y124" s="50" t="s">
        <v>64</v>
      </c>
      <c r="Z124" s="100" t="str">
        <f t="shared" ref="Z124:Z134" si="24">IF(V124="","",IF(OR(AI124="CERRADA ",AI124="CERRADA POR VENCIMIENTO DE TERMINOS"),"CERRADA",IF(V124&lt;43831,CONCATENATE("INICIADA EN LA VIGENCIA ",YEAR(V124)),IF(AND(V124&lt;$U$4,V124&gt;=43831),CONCATENATE("INICIADA EN LA VIGENCIA ",YEAR(V124)),"NO INICIADA"))))</f>
        <v>INICIADA EN LA VIGENCIA 2020</v>
      </c>
      <c r="AA124" s="219" t="str">
        <f t="shared" ref="AA124:AA134" si="25">IF(W124="","",IF(OR(AI124="CERRADA ",AI124="CERRADA POR VENCIMIENTO DE TERMINOS"),"CERRADA",IF(W124&lt;=$U$4-411,CONCATENATE("VENCIDA EN LA VIGENCIA ",YEAR(W124)),IF(AND(W124&lt;$U$4,W124&gt;$U$4-411),CONCATENATE("VENCIDA EN LA VIGENCIA ",YEAR(W124)),IF(W124&gt;=$U$4+28,"SIN VENCER","PRÓXIMA A VENCER")))))</f>
        <v>SIN VENCER</v>
      </c>
      <c r="AB124" s="76">
        <v>44155</v>
      </c>
      <c r="AC124" s="102" t="s">
        <v>156</v>
      </c>
      <c r="AD124" s="54" t="s">
        <v>1488</v>
      </c>
      <c r="AE124" s="16" t="s">
        <v>1487</v>
      </c>
      <c r="AF124" s="220" t="s">
        <v>260</v>
      </c>
      <c r="AG124" s="76">
        <v>44158</v>
      </c>
      <c r="AH124" s="2" t="s">
        <v>40</v>
      </c>
      <c r="AI124" s="102" t="s">
        <v>68</v>
      </c>
      <c r="AJ124" s="100" t="s">
        <v>685</v>
      </c>
      <c r="AK124" s="111" t="s">
        <v>1489</v>
      </c>
      <c r="AL124" s="1" t="s">
        <v>994</v>
      </c>
      <c r="AM124" s="1">
        <v>1</v>
      </c>
      <c r="AN124" s="1">
        <v>1</v>
      </c>
      <c r="AO124" s="271" t="s">
        <v>913</v>
      </c>
      <c r="AP124" s="1"/>
    </row>
    <row r="125" spans="1:42" ht="53.25" customHeight="1" x14ac:dyDescent="0.2">
      <c r="A125" s="193">
        <v>119</v>
      </c>
      <c r="B125" s="105" t="s">
        <v>33</v>
      </c>
      <c r="C125" s="105" t="s">
        <v>1050</v>
      </c>
      <c r="D125" s="47" t="s">
        <v>20</v>
      </c>
      <c r="E125" s="47" t="s">
        <v>469</v>
      </c>
      <c r="F125" s="105" t="s">
        <v>1053</v>
      </c>
      <c r="G125" s="47" t="s">
        <v>133</v>
      </c>
      <c r="H125" s="108">
        <v>44043</v>
      </c>
      <c r="I125" s="52" t="s">
        <v>18</v>
      </c>
      <c r="J125" s="214" t="s">
        <v>1056</v>
      </c>
      <c r="K125" s="76">
        <v>44053</v>
      </c>
      <c r="L125" s="158" t="s">
        <v>40</v>
      </c>
      <c r="M125" s="158" t="s">
        <v>138</v>
      </c>
      <c r="N125" s="159" t="s">
        <v>40</v>
      </c>
      <c r="O125" s="159" t="s">
        <v>138</v>
      </c>
      <c r="P125" s="158" t="s">
        <v>137</v>
      </c>
      <c r="Q125" s="105" t="s">
        <v>1061</v>
      </c>
      <c r="R125" s="105" t="s">
        <v>16</v>
      </c>
      <c r="S125" s="105" t="s">
        <v>1070</v>
      </c>
      <c r="T125" s="105" t="s">
        <v>1071</v>
      </c>
      <c r="U125" s="105" t="s">
        <v>1072</v>
      </c>
      <c r="V125" s="108">
        <v>44057</v>
      </c>
      <c r="W125" s="108">
        <v>44134</v>
      </c>
      <c r="X125" s="105" t="s">
        <v>33</v>
      </c>
      <c r="Y125" s="50" t="s">
        <v>64</v>
      </c>
      <c r="Z125" s="100" t="str">
        <f t="shared" si="24"/>
        <v>CERRADA</v>
      </c>
      <c r="AA125" s="219" t="str">
        <f t="shared" si="25"/>
        <v>CERRADA</v>
      </c>
      <c r="AB125" s="76">
        <v>44155</v>
      </c>
      <c r="AC125" s="102" t="s">
        <v>155</v>
      </c>
      <c r="AD125" s="54" t="s">
        <v>1491</v>
      </c>
      <c r="AE125" s="16" t="s">
        <v>1490</v>
      </c>
      <c r="AF125" s="220" t="s">
        <v>260</v>
      </c>
      <c r="AG125" s="76">
        <v>44158</v>
      </c>
      <c r="AH125" s="2" t="s">
        <v>39</v>
      </c>
      <c r="AI125" s="102" t="s">
        <v>42</v>
      </c>
      <c r="AJ125" s="100" t="s">
        <v>685</v>
      </c>
      <c r="AK125" s="111" t="s">
        <v>1492</v>
      </c>
      <c r="AL125" s="1" t="s">
        <v>994</v>
      </c>
      <c r="AM125" s="1">
        <v>1</v>
      </c>
      <c r="AN125" s="1">
        <v>1</v>
      </c>
      <c r="AO125" s="271" t="s">
        <v>913</v>
      </c>
      <c r="AP125" s="197" t="s">
        <v>1609</v>
      </c>
    </row>
    <row r="126" spans="1:42" ht="53.25" customHeight="1" x14ac:dyDescent="0.2">
      <c r="A126" s="193">
        <v>120</v>
      </c>
      <c r="B126" s="105" t="s">
        <v>33</v>
      </c>
      <c r="C126" s="105" t="s">
        <v>1051</v>
      </c>
      <c r="D126" s="47" t="s">
        <v>20</v>
      </c>
      <c r="E126" s="47" t="s">
        <v>469</v>
      </c>
      <c r="F126" s="105" t="s">
        <v>1053</v>
      </c>
      <c r="G126" s="47" t="s">
        <v>133</v>
      </c>
      <c r="H126" s="108">
        <v>44043</v>
      </c>
      <c r="I126" s="52" t="s">
        <v>18</v>
      </c>
      <c r="J126" s="214" t="s">
        <v>1057</v>
      </c>
      <c r="K126" s="76">
        <v>44053</v>
      </c>
      <c r="L126" s="158" t="s">
        <v>40</v>
      </c>
      <c r="M126" s="158" t="s">
        <v>138</v>
      </c>
      <c r="N126" s="159" t="s">
        <v>40</v>
      </c>
      <c r="O126" s="159" t="s">
        <v>138</v>
      </c>
      <c r="P126" s="158" t="s">
        <v>137</v>
      </c>
      <c r="Q126" s="105" t="s">
        <v>1062</v>
      </c>
      <c r="R126" s="105" t="s">
        <v>16</v>
      </c>
      <c r="S126" s="192" t="s">
        <v>1073</v>
      </c>
      <c r="T126" s="105" t="s">
        <v>1074</v>
      </c>
      <c r="U126" s="105" t="s">
        <v>1075</v>
      </c>
      <c r="V126" s="108">
        <v>44057</v>
      </c>
      <c r="W126" s="108">
        <v>44134</v>
      </c>
      <c r="X126" s="105" t="s">
        <v>33</v>
      </c>
      <c r="Y126" s="50" t="s">
        <v>64</v>
      </c>
      <c r="Z126" s="100" t="str">
        <f t="shared" si="24"/>
        <v>CERRADA</v>
      </c>
      <c r="AA126" s="219" t="str">
        <f t="shared" si="25"/>
        <v>CERRADA</v>
      </c>
      <c r="AB126" s="76">
        <v>44155</v>
      </c>
      <c r="AC126" s="102" t="s">
        <v>155</v>
      </c>
      <c r="AD126" s="54" t="s">
        <v>1493</v>
      </c>
      <c r="AE126" s="16" t="s">
        <v>1494</v>
      </c>
      <c r="AF126" s="220" t="s">
        <v>260</v>
      </c>
      <c r="AG126" s="76">
        <v>44158</v>
      </c>
      <c r="AH126" s="2" t="s">
        <v>39</v>
      </c>
      <c r="AI126" s="102" t="s">
        <v>42</v>
      </c>
      <c r="AJ126" s="100" t="s">
        <v>685</v>
      </c>
      <c r="AK126" s="111" t="s">
        <v>1495</v>
      </c>
      <c r="AL126" s="1" t="s">
        <v>994</v>
      </c>
      <c r="AM126" s="1">
        <v>1</v>
      </c>
      <c r="AN126" s="1">
        <v>1</v>
      </c>
      <c r="AO126" s="271" t="s">
        <v>913</v>
      </c>
      <c r="AP126" s="197" t="s">
        <v>1609</v>
      </c>
    </row>
    <row r="127" spans="1:42" ht="53.25" customHeight="1" x14ac:dyDescent="0.2">
      <c r="A127" s="240">
        <v>121</v>
      </c>
      <c r="B127" s="206" t="s">
        <v>33</v>
      </c>
      <c r="C127" s="206" t="s">
        <v>1052</v>
      </c>
      <c r="D127" s="223" t="s">
        <v>20</v>
      </c>
      <c r="E127" s="223" t="s">
        <v>469</v>
      </c>
      <c r="F127" s="206" t="s">
        <v>1053</v>
      </c>
      <c r="G127" s="223" t="s">
        <v>133</v>
      </c>
      <c r="H127" s="203">
        <v>44043</v>
      </c>
      <c r="I127" s="224" t="s">
        <v>18</v>
      </c>
      <c r="J127" s="225" t="s">
        <v>1058</v>
      </c>
      <c r="K127" s="226">
        <v>44053</v>
      </c>
      <c r="L127" s="227" t="s">
        <v>40</v>
      </c>
      <c r="M127" s="227" t="s">
        <v>138</v>
      </c>
      <c r="N127" s="159" t="s">
        <v>40</v>
      </c>
      <c r="O127" s="159" t="s">
        <v>138</v>
      </c>
      <c r="P127" s="227" t="s">
        <v>137</v>
      </c>
      <c r="Q127" s="206" t="s">
        <v>1063</v>
      </c>
      <c r="R127" s="206" t="s">
        <v>16</v>
      </c>
      <c r="S127" s="262" t="s">
        <v>1076</v>
      </c>
      <c r="T127" s="206" t="s">
        <v>1077</v>
      </c>
      <c r="U127" s="206" t="s">
        <v>1078</v>
      </c>
      <c r="V127" s="203">
        <v>44075</v>
      </c>
      <c r="W127" s="203">
        <v>44196</v>
      </c>
      <c r="X127" s="206" t="s">
        <v>33</v>
      </c>
      <c r="Y127" s="204" t="s">
        <v>64</v>
      </c>
      <c r="Z127" s="205" t="str">
        <f t="shared" si="24"/>
        <v>CERRADA</v>
      </c>
      <c r="AA127" s="228" t="str">
        <f t="shared" si="25"/>
        <v>CERRADA</v>
      </c>
      <c r="AB127" s="226">
        <v>44155</v>
      </c>
      <c r="AC127" s="229" t="s">
        <v>155</v>
      </c>
      <c r="AD127" s="230" t="s">
        <v>1497</v>
      </c>
      <c r="AE127" s="231" t="s">
        <v>1496</v>
      </c>
      <c r="AF127" s="232" t="s">
        <v>260</v>
      </c>
      <c r="AG127" s="76">
        <v>44158</v>
      </c>
      <c r="AH127" s="233" t="s">
        <v>39</v>
      </c>
      <c r="AI127" s="229" t="s">
        <v>42</v>
      </c>
      <c r="AJ127" s="205" t="s">
        <v>685</v>
      </c>
      <c r="AK127" s="234" t="s">
        <v>1498</v>
      </c>
      <c r="AL127" s="1" t="s">
        <v>994</v>
      </c>
      <c r="AM127" s="1">
        <v>1</v>
      </c>
      <c r="AN127" s="1">
        <v>1</v>
      </c>
      <c r="AO127" s="271" t="s">
        <v>913</v>
      </c>
      <c r="AP127" s="197" t="s">
        <v>1609</v>
      </c>
    </row>
    <row r="128" spans="1:42" ht="53.25" customHeight="1" x14ac:dyDescent="0.2">
      <c r="A128" s="193">
        <v>122</v>
      </c>
      <c r="B128" s="105" t="s">
        <v>34</v>
      </c>
      <c r="C128" s="105" t="s">
        <v>1079</v>
      </c>
      <c r="D128" s="105" t="s">
        <v>20</v>
      </c>
      <c r="E128" s="105" t="s">
        <v>469</v>
      </c>
      <c r="F128" s="47" t="s">
        <v>1106</v>
      </c>
      <c r="G128" s="105" t="s">
        <v>133</v>
      </c>
      <c r="H128" s="108">
        <v>44056</v>
      </c>
      <c r="I128" s="106" t="s">
        <v>18</v>
      </c>
      <c r="J128" s="214" t="s">
        <v>1080</v>
      </c>
      <c r="K128" s="76">
        <v>44069</v>
      </c>
      <c r="L128" s="159" t="s">
        <v>40</v>
      </c>
      <c r="M128" s="159" t="s">
        <v>138</v>
      </c>
      <c r="N128" s="159" t="s">
        <v>40</v>
      </c>
      <c r="O128" s="159" t="s">
        <v>138</v>
      </c>
      <c r="P128" s="159" t="s">
        <v>137</v>
      </c>
      <c r="Q128" s="105" t="s">
        <v>1083</v>
      </c>
      <c r="R128" s="105" t="s">
        <v>16</v>
      </c>
      <c r="S128" s="2" t="s">
        <v>1089</v>
      </c>
      <c r="T128" s="107" t="s">
        <v>1095</v>
      </c>
      <c r="U128" s="107" t="s">
        <v>1096</v>
      </c>
      <c r="V128" s="108">
        <v>44136</v>
      </c>
      <c r="W128" s="108">
        <v>44196</v>
      </c>
      <c r="X128" s="105" t="s">
        <v>34</v>
      </c>
      <c r="Y128" s="50" t="s">
        <v>64</v>
      </c>
      <c r="Z128" s="100" t="str">
        <f t="shared" si="24"/>
        <v>NO INICIADA</v>
      </c>
      <c r="AA128" s="219" t="str">
        <f t="shared" si="25"/>
        <v>SIN VENCER</v>
      </c>
      <c r="AB128" s="76"/>
      <c r="AC128" s="102"/>
      <c r="AD128" s="86"/>
      <c r="AE128" s="17"/>
      <c r="AF128" s="220"/>
      <c r="AG128" s="99"/>
      <c r="AH128" s="105"/>
      <c r="AI128" s="102" t="s">
        <v>677</v>
      </c>
      <c r="AJ128" s="100"/>
      <c r="AK128" s="68"/>
      <c r="AL128" s="1" t="s">
        <v>994</v>
      </c>
      <c r="AM128" s="1">
        <v>1</v>
      </c>
      <c r="AN128" s="1">
        <v>1</v>
      </c>
      <c r="AO128" s="197" t="s">
        <v>914</v>
      </c>
      <c r="AP128" s="1"/>
    </row>
    <row r="129" spans="1:42" ht="53.25" customHeight="1" x14ac:dyDescent="0.2">
      <c r="A129" s="193">
        <v>123</v>
      </c>
      <c r="B129" s="105" t="s">
        <v>34</v>
      </c>
      <c r="C129" s="105" t="s">
        <v>1101</v>
      </c>
      <c r="D129" s="105" t="s">
        <v>20</v>
      </c>
      <c r="E129" s="105" t="s">
        <v>469</v>
      </c>
      <c r="F129" s="47" t="s">
        <v>1106</v>
      </c>
      <c r="G129" s="105" t="s">
        <v>133</v>
      </c>
      <c r="H129" s="108">
        <v>44056</v>
      </c>
      <c r="I129" s="106" t="s">
        <v>18</v>
      </c>
      <c r="J129" s="214" t="s">
        <v>1599</v>
      </c>
      <c r="K129" s="76">
        <v>44069</v>
      </c>
      <c r="L129" s="159" t="s">
        <v>40</v>
      </c>
      <c r="M129" s="159" t="s">
        <v>138</v>
      </c>
      <c r="N129" s="159" t="s">
        <v>40</v>
      </c>
      <c r="O129" s="159" t="s">
        <v>138</v>
      </c>
      <c r="P129" s="159" t="s">
        <v>137</v>
      </c>
      <c r="Q129" s="105" t="s">
        <v>1084</v>
      </c>
      <c r="R129" s="105" t="s">
        <v>16</v>
      </c>
      <c r="S129" s="2" t="s">
        <v>1090</v>
      </c>
      <c r="T129" s="107" t="s">
        <v>1097</v>
      </c>
      <c r="U129" s="107" t="s">
        <v>1098</v>
      </c>
      <c r="V129" s="108">
        <v>44075</v>
      </c>
      <c r="W129" s="108">
        <v>44165</v>
      </c>
      <c r="X129" s="105" t="s">
        <v>34</v>
      </c>
      <c r="Y129" s="50" t="s">
        <v>64</v>
      </c>
      <c r="Z129" s="100" t="str">
        <f t="shared" si="24"/>
        <v>INICIADA EN LA VIGENCIA 2020</v>
      </c>
      <c r="AA129" s="219" t="str">
        <f t="shared" si="25"/>
        <v>SIN VENCER</v>
      </c>
      <c r="AB129" s="76">
        <v>44155</v>
      </c>
      <c r="AC129" s="102" t="s">
        <v>156</v>
      </c>
      <c r="AD129" s="86" t="s">
        <v>1499</v>
      </c>
      <c r="AE129" s="17"/>
      <c r="AF129" s="220" t="s">
        <v>260</v>
      </c>
      <c r="AG129" s="99">
        <v>44158</v>
      </c>
      <c r="AH129" s="105" t="s">
        <v>40</v>
      </c>
      <c r="AI129" s="102" t="s">
        <v>68</v>
      </c>
      <c r="AJ129" s="205" t="s">
        <v>685</v>
      </c>
      <c r="AK129" s="234" t="s">
        <v>1500</v>
      </c>
      <c r="AL129" s="1" t="s">
        <v>994</v>
      </c>
      <c r="AM129" s="1">
        <v>1</v>
      </c>
      <c r="AN129" s="1">
        <v>1</v>
      </c>
      <c r="AO129" s="271" t="s">
        <v>913</v>
      </c>
      <c r="AP129" s="1"/>
    </row>
    <row r="130" spans="1:42" ht="53.25" customHeight="1" x14ac:dyDescent="0.2">
      <c r="A130" s="193">
        <v>124</v>
      </c>
      <c r="B130" s="105" t="s">
        <v>34</v>
      </c>
      <c r="C130" s="105" t="s">
        <v>1102</v>
      </c>
      <c r="D130" s="105" t="s">
        <v>20</v>
      </c>
      <c r="E130" s="105" t="s">
        <v>469</v>
      </c>
      <c r="F130" s="47" t="s">
        <v>1106</v>
      </c>
      <c r="G130" s="105" t="s">
        <v>133</v>
      </c>
      <c r="H130" s="108">
        <v>44056</v>
      </c>
      <c r="I130" s="106" t="s">
        <v>18</v>
      </c>
      <c r="J130" s="214" t="s">
        <v>1600</v>
      </c>
      <c r="K130" s="76">
        <v>44069</v>
      </c>
      <c r="L130" s="159" t="s">
        <v>40</v>
      </c>
      <c r="M130" s="159" t="s">
        <v>138</v>
      </c>
      <c r="N130" s="159" t="s">
        <v>40</v>
      </c>
      <c r="O130" s="159" t="s">
        <v>138</v>
      </c>
      <c r="P130" s="159" t="s">
        <v>137</v>
      </c>
      <c r="Q130" s="105" t="s">
        <v>1085</v>
      </c>
      <c r="R130" s="105" t="s">
        <v>16</v>
      </c>
      <c r="S130" s="263" t="s">
        <v>1091</v>
      </c>
      <c r="T130" s="107" t="s">
        <v>849</v>
      </c>
      <c r="U130" s="107" t="s">
        <v>845</v>
      </c>
      <c r="V130" s="108">
        <v>44075</v>
      </c>
      <c r="W130" s="108">
        <v>44196</v>
      </c>
      <c r="X130" s="105" t="s">
        <v>31</v>
      </c>
      <c r="Y130" s="50" t="s">
        <v>64</v>
      </c>
      <c r="Z130" s="100" t="str">
        <f t="shared" si="24"/>
        <v>CERRADA</v>
      </c>
      <c r="AA130" s="219" t="str">
        <f t="shared" si="25"/>
        <v>CERRADA</v>
      </c>
      <c r="AB130" s="76">
        <v>44155</v>
      </c>
      <c r="AC130" s="102" t="s">
        <v>155</v>
      </c>
      <c r="AD130" s="86" t="s">
        <v>1501</v>
      </c>
      <c r="AE130" s="17" t="s">
        <v>1502</v>
      </c>
      <c r="AF130" s="220" t="s">
        <v>260</v>
      </c>
      <c r="AG130" s="99">
        <v>44158</v>
      </c>
      <c r="AH130" s="105" t="s">
        <v>39</v>
      </c>
      <c r="AI130" s="102" t="s">
        <v>42</v>
      </c>
      <c r="AJ130" s="205" t="s">
        <v>685</v>
      </c>
      <c r="AK130" s="234" t="s">
        <v>1603</v>
      </c>
      <c r="AL130" s="1" t="s">
        <v>994</v>
      </c>
      <c r="AM130" s="1">
        <v>1</v>
      </c>
      <c r="AN130" s="1">
        <v>1</v>
      </c>
      <c r="AO130" s="271" t="s">
        <v>913</v>
      </c>
      <c r="AP130" s="1" t="s">
        <v>1609</v>
      </c>
    </row>
    <row r="131" spans="1:42" ht="53.25" customHeight="1" x14ac:dyDescent="0.2">
      <c r="A131" s="193">
        <v>125</v>
      </c>
      <c r="B131" s="105" t="s">
        <v>34</v>
      </c>
      <c r="C131" s="105" t="s">
        <v>1103</v>
      </c>
      <c r="D131" s="105" t="s">
        <v>20</v>
      </c>
      <c r="E131" s="105" t="s">
        <v>469</v>
      </c>
      <c r="F131" s="47" t="s">
        <v>1106</v>
      </c>
      <c r="G131" s="105" t="s">
        <v>133</v>
      </c>
      <c r="H131" s="108">
        <v>44056</v>
      </c>
      <c r="I131" s="106" t="s">
        <v>18</v>
      </c>
      <c r="J131" s="214" t="s">
        <v>1600</v>
      </c>
      <c r="K131" s="76">
        <v>44069</v>
      </c>
      <c r="L131" s="159" t="s">
        <v>40</v>
      </c>
      <c r="M131" s="159" t="s">
        <v>138</v>
      </c>
      <c r="N131" s="159" t="s">
        <v>40</v>
      </c>
      <c r="O131" s="159" t="s">
        <v>138</v>
      </c>
      <c r="P131" s="159" t="s">
        <v>137</v>
      </c>
      <c r="Q131" s="105" t="s">
        <v>1086</v>
      </c>
      <c r="R131" s="105" t="s">
        <v>16</v>
      </c>
      <c r="S131" s="263" t="s">
        <v>1092</v>
      </c>
      <c r="T131" s="107" t="s">
        <v>849</v>
      </c>
      <c r="U131" s="107" t="s">
        <v>845</v>
      </c>
      <c r="V131" s="108">
        <v>44075</v>
      </c>
      <c r="W131" s="108">
        <v>44196</v>
      </c>
      <c r="X131" s="105" t="s">
        <v>31</v>
      </c>
      <c r="Y131" s="50" t="s">
        <v>64</v>
      </c>
      <c r="Z131" s="100" t="str">
        <f t="shared" si="24"/>
        <v>INICIADA EN LA VIGENCIA 2020</v>
      </c>
      <c r="AA131" s="219" t="str">
        <f t="shared" si="25"/>
        <v>SIN VENCER</v>
      </c>
      <c r="AB131" s="76">
        <v>44155</v>
      </c>
      <c r="AC131" s="102" t="s">
        <v>156</v>
      </c>
      <c r="AD131" s="86" t="s">
        <v>1503</v>
      </c>
      <c r="AE131" s="17" t="s">
        <v>1504</v>
      </c>
      <c r="AF131" s="220" t="s">
        <v>260</v>
      </c>
      <c r="AG131" s="99">
        <v>44158</v>
      </c>
      <c r="AH131" s="105" t="s">
        <v>40</v>
      </c>
      <c r="AI131" s="102" t="s">
        <v>68</v>
      </c>
      <c r="AJ131" s="205" t="s">
        <v>685</v>
      </c>
      <c r="AK131" s="234" t="s">
        <v>1605</v>
      </c>
      <c r="AL131" s="1" t="s">
        <v>994</v>
      </c>
      <c r="AM131" s="1">
        <v>0</v>
      </c>
      <c r="AN131" s="1">
        <v>1</v>
      </c>
      <c r="AO131" s="271" t="s">
        <v>913</v>
      </c>
      <c r="AP131" s="1"/>
    </row>
    <row r="132" spans="1:42" ht="53.25" customHeight="1" x14ac:dyDescent="0.2">
      <c r="A132" s="193">
        <v>126</v>
      </c>
      <c r="B132" s="105" t="s">
        <v>34</v>
      </c>
      <c r="C132" s="105" t="s">
        <v>1104</v>
      </c>
      <c r="D132" s="105" t="s">
        <v>20</v>
      </c>
      <c r="E132" s="105" t="s">
        <v>469</v>
      </c>
      <c r="F132" s="47" t="s">
        <v>1106</v>
      </c>
      <c r="G132" s="105" t="s">
        <v>133</v>
      </c>
      <c r="H132" s="108">
        <v>44056</v>
      </c>
      <c r="I132" s="106" t="s">
        <v>18</v>
      </c>
      <c r="J132" s="213" t="s">
        <v>1081</v>
      </c>
      <c r="K132" s="76">
        <v>44069</v>
      </c>
      <c r="L132" s="159" t="s">
        <v>40</v>
      </c>
      <c r="M132" s="159" t="s">
        <v>138</v>
      </c>
      <c r="N132" s="159" t="s">
        <v>40</v>
      </c>
      <c r="O132" s="159" t="s">
        <v>138</v>
      </c>
      <c r="P132" s="159" t="s">
        <v>137</v>
      </c>
      <c r="Q132" s="105" t="s">
        <v>1087</v>
      </c>
      <c r="R132" s="105" t="s">
        <v>16</v>
      </c>
      <c r="S132" s="2" t="s">
        <v>1093</v>
      </c>
      <c r="T132" s="107" t="s">
        <v>858</v>
      </c>
      <c r="U132" s="107" t="s">
        <v>845</v>
      </c>
      <c r="V132" s="108">
        <v>44075</v>
      </c>
      <c r="W132" s="108">
        <v>44196</v>
      </c>
      <c r="X132" s="105" t="s">
        <v>31</v>
      </c>
      <c r="Y132" s="50" t="s">
        <v>64</v>
      </c>
      <c r="Z132" s="100" t="str">
        <f t="shared" si="24"/>
        <v>INICIADA EN LA VIGENCIA 2020</v>
      </c>
      <c r="AA132" s="219" t="str">
        <f t="shared" si="25"/>
        <v>SIN VENCER</v>
      </c>
      <c r="AB132" s="76">
        <v>44155</v>
      </c>
      <c r="AC132" s="102" t="s">
        <v>156</v>
      </c>
      <c r="AD132" s="86" t="s">
        <v>1506</v>
      </c>
      <c r="AE132" s="17" t="s">
        <v>1505</v>
      </c>
      <c r="AF132" s="220" t="s">
        <v>260</v>
      </c>
      <c r="AG132" s="99">
        <v>44158</v>
      </c>
      <c r="AH132" s="105" t="s">
        <v>40</v>
      </c>
      <c r="AI132" s="102" t="s">
        <v>68</v>
      </c>
      <c r="AJ132" s="205" t="s">
        <v>685</v>
      </c>
      <c r="AK132" s="234" t="s">
        <v>1507</v>
      </c>
      <c r="AL132" s="1" t="s">
        <v>994</v>
      </c>
      <c r="AM132" s="1">
        <v>1</v>
      </c>
      <c r="AN132" s="1">
        <v>1</v>
      </c>
      <c r="AO132" s="271" t="s">
        <v>913</v>
      </c>
      <c r="AP132" s="1"/>
    </row>
    <row r="133" spans="1:42" ht="53.25" customHeight="1" x14ac:dyDescent="0.2">
      <c r="A133" s="193">
        <v>127</v>
      </c>
      <c r="B133" s="105" t="s">
        <v>34</v>
      </c>
      <c r="C133" s="105" t="s">
        <v>1105</v>
      </c>
      <c r="D133" s="105" t="s">
        <v>20</v>
      </c>
      <c r="E133" s="105" t="s">
        <v>469</v>
      </c>
      <c r="F133" s="47" t="s">
        <v>1106</v>
      </c>
      <c r="G133" s="105" t="s">
        <v>133</v>
      </c>
      <c r="H133" s="108">
        <v>44056</v>
      </c>
      <c r="I133" s="106" t="s">
        <v>18</v>
      </c>
      <c r="J133" s="213" t="s">
        <v>1082</v>
      </c>
      <c r="K133" s="76">
        <v>44069</v>
      </c>
      <c r="L133" s="159" t="s">
        <v>40</v>
      </c>
      <c r="M133" s="159" t="s">
        <v>138</v>
      </c>
      <c r="N133" s="159" t="s">
        <v>40</v>
      </c>
      <c r="O133" s="159" t="s">
        <v>138</v>
      </c>
      <c r="P133" s="159" t="s">
        <v>137</v>
      </c>
      <c r="Q133" s="105" t="s">
        <v>1088</v>
      </c>
      <c r="R133" s="105" t="s">
        <v>16</v>
      </c>
      <c r="S133" s="2" t="s">
        <v>1094</v>
      </c>
      <c r="T133" s="107" t="s">
        <v>1099</v>
      </c>
      <c r="U133" s="107" t="s">
        <v>1100</v>
      </c>
      <c r="V133" s="108">
        <v>44075</v>
      </c>
      <c r="W133" s="108">
        <v>44134</v>
      </c>
      <c r="X133" s="105" t="s">
        <v>31</v>
      </c>
      <c r="Y133" s="50" t="s">
        <v>64</v>
      </c>
      <c r="Z133" s="100" t="str">
        <f t="shared" si="24"/>
        <v>CERRADA</v>
      </c>
      <c r="AA133" s="219" t="str">
        <f t="shared" si="25"/>
        <v>CERRADA</v>
      </c>
      <c r="AB133" s="76">
        <v>44155</v>
      </c>
      <c r="AC133" s="102" t="s">
        <v>155</v>
      </c>
      <c r="AD133" s="86" t="s">
        <v>1508</v>
      </c>
      <c r="AE133" s="17" t="s">
        <v>1509</v>
      </c>
      <c r="AF133" s="220" t="s">
        <v>260</v>
      </c>
      <c r="AG133" s="99">
        <v>44158</v>
      </c>
      <c r="AH133" s="105" t="s">
        <v>39</v>
      </c>
      <c r="AI133" s="102" t="s">
        <v>42</v>
      </c>
      <c r="AJ133" s="205" t="s">
        <v>685</v>
      </c>
      <c r="AK133" s="234" t="s">
        <v>1604</v>
      </c>
      <c r="AL133" s="1" t="s">
        <v>994</v>
      </c>
      <c r="AM133" s="1">
        <v>1</v>
      </c>
      <c r="AN133" s="1">
        <v>1</v>
      </c>
      <c r="AO133" s="271" t="s">
        <v>913</v>
      </c>
      <c r="AP133" s="1" t="s">
        <v>1609</v>
      </c>
    </row>
    <row r="134" spans="1:42" ht="53.25" customHeight="1" x14ac:dyDescent="0.2">
      <c r="A134" s="193">
        <v>128</v>
      </c>
      <c r="B134" s="105" t="s">
        <v>70</v>
      </c>
      <c r="C134" s="105" t="s">
        <v>1144</v>
      </c>
      <c r="D134" s="105" t="s">
        <v>20</v>
      </c>
      <c r="E134" s="105" t="s">
        <v>394</v>
      </c>
      <c r="F134" s="47" t="s">
        <v>1153</v>
      </c>
      <c r="G134" s="105" t="s">
        <v>45</v>
      </c>
      <c r="H134" s="108">
        <v>44040</v>
      </c>
      <c r="I134" s="106" t="s">
        <v>49</v>
      </c>
      <c r="J134" s="214" t="s">
        <v>1107</v>
      </c>
      <c r="K134" s="76">
        <v>44063</v>
      </c>
      <c r="L134" s="159" t="s">
        <v>40</v>
      </c>
      <c r="M134" s="159" t="s">
        <v>138</v>
      </c>
      <c r="N134" s="159" t="s">
        <v>40</v>
      </c>
      <c r="O134" s="159" t="s">
        <v>138</v>
      </c>
      <c r="P134" s="159" t="s">
        <v>138</v>
      </c>
      <c r="Q134" s="105" t="s">
        <v>1108</v>
      </c>
      <c r="R134" s="105" t="s">
        <v>17</v>
      </c>
      <c r="S134" s="105" t="s">
        <v>1109</v>
      </c>
      <c r="T134" s="105" t="s">
        <v>1110</v>
      </c>
      <c r="U134" s="105" t="s">
        <v>1111</v>
      </c>
      <c r="V134" s="108">
        <v>44054</v>
      </c>
      <c r="W134" s="108">
        <v>44120</v>
      </c>
      <c r="X134" s="105" t="s">
        <v>70</v>
      </c>
      <c r="Y134" s="106" t="s">
        <v>57</v>
      </c>
      <c r="Z134" s="100" t="str">
        <f t="shared" si="24"/>
        <v>INICIADA EN LA VIGENCIA 2020</v>
      </c>
      <c r="AA134" s="219" t="str">
        <f t="shared" si="25"/>
        <v>VENCIDA EN LA VIGENCIA 2020</v>
      </c>
      <c r="AB134" s="76">
        <v>44155</v>
      </c>
      <c r="AC134" s="102" t="s">
        <v>156</v>
      </c>
      <c r="AD134" s="86" t="s">
        <v>1557</v>
      </c>
      <c r="AE134" s="118" t="s">
        <v>1558</v>
      </c>
      <c r="AF134" s="190" t="s">
        <v>1543</v>
      </c>
      <c r="AG134" s="99">
        <v>44159</v>
      </c>
      <c r="AH134" s="2" t="s">
        <v>40</v>
      </c>
      <c r="AI134" s="102" t="s">
        <v>67</v>
      </c>
      <c r="AJ134" s="100" t="s">
        <v>685</v>
      </c>
      <c r="AK134" s="111" t="s">
        <v>1559</v>
      </c>
      <c r="AL134" s="1" t="s">
        <v>994</v>
      </c>
      <c r="AM134" s="1">
        <v>1</v>
      </c>
      <c r="AN134" s="1">
        <v>1</v>
      </c>
      <c r="AO134" s="271" t="s">
        <v>913</v>
      </c>
      <c r="AP134" s="1"/>
    </row>
    <row r="135" spans="1:42" ht="53.25" customHeight="1" x14ac:dyDescent="0.2">
      <c r="A135" s="193">
        <v>129</v>
      </c>
      <c r="B135" s="105" t="s">
        <v>70</v>
      </c>
      <c r="C135" s="105" t="s">
        <v>1145</v>
      </c>
      <c r="D135" s="105" t="s">
        <v>20</v>
      </c>
      <c r="E135" s="105" t="s">
        <v>394</v>
      </c>
      <c r="F135" s="47" t="s">
        <v>1153</v>
      </c>
      <c r="G135" s="105" t="s">
        <v>45</v>
      </c>
      <c r="H135" s="108">
        <v>44040</v>
      </c>
      <c r="I135" s="106" t="s">
        <v>49</v>
      </c>
      <c r="J135" s="214" t="s">
        <v>1107</v>
      </c>
      <c r="K135" s="76">
        <v>44063</v>
      </c>
      <c r="L135" s="159" t="s">
        <v>40</v>
      </c>
      <c r="M135" s="159" t="s">
        <v>138</v>
      </c>
      <c r="N135" s="159" t="s">
        <v>40</v>
      </c>
      <c r="O135" s="159" t="s">
        <v>138</v>
      </c>
      <c r="P135" s="159" t="s">
        <v>138</v>
      </c>
      <c r="Q135" s="105" t="s">
        <v>1112</v>
      </c>
      <c r="R135" s="105" t="s">
        <v>17</v>
      </c>
      <c r="S135" s="105" t="s">
        <v>1113</v>
      </c>
      <c r="T135" s="105" t="s">
        <v>1114</v>
      </c>
      <c r="U135" s="105" t="s">
        <v>1115</v>
      </c>
      <c r="V135" s="108">
        <v>44054</v>
      </c>
      <c r="W135" s="108">
        <v>44085</v>
      </c>
      <c r="X135" s="105" t="s">
        <v>70</v>
      </c>
      <c r="Y135" s="106" t="s">
        <v>57</v>
      </c>
      <c r="Z135" s="100" t="str">
        <f t="shared" ref="Z135:Z142" si="26">IF(V135="","",IF(OR(AI135="CERRADA ",AI135="CERRADA POR VENCIMIENTO DE TERMINOS"),"CERRADA",IF(V135&lt;43831,CONCATENATE("INICIADA EN LA VIGENCIA ",YEAR(V135)),IF(AND(V135&lt;$U$4,V135&gt;=43831),CONCATENATE("INICIADA EN LA VIGENCIA ",YEAR(V135)),"NO INICIADA"))))</f>
        <v>CERRADA</v>
      </c>
      <c r="AA135" s="219" t="str">
        <f t="shared" ref="AA135:AA142" si="27">IF(W135="","",IF(OR(AI135="CERRADA ",AI135="CERRADA POR VENCIMIENTO DE TERMINOS"),"CERRADA",IF(W135&lt;=$U$4-411,CONCATENATE("VENCIDA EN LA VIGENCIA ",YEAR(W135)),IF(AND(W135&lt;$U$4,W135&gt;$U$4-411),CONCATENATE("VENCIDA EN LA VIGENCIA ",YEAR(W135)),IF(W135&gt;=$U$4+28,"SIN VENCER","PRÓXIMA A VENCER")))))</f>
        <v>CERRADA</v>
      </c>
      <c r="AB135" s="76">
        <v>44155</v>
      </c>
      <c r="AC135" s="102" t="s">
        <v>155</v>
      </c>
      <c r="AD135" s="86" t="s">
        <v>1561</v>
      </c>
      <c r="AE135" s="118" t="s">
        <v>1562</v>
      </c>
      <c r="AF135" s="190" t="s">
        <v>1543</v>
      </c>
      <c r="AG135" s="99">
        <v>44159</v>
      </c>
      <c r="AH135" s="2" t="s">
        <v>39</v>
      </c>
      <c r="AI135" s="102" t="s">
        <v>42</v>
      </c>
      <c r="AJ135" s="100" t="s">
        <v>685</v>
      </c>
      <c r="AK135" s="111" t="s">
        <v>1565</v>
      </c>
      <c r="AL135" s="1" t="s">
        <v>994</v>
      </c>
      <c r="AM135" s="1">
        <v>0</v>
      </c>
      <c r="AN135" s="1">
        <v>1</v>
      </c>
      <c r="AO135" s="271" t="s">
        <v>913</v>
      </c>
      <c r="AP135" s="197" t="s">
        <v>1609</v>
      </c>
    </row>
    <row r="136" spans="1:42" ht="53.25" customHeight="1" x14ac:dyDescent="0.2">
      <c r="A136" s="193">
        <v>130</v>
      </c>
      <c r="B136" s="105" t="s">
        <v>70</v>
      </c>
      <c r="C136" s="105" t="s">
        <v>1146</v>
      </c>
      <c r="D136" s="105" t="s">
        <v>20</v>
      </c>
      <c r="E136" s="105" t="s">
        <v>394</v>
      </c>
      <c r="F136" s="47" t="s">
        <v>1153</v>
      </c>
      <c r="G136" s="105" t="s">
        <v>45</v>
      </c>
      <c r="H136" s="108">
        <v>44040</v>
      </c>
      <c r="I136" s="106" t="s">
        <v>18</v>
      </c>
      <c r="J136" s="214" t="s">
        <v>1116</v>
      </c>
      <c r="K136" s="76">
        <v>44063</v>
      </c>
      <c r="L136" s="159" t="s">
        <v>40</v>
      </c>
      <c r="M136" s="159" t="s">
        <v>138</v>
      </c>
      <c r="N136" s="159" t="s">
        <v>40</v>
      </c>
      <c r="O136" s="159" t="s">
        <v>138</v>
      </c>
      <c r="P136" s="159" t="s">
        <v>137</v>
      </c>
      <c r="Q136" s="105" t="s">
        <v>1117</v>
      </c>
      <c r="R136" s="105" t="s">
        <v>16</v>
      </c>
      <c r="S136" s="105" t="s">
        <v>1118</v>
      </c>
      <c r="T136" s="105" t="s">
        <v>1119</v>
      </c>
      <c r="U136" s="105" t="s">
        <v>1120</v>
      </c>
      <c r="V136" s="108">
        <v>44054</v>
      </c>
      <c r="W136" s="108">
        <v>44085</v>
      </c>
      <c r="X136" s="105" t="s">
        <v>70</v>
      </c>
      <c r="Y136" s="106" t="s">
        <v>57</v>
      </c>
      <c r="Z136" s="100" t="str">
        <f t="shared" si="26"/>
        <v>CERRADA</v>
      </c>
      <c r="AA136" s="219" t="str">
        <f t="shared" si="27"/>
        <v>CERRADA</v>
      </c>
      <c r="AB136" s="76">
        <v>44155</v>
      </c>
      <c r="AC136" s="102" t="s">
        <v>155</v>
      </c>
      <c r="AD136" s="86" t="s">
        <v>1563</v>
      </c>
      <c r="AE136" s="118" t="s">
        <v>1562</v>
      </c>
      <c r="AF136" s="190" t="s">
        <v>1543</v>
      </c>
      <c r="AG136" s="99">
        <v>44159</v>
      </c>
      <c r="AH136" s="2" t="s">
        <v>39</v>
      </c>
      <c r="AI136" s="102" t="s">
        <v>42</v>
      </c>
      <c r="AJ136" s="100" t="s">
        <v>685</v>
      </c>
      <c r="AK136" s="111" t="s">
        <v>1564</v>
      </c>
      <c r="AL136" s="1" t="s">
        <v>994</v>
      </c>
      <c r="AM136" s="1">
        <v>1</v>
      </c>
      <c r="AN136" s="1">
        <v>1</v>
      </c>
      <c r="AO136" s="271" t="s">
        <v>913</v>
      </c>
      <c r="AP136" s="197" t="s">
        <v>1609</v>
      </c>
    </row>
    <row r="137" spans="1:42" ht="53.25" customHeight="1" x14ac:dyDescent="0.2">
      <c r="A137" s="193">
        <v>131</v>
      </c>
      <c r="B137" s="105" t="s">
        <v>70</v>
      </c>
      <c r="C137" s="105" t="s">
        <v>1147</v>
      </c>
      <c r="D137" s="105" t="s">
        <v>20</v>
      </c>
      <c r="E137" s="105" t="s">
        <v>394</v>
      </c>
      <c r="F137" s="47" t="s">
        <v>1153</v>
      </c>
      <c r="G137" s="105" t="s">
        <v>45</v>
      </c>
      <c r="H137" s="108">
        <v>44040</v>
      </c>
      <c r="I137" s="106" t="s">
        <v>18</v>
      </c>
      <c r="J137" s="214" t="s">
        <v>1116</v>
      </c>
      <c r="K137" s="76">
        <v>44063</v>
      </c>
      <c r="L137" s="159" t="s">
        <v>40</v>
      </c>
      <c r="M137" s="159" t="s">
        <v>138</v>
      </c>
      <c r="N137" s="159" t="s">
        <v>40</v>
      </c>
      <c r="O137" s="159" t="s">
        <v>138</v>
      </c>
      <c r="P137" s="159" t="s">
        <v>137</v>
      </c>
      <c r="Q137" s="105" t="s">
        <v>1121</v>
      </c>
      <c r="R137" s="105" t="s">
        <v>16</v>
      </c>
      <c r="S137" s="105" t="s">
        <v>1122</v>
      </c>
      <c r="T137" s="105" t="s">
        <v>1123</v>
      </c>
      <c r="U137" s="105" t="s">
        <v>1124</v>
      </c>
      <c r="V137" s="108">
        <v>44054</v>
      </c>
      <c r="W137" s="108">
        <v>44418</v>
      </c>
      <c r="X137" s="105" t="s">
        <v>70</v>
      </c>
      <c r="Y137" s="106" t="s">
        <v>57</v>
      </c>
      <c r="Z137" s="100" t="str">
        <f t="shared" si="26"/>
        <v>INICIADA EN LA VIGENCIA 2020</v>
      </c>
      <c r="AA137" s="219" t="str">
        <f t="shared" si="27"/>
        <v>SIN VENCER</v>
      </c>
      <c r="AB137" s="76">
        <v>44155</v>
      </c>
      <c r="AC137" s="102" t="s">
        <v>156</v>
      </c>
      <c r="AD137" s="86" t="s">
        <v>1567</v>
      </c>
      <c r="AE137" s="118" t="s">
        <v>1566</v>
      </c>
      <c r="AF137" s="190" t="s">
        <v>1543</v>
      </c>
      <c r="AG137" s="99">
        <v>44159</v>
      </c>
      <c r="AH137" s="2" t="s">
        <v>40</v>
      </c>
      <c r="AI137" s="102" t="s">
        <v>68</v>
      </c>
      <c r="AJ137" s="100" t="s">
        <v>685</v>
      </c>
      <c r="AK137" s="111" t="s">
        <v>1568</v>
      </c>
      <c r="AL137" s="1" t="s">
        <v>994</v>
      </c>
      <c r="AM137" s="1">
        <v>0</v>
      </c>
      <c r="AN137" s="1">
        <v>1</v>
      </c>
      <c r="AO137" s="271" t="s">
        <v>913</v>
      </c>
      <c r="AP137" s="1"/>
    </row>
    <row r="138" spans="1:42" ht="53.25" customHeight="1" x14ac:dyDescent="0.2">
      <c r="A138" s="193">
        <v>132</v>
      </c>
      <c r="B138" s="105" t="s">
        <v>70</v>
      </c>
      <c r="C138" s="105" t="s">
        <v>1148</v>
      </c>
      <c r="D138" s="105" t="s">
        <v>20</v>
      </c>
      <c r="E138" s="105" t="s">
        <v>394</v>
      </c>
      <c r="F138" s="47" t="s">
        <v>1153</v>
      </c>
      <c r="G138" s="105" t="s">
        <v>45</v>
      </c>
      <c r="H138" s="108">
        <v>44040</v>
      </c>
      <c r="I138" s="106" t="s">
        <v>18</v>
      </c>
      <c r="J138" s="214" t="s">
        <v>1116</v>
      </c>
      <c r="K138" s="76">
        <v>44063</v>
      </c>
      <c r="L138" s="159" t="s">
        <v>40</v>
      </c>
      <c r="M138" s="159" t="s">
        <v>138</v>
      </c>
      <c r="N138" s="159" t="s">
        <v>40</v>
      </c>
      <c r="O138" s="159" t="s">
        <v>138</v>
      </c>
      <c r="P138" s="159" t="s">
        <v>137</v>
      </c>
      <c r="Q138" s="105" t="s">
        <v>1121</v>
      </c>
      <c r="R138" s="105" t="s">
        <v>15</v>
      </c>
      <c r="S138" s="105" t="s">
        <v>1125</v>
      </c>
      <c r="T138" s="105" t="s">
        <v>1126</v>
      </c>
      <c r="U138" s="105" t="s">
        <v>1127</v>
      </c>
      <c r="V138" s="108">
        <v>44054</v>
      </c>
      <c r="W138" s="108">
        <v>44120</v>
      </c>
      <c r="X138" s="105" t="s">
        <v>70</v>
      </c>
      <c r="Y138" s="106" t="s">
        <v>57</v>
      </c>
      <c r="Z138" s="100" t="str">
        <f t="shared" si="26"/>
        <v>CERRADA</v>
      </c>
      <c r="AA138" s="219" t="str">
        <f t="shared" si="27"/>
        <v>CERRADA</v>
      </c>
      <c r="AB138" s="76">
        <v>44155</v>
      </c>
      <c r="AC138" s="102" t="s">
        <v>155</v>
      </c>
      <c r="AD138" s="86" t="s">
        <v>1569</v>
      </c>
      <c r="AE138" s="118" t="s">
        <v>1570</v>
      </c>
      <c r="AF138" s="190" t="s">
        <v>1543</v>
      </c>
      <c r="AG138" s="99">
        <v>44159</v>
      </c>
      <c r="AH138" s="2" t="s">
        <v>39</v>
      </c>
      <c r="AI138" s="102" t="s">
        <v>42</v>
      </c>
      <c r="AJ138" s="100" t="s">
        <v>685</v>
      </c>
      <c r="AK138" s="111" t="s">
        <v>1571</v>
      </c>
      <c r="AL138" s="1" t="s">
        <v>994</v>
      </c>
      <c r="AM138" s="1">
        <v>0</v>
      </c>
      <c r="AN138" s="1">
        <v>1</v>
      </c>
      <c r="AO138" s="271" t="s">
        <v>913</v>
      </c>
      <c r="AP138" s="197" t="s">
        <v>1609</v>
      </c>
    </row>
    <row r="139" spans="1:42" ht="53.25" customHeight="1" x14ac:dyDescent="0.2">
      <c r="A139" s="193">
        <v>133</v>
      </c>
      <c r="B139" s="105" t="s">
        <v>70</v>
      </c>
      <c r="C139" s="105" t="s">
        <v>1149</v>
      </c>
      <c r="D139" s="105" t="s">
        <v>20</v>
      </c>
      <c r="E139" s="105" t="s">
        <v>394</v>
      </c>
      <c r="F139" s="47" t="s">
        <v>1153</v>
      </c>
      <c r="G139" s="105" t="s">
        <v>45</v>
      </c>
      <c r="H139" s="108">
        <v>44040</v>
      </c>
      <c r="I139" s="106" t="s">
        <v>49</v>
      </c>
      <c r="J139" s="214" t="s">
        <v>1128</v>
      </c>
      <c r="K139" s="76">
        <v>44063</v>
      </c>
      <c r="L139" s="159" t="s">
        <v>40</v>
      </c>
      <c r="M139" s="159" t="s">
        <v>138</v>
      </c>
      <c r="N139" s="159" t="s">
        <v>40</v>
      </c>
      <c r="O139" s="159" t="s">
        <v>138</v>
      </c>
      <c r="P139" s="159" t="s">
        <v>138</v>
      </c>
      <c r="Q139" s="105" t="s">
        <v>1575</v>
      </c>
      <c r="R139" s="105" t="s">
        <v>17</v>
      </c>
      <c r="S139" s="105" t="s">
        <v>1576</v>
      </c>
      <c r="T139" s="105" t="s">
        <v>1129</v>
      </c>
      <c r="U139" s="105" t="s">
        <v>1130</v>
      </c>
      <c r="V139" s="108">
        <v>44054</v>
      </c>
      <c r="W139" s="108">
        <v>44120</v>
      </c>
      <c r="X139" s="105" t="s">
        <v>70</v>
      </c>
      <c r="Y139" s="106" t="s">
        <v>57</v>
      </c>
      <c r="Z139" s="100" t="str">
        <f t="shared" si="26"/>
        <v>INICIADA EN LA VIGENCIA 2020</v>
      </c>
      <c r="AA139" s="219" t="str">
        <f t="shared" si="27"/>
        <v>VENCIDA EN LA VIGENCIA 2020</v>
      </c>
      <c r="AB139" s="76">
        <v>44155</v>
      </c>
      <c r="AC139" s="102" t="s">
        <v>156</v>
      </c>
      <c r="AD139" s="86" t="s">
        <v>1572</v>
      </c>
      <c r="AE139" s="118" t="s">
        <v>1573</v>
      </c>
      <c r="AF139" s="189" t="s">
        <v>1574</v>
      </c>
      <c r="AG139" s="99">
        <v>44159</v>
      </c>
      <c r="AH139" s="2" t="s">
        <v>40</v>
      </c>
      <c r="AI139" s="102" t="s">
        <v>67</v>
      </c>
      <c r="AJ139" s="100" t="s">
        <v>685</v>
      </c>
      <c r="AK139" s="111" t="s">
        <v>1577</v>
      </c>
      <c r="AL139" s="1" t="s">
        <v>994</v>
      </c>
      <c r="AM139" s="1">
        <v>1</v>
      </c>
      <c r="AN139" s="1">
        <v>1</v>
      </c>
      <c r="AO139" s="271" t="s">
        <v>913</v>
      </c>
      <c r="AP139" s="1"/>
    </row>
    <row r="140" spans="1:42" ht="53.25" customHeight="1" x14ac:dyDescent="0.2">
      <c r="A140" s="193">
        <v>134</v>
      </c>
      <c r="B140" s="105" t="s">
        <v>70</v>
      </c>
      <c r="C140" s="105" t="s">
        <v>1150</v>
      </c>
      <c r="D140" s="105" t="s">
        <v>20</v>
      </c>
      <c r="E140" s="105" t="s">
        <v>394</v>
      </c>
      <c r="F140" s="47" t="s">
        <v>1153</v>
      </c>
      <c r="G140" s="105" t="s">
        <v>45</v>
      </c>
      <c r="H140" s="108">
        <v>44040</v>
      </c>
      <c r="I140" s="106" t="s">
        <v>18</v>
      </c>
      <c r="J140" s="214" t="s">
        <v>1131</v>
      </c>
      <c r="K140" s="76">
        <v>44063</v>
      </c>
      <c r="L140" s="159" t="s">
        <v>40</v>
      </c>
      <c r="M140" s="159" t="s">
        <v>138</v>
      </c>
      <c r="N140" s="159" t="s">
        <v>40</v>
      </c>
      <c r="O140" s="159" t="s">
        <v>138</v>
      </c>
      <c r="P140" s="159" t="s">
        <v>137</v>
      </c>
      <c r="Q140" s="105" t="s">
        <v>1132</v>
      </c>
      <c r="R140" s="105" t="s">
        <v>16</v>
      </c>
      <c r="S140" s="105" t="s">
        <v>1133</v>
      </c>
      <c r="T140" s="105" t="s">
        <v>1134</v>
      </c>
      <c r="U140" s="105" t="s">
        <v>1135</v>
      </c>
      <c r="V140" s="108">
        <v>44054</v>
      </c>
      <c r="W140" s="108">
        <v>44148</v>
      </c>
      <c r="X140" s="105" t="s">
        <v>70</v>
      </c>
      <c r="Y140" s="106" t="s">
        <v>57</v>
      </c>
      <c r="Z140" s="100" t="str">
        <f t="shared" si="26"/>
        <v>INICIADA EN LA VIGENCIA 2020</v>
      </c>
      <c r="AA140" s="219" t="str">
        <f t="shared" si="27"/>
        <v>PRÓXIMA A VENCER</v>
      </c>
      <c r="AB140" s="76">
        <v>44155</v>
      </c>
      <c r="AC140" s="102" t="s">
        <v>155</v>
      </c>
      <c r="AD140" s="86" t="s">
        <v>1579</v>
      </c>
      <c r="AE140" s="118" t="s">
        <v>1578</v>
      </c>
      <c r="AF140" s="190" t="s">
        <v>1543</v>
      </c>
      <c r="AG140" s="99">
        <v>44159</v>
      </c>
      <c r="AH140" s="2" t="s">
        <v>40</v>
      </c>
      <c r="AI140" s="102" t="s">
        <v>68</v>
      </c>
      <c r="AJ140" s="100" t="s">
        <v>685</v>
      </c>
      <c r="AK140" s="111" t="s">
        <v>1580</v>
      </c>
      <c r="AL140" s="1" t="s">
        <v>994</v>
      </c>
      <c r="AM140" s="1">
        <v>1</v>
      </c>
      <c r="AN140" s="1">
        <v>1</v>
      </c>
      <c r="AO140" s="271" t="s">
        <v>913</v>
      </c>
      <c r="AP140" s="1"/>
    </row>
    <row r="141" spans="1:42" ht="53.25" customHeight="1" x14ac:dyDescent="0.2">
      <c r="A141" s="193">
        <v>135</v>
      </c>
      <c r="B141" s="105" t="s">
        <v>70</v>
      </c>
      <c r="C141" s="105" t="s">
        <v>1151</v>
      </c>
      <c r="D141" s="105" t="s">
        <v>20</v>
      </c>
      <c r="E141" s="105" t="s">
        <v>394</v>
      </c>
      <c r="F141" s="47" t="s">
        <v>1153</v>
      </c>
      <c r="G141" s="105" t="s">
        <v>45</v>
      </c>
      <c r="H141" s="108">
        <v>44040</v>
      </c>
      <c r="I141" s="106" t="s">
        <v>18</v>
      </c>
      <c r="J141" s="214" t="s">
        <v>1598</v>
      </c>
      <c r="K141" s="76">
        <v>44063</v>
      </c>
      <c r="L141" s="159" t="s">
        <v>40</v>
      </c>
      <c r="M141" s="159" t="s">
        <v>138</v>
      </c>
      <c r="N141" s="159" t="s">
        <v>40</v>
      </c>
      <c r="O141" s="159" t="s">
        <v>138</v>
      </c>
      <c r="P141" s="159" t="s">
        <v>137</v>
      </c>
      <c r="Q141" s="105" t="s">
        <v>1136</v>
      </c>
      <c r="R141" s="105" t="s">
        <v>16</v>
      </c>
      <c r="S141" s="105" t="s">
        <v>1137</v>
      </c>
      <c r="T141" s="105" t="s">
        <v>1138</v>
      </c>
      <c r="U141" s="105" t="s">
        <v>1139</v>
      </c>
      <c r="V141" s="108">
        <v>44054</v>
      </c>
      <c r="W141" s="108">
        <v>44085</v>
      </c>
      <c r="X141" s="105" t="s">
        <v>70</v>
      </c>
      <c r="Y141" s="106" t="s">
        <v>57</v>
      </c>
      <c r="Z141" s="100" t="str">
        <f t="shared" si="26"/>
        <v>CERRADA</v>
      </c>
      <c r="AA141" s="219" t="str">
        <f t="shared" si="27"/>
        <v>CERRADA</v>
      </c>
      <c r="AB141" s="76">
        <v>44155</v>
      </c>
      <c r="AC141" s="102" t="s">
        <v>155</v>
      </c>
      <c r="AD141" s="86" t="s">
        <v>1581</v>
      </c>
      <c r="AE141" s="118" t="s">
        <v>1582</v>
      </c>
      <c r="AF141" s="190" t="s">
        <v>1543</v>
      </c>
      <c r="AG141" s="99">
        <v>44159</v>
      </c>
      <c r="AH141" s="2" t="s">
        <v>39</v>
      </c>
      <c r="AI141" s="102" t="s">
        <v>42</v>
      </c>
      <c r="AJ141" s="100" t="s">
        <v>685</v>
      </c>
      <c r="AK141" s="111" t="s">
        <v>1583</v>
      </c>
      <c r="AL141" s="1" t="s">
        <v>994</v>
      </c>
      <c r="AM141" s="1">
        <v>1</v>
      </c>
      <c r="AN141" s="1">
        <v>1</v>
      </c>
      <c r="AO141" s="271" t="s">
        <v>913</v>
      </c>
      <c r="AP141" s="197" t="s">
        <v>1609</v>
      </c>
    </row>
    <row r="142" spans="1:42" ht="53.25" customHeight="1" x14ac:dyDescent="0.2">
      <c r="A142" s="193">
        <v>136</v>
      </c>
      <c r="B142" s="105" t="s">
        <v>70</v>
      </c>
      <c r="C142" s="105" t="s">
        <v>1152</v>
      </c>
      <c r="D142" s="105" t="s">
        <v>20</v>
      </c>
      <c r="E142" s="105" t="s">
        <v>394</v>
      </c>
      <c r="F142" s="47" t="s">
        <v>1153</v>
      </c>
      <c r="G142" s="105" t="s">
        <v>45</v>
      </c>
      <c r="H142" s="108">
        <v>44040</v>
      </c>
      <c r="I142" s="106" t="s">
        <v>18</v>
      </c>
      <c r="J142" s="214" t="s">
        <v>1598</v>
      </c>
      <c r="K142" s="76">
        <v>44063</v>
      </c>
      <c r="L142" s="159" t="s">
        <v>40</v>
      </c>
      <c r="M142" s="159" t="s">
        <v>138</v>
      </c>
      <c r="N142" s="159" t="s">
        <v>40</v>
      </c>
      <c r="O142" s="159" t="s">
        <v>138</v>
      </c>
      <c r="P142" s="159" t="s">
        <v>137</v>
      </c>
      <c r="Q142" s="105" t="s">
        <v>1140</v>
      </c>
      <c r="R142" s="105" t="s">
        <v>16</v>
      </c>
      <c r="S142" s="105" t="s">
        <v>1141</v>
      </c>
      <c r="T142" s="105" t="s">
        <v>1142</v>
      </c>
      <c r="U142" s="105" t="s">
        <v>1143</v>
      </c>
      <c r="V142" s="108">
        <v>44054</v>
      </c>
      <c r="W142" s="108">
        <v>44148</v>
      </c>
      <c r="X142" s="105" t="s">
        <v>70</v>
      </c>
      <c r="Y142" s="106" t="s">
        <v>57</v>
      </c>
      <c r="Z142" s="100" t="str">
        <f t="shared" si="26"/>
        <v>INICIADA EN LA VIGENCIA 2020</v>
      </c>
      <c r="AA142" s="219" t="str">
        <f t="shared" si="27"/>
        <v>PRÓXIMA A VENCER</v>
      </c>
      <c r="AB142" s="76">
        <v>44155</v>
      </c>
      <c r="AC142" s="102" t="s">
        <v>155</v>
      </c>
      <c r="AD142" s="86" t="s">
        <v>1584</v>
      </c>
      <c r="AE142" s="118" t="s">
        <v>1585</v>
      </c>
      <c r="AF142" s="190" t="s">
        <v>1543</v>
      </c>
      <c r="AG142" s="99">
        <v>44159</v>
      </c>
      <c r="AH142" s="2" t="s">
        <v>40</v>
      </c>
      <c r="AI142" s="102" t="s">
        <v>68</v>
      </c>
      <c r="AJ142" s="100" t="s">
        <v>685</v>
      </c>
      <c r="AK142" s="111" t="s">
        <v>1590</v>
      </c>
      <c r="AL142" s="1" t="s">
        <v>994</v>
      </c>
      <c r="AM142" s="1">
        <v>0</v>
      </c>
      <c r="AN142" s="1">
        <v>1</v>
      </c>
      <c r="AO142" s="271" t="s">
        <v>913</v>
      </c>
    </row>
    <row r="143" spans="1:42" ht="53.25" customHeight="1" x14ac:dyDescent="0.2">
      <c r="A143" s="193">
        <v>137</v>
      </c>
      <c r="B143" s="105" t="s">
        <v>31</v>
      </c>
      <c r="C143" s="105" t="s">
        <v>1155</v>
      </c>
      <c r="D143" s="105" t="s">
        <v>20</v>
      </c>
      <c r="E143" s="105" t="s">
        <v>469</v>
      </c>
      <c r="F143" s="47" t="s">
        <v>1171</v>
      </c>
      <c r="G143" s="105" t="s">
        <v>133</v>
      </c>
      <c r="H143" s="108">
        <v>44088</v>
      </c>
      <c r="I143" s="106" t="s">
        <v>18</v>
      </c>
      <c r="J143" s="213" t="s">
        <v>1158</v>
      </c>
      <c r="K143" s="76">
        <v>44103</v>
      </c>
      <c r="L143" s="159" t="s">
        <v>39</v>
      </c>
      <c r="M143" s="159" t="s">
        <v>1161</v>
      </c>
      <c r="N143" s="159" t="s">
        <v>40</v>
      </c>
      <c r="O143" s="159" t="s">
        <v>138</v>
      </c>
      <c r="P143" s="159" t="s">
        <v>137</v>
      </c>
      <c r="Q143" s="105" t="s">
        <v>1162</v>
      </c>
      <c r="R143" s="105" t="s">
        <v>16</v>
      </c>
      <c r="S143" s="105" t="s">
        <v>1165</v>
      </c>
      <c r="T143" s="105" t="s">
        <v>887</v>
      </c>
      <c r="U143" s="105" t="s">
        <v>1072</v>
      </c>
      <c r="V143" s="108">
        <v>44105</v>
      </c>
      <c r="W143" s="108">
        <v>44134</v>
      </c>
      <c r="X143" s="105" t="s">
        <v>31</v>
      </c>
      <c r="Y143" s="50" t="s">
        <v>64</v>
      </c>
      <c r="Z143" s="100" t="str">
        <f t="shared" ref="Z143" si="28">IF(V143="","",IF(OR(AI143="CERRADA ",AI143="CERRADA POR VENCIMIENTO DE TERMINOS"),"CERRADA",IF(V143&lt;43831,CONCATENATE("INICIADA EN LA VIGENCIA ",YEAR(V143)),IF(AND(V143&lt;$U$4,V143&gt;=43831),CONCATENATE("INICIADA EN LA VIGENCIA ",YEAR(V143)),"NO INICIADA"))))</f>
        <v>CERRADA</v>
      </c>
      <c r="AA143" s="219" t="str">
        <f t="shared" ref="AA143" si="29">IF(W143="","",IF(OR(AI143="CERRADA ",AI143="CERRADA POR VENCIMIENTO DE TERMINOS"),"CERRADA",IF(W143&lt;=$U$4-411,CONCATENATE("VENCIDA EN LA VIGENCIA ",YEAR(W143)),IF(AND(W143&lt;$U$4,W143&gt;$U$4-411),CONCATENATE("VENCIDA EN LA VIGENCIA ",YEAR(W143)),IF(W143&gt;=$U$4+28,"SIN VENCER","PRÓXIMA A VENCER")))))</f>
        <v>CERRADA</v>
      </c>
      <c r="AB143" s="76">
        <v>44155</v>
      </c>
      <c r="AC143" s="102" t="s">
        <v>155</v>
      </c>
      <c r="AD143" s="113" t="s">
        <v>1510</v>
      </c>
      <c r="AE143" s="17" t="s">
        <v>1511</v>
      </c>
      <c r="AF143" s="189" t="s">
        <v>260</v>
      </c>
      <c r="AG143" s="99">
        <v>44158</v>
      </c>
      <c r="AH143" s="2" t="s">
        <v>39</v>
      </c>
      <c r="AI143" s="102" t="s">
        <v>42</v>
      </c>
      <c r="AJ143" s="205" t="s">
        <v>685</v>
      </c>
      <c r="AK143" s="234" t="s">
        <v>1512</v>
      </c>
      <c r="AL143" s="1" t="s">
        <v>994</v>
      </c>
      <c r="AM143" s="1">
        <v>1</v>
      </c>
      <c r="AN143" s="1">
        <v>1</v>
      </c>
      <c r="AO143" s="271" t="s">
        <v>913</v>
      </c>
      <c r="AP143" s="197" t="s">
        <v>1609</v>
      </c>
    </row>
    <row r="144" spans="1:42" ht="53.25" customHeight="1" x14ac:dyDescent="0.2">
      <c r="A144" s="193">
        <v>138</v>
      </c>
      <c r="B144" s="105" t="s">
        <v>31</v>
      </c>
      <c r="C144" s="105" t="s">
        <v>1156</v>
      </c>
      <c r="D144" s="105" t="s">
        <v>20</v>
      </c>
      <c r="E144" s="105" t="s">
        <v>469</v>
      </c>
      <c r="F144" s="47" t="s">
        <v>1171</v>
      </c>
      <c r="G144" s="105" t="s">
        <v>133</v>
      </c>
      <c r="H144" s="108">
        <v>44088</v>
      </c>
      <c r="I144" s="106" t="s">
        <v>18</v>
      </c>
      <c r="J144" s="213" t="s">
        <v>1159</v>
      </c>
      <c r="K144" s="76">
        <v>44103</v>
      </c>
      <c r="L144" s="159" t="s">
        <v>40</v>
      </c>
      <c r="M144" s="159" t="s">
        <v>138</v>
      </c>
      <c r="N144" s="159" t="s">
        <v>40</v>
      </c>
      <c r="O144" s="159" t="s">
        <v>138</v>
      </c>
      <c r="P144" s="159" t="s">
        <v>137</v>
      </c>
      <c r="Q144" s="105" t="s">
        <v>1163</v>
      </c>
      <c r="R144" s="105" t="s">
        <v>16</v>
      </c>
      <c r="S144" s="105" t="s">
        <v>1166</v>
      </c>
      <c r="T144" s="105" t="s">
        <v>1167</v>
      </c>
      <c r="U144" s="105" t="s">
        <v>1168</v>
      </c>
      <c r="V144" s="108">
        <v>44105</v>
      </c>
      <c r="W144" s="108">
        <v>44195</v>
      </c>
      <c r="X144" s="105" t="s">
        <v>31</v>
      </c>
      <c r="Y144" s="50" t="s">
        <v>64</v>
      </c>
      <c r="Z144" s="100" t="str">
        <f t="shared" ref="Z144:Z145" si="30">IF(V144="","",IF(OR(AI144="CERRADA ",AI144="CERRADA POR VENCIMIENTO DE TERMINOS"),"CERRADA",IF(V144&lt;43831,CONCATENATE("INICIADA EN LA VIGENCIA ",YEAR(V144)),IF(AND(V144&lt;$U$4,V144&gt;=43831),CONCATENATE("INICIADA EN LA VIGENCIA ",YEAR(V144)),"NO INICIADA"))))</f>
        <v>INICIADA EN LA VIGENCIA 2020</v>
      </c>
      <c r="AA144" s="219" t="str">
        <f t="shared" ref="AA144:AA145" si="31">IF(W144="","",IF(OR(AI144="CERRADA ",AI144="CERRADA POR VENCIMIENTO DE TERMINOS"),"CERRADA",IF(W144&lt;=$U$4-411,CONCATENATE("VENCIDA EN LA VIGENCIA ",YEAR(W144)),IF(AND(W144&lt;$U$4,W144&gt;$U$4-411),CONCATENATE("VENCIDA EN LA VIGENCIA ",YEAR(W144)),IF(W144&gt;=$U$4+28,"SIN VENCER","PRÓXIMA A VENCER")))))</f>
        <v>SIN VENCER</v>
      </c>
      <c r="AB144" s="76">
        <v>44155</v>
      </c>
      <c r="AC144" s="102" t="s">
        <v>156</v>
      </c>
      <c r="AD144" s="86" t="s">
        <v>1513</v>
      </c>
      <c r="AE144" s="17" t="s">
        <v>1514</v>
      </c>
      <c r="AF144" s="189" t="s">
        <v>260</v>
      </c>
      <c r="AG144" s="99">
        <v>44158</v>
      </c>
      <c r="AH144" s="2" t="s">
        <v>40</v>
      </c>
      <c r="AI144" s="102" t="s">
        <v>68</v>
      </c>
      <c r="AJ144" s="205" t="s">
        <v>685</v>
      </c>
      <c r="AK144" s="234" t="s">
        <v>1519</v>
      </c>
      <c r="AL144" s="1" t="s">
        <v>994</v>
      </c>
      <c r="AM144" s="1">
        <v>1</v>
      </c>
      <c r="AN144" s="1">
        <v>1</v>
      </c>
      <c r="AO144" s="271" t="s">
        <v>913</v>
      </c>
      <c r="AP144" s="1"/>
    </row>
    <row r="145" spans="1:43" ht="53.25" customHeight="1" x14ac:dyDescent="0.2">
      <c r="A145" s="193">
        <v>139</v>
      </c>
      <c r="B145" s="105" t="s">
        <v>31</v>
      </c>
      <c r="C145" s="105" t="s">
        <v>1157</v>
      </c>
      <c r="D145" s="105" t="s">
        <v>20</v>
      </c>
      <c r="E145" s="105" t="s">
        <v>469</v>
      </c>
      <c r="F145" s="47" t="s">
        <v>1171</v>
      </c>
      <c r="G145" s="105" t="s">
        <v>133</v>
      </c>
      <c r="H145" s="108">
        <v>44088</v>
      </c>
      <c r="I145" s="106" t="s">
        <v>18</v>
      </c>
      <c r="J145" s="213" t="s">
        <v>1160</v>
      </c>
      <c r="K145" s="76">
        <v>44103</v>
      </c>
      <c r="L145" s="159" t="s">
        <v>39</v>
      </c>
      <c r="M145" s="159" t="s">
        <v>1161</v>
      </c>
      <c r="N145" s="159" t="s">
        <v>40</v>
      </c>
      <c r="O145" s="159" t="s">
        <v>138</v>
      </c>
      <c r="P145" s="159" t="s">
        <v>137</v>
      </c>
      <c r="Q145" s="105" t="s">
        <v>1164</v>
      </c>
      <c r="R145" s="105" t="s">
        <v>16</v>
      </c>
      <c r="S145" s="105" t="s">
        <v>1169</v>
      </c>
      <c r="T145" s="105" t="s">
        <v>1170</v>
      </c>
      <c r="U145" s="105" t="s">
        <v>1168</v>
      </c>
      <c r="V145" s="108">
        <v>44105</v>
      </c>
      <c r="W145" s="108">
        <v>44195</v>
      </c>
      <c r="X145" s="105" t="s">
        <v>31</v>
      </c>
      <c r="Y145" s="50" t="s">
        <v>64</v>
      </c>
      <c r="Z145" s="100" t="str">
        <f t="shared" si="30"/>
        <v>INICIADA EN LA VIGENCIA 2020</v>
      </c>
      <c r="AA145" s="219" t="str">
        <f t="shared" si="31"/>
        <v>SIN VENCER</v>
      </c>
      <c r="AB145" s="76">
        <v>44155</v>
      </c>
      <c r="AC145" s="102" t="s">
        <v>156</v>
      </c>
      <c r="AD145" s="86" t="s">
        <v>1515</v>
      </c>
      <c r="AE145" s="17" t="s">
        <v>1514</v>
      </c>
      <c r="AF145" s="189" t="s">
        <v>260</v>
      </c>
      <c r="AG145" s="99">
        <v>44158</v>
      </c>
      <c r="AH145" s="2" t="s">
        <v>40</v>
      </c>
      <c r="AI145" s="102" t="s">
        <v>68</v>
      </c>
      <c r="AJ145" s="205" t="s">
        <v>685</v>
      </c>
      <c r="AK145" s="234" t="s">
        <v>1516</v>
      </c>
      <c r="AL145" s="1" t="s">
        <v>994</v>
      </c>
      <c r="AM145" s="1">
        <v>1</v>
      </c>
      <c r="AN145" s="1">
        <v>1</v>
      </c>
      <c r="AO145" s="271" t="s">
        <v>913</v>
      </c>
      <c r="AP145" s="1"/>
    </row>
    <row r="146" spans="1:43" ht="53.25" customHeight="1" x14ac:dyDescent="0.2">
      <c r="A146" s="193">
        <v>140</v>
      </c>
      <c r="B146" s="105" t="s">
        <v>70</v>
      </c>
      <c r="C146" s="105" t="s">
        <v>1214</v>
      </c>
      <c r="D146" s="105" t="s">
        <v>20</v>
      </c>
      <c r="E146" s="105" t="s">
        <v>469</v>
      </c>
      <c r="F146" s="47" t="s">
        <v>1593</v>
      </c>
      <c r="G146" s="105" t="s">
        <v>133</v>
      </c>
      <c r="H146" s="108">
        <v>44113</v>
      </c>
      <c r="I146" s="106" t="s">
        <v>18</v>
      </c>
      <c r="J146" s="214" t="s">
        <v>1601</v>
      </c>
      <c r="K146" s="76">
        <v>44123</v>
      </c>
      <c r="L146" s="159" t="s">
        <v>40</v>
      </c>
      <c r="M146" s="159" t="s">
        <v>138</v>
      </c>
      <c r="N146" s="159" t="s">
        <v>40</v>
      </c>
      <c r="O146" s="159" t="s">
        <v>40</v>
      </c>
      <c r="P146" s="159" t="s">
        <v>137</v>
      </c>
      <c r="Q146" s="105" t="s">
        <v>1210</v>
      </c>
      <c r="R146" s="105" t="s">
        <v>16</v>
      </c>
      <c r="S146" s="192" t="s">
        <v>1211</v>
      </c>
      <c r="T146" s="105" t="s">
        <v>1212</v>
      </c>
      <c r="U146" s="105" t="s">
        <v>1213</v>
      </c>
      <c r="V146" s="108">
        <v>44130</v>
      </c>
      <c r="W146" s="108">
        <v>44135</v>
      </c>
      <c r="X146" s="105" t="s">
        <v>70</v>
      </c>
      <c r="Y146" s="50" t="s">
        <v>57</v>
      </c>
      <c r="Z146" s="100" t="str">
        <f t="shared" ref="Z146" si="32">IF(V146="","",IF(OR(AI146="CERRADA ",AI146="CERRADA POR VENCIMIENTO DE TERMINOS"),"CERRADA",IF(V146&lt;43831,CONCATENATE("INICIADA EN LA VIGENCIA ",YEAR(V146)),IF(AND(V146&lt;$U$4,V146&gt;=43831),CONCATENATE("INICIADA EN LA VIGENCIA ",YEAR(V146)),"NO INICIADA"))))</f>
        <v>CERRADA</v>
      </c>
      <c r="AA146" s="219" t="str">
        <f t="shared" ref="AA146" si="33">IF(W146="","",IF(OR(AI146="CERRADA ",AI146="CERRADA POR VENCIMIENTO DE TERMINOS"),"CERRADA",IF(W146&lt;=$U$4-411,CONCATENATE("VENCIDA EN LA VIGENCIA ",YEAR(W146)),IF(AND(W146&lt;$U$4,W146&gt;$U$4-411),CONCATENATE("VENCIDA EN LA VIGENCIA ",YEAR(W146)),IF(W146&gt;=$U$4+28,"SIN VENCER","PRÓXIMA A VENCER")))))</f>
        <v>CERRADA</v>
      </c>
      <c r="AB146" s="76">
        <v>44155</v>
      </c>
      <c r="AC146" s="102" t="s">
        <v>155</v>
      </c>
      <c r="AD146" s="86" t="s">
        <v>1586</v>
      </c>
      <c r="AE146" s="118" t="s">
        <v>1587</v>
      </c>
      <c r="AF146" s="189" t="s">
        <v>1543</v>
      </c>
      <c r="AG146" s="99">
        <v>44159</v>
      </c>
      <c r="AH146" s="2" t="s">
        <v>39</v>
      </c>
      <c r="AI146" s="102" t="s">
        <v>42</v>
      </c>
      <c r="AJ146" s="100" t="s">
        <v>685</v>
      </c>
      <c r="AK146" s="111" t="s">
        <v>1588</v>
      </c>
      <c r="AL146" s="1" t="s">
        <v>994</v>
      </c>
      <c r="AM146" s="1">
        <v>1</v>
      </c>
      <c r="AN146" s="1">
        <v>1</v>
      </c>
      <c r="AO146" s="271" t="s">
        <v>913</v>
      </c>
      <c r="AP146" s="197" t="s">
        <v>1609</v>
      </c>
      <c r="AQ146" s="196"/>
    </row>
    <row r="147" spans="1:43" ht="53.25" customHeight="1" x14ac:dyDescent="0.2">
      <c r="A147" s="193">
        <v>141</v>
      </c>
      <c r="B147" s="105" t="s">
        <v>30</v>
      </c>
      <c r="C147" s="105" t="s">
        <v>1228</v>
      </c>
      <c r="D147" s="105" t="s">
        <v>20</v>
      </c>
      <c r="E147" s="105" t="s">
        <v>469</v>
      </c>
      <c r="F147" s="47" t="s">
        <v>1593</v>
      </c>
      <c r="G147" s="105" t="s">
        <v>133</v>
      </c>
      <c r="H147" s="108">
        <v>44113</v>
      </c>
      <c r="I147" s="106" t="s">
        <v>18</v>
      </c>
      <c r="J147" s="214" t="s">
        <v>1227</v>
      </c>
      <c r="K147" s="76">
        <v>44120</v>
      </c>
      <c r="L147" s="159" t="s">
        <v>40</v>
      </c>
      <c r="M147" s="159" t="s">
        <v>138</v>
      </c>
      <c r="N147" s="159" t="s">
        <v>40</v>
      </c>
      <c r="O147" s="159" t="s">
        <v>40</v>
      </c>
      <c r="P147" s="159" t="s">
        <v>137</v>
      </c>
      <c r="Q147" s="105" t="s">
        <v>1215</v>
      </c>
      <c r="R147" s="105" t="s">
        <v>16</v>
      </c>
      <c r="S147" s="192" t="s">
        <v>1216</v>
      </c>
      <c r="T147" s="105" t="s">
        <v>1217</v>
      </c>
      <c r="U147" s="105" t="s">
        <v>1218</v>
      </c>
      <c r="V147" s="108">
        <v>44130</v>
      </c>
      <c r="W147" s="108">
        <v>44150</v>
      </c>
      <c r="X147" s="105" t="s">
        <v>29</v>
      </c>
      <c r="Y147" s="50" t="s">
        <v>61</v>
      </c>
      <c r="Z147" s="100" t="str">
        <f t="shared" ref="Z147" si="34">IF(V147="","",IF(OR(AI147="CERRADA ",AI147="CERRADA POR VENCIMIENTO DE TERMINOS"),"CERRADA",IF(V147&lt;43831,CONCATENATE("INICIADA EN LA VIGENCIA ",YEAR(V147)),IF(AND(V147&lt;$U$4,V147&gt;=43831),CONCATENATE("INICIADA EN LA VIGENCIA ",YEAR(V147)),"NO INICIADA"))))</f>
        <v>INICIADA EN LA VIGENCIA 2020</v>
      </c>
      <c r="AA147" s="219" t="str">
        <f t="shared" ref="AA147" si="35">IF(W147="","",IF(OR(AI147="CERRADA ",AI147="CERRADA POR VENCIMIENTO DE TERMINOS"),"CERRADA",IF(W147&lt;=$U$4-411,CONCATENATE("VENCIDA EN LA VIGENCIA ",YEAR(W147)),IF(AND(W147&lt;$U$4,W147&gt;$U$4-411),CONCATENATE("VENCIDA EN LA VIGENCIA ",YEAR(W147)),IF(W147&gt;=$U$4+28,"SIN VENCER","PRÓXIMA A VENCER")))))</f>
        <v>PRÓXIMA A VENCER</v>
      </c>
      <c r="AB147" s="76">
        <v>44152</v>
      </c>
      <c r="AC147" s="102" t="s">
        <v>156</v>
      </c>
      <c r="AD147" s="86" t="s">
        <v>1432</v>
      </c>
      <c r="AE147" s="118" t="s">
        <v>1430</v>
      </c>
      <c r="AF147" s="189" t="s">
        <v>1431</v>
      </c>
      <c r="AG147" s="99">
        <v>44158</v>
      </c>
      <c r="AH147" s="2" t="s">
        <v>40</v>
      </c>
      <c r="AI147" s="102" t="s">
        <v>68</v>
      </c>
      <c r="AJ147" s="100" t="s">
        <v>685</v>
      </c>
      <c r="AK147" s="111" t="s">
        <v>1433</v>
      </c>
      <c r="AL147" s="1" t="s">
        <v>994</v>
      </c>
      <c r="AM147" s="1">
        <v>1</v>
      </c>
      <c r="AN147" s="1">
        <v>1</v>
      </c>
      <c r="AO147" s="271" t="s">
        <v>913</v>
      </c>
      <c r="AP147" s="1"/>
    </row>
    <row r="148" spans="1:43" ht="53.25" customHeight="1" x14ac:dyDescent="0.2">
      <c r="A148" s="193">
        <v>142</v>
      </c>
      <c r="B148" s="105" t="s">
        <v>30</v>
      </c>
      <c r="C148" s="105" t="s">
        <v>1229</v>
      </c>
      <c r="D148" s="105" t="s">
        <v>20</v>
      </c>
      <c r="E148" s="105" t="s">
        <v>469</v>
      </c>
      <c r="F148" s="47" t="s">
        <v>1593</v>
      </c>
      <c r="G148" s="105" t="s">
        <v>133</v>
      </c>
      <c r="H148" s="108">
        <v>44113</v>
      </c>
      <c r="I148" s="106" t="s">
        <v>18</v>
      </c>
      <c r="J148" s="214" t="s">
        <v>1227</v>
      </c>
      <c r="K148" s="76">
        <v>44120</v>
      </c>
      <c r="L148" s="159" t="s">
        <v>40</v>
      </c>
      <c r="M148" s="159" t="s">
        <v>138</v>
      </c>
      <c r="N148" s="159" t="s">
        <v>40</v>
      </c>
      <c r="O148" s="159" t="s">
        <v>40</v>
      </c>
      <c r="P148" s="159" t="s">
        <v>137</v>
      </c>
      <c r="Q148" s="105" t="s">
        <v>1219</v>
      </c>
      <c r="R148" s="105" t="s">
        <v>16</v>
      </c>
      <c r="S148" s="192" t="s">
        <v>1220</v>
      </c>
      <c r="T148" s="105" t="s">
        <v>1221</v>
      </c>
      <c r="U148" s="105" t="s">
        <v>1222</v>
      </c>
      <c r="V148" s="108">
        <v>44130</v>
      </c>
      <c r="W148" s="108">
        <v>44130</v>
      </c>
      <c r="X148" s="105" t="s">
        <v>29</v>
      </c>
      <c r="Y148" s="50" t="s">
        <v>61</v>
      </c>
      <c r="Z148" s="100" t="str">
        <f t="shared" ref="Z148:Z149" si="36">IF(V148="","",IF(OR(AI148="CERRADA ",AI148="CERRADA POR VENCIMIENTO DE TERMINOS"),"CERRADA",IF(V148&lt;43831,CONCATENATE("INICIADA EN LA VIGENCIA ",YEAR(V148)),IF(AND(V148&lt;$U$4,V148&gt;=43831),CONCATENATE("INICIADA EN LA VIGENCIA ",YEAR(V148)),"NO INICIADA"))))</f>
        <v>CERRADA</v>
      </c>
      <c r="AA148" s="219" t="str">
        <f t="shared" ref="AA148:AA149" si="37">IF(W148="","",IF(OR(AI148="CERRADA ",AI148="CERRADA POR VENCIMIENTO DE TERMINOS"),"CERRADA",IF(W148&lt;=$U$4-411,CONCATENATE("VENCIDA EN LA VIGENCIA ",YEAR(W148)),IF(AND(W148&lt;$U$4,W148&gt;$U$4-411),CONCATENATE("VENCIDA EN LA VIGENCIA ",YEAR(W148)),IF(W148&gt;=$U$4+28,"SIN VENCER","PRÓXIMA A VENCER")))))</f>
        <v>CERRADA</v>
      </c>
      <c r="AB148" s="76">
        <v>44152</v>
      </c>
      <c r="AC148" s="102" t="s">
        <v>155</v>
      </c>
      <c r="AD148" s="86" t="s">
        <v>1434</v>
      </c>
      <c r="AE148" s="118" t="s">
        <v>1435</v>
      </c>
      <c r="AF148" s="189" t="s">
        <v>1431</v>
      </c>
      <c r="AG148" s="99">
        <v>44158</v>
      </c>
      <c r="AH148" s="2" t="s">
        <v>39</v>
      </c>
      <c r="AI148" s="102" t="s">
        <v>42</v>
      </c>
      <c r="AJ148" s="100" t="s">
        <v>685</v>
      </c>
      <c r="AK148" s="111" t="s">
        <v>1436</v>
      </c>
      <c r="AL148" s="1" t="s">
        <v>994</v>
      </c>
      <c r="AM148" s="1">
        <v>0</v>
      </c>
      <c r="AN148" s="1">
        <v>1</v>
      </c>
      <c r="AO148" s="271" t="s">
        <v>913</v>
      </c>
      <c r="AP148" s="197" t="s">
        <v>1609</v>
      </c>
    </row>
    <row r="149" spans="1:43" ht="53.25" customHeight="1" x14ac:dyDescent="0.2">
      <c r="A149" s="193">
        <v>143</v>
      </c>
      <c r="B149" s="105" t="s">
        <v>30</v>
      </c>
      <c r="C149" s="105" t="s">
        <v>1230</v>
      </c>
      <c r="D149" s="105" t="s">
        <v>20</v>
      </c>
      <c r="E149" s="105" t="s">
        <v>469</v>
      </c>
      <c r="F149" s="47" t="s">
        <v>1593</v>
      </c>
      <c r="G149" s="105" t="s">
        <v>133</v>
      </c>
      <c r="H149" s="108">
        <v>44113</v>
      </c>
      <c r="I149" s="106" t="s">
        <v>18</v>
      </c>
      <c r="J149" s="214" t="s">
        <v>1227</v>
      </c>
      <c r="K149" s="76">
        <v>44120</v>
      </c>
      <c r="L149" s="159" t="s">
        <v>40</v>
      </c>
      <c r="M149" s="159" t="s">
        <v>138</v>
      </c>
      <c r="N149" s="159" t="s">
        <v>40</v>
      </c>
      <c r="O149" s="159" t="s">
        <v>40</v>
      </c>
      <c r="P149" s="159" t="s">
        <v>137</v>
      </c>
      <c r="Q149" s="105" t="s">
        <v>1223</v>
      </c>
      <c r="R149" s="105" t="s">
        <v>16</v>
      </c>
      <c r="S149" s="192" t="s">
        <v>1224</v>
      </c>
      <c r="T149" s="105" t="s">
        <v>1225</v>
      </c>
      <c r="U149" s="105" t="s">
        <v>1226</v>
      </c>
      <c r="V149" s="108">
        <v>44130</v>
      </c>
      <c r="W149" s="108">
        <v>44196</v>
      </c>
      <c r="X149" s="105" t="s">
        <v>29</v>
      </c>
      <c r="Y149" s="50" t="s">
        <v>61</v>
      </c>
      <c r="Z149" s="100" t="str">
        <f t="shared" si="36"/>
        <v>INICIADA EN LA VIGENCIA 2020</v>
      </c>
      <c r="AA149" s="219" t="str">
        <f t="shared" si="37"/>
        <v>SIN VENCER</v>
      </c>
      <c r="AB149" s="76">
        <v>44152</v>
      </c>
      <c r="AC149" s="102" t="s">
        <v>156</v>
      </c>
      <c r="AD149" s="86" t="s">
        <v>1437</v>
      </c>
      <c r="AE149" s="118" t="s">
        <v>1438</v>
      </c>
      <c r="AF149" s="189" t="s">
        <v>1431</v>
      </c>
      <c r="AG149" s="99">
        <v>44158</v>
      </c>
      <c r="AH149" s="2" t="s">
        <v>40</v>
      </c>
      <c r="AI149" s="102" t="s">
        <v>68</v>
      </c>
      <c r="AJ149" s="100" t="s">
        <v>685</v>
      </c>
      <c r="AK149" s="111" t="s">
        <v>1439</v>
      </c>
      <c r="AL149" s="1" t="s">
        <v>994</v>
      </c>
      <c r="AM149" s="1">
        <v>0</v>
      </c>
      <c r="AN149" s="1">
        <v>1</v>
      </c>
      <c r="AO149" s="271" t="s">
        <v>913</v>
      </c>
      <c r="AP149" s="1"/>
    </row>
    <row r="150" spans="1:43" ht="53.25" customHeight="1" x14ac:dyDescent="0.2">
      <c r="A150" s="193">
        <v>144</v>
      </c>
      <c r="B150" s="105" t="s">
        <v>30</v>
      </c>
      <c r="C150" s="105" t="s">
        <v>1231</v>
      </c>
      <c r="D150" s="105" t="s">
        <v>20</v>
      </c>
      <c r="E150" s="105" t="s">
        <v>469</v>
      </c>
      <c r="F150" s="47" t="s">
        <v>1593</v>
      </c>
      <c r="G150" s="105" t="s">
        <v>133</v>
      </c>
      <c r="H150" s="108">
        <v>44113</v>
      </c>
      <c r="I150" s="106" t="s">
        <v>18</v>
      </c>
      <c r="J150" s="214" t="s">
        <v>1602</v>
      </c>
      <c r="K150" s="76">
        <v>44124</v>
      </c>
      <c r="L150" s="159" t="s">
        <v>39</v>
      </c>
      <c r="M150" s="159" t="s">
        <v>638</v>
      </c>
      <c r="N150" s="159" t="s">
        <v>40</v>
      </c>
      <c r="O150" s="159" t="s">
        <v>40</v>
      </c>
      <c r="P150" s="159" t="s">
        <v>137</v>
      </c>
      <c r="Q150" s="105" t="s">
        <v>1233</v>
      </c>
      <c r="R150" s="105" t="s">
        <v>17</v>
      </c>
      <c r="S150" s="105" t="s">
        <v>1234</v>
      </c>
      <c r="T150" s="105" t="s">
        <v>1235</v>
      </c>
      <c r="U150" s="105" t="s">
        <v>1236</v>
      </c>
      <c r="V150" s="108">
        <v>44136</v>
      </c>
      <c r="W150" s="108">
        <v>44500</v>
      </c>
      <c r="X150" s="105" t="s">
        <v>26</v>
      </c>
      <c r="Y150" s="50" t="s">
        <v>58</v>
      </c>
      <c r="Z150" s="100" t="str">
        <f t="shared" ref="Z150:Z151" si="38">IF(V150="","",IF(OR(AI150="CERRADA ",AI150="CERRADA POR VENCIMIENTO DE TERMINOS"),"CERRADA",IF(V150&lt;43831,CONCATENATE("INICIADA EN LA VIGENCIA ",YEAR(V150)),IF(AND(V150&lt;$U$4,V150&gt;=43831),CONCATENATE("INICIADA EN LA VIGENCIA ",YEAR(V150)),"NO INICIADA"))))</f>
        <v>NO INICIADA</v>
      </c>
      <c r="AA150" s="219" t="str">
        <f t="shared" ref="AA150:AA151" si="39">IF(W150="","",IF(OR(AI150="CERRADA ",AI150="CERRADA POR VENCIMIENTO DE TERMINOS"),"CERRADA",IF(W150&lt;=$U$4-411,CONCATENATE("VENCIDA EN LA VIGENCIA ",YEAR(W150)),IF(AND(W150&lt;$U$4,W150&gt;$U$4-411),CONCATENATE("VENCIDA EN LA VIGENCIA ",YEAR(W150)),IF(W150&gt;=$U$4+28,"SIN VENCER","PRÓXIMA A VENCER")))))</f>
        <v>SIN VENCER</v>
      </c>
      <c r="AB150" s="76"/>
      <c r="AC150" s="102"/>
      <c r="AD150" s="86"/>
      <c r="AE150" s="118"/>
      <c r="AF150" s="189"/>
      <c r="AG150" s="99"/>
      <c r="AH150" s="2"/>
      <c r="AI150" s="102" t="s">
        <v>677</v>
      </c>
      <c r="AJ150" s="100"/>
      <c r="AK150" s="111"/>
      <c r="AL150" s="1" t="s">
        <v>994</v>
      </c>
      <c r="AM150" s="1">
        <v>0</v>
      </c>
      <c r="AN150" s="1">
        <v>1</v>
      </c>
      <c r="AO150" s="197" t="s">
        <v>914</v>
      </c>
      <c r="AP150" s="1"/>
    </row>
    <row r="151" spans="1:43" ht="53.25" customHeight="1" x14ac:dyDescent="0.2">
      <c r="A151" s="193">
        <v>145</v>
      </c>
      <c r="B151" s="105" t="s">
        <v>30</v>
      </c>
      <c r="C151" s="105" t="s">
        <v>1232</v>
      </c>
      <c r="D151" s="105" t="s">
        <v>20</v>
      </c>
      <c r="E151" s="105" t="s">
        <v>469</v>
      </c>
      <c r="F151" s="47" t="s">
        <v>1593</v>
      </c>
      <c r="G151" s="105" t="s">
        <v>133</v>
      </c>
      <c r="H151" s="108">
        <v>44113</v>
      </c>
      <c r="I151" s="106" t="s">
        <v>18</v>
      </c>
      <c r="J151" s="214" t="s">
        <v>1602</v>
      </c>
      <c r="K151" s="76">
        <v>44124</v>
      </c>
      <c r="L151" s="159" t="s">
        <v>39</v>
      </c>
      <c r="M151" s="159" t="s">
        <v>638</v>
      </c>
      <c r="N151" s="159" t="s">
        <v>40</v>
      </c>
      <c r="O151" s="159" t="s">
        <v>40</v>
      </c>
      <c r="P151" s="159" t="s">
        <v>137</v>
      </c>
      <c r="Q151" s="105" t="s">
        <v>1237</v>
      </c>
      <c r="R151" s="105" t="s">
        <v>17</v>
      </c>
      <c r="S151" s="105" t="s">
        <v>1238</v>
      </c>
      <c r="T151" s="105" t="s">
        <v>1239</v>
      </c>
      <c r="U151" s="105" t="s">
        <v>1240</v>
      </c>
      <c r="V151" s="108">
        <v>44136</v>
      </c>
      <c r="W151" s="108">
        <v>44286</v>
      </c>
      <c r="X151" s="105" t="s">
        <v>26</v>
      </c>
      <c r="Y151" s="50" t="s">
        <v>58</v>
      </c>
      <c r="Z151" s="100" t="str">
        <f t="shared" si="38"/>
        <v>NO INICIADA</v>
      </c>
      <c r="AA151" s="219" t="str">
        <f t="shared" si="39"/>
        <v>SIN VENCER</v>
      </c>
      <c r="AB151" s="76"/>
      <c r="AC151" s="102"/>
      <c r="AD151" s="86"/>
      <c r="AE151" s="118"/>
      <c r="AF151" s="189"/>
      <c r="AG151" s="99"/>
      <c r="AH151" s="2"/>
      <c r="AI151" s="102" t="s">
        <v>677</v>
      </c>
      <c r="AJ151" s="100"/>
      <c r="AK151" s="111"/>
      <c r="AL151" s="1" t="s">
        <v>994</v>
      </c>
      <c r="AM151" s="1">
        <v>0</v>
      </c>
      <c r="AN151" s="1">
        <v>1</v>
      </c>
      <c r="AO151" s="197" t="s">
        <v>914</v>
      </c>
      <c r="AP151" s="1"/>
    </row>
    <row r="152" spans="1:43" ht="53.25" customHeight="1" x14ac:dyDescent="0.2">
      <c r="A152" s="193">
        <v>146</v>
      </c>
      <c r="B152" s="105" t="s">
        <v>30</v>
      </c>
      <c r="C152" s="105" t="s">
        <v>1241</v>
      </c>
      <c r="D152" s="105" t="s">
        <v>20</v>
      </c>
      <c r="E152" s="105" t="s">
        <v>469</v>
      </c>
      <c r="F152" s="47" t="s">
        <v>1593</v>
      </c>
      <c r="G152" s="105" t="s">
        <v>133</v>
      </c>
      <c r="H152" s="108">
        <v>44113</v>
      </c>
      <c r="I152" s="106" t="s">
        <v>18</v>
      </c>
      <c r="J152" s="214" t="s">
        <v>1243</v>
      </c>
      <c r="K152" s="76">
        <v>44120</v>
      </c>
      <c r="L152" s="159" t="s">
        <v>40</v>
      </c>
      <c r="M152" s="159" t="s">
        <v>138</v>
      </c>
      <c r="N152" s="159" t="s">
        <v>40</v>
      </c>
      <c r="O152" s="159" t="s">
        <v>138</v>
      </c>
      <c r="P152" s="159" t="s">
        <v>137</v>
      </c>
      <c r="Q152" s="105" t="s">
        <v>1244</v>
      </c>
      <c r="R152" s="105" t="s">
        <v>16</v>
      </c>
      <c r="S152" s="105" t="s">
        <v>1245</v>
      </c>
      <c r="T152" s="105" t="s">
        <v>1246</v>
      </c>
      <c r="U152" s="105" t="s">
        <v>1247</v>
      </c>
      <c r="V152" s="108">
        <v>44125</v>
      </c>
      <c r="W152" s="108">
        <v>44196</v>
      </c>
      <c r="X152" s="105" t="s">
        <v>28</v>
      </c>
      <c r="Y152" s="50" t="s">
        <v>60</v>
      </c>
      <c r="Z152" s="100" t="str">
        <f t="shared" ref="Z152:Z153" si="40">IF(V152="","",IF(OR(AI152="CERRADA ",AI152="CERRADA POR VENCIMIENTO DE TERMINOS"),"CERRADA",IF(V152&lt;43831,CONCATENATE("INICIADA EN LA VIGENCIA ",YEAR(V152)),IF(AND(V152&lt;$U$4,V152&gt;=43831),CONCATENATE("INICIADA EN LA VIGENCIA ",YEAR(V152)),"NO INICIADA"))))</f>
        <v>INICIADA EN LA VIGENCIA 2020</v>
      </c>
      <c r="AA152" s="219" t="str">
        <f t="shared" ref="AA152:AA153" si="41">IF(W152="","",IF(OR(AI152="CERRADA ",AI152="CERRADA POR VENCIMIENTO DE TERMINOS"),"CERRADA",IF(W152&lt;=$U$4-411,CONCATENATE("VENCIDA EN LA VIGENCIA ",YEAR(W152)),IF(AND(W152&lt;$U$4,W152&gt;$U$4-411),CONCATENATE("VENCIDA EN LA VIGENCIA ",YEAR(W152)),IF(W152&gt;=$U$4+28,"SIN VENCER","PRÓXIMA A VENCER")))))</f>
        <v>SIN VENCER</v>
      </c>
      <c r="AB152" s="76">
        <v>44152</v>
      </c>
      <c r="AC152" s="102" t="s">
        <v>156</v>
      </c>
      <c r="AD152" s="113" t="s">
        <v>1297</v>
      </c>
      <c r="AE152" s="118" t="s">
        <v>1295</v>
      </c>
      <c r="AF152" s="189" t="s">
        <v>1296</v>
      </c>
      <c r="AG152" s="99">
        <v>44154</v>
      </c>
      <c r="AH152" s="2" t="s">
        <v>40</v>
      </c>
      <c r="AI152" s="102" t="s">
        <v>68</v>
      </c>
      <c r="AJ152" s="100" t="s">
        <v>685</v>
      </c>
      <c r="AK152" s="111" t="s">
        <v>1298</v>
      </c>
      <c r="AL152" s="1" t="s">
        <v>994</v>
      </c>
      <c r="AM152" s="1">
        <v>1</v>
      </c>
      <c r="AN152" s="1">
        <v>1</v>
      </c>
      <c r="AO152" s="271" t="s">
        <v>913</v>
      </c>
      <c r="AP152" s="1"/>
    </row>
    <row r="153" spans="1:43" ht="53.25" customHeight="1" x14ac:dyDescent="0.2">
      <c r="A153" s="193">
        <v>147</v>
      </c>
      <c r="B153" s="105" t="s">
        <v>30</v>
      </c>
      <c r="C153" s="105" t="s">
        <v>1242</v>
      </c>
      <c r="D153" s="105" t="s">
        <v>20</v>
      </c>
      <c r="E153" s="105" t="s">
        <v>469</v>
      </c>
      <c r="F153" s="47" t="s">
        <v>1593</v>
      </c>
      <c r="G153" s="105" t="s">
        <v>133</v>
      </c>
      <c r="H153" s="108">
        <v>44113</v>
      </c>
      <c r="I153" s="106" t="s">
        <v>18</v>
      </c>
      <c r="J153" s="214" t="s">
        <v>1243</v>
      </c>
      <c r="K153" s="76">
        <v>44120</v>
      </c>
      <c r="L153" s="159" t="s">
        <v>40</v>
      </c>
      <c r="M153" s="159" t="s">
        <v>138</v>
      </c>
      <c r="N153" s="159" t="s">
        <v>40</v>
      </c>
      <c r="O153" s="159" t="s">
        <v>138</v>
      </c>
      <c r="P153" s="159" t="s">
        <v>137</v>
      </c>
      <c r="Q153" s="105" t="s">
        <v>1248</v>
      </c>
      <c r="R153" s="105" t="s">
        <v>16</v>
      </c>
      <c r="S153" s="105" t="s">
        <v>1249</v>
      </c>
      <c r="T153" s="105" t="s">
        <v>1250</v>
      </c>
      <c r="U153" s="105" t="s">
        <v>1251</v>
      </c>
      <c r="V153" s="108">
        <v>44125</v>
      </c>
      <c r="W153" s="108">
        <v>44196</v>
      </c>
      <c r="X153" s="105" t="s">
        <v>28</v>
      </c>
      <c r="Y153" s="50" t="s">
        <v>60</v>
      </c>
      <c r="Z153" s="100" t="str">
        <f t="shared" si="40"/>
        <v>INICIADA EN LA VIGENCIA 2020</v>
      </c>
      <c r="AA153" s="219" t="str">
        <f t="shared" si="41"/>
        <v>SIN VENCER</v>
      </c>
      <c r="AB153" s="76">
        <v>44152</v>
      </c>
      <c r="AC153" s="102" t="s">
        <v>156</v>
      </c>
      <c r="AD153" s="113" t="s">
        <v>1301</v>
      </c>
      <c r="AE153" s="118" t="s">
        <v>1299</v>
      </c>
      <c r="AF153" s="189" t="s">
        <v>1300</v>
      </c>
      <c r="AG153" s="99">
        <v>44154</v>
      </c>
      <c r="AH153" s="2" t="s">
        <v>40</v>
      </c>
      <c r="AI153" s="102" t="s">
        <v>68</v>
      </c>
      <c r="AJ153" s="100" t="s">
        <v>685</v>
      </c>
      <c r="AK153" s="111" t="s">
        <v>1304</v>
      </c>
      <c r="AL153" s="1" t="s">
        <v>994</v>
      </c>
      <c r="AM153" s="1">
        <v>0</v>
      </c>
      <c r="AN153" s="1">
        <v>1</v>
      </c>
      <c r="AO153" s="271" t="s">
        <v>913</v>
      </c>
      <c r="AP153" s="1"/>
    </row>
    <row r="154" spans="1:43" ht="53.25" customHeight="1" x14ac:dyDescent="0.2">
      <c r="A154" s="193">
        <v>148</v>
      </c>
      <c r="B154" s="105" t="s">
        <v>30</v>
      </c>
      <c r="C154" s="105" t="s">
        <v>1252</v>
      </c>
      <c r="D154" s="105" t="s">
        <v>20</v>
      </c>
      <c r="E154" s="105" t="s">
        <v>469</v>
      </c>
      <c r="F154" s="47" t="s">
        <v>1593</v>
      </c>
      <c r="G154" s="105" t="s">
        <v>133</v>
      </c>
      <c r="H154" s="108">
        <v>44113</v>
      </c>
      <c r="I154" s="106" t="s">
        <v>18</v>
      </c>
      <c r="J154" s="214" t="s">
        <v>1254</v>
      </c>
      <c r="K154" s="76">
        <v>44120</v>
      </c>
      <c r="L154" s="159" t="s">
        <v>40</v>
      </c>
      <c r="M154" s="159" t="s">
        <v>138</v>
      </c>
      <c r="N154" s="159" t="s">
        <v>40</v>
      </c>
      <c r="O154" s="159" t="s">
        <v>138</v>
      </c>
      <c r="P154" s="159" t="s">
        <v>137</v>
      </c>
      <c r="Q154" s="105" t="s">
        <v>1255</v>
      </c>
      <c r="R154" s="105" t="s">
        <v>16</v>
      </c>
      <c r="S154" s="105" t="s">
        <v>1256</v>
      </c>
      <c r="T154" s="105" t="s">
        <v>1257</v>
      </c>
      <c r="U154" s="105" t="s">
        <v>1258</v>
      </c>
      <c r="V154" s="108">
        <v>44136</v>
      </c>
      <c r="W154" s="108">
        <v>44196</v>
      </c>
      <c r="X154" s="105" t="s">
        <v>31</v>
      </c>
      <c r="Y154" s="50" t="s">
        <v>64</v>
      </c>
      <c r="Z154" s="100" t="str">
        <f t="shared" ref="Z154:Z155" si="42">IF(V154="","",IF(OR(AI154="CERRADA ",AI154="CERRADA POR VENCIMIENTO DE TERMINOS"),"CERRADA",IF(V154&lt;43831,CONCATENATE("INICIADA EN LA VIGENCIA ",YEAR(V154)),IF(AND(V154&lt;$U$4,V154&gt;=43831),CONCATENATE("INICIADA EN LA VIGENCIA ",YEAR(V154)),"NO INICIADA"))))</f>
        <v>NO INICIADA</v>
      </c>
      <c r="AA154" s="219" t="str">
        <f t="shared" ref="AA154:AA155" si="43">IF(W154="","",IF(OR(AI154="CERRADA ",AI154="CERRADA POR VENCIMIENTO DE TERMINOS"),"CERRADA",IF(W154&lt;=$U$4-411,CONCATENATE("VENCIDA EN LA VIGENCIA ",YEAR(W154)),IF(AND(W154&lt;$U$4,W154&gt;$U$4-411),CONCATENATE("VENCIDA EN LA VIGENCIA ",YEAR(W154)),IF(W154&gt;=$U$4+28,"SIN VENCER","PRÓXIMA A VENCER")))))</f>
        <v>SIN VENCER</v>
      </c>
      <c r="AB154" s="76"/>
      <c r="AC154" s="102"/>
      <c r="AD154" s="86"/>
      <c r="AE154" s="118"/>
      <c r="AF154" s="189"/>
      <c r="AG154" s="99"/>
      <c r="AH154" s="2"/>
      <c r="AI154" s="102" t="s">
        <v>677</v>
      </c>
      <c r="AJ154" s="100"/>
      <c r="AK154" s="111"/>
      <c r="AL154" s="1" t="s">
        <v>994</v>
      </c>
      <c r="AM154" s="1">
        <v>1</v>
      </c>
      <c r="AN154" s="1">
        <v>1</v>
      </c>
      <c r="AO154" s="197" t="s">
        <v>914</v>
      </c>
      <c r="AP154" s="1"/>
    </row>
    <row r="155" spans="1:43" ht="53.25" customHeight="1" x14ac:dyDescent="0.2">
      <c r="A155" s="193">
        <v>149</v>
      </c>
      <c r="B155" s="105" t="s">
        <v>30</v>
      </c>
      <c r="C155" s="105" t="s">
        <v>1253</v>
      </c>
      <c r="D155" s="105" t="s">
        <v>20</v>
      </c>
      <c r="E155" s="105" t="s">
        <v>469</v>
      </c>
      <c r="F155" s="47" t="s">
        <v>1593</v>
      </c>
      <c r="G155" s="105" t="s">
        <v>133</v>
      </c>
      <c r="H155" s="108">
        <v>44113</v>
      </c>
      <c r="I155" s="106" t="s">
        <v>18</v>
      </c>
      <c r="J155" s="214" t="s">
        <v>1254</v>
      </c>
      <c r="K155" s="76">
        <v>44120</v>
      </c>
      <c r="L155" s="159" t="s">
        <v>40</v>
      </c>
      <c r="M155" s="159" t="s">
        <v>138</v>
      </c>
      <c r="N155" s="159" t="s">
        <v>40</v>
      </c>
      <c r="O155" s="159" t="s">
        <v>138</v>
      </c>
      <c r="P155" s="159" t="s">
        <v>137</v>
      </c>
      <c r="Q155" s="105" t="s">
        <v>1259</v>
      </c>
      <c r="R155" s="105" t="s">
        <v>16</v>
      </c>
      <c r="S155" s="105" t="s">
        <v>1260</v>
      </c>
      <c r="T155" s="105" t="s">
        <v>887</v>
      </c>
      <c r="U155" s="105" t="s">
        <v>1078</v>
      </c>
      <c r="V155" s="108">
        <v>44124</v>
      </c>
      <c r="W155" s="108">
        <v>44150</v>
      </c>
      <c r="X155" s="105" t="s">
        <v>31</v>
      </c>
      <c r="Y155" s="50" t="s">
        <v>64</v>
      </c>
      <c r="Z155" s="100" t="str">
        <f t="shared" si="42"/>
        <v>CERRADA</v>
      </c>
      <c r="AA155" s="219" t="str">
        <f t="shared" si="43"/>
        <v>CERRADA</v>
      </c>
      <c r="AB155" s="76">
        <v>44155</v>
      </c>
      <c r="AC155" s="102" t="s">
        <v>155</v>
      </c>
      <c r="AD155" s="86" t="s">
        <v>1517</v>
      </c>
      <c r="AE155" s="118" t="s">
        <v>1518</v>
      </c>
      <c r="AF155" s="189" t="s">
        <v>260</v>
      </c>
      <c r="AG155" s="99">
        <v>44158</v>
      </c>
      <c r="AH155" s="2" t="s">
        <v>39</v>
      </c>
      <c r="AI155" s="102" t="s">
        <v>42</v>
      </c>
      <c r="AJ155" s="100" t="s">
        <v>685</v>
      </c>
      <c r="AK155" s="111" t="s">
        <v>1520</v>
      </c>
      <c r="AL155" s="1" t="s">
        <v>994</v>
      </c>
      <c r="AM155" s="1">
        <v>0</v>
      </c>
      <c r="AN155" s="1">
        <v>1</v>
      </c>
      <c r="AO155" s="271" t="s">
        <v>913</v>
      </c>
      <c r="AP155" s="197" t="s">
        <v>1609</v>
      </c>
    </row>
    <row r="156" spans="1:43" ht="53.25" customHeight="1" x14ac:dyDescent="0.2">
      <c r="A156" s="193">
        <v>150</v>
      </c>
      <c r="B156" s="105" t="s">
        <v>30</v>
      </c>
      <c r="C156" s="105" t="s">
        <v>1261</v>
      </c>
      <c r="D156" s="105" t="s">
        <v>20</v>
      </c>
      <c r="E156" s="105" t="s">
        <v>469</v>
      </c>
      <c r="F156" s="47" t="s">
        <v>1593</v>
      </c>
      <c r="G156" s="105" t="s">
        <v>133</v>
      </c>
      <c r="H156" s="108">
        <v>44113</v>
      </c>
      <c r="I156" s="106" t="s">
        <v>18</v>
      </c>
      <c r="J156" s="214" t="s">
        <v>1263</v>
      </c>
      <c r="K156" s="76">
        <v>44120</v>
      </c>
      <c r="L156" s="159" t="s">
        <v>40</v>
      </c>
      <c r="M156" s="159" t="s">
        <v>40</v>
      </c>
      <c r="N156" s="159" t="s">
        <v>40</v>
      </c>
      <c r="O156" s="159" t="s">
        <v>40</v>
      </c>
      <c r="P156" s="159" t="s">
        <v>160</v>
      </c>
      <c r="Q156" s="105" t="s">
        <v>1264</v>
      </c>
      <c r="R156" s="105" t="s">
        <v>15</v>
      </c>
      <c r="S156" s="105" t="s">
        <v>1265</v>
      </c>
      <c r="T156" s="105" t="s">
        <v>1266</v>
      </c>
      <c r="U156" s="105" t="s">
        <v>1267</v>
      </c>
      <c r="V156" s="108">
        <v>44120</v>
      </c>
      <c r="W156" s="108">
        <v>44165</v>
      </c>
      <c r="X156" s="105" t="s">
        <v>30</v>
      </c>
      <c r="Y156" s="50" t="s">
        <v>62</v>
      </c>
      <c r="Z156" s="100" t="str">
        <f t="shared" ref="Z156:Z157" si="44">IF(V156="","",IF(OR(AI156="CERRADA ",AI156="CERRADA POR VENCIMIENTO DE TERMINOS"),"CERRADA",IF(V156&lt;43831,CONCATENATE("INICIADA EN LA VIGENCIA ",YEAR(V156)),IF(AND(V156&lt;$U$4,V156&gt;=43831),CONCATENATE("INICIADA EN LA VIGENCIA ",YEAR(V156)),"NO INICIADA"))))</f>
        <v>INICIADA EN LA VIGENCIA 2020</v>
      </c>
      <c r="AA156" s="219" t="str">
        <f t="shared" ref="AA156:AA157" si="45">IF(W156="","",IF(OR(AI156="CERRADA ",AI156="CERRADA POR VENCIMIENTO DE TERMINOS"),"CERRADA",IF(W156&lt;=$U$4-411,CONCATENATE("VENCIDA EN LA VIGENCIA ",YEAR(W156)),IF(AND(W156&lt;$U$4,W156&gt;$U$4-411),CONCATENATE("VENCIDA EN LA VIGENCIA ",YEAR(W156)),IF(W156&gt;=$U$4+28,"SIN VENCER","PRÓXIMA A VENCER")))))</f>
        <v>SIN VENCER</v>
      </c>
      <c r="AB156" s="76">
        <v>44153</v>
      </c>
      <c r="AC156" s="102" t="s">
        <v>156</v>
      </c>
      <c r="AD156" s="86" t="s">
        <v>1331</v>
      </c>
      <c r="AE156" s="118" t="s">
        <v>1332</v>
      </c>
      <c r="AF156" s="189" t="s">
        <v>1330</v>
      </c>
      <c r="AG156" s="99">
        <v>44154</v>
      </c>
      <c r="AH156" s="2" t="s">
        <v>40</v>
      </c>
      <c r="AI156" s="102" t="s">
        <v>68</v>
      </c>
      <c r="AJ156" s="100" t="s">
        <v>685</v>
      </c>
      <c r="AK156" s="111" t="s">
        <v>1333</v>
      </c>
      <c r="AL156" s="1" t="s">
        <v>994</v>
      </c>
      <c r="AM156" s="1">
        <v>1</v>
      </c>
      <c r="AN156" s="1">
        <v>1</v>
      </c>
      <c r="AO156" s="271" t="s">
        <v>913</v>
      </c>
      <c r="AP156" s="1"/>
    </row>
    <row r="157" spans="1:43" ht="53.25" customHeight="1" x14ac:dyDescent="0.2">
      <c r="A157" s="193">
        <v>151</v>
      </c>
      <c r="B157" s="105" t="s">
        <v>30</v>
      </c>
      <c r="C157" s="105" t="s">
        <v>1262</v>
      </c>
      <c r="D157" s="105" t="s">
        <v>20</v>
      </c>
      <c r="E157" s="105" t="s">
        <v>469</v>
      </c>
      <c r="F157" s="47" t="s">
        <v>1593</v>
      </c>
      <c r="G157" s="105" t="s">
        <v>133</v>
      </c>
      <c r="H157" s="108">
        <v>44113</v>
      </c>
      <c r="I157" s="106" t="s">
        <v>18</v>
      </c>
      <c r="J157" s="214" t="s">
        <v>1268</v>
      </c>
      <c r="K157" s="76">
        <v>44120</v>
      </c>
      <c r="L157" s="159" t="s">
        <v>40</v>
      </c>
      <c r="M157" s="159" t="s">
        <v>40</v>
      </c>
      <c r="N157" s="159" t="s">
        <v>40</v>
      </c>
      <c r="O157" s="159" t="s">
        <v>40</v>
      </c>
      <c r="P157" s="159" t="s">
        <v>137</v>
      </c>
      <c r="Q157" s="105" t="s">
        <v>1269</v>
      </c>
      <c r="R157" s="105" t="s">
        <v>16</v>
      </c>
      <c r="S157" s="105" t="s">
        <v>1270</v>
      </c>
      <c r="T157" s="105" t="s">
        <v>1271</v>
      </c>
      <c r="U157" s="105" t="s">
        <v>1272</v>
      </c>
      <c r="V157" s="108">
        <v>44162</v>
      </c>
      <c r="W157" s="108">
        <v>44408</v>
      </c>
      <c r="X157" s="105" t="s">
        <v>30</v>
      </c>
      <c r="Y157" s="50" t="s">
        <v>62</v>
      </c>
      <c r="Z157" s="100" t="str">
        <f t="shared" si="44"/>
        <v>NO INICIADA</v>
      </c>
      <c r="AA157" s="219" t="str">
        <f t="shared" si="45"/>
        <v>SIN VENCER</v>
      </c>
      <c r="AB157" s="76"/>
      <c r="AC157" s="102"/>
      <c r="AD157" s="86"/>
      <c r="AE157" s="118"/>
      <c r="AF157" s="189"/>
      <c r="AG157" s="99"/>
      <c r="AH157" s="2"/>
      <c r="AI157" s="102" t="s">
        <v>677</v>
      </c>
      <c r="AJ157" s="100"/>
      <c r="AK157" s="111"/>
      <c r="AL157" s="1" t="s">
        <v>994</v>
      </c>
      <c r="AM157" s="1">
        <v>1</v>
      </c>
      <c r="AN157" s="1">
        <v>1</v>
      </c>
      <c r="AO157" s="197" t="s">
        <v>914</v>
      </c>
      <c r="AP157" s="1"/>
    </row>
    <row r="158" spans="1:43" ht="53.25" customHeight="1" x14ac:dyDescent="0.2">
      <c r="A158" s="193">
        <v>152</v>
      </c>
      <c r="B158" s="105" t="s">
        <v>30</v>
      </c>
      <c r="C158" s="105" t="s">
        <v>1279</v>
      </c>
      <c r="D158" s="105" t="s">
        <v>20</v>
      </c>
      <c r="E158" s="105" t="s">
        <v>469</v>
      </c>
      <c r="F158" s="47" t="s">
        <v>1593</v>
      </c>
      <c r="G158" s="105" t="s">
        <v>133</v>
      </c>
      <c r="H158" s="108">
        <v>44113</v>
      </c>
      <c r="I158" s="106" t="s">
        <v>18</v>
      </c>
      <c r="J158" s="214" t="s">
        <v>1274</v>
      </c>
      <c r="K158" s="76">
        <v>44126</v>
      </c>
      <c r="L158" s="159" t="s">
        <v>40</v>
      </c>
      <c r="M158" s="159" t="s">
        <v>40</v>
      </c>
      <c r="N158" s="159" t="s">
        <v>40</v>
      </c>
      <c r="O158" s="159" t="s">
        <v>40</v>
      </c>
      <c r="P158" s="159" t="s">
        <v>137</v>
      </c>
      <c r="Q158" s="105" t="s">
        <v>1275</v>
      </c>
      <c r="R158" s="105" t="s">
        <v>17</v>
      </c>
      <c r="S158" s="105" t="s">
        <v>1276</v>
      </c>
      <c r="T158" s="105" t="s">
        <v>1277</v>
      </c>
      <c r="U158" s="105" t="s">
        <v>1278</v>
      </c>
      <c r="V158" s="108">
        <v>44136</v>
      </c>
      <c r="W158" s="108">
        <v>44377</v>
      </c>
      <c r="X158" s="105" t="s">
        <v>27</v>
      </c>
      <c r="Y158" s="50" t="s">
        <v>59</v>
      </c>
      <c r="Z158" s="100" t="str">
        <f t="shared" ref="Z158" si="46">IF(V158="","",IF(OR(AI158="CERRADA ",AI158="CERRADA POR VENCIMIENTO DE TERMINOS"),"CERRADA",IF(V158&lt;43831,CONCATENATE("INICIADA EN LA VIGENCIA ",YEAR(V158)),IF(AND(V158&lt;$U$4,V158&gt;=43831),CONCATENATE("INICIADA EN LA VIGENCIA ",YEAR(V158)),"NO INICIADA"))))</f>
        <v>NO INICIADA</v>
      </c>
      <c r="AA158" s="219" t="str">
        <f t="shared" ref="AA158" si="47">IF(W158="","",IF(OR(AI158="CERRADA ",AI158="CERRADA POR VENCIMIENTO DE TERMINOS"),"CERRADA",IF(W158&lt;=$U$4-411,CONCATENATE("VENCIDA EN LA VIGENCIA ",YEAR(W158)),IF(AND(W158&lt;$U$4,W158&gt;$U$4-411),CONCATENATE("VENCIDA EN LA VIGENCIA ",YEAR(W158)),IF(W158&gt;=$U$4+28,"SIN VENCER","PRÓXIMA A VENCER")))))</f>
        <v>SIN VENCER</v>
      </c>
      <c r="AB158" s="76"/>
      <c r="AC158" s="102"/>
      <c r="AD158" s="86"/>
      <c r="AE158" s="118"/>
      <c r="AF158" s="189"/>
      <c r="AG158" s="99"/>
      <c r="AH158" s="2"/>
      <c r="AI158" s="102" t="s">
        <v>677</v>
      </c>
      <c r="AJ158" s="100"/>
      <c r="AK158" s="111"/>
      <c r="AL158" s="1" t="s">
        <v>994</v>
      </c>
      <c r="AM158" s="1">
        <v>1</v>
      </c>
      <c r="AN158" s="1">
        <v>1</v>
      </c>
      <c r="AO158" s="197" t="s">
        <v>914</v>
      </c>
      <c r="AP158" s="1"/>
    </row>
  </sheetData>
  <autoFilter ref="A6:AT158"/>
  <dataConsolidate/>
  <mergeCells count="13">
    <mergeCell ref="A1:B3"/>
    <mergeCell ref="AJ1:AK1"/>
    <mergeCell ref="AJ3:AK3"/>
    <mergeCell ref="A5:J5"/>
    <mergeCell ref="K5:Y5"/>
    <mergeCell ref="AG5:AK5"/>
    <mergeCell ref="C1:AH3"/>
    <mergeCell ref="AB5:AF5"/>
    <mergeCell ref="A4:H4"/>
    <mergeCell ref="J4:K4"/>
    <mergeCell ref="L4:O4"/>
    <mergeCell ref="Q4:T4"/>
    <mergeCell ref="U4:V4"/>
  </mergeCells>
  <phoneticPr fontId="0" type="noConversion"/>
  <conditionalFormatting sqref="AC98:AC107">
    <cfRule type="containsText" dxfId="652" priority="965" operator="containsText" text="NO INICIADA">
      <formula>NOT(ISERROR(SEARCH("NO INICIADA",AC98)))</formula>
    </cfRule>
    <cfRule type="containsText" dxfId="651" priority="966" operator="containsText" text="CUMPLIDA">
      <formula>NOT(ISERROR(SEARCH("CUMPLIDA",AC98)))</formula>
    </cfRule>
    <cfRule type="containsText" dxfId="650" priority="967" operator="containsText" text="EN DESARROLLO">
      <formula>NOT(ISERROR(SEARCH("EN DESARROLLO",AC98)))</formula>
    </cfRule>
  </conditionalFormatting>
  <conditionalFormatting sqref="AI98:AI107">
    <cfRule type="containsText" dxfId="649" priority="957" operator="containsText" text="NO SE REQUIERE ACCIÓN DE MEJORAMIENTO">
      <formula>NOT(ISERROR(SEARCH("NO SE REQUIERE ACCIÓN DE MEJORAMIENTO",AI98)))</formula>
    </cfRule>
    <cfRule type="containsText" dxfId="648" priority="958" operator="containsText" text="CERRADA POR VENCIMIENTO DE TERMINOS">
      <formula>NOT(ISERROR(SEARCH("CERRADA POR VENCIMIENTO DE TERMINOS",AI98)))</formula>
    </cfRule>
    <cfRule type="containsText" dxfId="647" priority="959" operator="containsText" text="En Ejecución Oportuna">
      <formula>NOT(ISERROR(SEARCH("En Ejecución Oportuna",AI98)))</formula>
    </cfRule>
    <cfRule type="containsText" dxfId="646" priority="960" operator="containsText" text="Cerrada">
      <formula>NOT(ISERROR(SEARCH("Cerrada",AI98)))</formula>
    </cfRule>
    <cfRule type="containsText" dxfId="645" priority="961" operator="containsText" text="En Ejecución Vencida">
      <formula>NOT(ISERROR(SEARCH("En Ejecución Vencida",AI98)))</formula>
    </cfRule>
  </conditionalFormatting>
  <conditionalFormatting sqref="AI98:AI107">
    <cfRule type="containsText" dxfId="644" priority="622" operator="containsText" text="NO SE REQUIERE ACCIÓN DE MEJORAMIENTO">
      <formula>NOT(ISERROR(SEARCH("NO SE REQUIERE ACCIÓN DE MEJORAMIENTO",AI98)))</formula>
    </cfRule>
    <cfRule type="containsText" dxfId="643" priority="623" operator="containsText" text="CERRADA POR VENCIMIENTO DE TERMINOS">
      <formula>NOT(ISERROR(SEARCH("CERRADA POR VENCIMIENTO DE TERMINOS",AI98)))</formula>
    </cfRule>
    <cfRule type="containsText" dxfId="642" priority="624" operator="containsText" text="En Ejecución Oportuna">
      <formula>NOT(ISERROR(SEARCH("En Ejecución Oportuna",AI98)))</formula>
    </cfRule>
    <cfRule type="containsText" dxfId="641" priority="625" operator="containsText" text="Cerrada">
      <formula>NOT(ISERROR(SEARCH("Cerrada",AI98)))</formula>
    </cfRule>
    <cfRule type="containsText" dxfId="640" priority="626" operator="containsText" text="En Ejecución Vencida">
      <formula>NOT(ISERROR(SEARCH("En Ejecución Vencida",AI98)))</formula>
    </cfRule>
  </conditionalFormatting>
  <conditionalFormatting sqref="AC108">
    <cfRule type="containsText" dxfId="639" priority="581" operator="containsText" text="NO INICIADA">
      <formula>NOT(ISERROR(SEARCH("NO INICIADA",AC108)))</formula>
    </cfRule>
    <cfRule type="containsText" dxfId="638" priority="582" operator="containsText" text="CUMPLIDA">
      <formula>NOT(ISERROR(SEARCH("CUMPLIDA",AC108)))</formula>
    </cfRule>
    <cfRule type="containsText" dxfId="637" priority="583" operator="containsText" text="EN DESARROLLO">
      <formula>NOT(ISERROR(SEARCH("EN DESARROLLO",AC108)))</formula>
    </cfRule>
  </conditionalFormatting>
  <conditionalFormatting sqref="AI108">
    <cfRule type="containsText" dxfId="636" priority="576" operator="containsText" text="NO SE REQUIERE ACCIÓN DE MEJORAMIENTO">
      <formula>NOT(ISERROR(SEARCH("NO SE REQUIERE ACCIÓN DE MEJORAMIENTO",AI108)))</formula>
    </cfRule>
    <cfRule type="containsText" dxfId="635" priority="577" operator="containsText" text="CERRADA POR VENCIMIENTO DE TERMINOS">
      <formula>NOT(ISERROR(SEARCH("CERRADA POR VENCIMIENTO DE TERMINOS",AI108)))</formula>
    </cfRule>
    <cfRule type="containsText" dxfId="634" priority="578" operator="containsText" text="En Ejecución Oportuna">
      <formula>NOT(ISERROR(SEARCH("En Ejecución Oportuna",AI108)))</formula>
    </cfRule>
    <cfRule type="containsText" dxfId="633" priority="579" operator="containsText" text="Cerrada">
      <formula>NOT(ISERROR(SEARCH("Cerrada",AI108)))</formula>
    </cfRule>
    <cfRule type="containsText" dxfId="632" priority="580" operator="containsText" text="En Ejecución Vencida">
      <formula>NOT(ISERROR(SEARCH("En Ejecución Vencida",AI108)))</formula>
    </cfRule>
  </conditionalFormatting>
  <conditionalFormatting sqref="AI108">
    <cfRule type="containsText" dxfId="631" priority="571" operator="containsText" text="NO SE REQUIERE ACCIÓN DE MEJORAMIENTO">
      <formula>NOT(ISERROR(SEARCH("NO SE REQUIERE ACCIÓN DE MEJORAMIENTO",AI108)))</formula>
    </cfRule>
    <cfRule type="containsText" dxfId="630" priority="572" operator="containsText" text="CERRADA POR VENCIMIENTO DE TERMINOS">
      <formula>NOT(ISERROR(SEARCH("CERRADA POR VENCIMIENTO DE TERMINOS",AI108)))</formula>
    </cfRule>
    <cfRule type="containsText" dxfId="629" priority="573" operator="containsText" text="En Ejecución Oportuna">
      <formula>NOT(ISERROR(SEARCH("En Ejecución Oportuna",AI108)))</formula>
    </cfRule>
    <cfRule type="containsText" dxfId="628" priority="574" operator="containsText" text="Cerrada">
      <formula>NOT(ISERROR(SEARCH("Cerrada",AI108)))</formula>
    </cfRule>
    <cfRule type="containsText" dxfId="627" priority="575" operator="containsText" text="En Ejecución Vencida">
      <formula>NOT(ISERROR(SEARCH("En Ejecución Vencida",AI108)))</formula>
    </cfRule>
  </conditionalFormatting>
  <conditionalFormatting sqref="AC38 AC40:AC41 AC30:AC33 AC27:AC28 AC25 AC16 AC10:AC13 AC69 AC71:AC97">
    <cfRule type="containsText" dxfId="626" priority="568" operator="containsText" text="NO INICIADA">
      <formula>NOT(ISERROR(SEARCH("NO INICIADA",AC10)))</formula>
    </cfRule>
    <cfRule type="containsText" dxfId="625" priority="569" operator="containsText" text="CUMPLIDA">
      <formula>NOT(ISERROR(SEARCH("CUMPLIDA",AC10)))</formula>
    </cfRule>
    <cfRule type="containsText" dxfId="624" priority="570" operator="containsText" text="EN DESARROLLO">
      <formula>NOT(ISERROR(SEARCH("EN DESARROLLO",AC10)))</formula>
    </cfRule>
  </conditionalFormatting>
  <conditionalFormatting sqref="AI43 AI9:AI34 AI69:AI97">
    <cfRule type="containsText" dxfId="623" priority="563" operator="containsText" text="NO SE REQUIERE ACCIÓN DE MEJORAMIENTO">
      <formula>NOT(ISERROR(SEARCH("NO SE REQUIERE ACCIÓN DE MEJORAMIENTO",AI9)))</formula>
    </cfRule>
    <cfRule type="containsText" dxfId="622" priority="564" operator="containsText" text="CERRADA POR VENCIMIENTO DE TERMINOS">
      <formula>NOT(ISERROR(SEARCH("CERRADA POR VENCIMIENTO DE TERMINOS",AI9)))</formula>
    </cfRule>
    <cfRule type="containsText" dxfId="621" priority="565" operator="containsText" text="En Ejecución Oportuna">
      <formula>NOT(ISERROR(SEARCH("En Ejecución Oportuna",AI9)))</formula>
    </cfRule>
    <cfRule type="containsText" dxfId="620" priority="566" operator="containsText" text="Cerrada">
      <formula>NOT(ISERROR(SEARCH("Cerrada",AI9)))</formula>
    </cfRule>
    <cfRule type="containsText" dxfId="619" priority="567" operator="containsText" text="En Ejecución Vencida">
      <formula>NOT(ISERROR(SEARCH("En Ejecución Vencida",AI9)))</formula>
    </cfRule>
  </conditionalFormatting>
  <conditionalFormatting sqref="AC7:AC9">
    <cfRule type="containsText" dxfId="618" priority="560" operator="containsText" text="NO INICIADA">
      <formula>NOT(ISERROR(SEARCH("NO INICIADA",AC7)))</formula>
    </cfRule>
    <cfRule type="containsText" dxfId="617" priority="561" operator="containsText" text="CUMPLIDA">
      <formula>NOT(ISERROR(SEARCH("CUMPLIDA",AC7)))</formula>
    </cfRule>
    <cfRule type="containsText" dxfId="616" priority="562" operator="containsText" text="EN DESARROLLO">
      <formula>NOT(ISERROR(SEARCH("EN DESARROLLO",AC7)))</formula>
    </cfRule>
  </conditionalFormatting>
  <conditionalFormatting sqref="AC14">
    <cfRule type="containsText" dxfId="615" priority="557" operator="containsText" text="NO INICIADA">
      <formula>NOT(ISERROR(SEARCH("NO INICIADA",AC14)))</formula>
    </cfRule>
    <cfRule type="containsText" dxfId="614" priority="558" operator="containsText" text="CUMPLIDA">
      <formula>NOT(ISERROR(SEARCH("CUMPLIDA",AC14)))</formula>
    </cfRule>
    <cfRule type="containsText" dxfId="613" priority="559" operator="containsText" text="EN DESARROLLO">
      <formula>NOT(ISERROR(SEARCH("EN DESARROLLO",AC14)))</formula>
    </cfRule>
  </conditionalFormatting>
  <conditionalFormatting sqref="AC35">
    <cfRule type="containsText" dxfId="612" priority="554" operator="containsText" text="NO INICIADA">
      <formula>NOT(ISERROR(SEARCH("NO INICIADA",AC35)))</formula>
    </cfRule>
    <cfRule type="containsText" dxfId="611" priority="555" operator="containsText" text="CUMPLIDA">
      <formula>NOT(ISERROR(SEARCH("CUMPLIDA",AC35)))</formula>
    </cfRule>
    <cfRule type="containsText" dxfId="610" priority="556" operator="containsText" text="EN DESARROLLO">
      <formula>NOT(ISERROR(SEARCH("EN DESARROLLO",AC35)))</formula>
    </cfRule>
  </conditionalFormatting>
  <conditionalFormatting sqref="AC19">
    <cfRule type="containsText" dxfId="609" priority="551" operator="containsText" text="NO INICIADA">
      <formula>NOT(ISERROR(SEARCH("NO INICIADA",AC19)))</formula>
    </cfRule>
    <cfRule type="containsText" dxfId="608" priority="552" operator="containsText" text="CUMPLIDA">
      <formula>NOT(ISERROR(SEARCH("CUMPLIDA",AC19)))</formula>
    </cfRule>
    <cfRule type="containsText" dxfId="607" priority="553" operator="containsText" text="EN DESARROLLO">
      <formula>NOT(ISERROR(SEARCH("EN DESARROLLO",AC19)))</formula>
    </cfRule>
  </conditionalFormatting>
  <conditionalFormatting sqref="AC45">
    <cfRule type="containsText" dxfId="606" priority="548" operator="containsText" text="NO INICIADA">
      <formula>NOT(ISERROR(SEARCH("NO INICIADA",AC45)))</formula>
    </cfRule>
    <cfRule type="containsText" dxfId="605" priority="549" operator="containsText" text="CUMPLIDA">
      <formula>NOT(ISERROR(SEARCH("CUMPLIDA",AC45)))</formula>
    </cfRule>
    <cfRule type="containsText" dxfId="604" priority="550" operator="containsText" text="EN DESARROLLO">
      <formula>NOT(ISERROR(SEARCH("EN DESARROLLO",AC45)))</formula>
    </cfRule>
  </conditionalFormatting>
  <conditionalFormatting sqref="AC17:AC18">
    <cfRule type="containsText" dxfId="603" priority="545" operator="containsText" text="NO INICIADA">
      <formula>NOT(ISERROR(SEARCH("NO INICIADA",AC17)))</formula>
    </cfRule>
    <cfRule type="containsText" dxfId="602" priority="546" operator="containsText" text="CUMPLIDA">
      <formula>NOT(ISERROR(SEARCH("CUMPLIDA",AC17)))</formula>
    </cfRule>
    <cfRule type="containsText" dxfId="601" priority="547" operator="containsText" text="EN DESARROLLO">
      <formula>NOT(ISERROR(SEARCH("EN DESARROLLO",AC17)))</formula>
    </cfRule>
  </conditionalFormatting>
  <conditionalFormatting sqref="AC29">
    <cfRule type="containsText" dxfId="600" priority="542" operator="containsText" text="NO INICIADA">
      <formula>NOT(ISERROR(SEARCH("NO INICIADA",AC29)))</formula>
    </cfRule>
    <cfRule type="containsText" dxfId="599" priority="543" operator="containsText" text="CUMPLIDA">
      <formula>NOT(ISERROR(SEARCH("CUMPLIDA",AC29)))</formula>
    </cfRule>
    <cfRule type="containsText" dxfId="598" priority="544" operator="containsText" text="EN DESARROLLO">
      <formula>NOT(ISERROR(SEARCH("EN DESARROLLO",AC29)))</formula>
    </cfRule>
  </conditionalFormatting>
  <conditionalFormatting sqref="AC36">
    <cfRule type="containsText" dxfId="597" priority="539" operator="containsText" text="NO INICIADA">
      <formula>NOT(ISERROR(SEARCH("NO INICIADA",AC36)))</formula>
    </cfRule>
    <cfRule type="containsText" dxfId="596" priority="540" operator="containsText" text="CUMPLIDA">
      <formula>NOT(ISERROR(SEARCH("CUMPLIDA",AC36)))</formula>
    </cfRule>
    <cfRule type="containsText" dxfId="595" priority="541" operator="containsText" text="EN DESARROLLO">
      <formula>NOT(ISERROR(SEARCH("EN DESARROLLO",AC36)))</formula>
    </cfRule>
  </conditionalFormatting>
  <conditionalFormatting sqref="AC37">
    <cfRule type="containsText" dxfId="594" priority="536" operator="containsText" text="NO INICIADA">
      <formula>NOT(ISERROR(SEARCH("NO INICIADA",AC37)))</formula>
    </cfRule>
    <cfRule type="containsText" dxfId="593" priority="537" operator="containsText" text="CUMPLIDA">
      <formula>NOT(ISERROR(SEARCH("CUMPLIDA",AC37)))</formula>
    </cfRule>
    <cfRule type="containsText" dxfId="592" priority="538" operator="containsText" text="EN DESARROLLO">
      <formula>NOT(ISERROR(SEARCH("EN DESARROLLO",AC37)))</formula>
    </cfRule>
  </conditionalFormatting>
  <conditionalFormatting sqref="AC44">
    <cfRule type="containsText" dxfId="591" priority="533" operator="containsText" text="NO INICIADA">
      <formula>NOT(ISERROR(SEARCH("NO INICIADA",AC44)))</formula>
    </cfRule>
    <cfRule type="containsText" dxfId="590" priority="534" operator="containsText" text="CUMPLIDA">
      <formula>NOT(ISERROR(SEARCH("CUMPLIDA",AC44)))</formula>
    </cfRule>
    <cfRule type="containsText" dxfId="589" priority="535" operator="containsText" text="EN DESARROLLO">
      <formula>NOT(ISERROR(SEARCH("EN DESARROLLO",AC44)))</formula>
    </cfRule>
  </conditionalFormatting>
  <conditionalFormatting sqref="AC20">
    <cfRule type="containsText" dxfId="588" priority="530" operator="containsText" text="NO INICIADA">
      <formula>NOT(ISERROR(SEARCH("NO INICIADA",AC20)))</formula>
    </cfRule>
    <cfRule type="containsText" dxfId="587" priority="531" operator="containsText" text="CUMPLIDA">
      <formula>NOT(ISERROR(SEARCH("CUMPLIDA",AC20)))</formula>
    </cfRule>
    <cfRule type="containsText" dxfId="586" priority="532" operator="containsText" text="EN DESARROLLO">
      <formula>NOT(ISERROR(SEARCH("EN DESARROLLO",AC20)))</formula>
    </cfRule>
  </conditionalFormatting>
  <conditionalFormatting sqref="AC42">
    <cfRule type="containsText" dxfId="585" priority="527" operator="containsText" text="NO INICIADA">
      <formula>NOT(ISERROR(SEARCH("NO INICIADA",AC42)))</formula>
    </cfRule>
    <cfRule type="containsText" dxfId="584" priority="528" operator="containsText" text="CUMPLIDA">
      <formula>NOT(ISERROR(SEARCH("CUMPLIDA",AC42)))</formula>
    </cfRule>
    <cfRule type="containsText" dxfId="583" priority="529" operator="containsText" text="EN DESARROLLO">
      <formula>NOT(ISERROR(SEARCH("EN DESARROLLO",AC42)))</formula>
    </cfRule>
  </conditionalFormatting>
  <conditionalFormatting sqref="AC43">
    <cfRule type="containsText" dxfId="582" priority="524" operator="containsText" text="NO INICIADA">
      <formula>NOT(ISERROR(SEARCH("NO INICIADA",AC43)))</formula>
    </cfRule>
    <cfRule type="containsText" dxfId="581" priority="525" operator="containsText" text="CUMPLIDA">
      <formula>NOT(ISERROR(SEARCH("CUMPLIDA",AC43)))</formula>
    </cfRule>
    <cfRule type="containsText" dxfId="580" priority="526" operator="containsText" text="EN DESARROLLO">
      <formula>NOT(ISERROR(SEARCH("EN DESARROLLO",AC43)))</formula>
    </cfRule>
  </conditionalFormatting>
  <conditionalFormatting sqref="AC21">
    <cfRule type="containsText" dxfId="579" priority="521" operator="containsText" text="NO INICIADA">
      <formula>NOT(ISERROR(SEARCH("NO INICIADA",AC21)))</formula>
    </cfRule>
    <cfRule type="containsText" dxfId="578" priority="522" operator="containsText" text="CUMPLIDA">
      <formula>NOT(ISERROR(SEARCH("CUMPLIDA",AC21)))</formula>
    </cfRule>
    <cfRule type="containsText" dxfId="577" priority="523" operator="containsText" text="EN DESARROLLO">
      <formula>NOT(ISERROR(SEARCH("EN DESARROLLO",AC21)))</formula>
    </cfRule>
  </conditionalFormatting>
  <conditionalFormatting sqref="AC34">
    <cfRule type="containsText" dxfId="576" priority="518" operator="containsText" text="NO INICIADA">
      <formula>NOT(ISERROR(SEARCH("NO INICIADA",AC34)))</formula>
    </cfRule>
    <cfRule type="containsText" dxfId="575" priority="519" operator="containsText" text="CUMPLIDA">
      <formula>NOT(ISERROR(SEARCH("CUMPLIDA",AC34)))</formula>
    </cfRule>
    <cfRule type="containsText" dxfId="574" priority="520" operator="containsText" text="EN DESARROLLO">
      <formula>NOT(ISERROR(SEARCH("EN DESARROLLO",AC34)))</formula>
    </cfRule>
  </conditionalFormatting>
  <conditionalFormatting sqref="AC22">
    <cfRule type="containsText" dxfId="573" priority="515" operator="containsText" text="NO INICIADA">
      <formula>NOT(ISERROR(SEARCH("NO INICIADA",AC22)))</formula>
    </cfRule>
    <cfRule type="containsText" dxfId="572" priority="516" operator="containsText" text="CUMPLIDA">
      <formula>NOT(ISERROR(SEARCH("CUMPLIDA",AC22)))</formula>
    </cfRule>
    <cfRule type="containsText" dxfId="571" priority="517" operator="containsText" text="EN DESARROLLO">
      <formula>NOT(ISERROR(SEARCH("EN DESARROLLO",AC22)))</formula>
    </cfRule>
  </conditionalFormatting>
  <conditionalFormatting sqref="AC26">
    <cfRule type="containsText" dxfId="570" priority="512" operator="containsText" text="NO INICIADA">
      <formula>NOT(ISERROR(SEARCH("NO INICIADA",AC26)))</formula>
    </cfRule>
    <cfRule type="containsText" dxfId="569" priority="513" operator="containsText" text="CUMPLIDA">
      <formula>NOT(ISERROR(SEARCH("CUMPLIDA",AC26)))</formula>
    </cfRule>
    <cfRule type="containsText" dxfId="568" priority="514" operator="containsText" text="EN DESARROLLO">
      <formula>NOT(ISERROR(SEARCH("EN DESARROLLO",AC26)))</formula>
    </cfRule>
  </conditionalFormatting>
  <conditionalFormatting sqref="AI7">
    <cfRule type="containsText" dxfId="567" priority="507" operator="containsText" text="NO SE REQUIERE ACCIÓN DE MEJORAMIENTO">
      <formula>NOT(ISERROR(SEARCH("NO SE REQUIERE ACCIÓN DE MEJORAMIENTO",AI7)))</formula>
    </cfRule>
    <cfRule type="containsText" dxfId="566" priority="508" operator="containsText" text="CERRADA POR VENCIMIENTO DE TERMINOS">
      <formula>NOT(ISERROR(SEARCH("CERRADA POR VENCIMIENTO DE TERMINOS",AI7)))</formula>
    </cfRule>
    <cfRule type="containsText" dxfId="565" priority="509" operator="containsText" text="En Ejecución Oportuna">
      <formula>NOT(ISERROR(SEARCH("En Ejecución Oportuna",AI7)))</formula>
    </cfRule>
    <cfRule type="containsText" dxfId="564" priority="510" operator="containsText" text="Cerrada">
      <formula>NOT(ISERROR(SEARCH("Cerrada",AI7)))</formula>
    </cfRule>
    <cfRule type="containsText" dxfId="563" priority="511" operator="containsText" text="En Ejecución Vencida">
      <formula>NOT(ISERROR(SEARCH("En Ejecución Vencida",AI7)))</formula>
    </cfRule>
  </conditionalFormatting>
  <conditionalFormatting sqref="AI8">
    <cfRule type="containsText" dxfId="562" priority="502" operator="containsText" text="NO SE REQUIERE ACCIÓN DE MEJORAMIENTO">
      <formula>NOT(ISERROR(SEARCH("NO SE REQUIERE ACCIÓN DE MEJORAMIENTO",AI8)))</formula>
    </cfRule>
    <cfRule type="containsText" dxfId="561" priority="503" operator="containsText" text="CERRADA POR VENCIMIENTO DE TERMINOS">
      <formula>NOT(ISERROR(SEARCH("CERRADA POR VENCIMIENTO DE TERMINOS",AI8)))</formula>
    </cfRule>
    <cfRule type="containsText" dxfId="560" priority="504" operator="containsText" text="En Ejecución Oportuna">
      <formula>NOT(ISERROR(SEARCH("En Ejecución Oportuna",AI8)))</formula>
    </cfRule>
    <cfRule type="containsText" dxfId="559" priority="505" operator="containsText" text="Cerrada">
      <formula>NOT(ISERROR(SEARCH("Cerrada",AI8)))</formula>
    </cfRule>
    <cfRule type="containsText" dxfId="558" priority="506" operator="containsText" text="En Ejecución Vencida">
      <formula>NOT(ISERROR(SEARCH("En Ejecución Vencida",AI8)))</formula>
    </cfRule>
  </conditionalFormatting>
  <conditionalFormatting sqref="AI35">
    <cfRule type="containsText" dxfId="557" priority="497" operator="containsText" text="NO SE REQUIERE ACCIÓN DE MEJORAMIENTO">
      <formula>NOT(ISERROR(SEARCH("NO SE REQUIERE ACCIÓN DE MEJORAMIENTO",AI35)))</formula>
    </cfRule>
    <cfRule type="containsText" dxfId="556" priority="498" operator="containsText" text="CERRADA POR VENCIMIENTO DE TERMINOS">
      <formula>NOT(ISERROR(SEARCH("CERRADA POR VENCIMIENTO DE TERMINOS",AI35)))</formula>
    </cfRule>
    <cfRule type="containsText" dxfId="555" priority="499" operator="containsText" text="En Ejecución Oportuna">
      <formula>NOT(ISERROR(SEARCH("En Ejecución Oportuna",AI35)))</formula>
    </cfRule>
    <cfRule type="containsText" dxfId="554" priority="500" operator="containsText" text="Cerrada">
      <formula>NOT(ISERROR(SEARCH("Cerrada",AI35)))</formula>
    </cfRule>
    <cfRule type="containsText" dxfId="553" priority="501" operator="containsText" text="En Ejecución Vencida">
      <formula>NOT(ISERROR(SEARCH("En Ejecución Vencida",AI35)))</formula>
    </cfRule>
  </conditionalFormatting>
  <conditionalFormatting sqref="AI36">
    <cfRule type="containsText" dxfId="552" priority="492" operator="containsText" text="NO SE REQUIERE ACCIÓN DE MEJORAMIENTO">
      <formula>NOT(ISERROR(SEARCH("NO SE REQUIERE ACCIÓN DE MEJORAMIENTO",AI36)))</formula>
    </cfRule>
    <cfRule type="containsText" dxfId="551" priority="493" operator="containsText" text="CERRADA POR VENCIMIENTO DE TERMINOS">
      <formula>NOT(ISERROR(SEARCH("CERRADA POR VENCIMIENTO DE TERMINOS",AI36)))</formula>
    </cfRule>
    <cfRule type="containsText" dxfId="550" priority="494" operator="containsText" text="En Ejecución Oportuna">
      <formula>NOT(ISERROR(SEARCH("En Ejecución Oportuna",AI36)))</formula>
    </cfRule>
    <cfRule type="containsText" dxfId="549" priority="495" operator="containsText" text="Cerrada">
      <formula>NOT(ISERROR(SEARCH("Cerrada",AI36)))</formula>
    </cfRule>
    <cfRule type="containsText" dxfId="548" priority="496" operator="containsText" text="En Ejecución Vencida">
      <formula>NOT(ISERROR(SEARCH("En Ejecución Vencida",AI36)))</formula>
    </cfRule>
  </conditionalFormatting>
  <conditionalFormatting sqref="AI37">
    <cfRule type="containsText" dxfId="547" priority="487" operator="containsText" text="NO SE REQUIERE ACCIÓN DE MEJORAMIENTO">
      <formula>NOT(ISERROR(SEARCH("NO SE REQUIERE ACCIÓN DE MEJORAMIENTO",AI37)))</formula>
    </cfRule>
    <cfRule type="containsText" dxfId="546" priority="488" operator="containsText" text="CERRADA POR VENCIMIENTO DE TERMINOS">
      <formula>NOT(ISERROR(SEARCH("CERRADA POR VENCIMIENTO DE TERMINOS",AI37)))</formula>
    </cfRule>
    <cfRule type="containsText" dxfId="545" priority="489" operator="containsText" text="En Ejecución Oportuna">
      <formula>NOT(ISERROR(SEARCH("En Ejecución Oportuna",AI37)))</formula>
    </cfRule>
    <cfRule type="containsText" dxfId="544" priority="490" operator="containsText" text="Cerrada">
      <formula>NOT(ISERROR(SEARCH("Cerrada",AI37)))</formula>
    </cfRule>
    <cfRule type="containsText" dxfId="543" priority="491" operator="containsText" text="En Ejecución Vencida">
      <formula>NOT(ISERROR(SEARCH("En Ejecución Vencida",AI37)))</formula>
    </cfRule>
  </conditionalFormatting>
  <conditionalFormatting sqref="AI38">
    <cfRule type="containsText" dxfId="542" priority="482" operator="containsText" text="NO SE REQUIERE ACCIÓN DE MEJORAMIENTO">
      <formula>NOT(ISERROR(SEARCH("NO SE REQUIERE ACCIÓN DE MEJORAMIENTO",AI38)))</formula>
    </cfRule>
    <cfRule type="containsText" dxfId="541" priority="483" operator="containsText" text="CERRADA POR VENCIMIENTO DE TERMINOS">
      <formula>NOT(ISERROR(SEARCH("CERRADA POR VENCIMIENTO DE TERMINOS",AI38)))</formula>
    </cfRule>
    <cfRule type="containsText" dxfId="540" priority="484" operator="containsText" text="En Ejecución Oportuna">
      <formula>NOT(ISERROR(SEARCH("En Ejecución Oportuna",AI38)))</formula>
    </cfRule>
    <cfRule type="containsText" dxfId="539" priority="485" operator="containsText" text="Cerrada">
      <formula>NOT(ISERROR(SEARCH("Cerrada",AI38)))</formula>
    </cfRule>
    <cfRule type="containsText" dxfId="538" priority="486" operator="containsText" text="En Ejecución Vencida">
      <formula>NOT(ISERROR(SEARCH("En Ejecución Vencida",AI38)))</formula>
    </cfRule>
  </conditionalFormatting>
  <conditionalFormatting sqref="AI39">
    <cfRule type="containsText" dxfId="537" priority="477" operator="containsText" text="NO SE REQUIERE ACCIÓN DE MEJORAMIENTO">
      <formula>NOT(ISERROR(SEARCH("NO SE REQUIERE ACCIÓN DE MEJORAMIENTO",AI39)))</formula>
    </cfRule>
    <cfRule type="containsText" dxfId="536" priority="478" operator="containsText" text="CERRADA POR VENCIMIENTO DE TERMINOS">
      <formula>NOT(ISERROR(SEARCH("CERRADA POR VENCIMIENTO DE TERMINOS",AI39)))</formula>
    </cfRule>
    <cfRule type="containsText" dxfId="535" priority="479" operator="containsText" text="En Ejecución Oportuna">
      <formula>NOT(ISERROR(SEARCH("En Ejecución Oportuna",AI39)))</formula>
    </cfRule>
    <cfRule type="containsText" dxfId="534" priority="480" operator="containsText" text="Cerrada">
      <formula>NOT(ISERROR(SEARCH("Cerrada",AI39)))</formula>
    </cfRule>
    <cfRule type="containsText" dxfId="533" priority="481" operator="containsText" text="En Ejecución Vencida">
      <formula>NOT(ISERROR(SEARCH("En Ejecución Vencida",AI39)))</formula>
    </cfRule>
  </conditionalFormatting>
  <conditionalFormatting sqref="AI40">
    <cfRule type="containsText" dxfId="532" priority="472" operator="containsText" text="NO SE REQUIERE ACCIÓN DE MEJORAMIENTO">
      <formula>NOT(ISERROR(SEARCH("NO SE REQUIERE ACCIÓN DE MEJORAMIENTO",AI40)))</formula>
    </cfRule>
    <cfRule type="containsText" dxfId="531" priority="473" operator="containsText" text="CERRADA POR VENCIMIENTO DE TERMINOS">
      <formula>NOT(ISERROR(SEARCH("CERRADA POR VENCIMIENTO DE TERMINOS",AI40)))</formula>
    </cfRule>
    <cfRule type="containsText" dxfId="530" priority="474" operator="containsText" text="En Ejecución Oportuna">
      <formula>NOT(ISERROR(SEARCH("En Ejecución Oportuna",AI40)))</formula>
    </cfRule>
    <cfRule type="containsText" dxfId="529" priority="475" operator="containsText" text="Cerrada">
      <formula>NOT(ISERROR(SEARCH("Cerrada",AI40)))</formula>
    </cfRule>
    <cfRule type="containsText" dxfId="528" priority="476" operator="containsText" text="En Ejecución Vencida">
      <formula>NOT(ISERROR(SEARCH("En Ejecución Vencida",AI40)))</formula>
    </cfRule>
  </conditionalFormatting>
  <conditionalFormatting sqref="AI41">
    <cfRule type="containsText" dxfId="527" priority="467" operator="containsText" text="NO SE REQUIERE ACCIÓN DE MEJORAMIENTO">
      <formula>NOT(ISERROR(SEARCH("NO SE REQUIERE ACCIÓN DE MEJORAMIENTO",AI41)))</formula>
    </cfRule>
    <cfRule type="containsText" dxfId="526" priority="468" operator="containsText" text="CERRADA POR VENCIMIENTO DE TERMINOS">
      <formula>NOT(ISERROR(SEARCH("CERRADA POR VENCIMIENTO DE TERMINOS",AI41)))</formula>
    </cfRule>
    <cfRule type="containsText" dxfId="525" priority="469" operator="containsText" text="En Ejecución Oportuna">
      <formula>NOT(ISERROR(SEARCH("En Ejecución Oportuna",AI41)))</formula>
    </cfRule>
    <cfRule type="containsText" dxfId="524" priority="470" operator="containsText" text="Cerrada">
      <formula>NOT(ISERROR(SEARCH("Cerrada",AI41)))</formula>
    </cfRule>
    <cfRule type="containsText" dxfId="523" priority="471" operator="containsText" text="En Ejecución Vencida">
      <formula>NOT(ISERROR(SEARCH("En Ejecución Vencida",AI41)))</formula>
    </cfRule>
  </conditionalFormatting>
  <conditionalFormatting sqref="AI42">
    <cfRule type="containsText" dxfId="522" priority="462" operator="containsText" text="NO SE REQUIERE ACCIÓN DE MEJORAMIENTO">
      <formula>NOT(ISERROR(SEARCH("NO SE REQUIERE ACCIÓN DE MEJORAMIENTO",AI42)))</formula>
    </cfRule>
    <cfRule type="containsText" dxfId="521" priority="463" operator="containsText" text="CERRADA POR VENCIMIENTO DE TERMINOS">
      <formula>NOT(ISERROR(SEARCH("CERRADA POR VENCIMIENTO DE TERMINOS",AI42)))</formula>
    </cfRule>
    <cfRule type="containsText" dxfId="520" priority="464" operator="containsText" text="En Ejecución Oportuna">
      <formula>NOT(ISERROR(SEARCH("En Ejecución Oportuna",AI42)))</formula>
    </cfRule>
    <cfRule type="containsText" dxfId="519" priority="465" operator="containsText" text="Cerrada">
      <formula>NOT(ISERROR(SEARCH("Cerrada",AI42)))</formula>
    </cfRule>
    <cfRule type="containsText" dxfId="518" priority="466" operator="containsText" text="En Ejecución Vencida">
      <formula>NOT(ISERROR(SEARCH("En Ejecución Vencida",AI42)))</formula>
    </cfRule>
  </conditionalFormatting>
  <conditionalFormatting sqref="AI44">
    <cfRule type="containsText" dxfId="517" priority="457" operator="containsText" text="NO SE REQUIERE ACCIÓN DE MEJORAMIENTO">
      <formula>NOT(ISERROR(SEARCH("NO SE REQUIERE ACCIÓN DE MEJORAMIENTO",AI44)))</formula>
    </cfRule>
    <cfRule type="containsText" dxfId="516" priority="458" operator="containsText" text="CERRADA POR VENCIMIENTO DE TERMINOS">
      <formula>NOT(ISERROR(SEARCH("CERRADA POR VENCIMIENTO DE TERMINOS",AI44)))</formula>
    </cfRule>
    <cfRule type="containsText" dxfId="515" priority="459" operator="containsText" text="En Ejecución Oportuna">
      <formula>NOT(ISERROR(SEARCH("En Ejecución Oportuna",AI44)))</formula>
    </cfRule>
    <cfRule type="containsText" dxfId="514" priority="460" operator="containsText" text="Cerrada">
      <formula>NOT(ISERROR(SEARCH("Cerrada",AI44)))</formula>
    </cfRule>
    <cfRule type="containsText" dxfId="513" priority="461" operator="containsText" text="En Ejecución Vencida">
      <formula>NOT(ISERROR(SEARCH("En Ejecución Vencida",AI44)))</formula>
    </cfRule>
  </conditionalFormatting>
  <conditionalFormatting sqref="AI45">
    <cfRule type="containsText" dxfId="512" priority="452" operator="containsText" text="NO SE REQUIERE ACCIÓN DE MEJORAMIENTO">
      <formula>NOT(ISERROR(SEARCH("NO SE REQUIERE ACCIÓN DE MEJORAMIENTO",AI45)))</formula>
    </cfRule>
    <cfRule type="containsText" dxfId="511" priority="453" operator="containsText" text="CERRADA POR VENCIMIENTO DE TERMINOS">
      <formula>NOT(ISERROR(SEARCH("CERRADA POR VENCIMIENTO DE TERMINOS",AI45)))</formula>
    </cfRule>
    <cfRule type="containsText" dxfId="510" priority="454" operator="containsText" text="En Ejecución Oportuna">
      <formula>NOT(ISERROR(SEARCH("En Ejecución Oportuna",AI45)))</formula>
    </cfRule>
    <cfRule type="containsText" dxfId="509" priority="455" operator="containsText" text="Cerrada">
      <formula>NOT(ISERROR(SEARCH("Cerrada",AI45)))</formula>
    </cfRule>
    <cfRule type="containsText" dxfId="508" priority="456" operator="containsText" text="En Ejecución Vencida">
      <formula>NOT(ISERROR(SEARCH("En Ejecución Vencida",AI45)))</formula>
    </cfRule>
  </conditionalFormatting>
  <conditionalFormatting sqref="AC15">
    <cfRule type="containsText" dxfId="507" priority="449" operator="containsText" text="NO INICIADA">
      <formula>NOT(ISERROR(SEARCH("NO INICIADA",AC15)))</formula>
    </cfRule>
    <cfRule type="containsText" dxfId="506" priority="450" operator="containsText" text="CUMPLIDA">
      <formula>NOT(ISERROR(SEARCH("CUMPLIDA",AC15)))</formula>
    </cfRule>
    <cfRule type="containsText" dxfId="505" priority="451" operator="containsText" text="EN DESARROLLO">
      <formula>NOT(ISERROR(SEARCH("EN DESARROLLO",AC15)))</formula>
    </cfRule>
  </conditionalFormatting>
  <conditionalFormatting sqref="AC23:AC24">
    <cfRule type="containsText" dxfId="504" priority="446" operator="containsText" text="NO INICIADA">
      <formula>NOT(ISERROR(SEARCH("NO INICIADA",AC23)))</formula>
    </cfRule>
    <cfRule type="containsText" dxfId="503" priority="447" operator="containsText" text="CUMPLIDA">
      <formula>NOT(ISERROR(SEARCH("CUMPLIDA",AC23)))</formula>
    </cfRule>
    <cfRule type="containsText" dxfId="502" priority="448" operator="containsText" text="EN DESARROLLO">
      <formula>NOT(ISERROR(SEARCH("EN DESARROLLO",AC23)))</formula>
    </cfRule>
  </conditionalFormatting>
  <conditionalFormatting sqref="AC39">
    <cfRule type="containsText" dxfId="501" priority="443" operator="containsText" text="NO INICIADA">
      <formula>NOT(ISERROR(SEARCH("NO INICIADA",AC39)))</formula>
    </cfRule>
    <cfRule type="containsText" dxfId="500" priority="444" operator="containsText" text="CUMPLIDA">
      <formula>NOT(ISERROR(SEARCH("CUMPLIDA",AC39)))</formula>
    </cfRule>
    <cfRule type="containsText" dxfId="499" priority="445" operator="containsText" text="EN DESARROLLO">
      <formula>NOT(ISERROR(SEARCH("EN DESARROLLO",AC39)))</formula>
    </cfRule>
  </conditionalFormatting>
  <conditionalFormatting sqref="AC46:AC50 AC53:AC68">
    <cfRule type="containsText" dxfId="498" priority="440" operator="containsText" text="NO INICIADA">
      <formula>NOT(ISERROR(SEARCH("NO INICIADA",AC46)))</formula>
    </cfRule>
    <cfRule type="containsText" dxfId="497" priority="441" operator="containsText" text="CUMPLIDA">
      <formula>NOT(ISERROR(SEARCH("CUMPLIDA",AC46)))</formula>
    </cfRule>
    <cfRule type="containsText" dxfId="496" priority="442" operator="containsText" text="EN DESARROLLO">
      <formula>NOT(ISERROR(SEARCH("EN DESARROLLO",AC46)))</formula>
    </cfRule>
  </conditionalFormatting>
  <conditionalFormatting sqref="AI46:AI97">
    <cfRule type="containsText" dxfId="495" priority="435" operator="containsText" text="NO SE REQUIERE ACCIÓN DE MEJORAMIENTO">
      <formula>NOT(ISERROR(SEARCH("NO SE REQUIERE ACCIÓN DE MEJORAMIENTO",AI46)))</formula>
    </cfRule>
    <cfRule type="containsText" dxfId="494" priority="436" operator="containsText" text="CERRADA POR VENCIMIENTO DE TERMINOS">
      <formula>NOT(ISERROR(SEARCH("CERRADA POR VENCIMIENTO DE TERMINOS",AI46)))</formula>
    </cfRule>
    <cfRule type="containsText" dxfId="493" priority="437" operator="containsText" text="En Ejecución Oportuna">
      <formula>NOT(ISERROR(SEARCH("En Ejecución Oportuna",AI46)))</formula>
    </cfRule>
    <cfRule type="containsText" dxfId="492" priority="438" operator="containsText" text="Cerrada">
      <formula>NOT(ISERROR(SEARCH("Cerrada",AI46)))</formula>
    </cfRule>
    <cfRule type="containsText" dxfId="491" priority="439" operator="containsText" text="En Ejecución Vencida">
      <formula>NOT(ISERROR(SEARCH("En Ejecución Vencida",AI46)))</formula>
    </cfRule>
  </conditionalFormatting>
  <conditionalFormatting sqref="AC51:AC52">
    <cfRule type="containsText" dxfId="490" priority="432" operator="containsText" text="NO INICIADA">
      <formula>NOT(ISERROR(SEARCH("NO INICIADA",AC51)))</formula>
    </cfRule>
    <cfRule type="containsText" dxfId="489" priority="433" operator="containsText" text="CUMPLIDA">
      <formula>NOT(ISERROR(SEARCH("CUMPLIDA",AC51)))</formula>
    </cfRule>
    <cfRule type="containsText" dxfId="488" priority="434" operator="containsText" text="EN DESARROLLO">
      <formula>NOT(ISERROR(SEARCH("EN DESARROLLO",AC51)))</formula>
    </cfRule>
  </conditionalFormatting>
  <conditionalFormatting sqref="AI51:AI52">
    <cfRule type="containsText" dxfId="487" priority="427" operator="containsText" text="NO SE REQUIERE ACCIÓN DE MEJORAMIENTO">
      <formula>NOT(ISERROR(SEARCH("NO SE REQUIERE ACCIÓN DE MEJORAMIENTO",AI51)))</formula>
    </cfRule>
    <cfRule type="containsText" dxfId="486" priority="428" operator="containsText" text="CERRADA POR VENCIMIENTO DE TERMINOS">
      <formula>NOT(ISERROR(SEARCH("CERRADA POR VENCIMIENTO DE TERMINOS",AI51)))</formula>
    </cfRule>
    <cfRule type="containsText" dxfId="485" priority="429" operator="containsText" text="En Ejecución Oportuna">
      <formula>NOT(ISERROR(SEARCH("En Ejecución Oportuna",AI51)))</formula>
    </cfRule>
    <cfRule type="containsText" dxfId="484" priority="430" operator="containsText" text="Cerrada">
      <formula>NOT(ISERROR(SEARCH("Cerrada",AI51)))</formula>
    </cfRule>
    <cfRule type="containsText" dxfId="483" priority="431" operator="containsText" text="En Ejecución Vencida">
      <formula>NOT(ISERROR(SEARCH("En Ejecución Vencida",AI51)))</formula>
    </cfRule>
  </conditionalFormatting>
  <conditionalFormatting sqref="AC109">
    <cfRule type="containsText" dxfId="482" priority="424" operator="containsText" text="NO INICIADA">
      <formula>NOT(ISERROR(SEARCH("NO INICIADA",AC109)))</formula>
    </cfRule>
    <cfRule type="containsText" dxfId="481" priority="425" operator="containsText" text="CUMPLIDA">
      <formula>NOT(ISERROR(SEARCH("CUMPLIDA",AC109)))</formula>
    </cfRule>
    <cfRule type="containsText" dxfId="480" priority="426" operator="containsText" text="EN DESARROLLO">
      <formula>NOT(ISERROR(SEARCH("EN DESARROLLO",AC109)))</formula>
    </cfRule>
  </conditionalFormatting>
  <conditionalFormatting sqref="AI109">
    <cfRule type="containsText" dxfId="479" priority="419" operator="containsText" text="NO SE REQUIERE ACCIÓN DE MEJORAMIENTO">
      <formula>NOT(ISERROR(SEARCH("NO SE REQUIERE ACCIÓN DE MEJORAMIENTO",AI109)))</formula>
    </cfRule>
    <cfRule type="containsText" dxfId="478" priority="420" operator="containsText" text="CERRADA POR VENCIMIENTO DE TERMINOS">
      <formula>NOT(ISERROR(SEARCH("CERRADA POR VENCIMIENTO DE TERMINOS",AI109)))</formula>
    </cfRule>
    <cfRule type="containsText" dxfId="477" priority="421" operator="containsText" text="En Ejecución Oportuna">
      <formula>NOT(ISERROR(SEARCH("En Ejecución Oportuna",AI109)))</formula>
    </cfRule>
    <cfRule type="containsText" dxfId="476" priority="422" operator="containsText" text="Cerrada">
      <formula>NOT(ISERROR(SEARCH("Cerrada",AI109)))</formula>
    </cfRule>
    <cfRule type="containsText" dxfId="475" priority="423" operator="containsText" text="En Ejecución Vencida">
      <formula>NOT(ISERROR(SEARCH("En Ejecución Vencida",AI109)))</formula>
    </cfRule>
  </conditionalFormatting>
  <conditionalFormatting sqref="AI109">
    <cfRule type="containsText" dxfId="474" priority="414" operator="containsText" text="NO SE REQUIERE ACCIÓN DE MEJORAMIENTO">
      <formula>NOT(ISERROR(SEARCH("NO SE REQUIERE ACCIÓN DE MEJORAMIENTO",AI109)))</formula>
    </cfRule>
    <cfRule type="containsText" dxfId="473" priority="415" operator="containsText" text="CERRADA POR VENCIMIENTO DE TERMINOS">
      <formula>NOT(ISERROR(SEARCH("CERRADA POR VENCIMIENTO DE TERMINOS",AI109)))</formula>
    </cfRule>
    <cfRule type="containsText" dxfId="472" priority="416" operator="containsText" text="En Ejecución Oportuna">
      <formula>NOT(ISERROR(SEARCH("En Ejecución Oportuna",AI109)))</formula>
    </cfRule>
    <cfRule type="containsText" dxfId="471" priority="417" operator="containsText" text="Cerrada">
      <formula>NOT(ISERROR(SEARCH("Cerrada",AI109)))</formula>
    </cfRule>
    <cfRule type="containsText" dxfId="470" priority="418" operator="containsText" text="En Ejecución Vencida">
      <formula>NOT(ISERROR(SEARCH("En Ejecución Vencida",AI109)))</formula>
    </cfRule>
  </conditionalFormatting>
  <conditionalFormatting sqref="AC110">
    <cfRule type="containsText" dxfId="469" priority="411" operator="containsText" text="NO INICIADA">
      <formula>NOT(ISERROR(SEARCH("NO INICIADA",AC110)))</formula>
    </cfRule>
    <cfRule type="containsText" dxfId="468" priority="412" operator="containsText" text="CUMPLIDA">
      <formula>NOT(ISERROR(SEARCH("CUMPLIDA",AC110)))</formula>
    </cfRule>
    <cfRule type="containsText" dxfId="467" priority="413" operator="containsText" text="EN DESARROLLO">
      <formula>NOT(ISERROR(SEARCH("EN DESARROLLO",AC110)))</formula>
    </cfRule>
  </conditionalFormatting>
  <conditionalFormatting sqref="AI110">
    <cfRule type="containsText" dxfId="466" priority="406" operator="containsText" text="NO SE REQUIERE ACCIÓN DE MEJORAMIENTO">
      <formula>NOT(ISERROR(SEARCH("NO SE REQUIERE ACCIÓN DE MEJORAMIENTO",AI110)))</formula>
    </cfRule>
    <cfRule type="containsText" dxfId="465" priority="407" operator="containsText" text="CERRADA POR VENCIMIENTO DE TERMINOS">
      <formula>NOT(ISERROR(SEARCH("CERRADA POR VENCIMIENTO DE TERMINOS",AI110)))</formula>
    </cfRule>
    <cfRule type="containsText" dxfId="464" priority="408" operator="containsText" text="En Ejecución Oportuna">
      <formula>NOT(ISERROR(SEARCH("En Ejecución Oportuna",AI110)))</formula>
    </cfRule>
    <cfRule type="containsText" dxfId="463" priority="409" operator="containsText" text="Cerrada">
      <formula>NOT(ISERROR(SEARCH("Cerrada",AI110)))</formula>
    </cfRule>
    <cfRule type="containsText" dxfId="462" priority="410" operator="containsText" text="En Ejecución Vencida">
      <formula>NOT(ISERROR(SEARCH("En Ejecución Vencida",AI110)))</formula>
    </cfRule>
  </conditionalFormatting>
  <conditionalFormatting sqref="AI110">
    <cfRule type="containsText" dxfId="461" priority="401" operator="containsText" text="NO SE REQUIERE ACCIÓN DE MEJORAMIENTO">
      <formula>NOT(ISERROR(SEARCH("NO SE REQUIERE ACCIÓN DE MEJORAMIENTO",AI110)))</formula>
    </cfRule>
    <cfRule type="containsText" dxfId="460" priority="402" operator="containsText" text="CERRADA POR VENCIMIENTO DE TERMINOS">
      <formula>NOT(ISERROR(SEARCH("CERRADA POR VENCIMIENTO DE TERMINOS",AI110)))</formula>
    </cfRule>
    <cfRule type="containsText" dxfId="459" priority="403" operator="containsText" text="En Ejecución Oportuna">
      <formula>NOT(ISERROR(SEARCH("En Ejecución Oportuna",AI110)))</formula>
    </cfRule>
    <cfRule type="containsText" dxfId="458" priority="404" operator="containsText" text="Cerrada">
      <formula>NOT(ISERROR(SEARCH("Cerrada",AI110)))</formula>
    </cfRule>
    <cfRule type="containsText" dxfId="457" priority="405" operator="containsText" text="En Ejecución Vencida">
      <formula>NOT(ISERROR(SEARCH("En Ejecución Vencida",AI110)))</formula>
    </cfRule>
  </conditionalFormatting>
  <conditionalFormatting sqref="AC111">
    <cfRule type="containsText" dxfId="456" priority="398" operator="containsText" text="NO INICIADA">
      <formula>NOT(ISERROR(SEARCH("NO INICIADA",AC111)))</formula>
    </cfRule>
    <cfRule type="containsText" dxfId="455" priority="399" operator="containsText" text="CUMPLIDA">
      <formula>NOT(ISERROR(SEARCH("CUMPLIDA",AC111)))</formula>
    </cfRule>
    <cfRule type="containsText" dxfId="454" priority="400" operator="containsText" text="EN DESARROLLO">
      <formula>NOT(ISERROR(SEARCH("EN DESARROLLO",AC111)))</formula>
    </cfRule>
  </conditionalFormatting>
  <conditionalFormatting sqref="AI111">
    <cfRule type="containsText" dxfId="453" priority="393" operator="containsText" text="NO SE REQUIERE ACCIÓN DE MEJORAMIENTO">
      <formula>NOT(ISERROR(SEARCH("NO SE REQUIERE ACCIÓN DE MEJORAMIENTO",AI111)))</formula>
    </cfRule>
    <cfRule type="containsText" dxfId="452" priority="394" operator="containsText" text="CERRADA POR VENCIMIENTO DE TERMINOS">
      <formula>NOT(ISERROR(SEARCH("CERRADA POR VENCIMIENTO DE TERMINOS",AI111)))</formula>
    </cfRule>
    <cfRule type="containsText" dxfId="451" priority="395" operator="containsText" text="En Ejecución Oportuna">
      <formula>NOT(ISERROR(SEARCH("En Ejecución Oportuna",AI111)))</formula>
    </cfRule>
    <cfRule type="containsText" dxfId="450" priority="396" operator="containsText" text="Cerrada">
      <formula>NOT(ISERROR(SEARCH("Cerrada",AI111)))</formula>
    </cfRule>
    <cfRule type="containsText" dxfId="449" priority="397" operator="containsText" text="En Ejecución Vencida">
      <formula>NOT(ISERROR(SEARCH("En Ejecución Vencida",AI111)))</formula>
    </cfRule>
  </conditionalFormatting>
  <conditionalFormatting sqref="AI111">
    <cfRule type="containsText" dxfId="448" priority="388" operator="containsText" text="NO SE REQUIERE ACCIÓN DE MEJORAMIENTO">
      <formula>NOT(ISERROR(SEARCH("NO SE REQUIERE ACCIÓN DE MEJORAMIENTO",AI111)))</formula>
    </cfRule>
    <cfRule type="containsText" dxfId="447" priority="389" operator="containsText" text="CERRADA POR VENCIMIENTO DE TERMINOS">
      <formula>NOT(ISERROR(SEARCH("CERRADA POR VENCIMIENTO DE TERMINOS",AI111)))</formula>
    </cfRule>
    <cfRule type="containsText" dxfId="446" priority="390" operator="containsText" text="En Ejecución Oportuna">
      <formula>NOT(ISERROR(SEARCH("En Ejecución Oportuna",AI111)))</formula>
    </cfRule>
    <cfRule type="containsText" dxfId="445" priority="391" operator="containsText" text="Cerrada">
      <formula>NOT(ISERROR(SEARCH("Cerrada",AI111)))</formula>
    </cfRule>
    <cfRule type="containsText" dxfId="444" priority="392" operator="containsText" text="En Ejecución Vencida">
      <formula>NOT(ISERROR(SEARCH("En Ejecución Vencida",AI111)))</formula>
    </cfRule>
  </conditionalFormatting>
  <conditionalFormatting sqref="AC70">
    <cfRule type="containsText" dxfId="443" priority="385" operator="containsText" text="NO INICIADA">
      <formula>NOT(ISERROR(SEARCH("NO INICIADA",AC70)))</formula>
    </cfRule>
    <cfRule type="containsText" dxfId="442" priority="386" operator="containsText" text="CUMPLIDA">
      <formula>NOT(ISERROR(SEARCH("CUMPLIDA",AC70)))</formula>
    </cfRule>
    <cfRule type="containsText" dxfId="441" priority="387" operator="containsText" text="EN DESARROLLO">
      <formula>NOT(ISERROR(SEARCH("EN DESARROLLO",AC70)))</formula>
    </cfRule>
  </conditionalFormatting>
  <conditionalFormatting sqref="AC112">
    <cfRule type="containsText" dxfId="440" priority="382" operator="containsText" text="NO INICIADA">
      <formula>NOT(ISERROR(SEARCH("NO INICIADA",AC112)))</formula>
    </cfRule>
    <cfRule type="containsText" dxfId="439" priority="383" operator="containsText" text="CUMPLIDA">
      <formula>NOT(ISERROR(SEARCH("CUMPLIDA",AC112)))</formula>
    </cfRule>
    <cfRule type="containsText" dxfId="438" priority="384" operator="containsText" text="EN DESARROLLO">
      <formula>NOT(ISERROR(SEARCH("EN DESARROLLO",AC112)))</formula>
    </cfRule>
  </conditionalFormatting>
  <conditionalFormatting sqref="AI112">
    <cfRule type="containsText" dxfId="437" priority="377" operator="containsText" text="NO SE REQUIERE ACCIÓN DE MEJORAMIENTO">
      <formula>NOT(ISERROR(SEARCH("NO SE REQUIERE ACCIÓN DE MEJORAMIENTO",AI112)))</formula>
    </cfRule>
    <cfRule type="containsText" dxfId="436" priority="378" operator="containsText" text="CERRADA POR VENCIMIENTO DE TERMINOS">
      <formula>NOT(ISERROR(SEARCH("CERRADA POR VENCIMIENTO DE TERMINOS",AI112)))</formula>
    </cfRule>
    <cfRule type="containsText" dxfId="435" priority="379" operator="containsText" text="En Ejecución Oportuna">
      <formula>NOT(ISERROR(SEARCH("En Ejecución Oportuna",AI112)))</formula>
    </cfRule>
    <cfRule type="containsText" dxfId="434" priority="380" operator="containsText" text="Cerrada">
      <formula>NOT(ISERROR(SEARCH("Cerrada",AI112)))</formula>
    </cfRule>
    <cfRule type="containsText" dxfId="433" priority="381" operator="containsText" text="En Ejecución Vencida">
      <formula>NOT(ISERROR(SEARCH("En Ejecución Vencida",AI112)))</formula>
    </cfRule>
  </conditionalFormatting>
  <conditionalFormatting sqref="AI112">
    <cfRule type="containsText" dxfId="432" priority="372" operator="containsText" text="NO SE REQUIERE ACCIÓN DE MEJORAMIENTO">
      <formula>NOT(ISERROR(SEARCH("NO SE REQUIERE ACCIÓN DE MEJORAMIENTO",AI112)))</formula>
    </cfRule>
    <cfRule type="containsText" dxfId="431" priority="373" operator="containsText" text="CERRADA POR VENCIMIENTO DE TERMINOS">
      <formula>NOT(ISERROR(SEARCH("CERRADA POR VENCIMIENTO DE TERMINOS",AI112)))</formula>
    </cfRule>
    <cfRule type="containsText" dxfId="430" priority="374" operator="containsText" text="En Ejecución Oportuna">
      <formula>NOT(ISERROR(SEARCH("En Ejecución Oportuna",AI112)))</formula>
    </cfRule>
    <cfRule type="containsText" dxfId="429" priority="375" operator="containsText" text="Cerrada">
      <formula>NOT(ISERROR(SEARCH("Cerrada",AI112)))</formula>
    </cfRule>
    <cfRule type="containsText" dxfId="428" priority="376" operator="containsText" text="En Ejecución Vencida">
      <formula>NOT(ISERROR(SEARCH("En Ejecución Vencida",AI112)))</formula>
    </cfRule>
  </conditionalFormatting>
  <conditionalFormatting sqref="AC113">
    <cfRule type="containsText" dxfId="427" priority="369" operator="containsText" text="NO INICIADA">
      <formula>NOT(ISERROR(SEARCH("NO INICIADA",AC113)))</formula>
    </cfRule>
    <cfRule type="containsText" dxfId="426" priority="370" operator="containsText" text="CUMPLIDA">
      <formula>NOT(ISERROR(SEARCH("CUMPLIDA",AC113)))</formula>
    </cfRule>
    <cfRule type="containsText" dxfId="425" priority="371" operator="containsText" text="EN DESARROLLO">
      <formula>NOT(ISERROR(SEARCH("EN DESARROLLO",AC113)))</formula>
    </cfRule>
  </conditionalFormatting>
  <conditionalFormatting sqref="AI113">
    <cfRule type="containsText" dxfId="424" priority="364" operator="containsText" text="NO SE REQUIERE ACCIÓN DE MEJORAMIENTO">
      <formula>NOT(ISERROR(SEARCH("NO SE REQUIERE ACCIÓN DE MEJORAMIENTO",AI113)))</formula>
    </cfRule>
    <cfRule type="containsText" dxfId="423" priority="365" operator="containsText" text="CERRADA POR VENCIMIENTO DE TERMINOS">
      <formula>NOT(ISERROR(SEARCH("CERRADA POR VENCIMIENTO DE TERMINOS",AI113)))</formula>
    </cfRule>
    <cfRule type="containsText" dxfId="422" priority="366" operator="containsText" text="En Ejecución Oportuna">
      <formula>NOT(ISERROR(SEARCH("En Ejecución Oportuna",AI113)))</formula>
    </cfRule>
    <cfRule type="containsText" dxfId="421" priority="367" operator="containsText" text="Cerrada">
      <formula>NOT(ISERROR(SEARCH("Cerrada",AI113)))</formula>
    </cfRule>
    <cfRule type="containsText" dxfId="420" priority="368" operator="containsText" text="En Ejecución Vencida">
      <formula>NOT(ISERROR(SEARCH("En Ejecución Vencida",AI113)))</formula>
    </cfRule>
  </conditionalFormatting>
  <conditionalFormatting sqref="AI113">
    <cfRule type="containsText" dxfId="419" priority="359" operator="containsText" text="NO SE REQUIERE ACCIÓN DE MEJORAMIENTO">
      <formula>NOT(ISERROR(SEARCH("NO SE REQUIERE ACCIÓN DE MEJORAMIENTO",AI113)))</formula>
    </cfRule>
    <cfRule type="containsText" dxfId="418" priority="360" operator="containsText" text="CERRADA POR VENCIMIENTO DE TERMINOS">
      <formula>NOT(ISERROR(SEARCH("CERRADA POR VENCIMIENTO DE TERMINOS",AI113)))</formula>
    </cfRule>
    <cfRule type="containsText" dxfId="417" priority="361" operator="containsText" text="En Ejecución Oportuna">
      <formula>NOT(ISERROR(SEARCH("En Ejecución Oportuna",AI113)))</formula>
    </cfRule>
    <cfRule type="containsText" dxfId="416" priority="362" operator="containsText" text="Cerrada">
      <formula>NOT(ISERROR(SEARCH("Cerrada",AI113)))</formula>
    </cfRule>
    <cfRule type="containsText" dxfId="415" priority="363" operator="containsText" text="En Ejecución Vencida">
      <formula>NOT(ISERROR(SEARCH("En Ejecución Vencida",AI113)))</formula>
    </cfRule>
  </conditionalFormatting>
  <conditionalFormatting sqref="AC114">
    <cfRule type="containsText" dxfId="414" priority="356" operator="containsText" text="NO INICIADA">
      <formula>NOT(ISERROR(SEARCH("NO INICIADA",AC114)))</formula>
    </cfRule>
    <cfRule type="containsText" dxfId="413" priority="357" operator="containsText" text="CUMPLIDA">
      <formula>NOT(ISERROR(SEARCH("CUMPLIDA",AC114)))</formula>
    </cfRule>
    <cfRule type="containsText" dxfId="412" priority="358" operator="containsText" text="EN DESARROLLO">
      <formula>NOT(ISERROR(SEARCH("EN DESARROLLO",AC114)))</formula>
    </cfRule>
  </conditionalFormatting>
  <conditionalFormatting sqref="AI114">
    <cfRule type="containsText" dxfId="411" priority="351" operator="containsText" text="NO SE REQUIERE ACCIÓN DE MEJORAMIENTO">
      <formula>NOT(ISERROR(SEARCH("NO SE REQUIERE ACCIÓN DE MEJORAMIENTO",AI114)))</formula>
    </cfRule>
    <cfRule type="containsText" dxfId="410" priority="352" operator="containsText" text="CERRADA POR VENCIMIENTO DE TERMINOS">
      <formula>NOT(ISERROR(SEARCH("CERRADA POR VENCIMIENTO DE TERMINOS",AI114)))</formula>
    </cfRule>
    <cfRule type="containsText" dxfId="409" priority="353" operator="containsText" text="En Ejecución Oportuna">
      <formula>NOT(ISERROR(SEARCH("En Ejecución Oportuna",AI114)))</formula>
    </cfRule>
    <cfRule type="containsText" dxfId="408" priority="354" operator="containsText" text="Cerrada">
      <formula>NOT(ISERROR(SEARCH("Cerrada",AI114)))</formula>
    </cfRule>
    <cfRule type="containsText" dxfId="407" priority="355" operator="containsText" text="En Ejecución Vencida">
      <formula>NOT(ISERROR(SEARCH("En Ejecución Vencida",AI114)))</formula>
    </cfRule>
  </conditionalFormatting>
  <conditionalFormatting sqref="AI114">
    <cfRule type="containsText" dxfId="406" priority="346" operator="containsText" text="NO SE REQUIERE ACCIÓN DE MEJORAMIENTO">
      <formula>NOT(ISERROR(SEARCH("NO SE REQUIERE ACCIÓN DE MEJORAMIENTO",AI114)))</formula>
    </cfRule>
    <cfRule type="containsText" dxfId="405" priority="347" operator="containsText" text="CERRADA POR VENCIMIENTO DE TERMINOS">
      <formula>NOT(ISERROR(SEARCH("CERRADA POR VENCIMIENTO DE TERMINOS",AI114)))</formula>
    </cfRule>
    <cfRule type="containsText" dxfId="404" priority="348" operator="containsText" text="En Ejecución Oportuna">
      <formula>NOT(ISERROR(SEARCH("En Ejecución Oportuna",AI114)))</formula>
    </cfRule>
    <cfRule type="containsText" dxfId="403" priority="349" operator="containsText" text="Cerrada">
      <formula>NOT(ISERROR(SEARCH("Cerrada",AI114)))</formula>
    </cfRule>
    <cfRule type="containsText" dxfId="402" priority="350" operator="containsText" text="En Ejecución Vencida">
      <formula>NOT(ISERROR(SEARCH("En Ejecución Vencida",AI114)))</formula>
    </cfRule>
  </conditionalFormatting>
  <conditionalFormatting sqref="AC115">
    <cfRule type="containsText" dxfId="401" priority="343" operator="containsText" text="NO INICIADA">
      <formula>NOT(ISERROR(SEARCH("NO INICIADA",AC115)))</formula>
    </cfRule>
    <cfRule type="containsText" dxfId="400" priority="344" operator="containsText" text="CUMPLIDA">
      <formula>NOT(ISERROR(SEARCH("CUMPLIDA",AC115)))</formula>
    </cfRule>
    <cfRule type="containsText" dxfId="399" priority="345" operator="containsText" text="EN DESARROLLO">
      <formula>NOT(ISERROR(SEARCH("EN DESARROLLO",AC115)))</formula>
    </cfRule>
  </conditionalFormatting>
  <conditionalFormatting sqref="AI115">
    <cfRule type="containsText" dxfId="398" priority="338" operator="containsText" text="NO SE REQUIERE ACCIÓN DE MEJORAMIENTO">
      <formula>NOT(ISERROR(SEARCH("NO SE REQUIERE ACCIÓN DE MEJORAMIENTO",AI115)))</formula>
    </cfRule>
    <cfRule type="containsText" dxfId="397" priority="339" operator="containsText" text="CERRADA POR VENCIMIENTO DE TERMINOS">
      <formula>NOT(ISERROR(SEARCH("CERRADA POR VENCIMIENTO DE TERMINOS",AI115)))</formula>
    </cfRule>
    <cfRule type="containsText" dxfId="396" priority="340" operator="containsText" text="En Ejecución Oportuna">
      <formula>NOT(ISERROR(SEARCH("En Ejecución Oportuna",AI115)))</formula>
    </cfRule>
    <cfRule type="containsText" dxfId="395" priority="341" operator="containsText" text="Cerrada">
      <formula>NOT(ISERROR(SEARCH("Cerrada",AI115)))</formula>
    </cfRule>
    <cfRule type="containsText" dxfId="394" priority="342" operator="containsText" text="En Ejecución Vencida">
      <formula>NOT(ISERROR(SEARCH("En Ejecución Vencida",AI115)))</formula>
    </cfRule>
  </conditionalFormatting>
  <conditionalFormatting sqref="AI115">
    <cfRule type="containsText" dxfId="393" priority="333" operator="containsText" text="NO SE REQUIERE ACCIÓN DE MEJORAMIENTO">
      <formula>NOT(ISERROR(SEARCH("NO SE REQUIERE ACCIÓN DE MEJORAMIENTO",AI115)))</formula>
    </cfRule>
    <cfRule type="containsText" dxfId="392" priority="334" operator="containsText" text="CERRADA POR VENCIMIENTO DE TERMINOS">
      <formula>NOT(ISERROR(SEARCH("CERRADA POR VENCIMIENTO DE TERMINOS",AI115)))</formula>
    </cfRule>
    <cfRule type="containsText" dxfId="391" priority="335" operator="containsText" text="En Ejecución Oportuna">
      <formula>NOT(ISERROR(SEARCH("En Ejecución Oportuna",AI115)))</formula>
    </cfRule>
    <cfRule type="containsText" dxfId="390" priority="336" operator="containsText" text="Cerrada">
      <formula>NOT(ISERROR(SEARCH("Cerrada",AI115)))</formula>
    </cfRule>
    <cfRule type="containsText" dxfId="389" priority="337" operator="containsText" text="En Ejecución Vencida">
      <formula>NOT(ISERROR(SEARCH("En Ejecución Vencida",AI115)))</formula>
    </cfRule>
  </conditionalFormatting>
  <conditionalFormatting sqref="AC116">
    <cfRule type="containsText" dxfId="388" priority="330" operator="containsText" text="NO INICIADA">
      <formula>NOT(ISERROR(SEARCH("NO INICIADA",AC116)))</formula>
    </cfRule>
    <cfRule type="containsText" dxfId="387" priority="331" operator="containsText" text="CUMPLIDA">
      <formula>NOT(ISERROR(SEARCH("CUMPLIDA",AC116)))</formula>
    </cfRule>
    <cfRule type="containsText" dxfId="386" priority="332" operator="containsText" text="EN DESARROLLO">
      <formula>NOT(ISERROR(SEARCH("EN DESARROLLO",AC116)))</formula>
    </cfRule>
  </conditionalFormatting>
  <conditionalFormatting sqref="AI116">
    <cfRule type="containsText" dxfId="385" priority="325" operator="containsText" text="NO SE REQUIERE ACCIÓN DE MEJORAMIENTO">
      <formula>NOT(ISERROR(SEARCH("NO SE REQUIERE ACCIÓN DE MEJORAMIENTO",AI116)))</formula>
    </cfRule>
    <cfRule type="containsText" dxfId="384" priority="326" operator="containsText" text="CERRADA POR VENCIMIENTO DE TERMINOS">
      <formula>NOT(ISERROR(SEARCH("CERRADA POR VENCIMIENTO DE TERMINOS",AI116)))</formula>
    </cfRule>
    <cfRule type="containsText" dxfId="383" priority="327" operator="containsText" text="En Ejecución Oportuna">
      <formula>NOT(ISERROR(SEARCH("En Ejecución Oportuna",AI116)))</formula>
    </cfRule>
    <cfRule type="containsText" dxfId="382" priority="328" operator="containsText" text="Cerrada">
      <formula>NOT(ISERROR(SEARCH("Cerrada",AI116)))</formula>
    </cfRule>
    <cfRule type="containsText" dxfId="381" priority="329" operator="containsText" text="En Ejecución Vencida">
      <formula>NOT(ISERROR(SEARCH("En Ejecución Vencida",AI116)))</formula>
    </cfRule>
  </conditionalFormatting>
  <conditionalFormatting sqref="AI116">
    <cfRule type="containsText" dxfId="380" priority="320" operator="containsText" text="NO SE REQUIERE ACCIÓN DE MEJORAMIENTO">
      <formula>NOT(ISERROR(SEARCH("NO SE REQUIERE ACCIÓN DE MEJORAMIENTO",AI116)))</formula>
    </cfRule>
    <cfRule type="containsText" dxfId="379" priority="321" operator="containsText" text="CERRADA POR VENCIMIENTO DE TERMINOS">
      <formula>NOT(ISERROR(SEARCH("CERRADA POR VENCIMIENTO DE TERMINOS",AI116)))</formula>
    </cfRule>
    <cfRule type="containsText" dxfId="378" priority="322" operator="containsText" text="En Ejecución Oportuna">
      <formula>NOT(ISERROR(SEARCH("En Ejecución Oportuna",AI116)))</formula>
    </cfRule>
    <cfRule type="containsText" dxfId="377" priority="323" operator="containsText" text="Cerrada">
      <formula>NOT(ISERROR(SEARCH("Cerrada",AI116)))</formula>
    </cfRule>
    <cfRule type="containsText" dxfId="376" priority="324" operator="containsText" text="En Ejecución Vencida">
      <formula>NOT(ISERROR(SEARCH("En Ejecución Vencida",AI116)))</formula>
    </cfRule>
  </conditionalFormatting>
  <conditionalFormatting sqref="AC117">
    <cfRule type="containsText" dxfId="375" priority="317" operator="containsText" text="NO INICIADA">
      <formula>NOT(ISERROR(SEARCH("NO INICIADA",AC117)))</formula>
    </cfRule>
    <cfRule type="containsText" dxfId="374" priority="318" operator="containsText" text="CUMPLIDA">
      <formula>NOT(ISERROR(SEARCH("CUMPLIDA",AC117)))</formula>
    </cfRule>
    <cfRule type="containsText" dxfId="373" priority="319" operator="containsText" text="EN DESARROLLO">
      <formula>NOT(ISERROR(SEARCH("EN DESARROLLO",AC117)))</formula>
    </cfRule>
  </conditionalFormatting>
  <conditionalFormatting sqref="AI117">
    <cfRule type="containsText" dxfId="372" priority="312" operator="containsText" text="NO SE REQUIERE ACCIÓN DE MEJORAMIENTO">
      <formula>NOT(ISERROR(SEARCH("NO SE REQUIERE ACCIÓN DE MEJORAMIENTO",AI117)))</formula>
    </cfRule>
    <cfRule type="containsText" dxfId="371" priority="313" operator="containsText" text="CERRADA POR VENCIMIENTO DE TERMINOS">
      <formula>NOT(ISERROR(SEARCH("CERRADA POR VENCIMIENTO DE TERMINOS",AI117)))</formula>
    </cfRule>
    <cfRule type="containsText" dxfId="370" priority="314" operator="containsText" text="En Ejecución Oportuna">
      <formula>NOT(ISERROR(SEARCH("En Ejecución Oportuna",AI117)))</formula>
    </cfRule>
    <cfRule type="containsText" dxfId="369" priority="315" operator="containsText" text="Cerrada">
      <formula>NOT(ISERROR(SEARCH("Cerrada",AI117)))</formula>
    </cfRule>
    <cfRule type="containsText" dxfId="368" priority="316" operator="containsText" text="En Ejecución Vencida">
      <formula>NOT(ISERROR(SEARCH("En Ejecución Vencida",AI117)))</formula>
    </cfRule>
  </conditionalFormatting>
  <conditionalFormatting sqref="AI117">
    <cfRule type="containsText" dxfId="367" priority="307" operator="containsText" text="NO SE REQUIERE ACCIÓN DE MEJORAMIENTO">
      <formula>NOT(ISERROR(SEARCH("NO SE REQUIERE ACCIÓN DE MEJORAMIENTO",AI117)))</formula>
    </cfRule>
    <cfRule type="containsText" dxfId="366" priority="308" operator="containsText" text="CERRADA POR VENCIMIENTO DE TERMINOS">
      <formula>NOT(ISERROR(SEARCH("CERRADA POR VENCIMIENTO DE TERMINOS",AI117)))</formula>
    </cfRule>
    <cfRule type="containsText" dxfId="365" priority="309" operator="containsText" text="En Ejecución Oportuna">
      <formula>NOT(ISERROR(SEARCH("En Ejecución Oportuna",AI117)))</formula>
    </cfRule>
    <cfRule type="containsText" dxfId="364" priority="310" operator="containsText" text="Cerrada">
      <formula>NOT(ISERROR(SEARCH("Cerrada",AI117)))</formula>
    </cfRule>
    <cfRule type="containsText" dxfId="363" priority="311" operator="containsText" text="En Ejecución Vencida">
      <formula>NOT(ISERROR(SEARCH("En Ejecución Vencida",AI117)))</formula>
    </cfRule>
  </conditionalFormatting>
  <conditionalFormatting sqref="AC118">
    <cfRule type="containsText" dxfId="362" priority="304" operator="containsText" text="NO INICIADA">
      <formula>NOT(ISERROR(SEARCH("NO INICIADA",AC118)))</formula>
    </cfRule>
    <cfRule type="containsText" dxfId="361" priority="305" operator="containsText" text="CUMPLIDA">
      <formula>NOT(ISERROR(SEARCH("CUMPLIDA",AC118)))</formula>
    </cfRule>
    <cfRule type="containsText" dxfId="360" priority="306" operator="containsText" text="EN DESARROLLO">
      <formula>NOT(ISERROR(SEARCH("EN DESARROLLO",AC118)))</formula>
    </cfRule>
  </conditionalFormatting>
  <conditionalFormatting sqref="AI118">
    <cfRule type="containsText" dxfId="359" priority="299" operator="containsText" text="NO SE REQUIERE ACCIÓN DE MEJORAMIENTO">
      <formula>NOT(ISERROR(SEARCH("NO SE REQUIERE ACCIÓN DE MEJORAMIENTO",AI118)))</formula>
    </cfRule>
    <cfRule type="containsText" dxfId="358" priority="300" operator="containsText" text="CERRADA POR VENCIMIENTO DE TERMINOS">
      <formula>NOT(ISERROR(SEARCH("CERRADA POR VENCIMIENTO DE TERMINOS",AI118)))</formula>
    </cfRule>
    <cfRule type="containsText" dxfId="357" priority="301" operator="containsText" text="En Ejecución Oportuna">
      <formula>NOT(ISERROR(SEARCH("En Ejecución Oportuna",AI118)))</formula>
    </cfRule>
    <cfRule type="containsText" dxfId="356" priority="302" operator="containsText" text="Cerrada">
      <formula>NOT(ISERROR(SEARCH("Cerrada",AI118)))</formula>
    </cfRule>
    <cfRule type="containsText" dxfId="355" priority="303" operator="containsText" text="En Ejecución Vencida">
      <formula>NOT(ISERROR(SEARCH("En Ejecución Vencida",AI118)))</formula>
    </cfRule>
  </conditionalFormatting>
  <conditionalFormatting sqref="AC119">
    <cfRule type="containsText" dxfId="354" priority="296" operator="containsText" text="NO INICIADA">
      <formula>NOT(ISERROR(SEARCH("NO INICIADA",AC119)))</formula>
    </cfRule>
    <cfRule type="containsText" dxfId="353" priority="297" operator="containsText" text="CUMPLIDA">
      <formula>NOT(ISERROR(SEARCH("CUMPLIDA",AC119)))</formula>
    </cfRule>
    <cfRule type="containsText" dxfId="352" priority="298" operator="containsText" text="EN DESARROLLO">
      <formula>NOT(ISERROR(SEARCH("EN DESARROLLO",AC119)))</formula>
    </cfRule>
  </conditionalFormatting>
  <conditionalFormatting sqref="AI119">
    <cfRule type="containsText" dxfId="351" priority="291" operator="containsText" text="NO SE REQUIERE ACCIÓN DE MEJORAMIENTO">
      <formula>NOT(ISERROR(SEARCH("NO SE REQUIERE ACCIÓN DE MEJORAMIENTO",AI119)))</formula>
    </cfRule>
    <cfRule type="containsText" dxfId="350" priority="292" operator="containsText" text="CERRADA POR VENCIMIENTO DE TERMINOS">
      <formula>NOT(ISERROR(SEARCH("CERRADA POR VENCIMIENTO DE TERMINOS",AI119)))</formula>
    </cfRule>
    <cfRule type="containsText" dxfId="349" priority="293" operator="containsText" text="En Ejecución Oportuna">
      <formula>NOT(ISERROR(SEARCH("En Ejecución Oportuna",AI119)))</formula>
    </cfRule>
    <cfRule type="containsText" dxfId="348" priority="294" operator="containsText" text="Cerrada">
      <formula>NOT(ISERROR(SEARCH("Cerrada",AI119)))</formula>
    </cfRule>
    <cfRule type="containsText" dxfId="347" priority="295" operator="containsText" text="En Ejecución Vencida">
      <formula>NOT(ISERROR(SEARCH("En Ejecución Vencida",AI119)))</formula>
    </cfRule>
  </conditionalFormatting>
  <conditionalFormatting sqref="AC120">
    <cfRule type="containsText" dxfId="346" priority="288" operator="containsText" text="NO INICIADA">
      <formula>NOT(ISERROR(SEARCH("NO INICIADA",AC120)))</formula>
    </cfRule>
    <cfRule type="containsText" dxfId="345" priority="289" operator="containsText" text="CUMPLIDA">
      <formula>NOT(ISERROR(SEARCH("CUMPLIDA",AC120)))</formula>
    </cfRule>
    <cfRule type="containsText" dxfId="344" priority="290" operator="containsText" text="EN DESARROLLO">
      <formula>NOT(ISERROR(SEARCH("EN DESARROLLO",AC120)))</formula>
    </cfRule>
  </conditionalFormatting>
  <conditionalFormatting sqref="AI120">
    <cfRule type="containsText" dxfId="343" priority="283" operator="containsText" text="NO SE REQUIERE ACCIÓN DE MEJORAMIENTO">
      <formula>NOT(ISERROR(SEARCH("NO SE REQUIERE ACCIÓN DE MEJORAMIENTO",AI120)))</formula>
    </cfRule>
    <cfRule type="containsText" dxfId="342" priority="284" operator="containsText" text="CERRADA POR VENCIMIENTO DE TERMINOS">
      <formula>NOT(ISERROR(SEARCH("CERRADA POR VENCIMIENTO DE TERMINOS",AI120)))</formula>
    </cfRule>
    <cfRule type="containsText" dxfId="341" priority="285" operator="containsText" text="En Ejecución Oportuna">
      <formula>NOT(ISERROR(SEARCH("En Ejecución Oportuna",AI120)))</formula>
    </cfRule>
    <cfRule type="containsText" dxfId="340" priority="286" operator="containsText" text="Cerrada">
      <formula>NOT(ISERROR(SEARCH("Cerrada",AI120)))</formula>
    </cfRule>
    <cfRule type="containsText" dxfId="339" priority="287" operator="containsText" text="En Ejecución Vencida">
      <formula>NOT(ISERROR(SEARCH("En Ejecución Vencida",AI120)))</formula>
    </cfRule>
  </conditionalFormatting>
  <conditionalFormatting sqref="AC121">
    <cfRule type="containsText" dxfId="338" priority="280" operator="containsText" text="NO INICIADA">
      <formula>NOT(ISERROR(SEARCH("NO INICIADA",AC121)))</formula>
    </cfRule>
    <cfRule type="containsText" dxfId="337" priority="281" operator="containsText" text="CUMPLIDA">
      <formula>NOT(ISERROR(SEARCH("CUMPLIDA",AC121)))</formula>
    </cfRule>
    <cfRule type="containsText" dxfId="336" priority="282" operator="containsText" text="EN DESARROLLO">
      <formula>NOT(ISERROR(SEARCH("EN DESARROLLO",AC121)))</formula>
    </cfRule>
  </conditionalFormatting>
  <conditionalFormatting sqref="AI121">
    <cfRule type="containsText" dxfId="335" priority="275" operator="containsText" text="NO SE REQUIERE ACCIÓN DE MEJORAMIENTO">
      <formula>NOT(ISERROR(SEARCH("NO SE REQUIERE ACCIÓN DE MEJORAMIENTO",AI121)))</formula>
    </cfRule>
    <cfRule type="containsText" dxfId="334" priority="276" operator="containsText" text="CERRADA POR VENCIMIENTO DE TERMINOS">
      <formula>NOT(ISERROR(SEARCH("CERRADA POR VENCIMIENTO DE TERMINOS",AI121)))</formula>
    </cfRule>
    <cfRule type="containsText" dxfId="333" priority="277" operator="containsText" text="En Ejecución Oportuna">
      <formula>NOT(ISERROR(SEARCH("En Ejecución Oportuna",AI121)))</formula>
    </cfRule>
    <cfRule type="containsText" dxfId="332" priority="278" operator="containsText" text="Cerrada">
      <formula>NOT(ISERROR(SEARCH("Cerrada",AI121)))</formula>
    </cfRule>
    <cfRule type="containsText" dxfId="331" priority="279" operator="containsText" text="En Ejecución Vencida">
      <formula>NOT(ISERROR(SEARCH("En Ejecución Vencida",AI121)))</formula>
    </cfRule>
  </conditionalFormatting>
  <conditionalFormatting sqref="AC122">
    <cfRule type="containsText" dxfId="330" priority="272" operator="containsText" text="NO INICIADA">
      <formula>NOT(ISERROR(SEARCH("NO INICIADA",AC122)))</formula>
    </cfRule>
    <cfRule type="containsText" dxfId="329" priority="273" operator="containsText" text="CUMPLIDA">
      <formula>NOT(ISERROR(SEARCH("CUMPLIDA",AC122)))</formula>
    </cfRule>
    <cfRule type="containsText" dxfId="328" priority="274" operator="containsText" text="EN DESARROLLO">
      <formula>NOT(ISERROR(SEARCH("EN DESARROLLO",AC122)))</formula>
    </cfRule>
  </conditionalFormatting>
  <conditionalFormatting sqref="AI122">
    <cfRule type="containsText" dxfId="327" priority="267" operator="containsText" text="NO SE REQUIERE ACCIÓN DE MEJORAMIENTO">
      <formula>NOT(ISERROR(SEARCH("NO SE REQUIERE ACCIÓN DE MEJORAMIENTO",AI122)))</formula>
    </cfRule>
    <cfRule type="containsText" dxfId="326" priority="268" operator="containsText" text="CERRADA POR VENCIMIENTO DE TERMINOS">
      <formula>NOT(ISERROR(SEARCH("CERRADA POR VENCIMIENTO DE TERMINOS",AI122)))</formula>
    </cfRule>
    <cfRule type="containsText" dxfId="325" priority="269" operator="containsText" text="En Ejecución Oportuna">
      <formula>NOT(ISERROR(SEARCH("En Ejecución Oportuna",AI122)))</formula>
    </cfRule>
    <cfRule type="containsText" dxfId="324" priority="270" operator="containsText" text="Cerrada">
      <formula>NOT(ISERROR(SEARCH("Cerrada",AI122)))</formula>
    </cfRule>
    <cfRule type="containsText" dxfId="323" priority="271" operator="containsText" text="En Ejecución Vencida">
      <formula>NOT(ISERROR(SEARCH("En Ejecución Vencida",AI122)))</formula>
    </cfRule>
  </conditionalFormatting>
  <conditionalFormatting sqref="AC123">
    <cfRule type="containsText" dxfId="322" priority="264" operator="containsText" text="NO INICIADA">
      <formula>NOT(ISERROR(SEARCH("NO INICIADA",AC123)))</formula>
    </cfRule>
    <cfRule type="containsText" dxfId="321" priority="265" operator="containsText" text="CUMPLIDA">
      <formula>NOT(ISERROR(SEARCH("CUMPLIDA",AC123)))</formula>
    </cfRule>
    <cfRule type="containsText" dxfId="320" priority="266" operator="containsText" text="EN DESARROLLO">
      <formula>NOT(ISERROR(SEARCH("EN DESARROLLO",AC123)))</formula>
    </cfRule>
  </conditionalFormatting>
  <conditionalFormatting sqref="AI123">
    <cfRule type="containsText" dxfId="319" priority="259" operator="containsText" text="NO SE REQUIERE ACCIÓN DE MEJORAMIENTO">
      <formula>NOT(ISERROR(SEARCH("NO SE REQUIERE ACCIÓN DE MEJORAMIENTO",AI123)))</formula>
    </cfRule>
    <cfRule type="containsText" dxfId="318" priority="260" operator="containsText" text="CERRADA POR VENCIMIENTO DE TERMINOS">
      <formula>NOT(ISERROR(SEARCH("CERRADA POR VENCIMIENTO DE TERMINOS",AI123)))</formula>
    </cfRule>
    <cfRule type="containsText" dxfId="317" priority="261" operator="containsText" text="En Ejecución Oportuna">
      <formula>NOT(ISERROR(SEARCH("En Ejecución Oportuna",AI123)))</formula>
    </cfRule>
    <cfRule type="containsText" dxfId="316" priority="262" operator="containsText" text="Cerrada">
      <formula>NOT(ISERROR(SEARCH("Cerrada",AI123)))</formula>
    </cfRule>
    <cfRule type="containsText" dxfId="315" priority="263" operator="containsText" text="En Ejecución Vencida">
      <formula>NOT(ISERROR(SEARCH("En Ejecución Vencida",AI123)))</formula>
    </cfRule>
  </conditionalFormatting>
  <conditionalFormatting sqref="AC124">
    <cfRule type="containsText" dxfId="314" priority="256" operator="containsText" text="NO INICIADA">
      <formula>NOT(ISERROR(SEARCH("NO INICIADA",AC124)))</formula>
    </cfRule>
    <cfRule type="containsText" dxfId="313" priority="257" operator="containsText" text="CUMPLIDA">
      <formula>NOT(ISERROR(SEARCH("CUMPLIDA",AC124)))</formula>
    </cfRule>
    <cfRule type="containsText" dxfId="312" priority="258" operator="containsText" text="EN DESARROLLO">
      <formula>NOT(ISERROR(SEARCH("EN DESARROLLO",AC124)))</formula>
    </cfRule>
  </conditionalFormatting>
  <conditionalFormatting sqref="AI124">
    <cfRule type="containsText" dxfId="311" priority="251" operator="containsText" text="NO SE REQUIERE ACCIÓN DE MEJORAMIENTO">
      <formula>NOT(ISERROR(SEARCH("NO SE REQUIERE ACCIÓN DE MEJORAMIENTO",AI124)))</formula>
    </cfRule>
    <cfRule type="containsText" dxfId="310" priority="252" operator="containsText" text="CERRADA POR VENCIMIENTO DE TERMINOS">
      <formula>NOT(ISERROR(SEARCH("CERRADA POR VENCIMIENTO DE TERMINOS",AI124)))</formula>
    </cfRule>
    <cfRule type="containsText" dxfId="309" priority="253" operator="containsText" text="En Ejecución Oportuna">
      <formula>NOT(ISERROR(SEARCH("En Ejecución Oportuna",AI124)))</formula>
    </cfRule>
    <cfRule type="containsText" dxfId="308" priority="254" operator="containsText" text="Cerrada">
      <formula>NOT(ISERROR(SEARCH("Cerrada",AI124)))</formula>
    </cfRule>
    <cfRule type="containsText" dxfId="307" priority="255" operator="containsText" text="En Ejecución Vencida">
      <formula>NOT(ISERROR(SEARCH("En Ejecución Vencida",AI124)))</formula>
    </cfRule>
  </conditionalFormatting>
  <conditionalFormatting sqref="AC125">
    <cfRule type="containsText" dxfId="306" priority="248" operator="containsText" text="NO INICIADA">
      <formula>NOT(ISERROR(SEARCH("NO INICIADA",AC125)))</formula>
    </cfRule>
    <cfRule type="containsText" dxfId="305" priority="249" operator="containsText" text="CUMPLIDA">
      <formula>NOT(ISERROR(SEARCH("CUMPLIDA",AC125)))</formula>
    </cfRule>
    <cfRule type="containsText" dxfId="304" priority="250" operator="containsText" text="EN DESARROLLO">
      <formula>NOT(ISERROR(SEARCH("EN DESARROLLO",AC125)))</formula>
    </cfRule>
  </conditionalFormatting>
  <conditionalFormatting sqref="AI125">
    <cfRule type="containsText" dxfId="303" priority="243" operator="containsText" text="NO SE REQUIERE ACCIÓN DE MEJORAMIENTO">
      <formula>NOT(ISERROR(SEARCH("NO SE REQUIERE ACCIÓN DE MEJORAMIENTO",AI125)))</formula>
    </cfRule>
    <cfRule type="containsText" dxfId="302" priority="244" operator="containsText" text="CERRADA POR VENCIMIENTO DE TERMINOS">
      <formula>NOT(ISERROR(SEARCH("CERRADA POR VENCIMIENTO DE TERMINOS",AI125)))</formula>
    </cfRule>
    <cfRule type="containsText" dxfId="301" priority="245" operator="containsText" text="En Ejecución Oportuna">
      <formula>NOT(ISERROR(SEARCH("En Ejecución Oportuna",AI125)))</formula>
    </cfRule>
    <cfRule type="containsText" dxfId="300" priority="246" operator="containsText" text="Cerrada">
      <formula>NOT(ISERROR(SEARCH("Cerrada",AI125)))</formula>
    </cfRule>
    <cfRule type="containsText" dxfId="299" priority="247" operator="containsText" text="En Ejecución Vencida">
      <formula>NOT(ISERROR(SEARCH("En Ejecución Vencida",AI125)))</formula>
    </cfRule>
  </conditionalFormatting>
  <conditionalFormatting sqref="AC126">
    <cfRule type="containsText" dxfId="298" priority="240" operator="containsText" text="NO INICIADA">
      <formula>NOT(ISERROR(SEARCH("NO INICIADA",AC126)))</formula>
    </cfRule>
    <cfRule type="containsText" dxfId="297" priority="241" operator="containsText" text="CUMPLIDA">
      <formula>NOT(ISERROR(SEARCH("CUMPLIDA",AC126)))</formula>
    </cfRule>
    <cfRule type="containsText" dxfId="296" priority="242" operator="containsText" text="EN DESARROLLO">
      <formula>NOT(ISERROR(SEARCH("EN DESARROLLO",AC126)))</formula>
    </cfRule>
  </conditionalFormatting>
  <conditionalFormatting sqref="AI126">
    <cfRule type="containsText" dxfId="295" priority="235" operator="containsText" text="NO SE REQUIERE ACCIÓN DE MEJORAMIENTO">
      <formula>NOT(ISERROR(SEARCH("NO SE REQUIERE ACCIÓN DE MEJORAMIENTO",AI126)))</formula>
    </cfRule>
    <cfRule type="containsText" dxfId="294" priority="236" operator="containsText" text="CERRADA POR VENCIMIENTO DE TERMINOS">
      <formula>NOT(ISERROR(SEARCH("CERRADA POR VENCIMIENTO DE TERMINOS",AI126)))</formula>
    </cfRule>
    <cfRule type="containsText" dxfId="293" priority="237" operator="containsText" text="En Ejecución Oportuna">
      <formula>NOT(ISERROR(SEARCH("En Ejecución Oportuna",AI126)))</formula>
    </cfRule>
    <cfRule type="containsText" dxfId="292" priority="238" operator="containsText" text="Cerrada">
      <formula>NOT(ISERROR(SEARCH("Cerrada",AI126)))</formula>
    </cfRule>
    <cfRule type="containsText" dxfId="291" priority="239" operator="containsText" text="En Ejecución Vencida">
      <formula>NOT(ISERROR(SEARCH("En Ejecución Vencida",AI126)))</formula>
    </cfRule>
  </conditionalFormatting>
  <conditionalFormatting sqref="AC127">
    <cfRule type="containsText" dxfId="290" priority="232" operator="containsText" text="NO INICIADA">
      <formula>NOT(ISERROR(SEARCH("NO INICIADA",AC127)))</formula>
    </cfRule>
    <cfRule type="containsText" dxfId="289" priority="233" operator="containsText" text="CUMPLIDA">
      <formula>NOT(ISERROR(SEARCH("CUMPLIDA",AC127)))</formula>
    </cfRule>
    <cfRule type="containsText" dxfId="288" priority="234" operator="containsText" text="EN DESARROLLO">
      <formula>NOT(ISERROR(SEARCH("EN DESARROLLO",AC127)))</formula>
    </cfRule>
  </conditionalFormatting>
  <conditionalFormatting sqref="AI127">
    <cfRule type="containsText" dxfId="287" priority="227" operator="containsText" text="NO SE REQUIERE ACCIÓN DE MEJORAMIENTO">
      <formula>NOT(ISERROR(SEARCH("NO SE REQUIERE ACCIÓN DE MEJORAMIENTO",AI127)))</formula>
    </cfRule>
    <cfRule type="containsText" dxfId="286" priority="228" operator="containsText" text="CERRADA POR VENCIMIENTO DE TERMINOS">
      <formula>NOT(ISERROR(SEARCH("CERRADA POR VENCIMIENTO DE TERMINOS",AI127)))</formula>
    </cfRule>
    <cfRule type="containsText" dxfId="285" priority="229" operator="containsText" text="En Ejecución Oportuna">
      <formula>NOT(ISERROR(SEARCH("En Ejecución Oportuna",AI127)))</formula>
    </cfRule>
    <cfRule type="containsText" dxfId="284" priority="230" operator="containsText" text="Cerrada">
      <formula>NOT(ISERROR(SEARCH("Cerrada",AI127)))</formula>
    </cfRule>
    <cfRule type="containsText" dxfId="283" priority="231" operator="containsText" text="En Ejecución Vencida">
      <formula>NOT(ISERROR(SEARCH("En Ejecución Vencida",AI127)))</formula>
    </cfRule>
  </conditionalFormatting>
  <conditionalFormatting sqref="AC128:AC133">
    <cfRule type="containsText" dxfId="282" priority="211" operator="containsText" text="NO INICIADA">
      <formula>NOT(ISERROR(SEARCH("NO INICIADA",AC128)))</formula>
    </cfRule>
    <cfRule type="containsText" dxfId="281" priority="212" operator="containsText" text="CUMPLIDA">
      <formula>NOT(ISERROR(SEARCH("CUMPLIDA",AC128)))</formula>
    </cfRule>
    <cfRule type="containsText" dxfId="280" priority="213" operator="containsText" text="EN DESARROLLO">
      <formula>NOT(ISERROR(SEARCH("EN DESARROLLO",AC128)))</formula>
    </cfRule>
  </conditionalFormatting>
  <conditionalFormatting sqref="AI128:AI133">
    <cfRule type="containsText" dxfId="279" priority="206" operator="containsText" text="NO SE REQUIERE ACCIÓN DE MEJORAMIENTO">
      <formula>NOT(ISERROR(SEARCH("NO SE REQUIERE ACCIÓN DE MEJORAMIENTO",AI128)))</formula>
    </cfRule>
    <cfRule type="containsText" dxfId="278" priority="207" operator="containsText" text="CERRADA POR VENCIMIENTO DE TERMINOS">
      <formula>NOT(ISERROR(SEARCH("CERRADA POR VENCIMIENTO DE TERMINOS",AI128)))</formula>
    </cfRule>
    <cfRule type="containsText" dxfId="277" priority="208" operator="containsText" text="En Ejecución Oportuna">
      <formula>NOT(ISERROR(SEARCH("En Ejecución Oportuna",AI128)))</formula>
    </cfRule>
    <cfRule type="containsText" dxfId="276" priority="209" operator="containsText" text="Cerrada">
      <formula>NOT(ISERROR(SEARCH("Cerrada",AI128)))</formula>
    </cfRule>
    <cfRule type="containsText" dxfId="275" priority="210" operator="containsText" text="En Ejecución Vencida">
      <formula>NOT(ISERROR(SEARCH("En Ejecución Vencida",AI128)))</formula>
    </cfRule>
  </conditionalFormatting>
  <conditionalFormatting sqref="AI128:AI133">
    <cfRule type="containsText" dxfId="274" priority="201" operator="containsText" text="NO SE REQUIERE ACCIÓN DE MEJORAMIENTO">
      <formula>NOT(ISERROR(SEARCH("NO SE REQUIERE ACCIÓN DE MEJORAMIENTO",AI128)))</formula>
    </cfRule>
    <cfRule type="containsText" dxfId="273" priority="202" operator="containsText" text="CERRADA POR VENCIMIENTO DE TERMINOS">
      <formula>NOT(ISERROR(SEARCH("CERRADA POR VENCIMIENTO DE TERMINOS",AI128)))</formula>
    </cfRule>
    <cfRule type="containsText" dxfId="272" priority="203" operator="containsText" text="En Ejecución Oportuna">
      <formula>NOT(ISERROR(SEARCH("En Ejecución Oportuna",AI128)))</formula>
    </cfRule>
    <cfRule type="containsText" dxfId="271" priority="204" operator="containsText" text="Cerrada">
      <formula>NOT(ISERROR(SEARCH("Cerrada",AI128)))</formula>
    </cfRule>
    <cfRule type="containsText" dxfId="270" priority="205" operator="containsText" text="En Ejecución Vencida">
      <formula>NOT(ISERROR(SEARCH("En Ejecución Vencida",AI128)))</formula>
    </cfRule>
  </conditionalFormatting>
  <conditionalFormatting sqref="AC134">
    <cfRule type="containsText" dxfId="269" priority="198" operator="containsText" text="NO INICIADA">
      <formula>NOT(ISERROR(SEARCH("NO INICIADA",AC134)))</formula>
    </cfRule>
    <cfRule type="containsText" dxfId="268" priority="199" operator="containsText" text="CUMPLIDA">
      <formula>NOT(ISERROR(SEARCH("CUMPLIDA",AC134)))</formula>
    </cfRule>
    <cfRule type="containsText" dxfId="267" priority="200" operator="containsText" text="EN DESARROLLO">
      <formula>NOT(ISERROR(SEARCH("EN DESARROLLO",AC134)))</formula>
    </cfRule>
  </conditionalFormatting>
  <conditionalFormatting sqref="AI134">
    <cfRule type="containsText" dxfId="266" priority="193" operator="containsText" text="NO SE REQUIERE ACCIÓN DE MEJORAMIENTO">
      <formula>NOT(ISERROR(SEARCH("NO SE REQUIERE ACCIÓN DE MEJORAMIENTO",AI134)))</formula>
    </cfRule>
    <cfRule type="containsText" dxfId="265" priority="194" operator="containsText" text="CERRADA POR VENCIMIENTO DE TERMINOS">
      <formula>NOT(ISERROR(SEARCH("CERRADA POR VENCIMIENTO DE TERMINOS",AI134)))</formula>
    </cfRule>
    <cfRule type="containsText" dxfId="264" priority="195" operator="containsText" text="En Ejecución Oportuna">
      <formula>NOT(ISERROR(SEARCH("En Ejecución Oportuna",AI134)))</formula>
    </cfRule>
    <cfRule type="containsText" dxfId="263" priority="196" operator="containsText" text="Cerrada">
      <formula>NOT(ISERROR(SEARCH("Cerrada",AI134)))</formula>
    </cfRule>
    <cfRule type="containsText" dxfId="262" priority="197" operator="containsText" text="En Ejecución Vencida">
      <formula>NOT(ISERROR(SEARCH("En Ejecución Vencida",AI134)))</formula>
    </cfRule>
  </conditionalFormatting>
  <conditionalFormatting sqref="AC135">
    <cfRule type="containsText" dxfId="261" priority="190" operator="containsText" text="NO INICIADA">
      <formula>NOT(ISERROR(SEARCH("NO INICIADA",AC135)))</formula>
    </cfRule>
    <cfRule type="containsText" dxfId="260" priority="191" operator="containsText" text="CUMPLIDA">
      <formula>NOT(ISERROR(SEARCH("CUMPLIDA",AC135)))</formula>
    </cfRule>
    <cfRule type="containsText" dxfId="259" priority="192" operator="containsText" text="EN DESARROLLO">
      <formula>NOT(ISERROR(SEARCH("EN DESARROLLO",AC135)))</formula>
    </cfRule>
  </conditionalFormatting>
  <conditionalFormatting sqref="AI135">
    <cfRule type="containsText" dxfId="258" priority="185" operator="containsText" text="NO SE REQUIERE ACCIÓN DE MEJORAMIENTO">
      <formula>NOT(ISERROR(SEARCH("NO SE REQUIERE ACCIÓN DE MEJORAMIENTO",AI135)))</formula>
    </cfRule>
    <cfRule type="containsText" dxfId="257" priority="186" operator="containsText" text="CERRADA POR VENCIMIENTO DE TERMINOS">
      <formula>NOT(ISERROR(SEARCH("CERRADA POR VENCIMIENTO DE TERMINOS",AI135)))</formula>
    </cfRule>
    <cfRule type="containsText" dxfId="256" priority="187" operator="containsText" text="En Ejecución Oportuna">
      <formula>NOT(ISERROR(SEARCH("En Ejecución Oportuna",AI135)))</formula>
    </cfRule>
    <cfRule type="containsText" dxfId="255" priority="188" operator="containsText" text="Cerrada">
      <formula>NOT(ISERROR(SEARCH("Cerrada",AI135)))</formula>
    </cfRule>
    <cfRule type="containsText" dxfId="254" priority="189" operator="containsText" text="En Ejecución Vencida">
      <formula>NOT(ISERROR(SEARCH("En Ejecución Vencida",AI135)))</formula>
    </cfRule>
  </conditionalFormatting>
  <conditionalFormatting sqref="AC136">
    <cfRule type="containsText" dxfId="253" priority="182" operator="containsText" text="NO INICIADA">
      <formula>NOT(ISERROR(SEARCH("NO INICIADA",AC136)))</formula>
    </cfRule>
    <cfRule type="containsText" dxfId="252" priority="183" operator="containsText" text="CUMPLIDA">
      <formula>NOT(ISERROR(SEARCH("CUMPLIDA",AC136)))</formula>
    </cfRule>
    <cfRule type="containsText" dxfId="251" priority="184" operator="containsText" text="EN DESARROLLO">
      <formula>NOT(ISERROR(SEARCH("EN DESARROLLO",AC136)))</formula>
    </cfRule>
  </conditionalFormatting>
  <conditionalFormatting sqref="AI136">
    <cfRule type="containsText" dxfId="250" priority="177" operator="containsText" text="NO SE REQUIERE ACCIÓN DE MEJORAMIENTO">
      <formula>NOT(ISERROR(SEARCH("NO SE REQUIERE ACCIÓN DE MEJORAMIENTO",AI136)))</formula>
    </cfRule>
    <cfRule type="containsText" dxfId="249" priority="178" operator="containsText" text="CERRADA POR VENCIMIENTO DE TERMINOS">
      <formula>NOT(ISERROR(SEARCH("CERRADA POR VENCIMIENTO DE TERMINOS",AI136)))</formula>
    </cfRule>
    <cfRule type="containsText" dxfId="248" priority="179" operator="containsText" text="En Ejecución Oportuna">
      <formula>NOT(ISERROR(SEARCH("En Ejecución Oportuna",AI136)))</formula>
    </cfRule>
    <cfRule type="containsText" dxfId="247" priority="180" operator="containsText" text="Cerrada">
      <formula>NOT(ISERROR(SEARCH("Cerrada",AI136)))</formula>
    </cfRule>
    <cfRule type="containsText" dxfId="246" priority="181" operator="containsText" text="En Ejecución Vencida">
      <formula>NOT(ISERROR(SEARCH("En Ejecución Vencida",AI136)))</formula>
    </cfRule>
  </conditionalFormatting>
  <conditionalFormatting sqref="AC137">
    <cfRule type="containsText" dxfId="245" priority="174" operator="containsText" text="NO INICIADA">
      <formula>NOT(ISERROR(SEARCH("NO INICIADA",AC137)))</formula>
    </cfRule>
    <cfRule type="containsText" dxfId="244" priority="175" operator="containsText" text="CUMPLIDA">
      <formula>NOT(ISERROR(SEARCH("CUMPLIDA",AC137)))</formula>
    </cfRule>
    <cfRule type="containsText" dxfId="243" priority="176" operator="containsText" text="EN DESARROLLO">
      <formula>NOT(ISERROR(SEARCH("EN DESARROLLO",AC137)))</formula>
    </cfRule>
  </conditionalFormatting>
  <conditionalFormatting sqref="AI137">
    <cfRule type="containsText" dxfId="242" priority="169" operator="containsText" text="NO SE REQUIERE ACCIÓN DE MEJORAMIENTO">
      <formula>NOT(ISERROR(SEARCH("NO SE REQUIERE ACCIÓN DE MEJORAMIENTO",AI137)))</formula>
    </cfRule>
    <cfRule type="containsText" dxfId="241" priority="170" operator="containsText" text="CERRADA POR VENCIMIENTO DE TERMINOS">
      <formula>NOT(ISERROR(SEARCH("CERRADA POR VENCIMIENTO DE TERMINOS",AI137)))</formula>
    </cfRule>
    <cfRule type="containsText" dxfId="240" priority="171" operator="containsText" text="En Ejecución Oportuna">
      <formula>NOT(ISERROR(SEARCH("En Ejecución Oportuna",AI137)))</formula>
    </cfRule>
    <cfRule type="containsText" dxfId="239" priority="172" operator="containsText" text="Cerrada">
      <formula>NOT(ISERROR(SEARCH("Cerrada",AI137)))</formula>
    </cfRule>
    <cfRule type="containsText" dxfId="238" priority="173" operator="containsText" text="En Ejecución Vencida">
      <formula>NOT(ISERROR(SEARCH("En Ejecución Vencida",AI137)))</formula>
    </cfRule>
  </conditionalFormatting>
  <conditionalFormatting sqref="AC138">
    <cfRule type="containsText" dxfId="237" priority="166" operator="containsText" text="NO INICIADA">
      <formula>NOT(ISERROR(SEARCH("NO INICIADA",AC138)))</formula>
    </cfRule>
    <cfRule type="containsText" dxfId="236" priority="167" operator="containsText" text="CUMPLIDA">
      <formula>NOT(ISERROR(SEARCH("CUMPLIDA",AC138)))</formula>
    </cfRule>
    <cfRule type="containsText" dxfId="235" priority="168" operator="containsText" text="EN DESARROLLO">
      <formula>NOT(ISERROR(SEARCH("EN DESARROLLO",AC138)))</formula>
    </cfRule>
  </conditionalFormatting>
  <conditionalFormatting sqref="AI138">
    <cfRule type="containsText" dxfId="234" priority="161" operator="containsText" text="NO SE REQUIERE ACCIÓN DE MEJORAMIENTO">
      <formula>NOT(ISERROR(SEARCH("NO SE REQUIERE ACCIÓN DE MEJORAMIENTO",AI138)))</formula>
    </cfRule>
    <cfRule type="containsText" dxfId="233" priority="162" operator="containsText" text="CERRADA POR VENCIMIENTO DE TERMINOS">
      <formula>NOT(ISERROR(SEARCH("CERRADA POR VENCIMIENTO DE TERMINOS",AI138)))</formula>
    </cfRule>
    <cfRule type="containsText" dxfId="232" priority="163" operator="containsText" text="En Ejecución Oportuna">
      <formula>NOT(ISERROR(SEARCH("En Ejecución Oportuna",AI138)))</formula>
    </cfRule>
    <cfRule type="containsText" dxfId="231" priority="164" operator="containsText" text="Cerrada">
      <formula>NOT(ISERROR(SEARCH("Cerrada",AI138)))</formula>
    </cfRule>
    <cfRule type="containsText" dxfId="230" priority="165" operator="containsText" text="En Ejecución Vencida">
      <formula>NOT(ISERROR(SEARCH("En Ejecución Vencida",AI138)))</formula>
    </cfRule>
  </conditionalFormatting>
  <conditionalFormatting sqref="AC139">
    <cfRule type="containsText" dxfId="229" priority="158" operator="containsText" text="NO INICIADA">
      <formula>NOT(ISERROR(SEARCH("NO INICIADA",AC139)))</formula>
    </cfRule>
    <cfRule type="containsText" dxfId="228" priority="159" operator="containsText" text="CUMPLIDA">
      <formula>NOT(ISERROR(SEARCH("CUMPLIDA",AC139)))</formula>
    </cfRule>
    <cfRule type="containsText" dxfId="227" priority="160" operator="containsText" text="EN DESARROLLO">
      <formula>NOT(ISERROR(SEARCH("EN DESARROLLO",AC139)))</formula>
    </cfRule>
  </conditionalFormatting>
  <conditionalFormatting sqref="AI139">
    <cfRule type="containsText" dxfId="226" priority="153" operator="containsText" text="NO SE REQUIERE ACCIÓN DE MEJORAMIENTO">
      <formula>NOT(ISERROR(SEARCH("NO SE REQUIERE ACCIÓN DE MEJORAMIENTO",AI139)))</formula>
    </cfRule>
    <cfRule type="containsText" dxfId="225" priority="154" operator="containsText" text="CERRADA POR VENCIMIENTO DE TERMINOS">
      <formula>NOT(ISERROR(SEARCH("CERRADA POR VENCIMIENTO DE TERMINOS",AI139)))</formula>
    </cfRule>
    <cfRule type="containsText" dxfId="224" priority="155" operator="containsText" text="En Ejecución Oportuna">
      <formula>NOT(ISERROR(SEARCH("En Ejecución Oportuna",AI139)))</formula>
    </cfRule>
    <cfRule type="containsText" dxfId="223" priority="156" operator="containsText" text="Cerrada">
      <formula>NOT(ISERROR(SEARCH("Cerrada",AI139)))</formula>
    </cfRule>
    <cfRule type="containsText" dxfId="222" priority="157" operator="containsText" text="En Ejecución Vencida">
      <formula>NOT(ISERROR(SEARCH("En Ejecución Vencida",AI139)))</formula>
    </cfRule>
  </conditionalFormatting>
  <conditionalFormatting sqref="AC140">
    <cfRule type="containsText" dxfId="221" priority="150" operator="containsText" text="NO INICIADA">
      <formula>NOT(ISERROR(SEARCH("NO INICIADA",AC140)))</formula>
    </cfRule>
    <cfRule type="containsText" dxfId="220" priority="151" operator="containsText" text="CUMPLIDA">
      <formula>NOT(ISERROR(SEARCH("CUMPLIDA",AC140)))</formula>
    </cfRule>
    <cfRule type="containsText" dxfId="219" priority="152" operator="containsText" text="EN DESARROLLO">
      <formula>NOT(ISERROR(SEARCH("EN DESARROLLO",AC140)))</formula>
    </cfRule>
  </conditionalFormatting>
  <conditionalFormatting sqref="AI140">
    <cfRule type="containsText" dxfId="218" priority="145" operator="containsText" text="NO SE REQUIERE ACCIÓN DE MEJORAMIENTO">
      <formula>NOT(ISERROR(SEARCH("NO SE REQUIERE ACCIÓN DE MEJORAMIENTO",AI140)))</formula>
    </cfRule>
    <cfRule type="containsText" dxfId="217" priority="146" operator="containsText" text="CERRADA POR VENCIMIENTO DE TERMINOS">
      <formula>NOT(ISERROR(SEARCH("CERRADA POR VENCIMIENTO DE TERMINOS",AI140)))</formula>
    </cfRule>
    <cfRule type="containsText" dxfId="216" priority="147" operator="containsText" text="En Ejecución Oportuna">
      <formula>NOT(ISERROR(SEARCH("En Ejecución Oportuna",AI140)))</formula>
    </cfRule>
    <cfRule type="containsText" dxfId="215" priority="148" operator="containsText" text="Cerrada">
      <formula>NOT(ISERROR(SEARCH("Cerrada",AI140)))</formula>
    </cfRule>
    <cfRule type="containsText" dxfId="214" priority="149" operator="containsText" text="En Ejecución Vencida">
      <formula>NOT(ISERROR(SEARCH("En Ejecución Vencida",AI140)))</formula>
    </cfRule>
  </conditionalFormatting>
  <conditionalFormatting sqref="AC141">
    <cfRule type="containsText" dxfId="213" priority="142" operator="containsText" text="NO INICIADA">
      <formula>NOT(ISERROR(SEARCH("NO INICIADA",AC141)))</formula>
    </cfRule>
    <cfRule type="containsText" dxfId="212" priority="143" operator="containsText" text="CUMPLIDA">
      <formula>NOT(ISERROR(SEARCH("CUMPLIDA",AC141)))</formula>
    </cfRule>
    <cfRule type="containsText" dxfId="211" priority="144" operator="containsText" text="EN DESARROLLO">
      <formula>NOT(ISERROR(SEARCH("EN DESARROLLO",AC141)))</formula>
    </cfRule>
  </conditionalFormatting>
  <conditionalFormatting sqref="AI141">
    <cfRule type="containsText" dxfId="210" priority="137" operator="containsText" text="NO SE REQUIERE ACCIÓN DE MEJORAMIENTO">
      <formula>NOT(ISERROR(SEARCH("NO SE REQUIERE ACCIÓN DE MEJORAMIENTO",AI141)))</formula>
    </cfRule>
    <cfRule type="containsText" dxfId="209" priority="138" operator="containsText" text="CERRADA POR VENCIMIENTO DE TERMINOS">
      <formula>NOT(ISERROR(SEARCH("CERRADA POR VENCIMIENTO DE TERMINOS",AI141)))</formula>
    </cfRule>
    <cfRule type="containsText" dxfId="208" priority="139" operator="containsText" text="En Ejecución Oportuna">
      <formula>NOT(ISERROR(SEARCH("En Ejecución Oportuna",AI141)))</formula>
    </cfRule>
    <cfRule type="containsText" dxfId="207" priority="140" operator="containsText" text="Cerrada">
      <formula>NOT(ISERROR(SEARCH("Cerrada",AI141)))</formula>
    </cfRule>
    <cfRule type="containsText" dxfId="206" priority="141" operator="containsText" text="En Ejecución Vencida">
      <formula>NOT(ISERROR(SEARCH("En Ejecución Vencida",AI141)))</formula>
    </cfRule>
  </conditionalFormatting>
  <conditionalFormatting sqref="AC142">
    <cfRule type="containsText" dxfId="205" priority="134" operator="containsText" text="NO INICIADA">
      <formula>NOT(ISERROR(SEARCH("NO INICIADA",AC142)))</formula>
    </cfRule>
    <cfRule type="containsText" dxfId="204" priority="135" operator="containsText" text="CUMPLIDA">
      <formula>NOT(ISERROR(SEARCH("CUMPLIDA",AC142)))</formula>
    </cfRule>
    <cfRule type="containsText" dxfId="203" priority="136" operator="containsText" text="EN DESARROLLO">
      <formula>NOT(ISERROR(SEARCH("EN DESARROLLO",AC142)))</formula>
    </cfRule>
  </conditionalFormatting>
  <conditionalFormatting sqref="AI142">
    <cfRule type="containsText" dxfId="202" priority="129" operator="containsText" text="NO SE REQUIERE ACCIÓN DE MEJORAMIENTO">
      <formula>NOT(ISERROR(SEARCH("NO SE REQUIERE ACCIÓN DE MEJORAMIENTO",AI142)))</formula>
    </cfRule>
    <cfRule type="containsText" dxfId="201" priority="130" operator="containsText" text="CERRADA POR VENCIMIENTO DE TERMINOS">
      <formula>NOT(ISERROR(SEARCH("CERRADA POR VENCIMIENTO DE TERMINOS",AI142)))</formula>
    </cfRule>
    <cfRule type="containsText" dxfId="200" priority="131" operator="containsText" text="En Ejecución Oportuna">
      <formula>NOT(ISERROR(SEARCH("En Ejecución Oportuna",AI142)))</formula>
    </cfRule>
    <cfRule type="containsText" dxfId="199" priority="132" operator="containsText" text="Cerrada">
      <formula>NOT(ISERROR(SEARCH("Cerrada",AI142)))</formula>
    </cfRule>
    <cfRule type="containsText" dxfId="198" priority="133" operator="containsText" text="En Ejecución Vencida">
      <formula>NOT(ISERROR(SEARCH("En Ejecución Vencida",AI142)))</formula>
    </cfRule>
  </conditionalFormatting>
  <conditionalFormatting sqref="AC143">
    <cfRule type="containsText" dxfId="197" priority="126" operator="containsText" text="NO INICIADA">
      <formula>NOT(ISERROR(SEARCH("NO INICIADA",AC143)))</formula>
    </cfRule>
    <cfRule type="containsText" dxfId="196" priority="127" operator="containsText" text="CUMPLIDA">
      <formula>NOT(ISERROR(SEARCH("CUMPLIDA",AC143)))</formula>
    </cfRule>
    <cfRule type="containsText" dxfId="195" priority="128" operator="containsText" text="EN DESARROLLO">
      <formula>NOT(ISERROR(SEARCH("EN DESARROLLO",AC143)))</formula>
    </cfRule>
  </conditionalFormatting>
  <conditionalFormatting sqref="AI143">
    <cfRule type="containsText" dxfId="194" priority="121" operator="containsText" text="NO SE REQUIERE ACCIÓN DE MEJORAMIENTO">
      <formula>NOT(ISERROR(SEARCH("NO SE REQUIERE ACCIÓN DE MEJORAMIENTO",AI143)))</formula>
    </cfRule>
    <cfRule type="containsText" dxfId="193" priority="122" operator="containsText" text="CERRADA POR VENCIMIENTO DE TERMINOS">
      <formula>NOT(ISERROR(SEARCH("CERRADA POR VENCIMIENTO DE TERMINOS",AI143)))</formula>
    </cfRule>
    <cfRule type="containsText" dxfId="192" priority="123" operator="containsText" text="En Ejecución Oportuna">
      <formula>NOT(ISERROR(SEARCH("En Ejecución Oportuna",AI143)))</formula>
    </cfRule>
    <cfRule type="containsText" dxfId="191" priority="124" operator="containsText" text="Cerrada">
      <formula>NOT(ISERROR(SEARCH("Cerrada",AI143)))</formula>
    </cfRule>
    <cfRule type="containsText" dxfId="190" priority="125" operator="containsText" text="En Ejecución Vencida">
      <formula>NOT(ISERROR(SEARCH("En Ejecución Vencida",AI143)))</formula>
    </cfRule>
  </conditionalFormatting>
  <conditionalFormatting sqref="AC144">
    <cfRule type="containsText" dxfId="189" priority="118" operator="containsText" text="NO INICIADA">
      <formula>NOT(ISERROR(SEARCH("NO INICIADA",AC144)))</formula>
    </cfRule>
    <cfRule type="containsText" dxfId="188" priority="119" operator="containsText" text="CUMPLIDA">
      <formula>NOT(ISERROR(SEARCH("CUMPLIDA",AC144)))</formula>
    </cfRule>
    <cfRule type="containsText" dxfId="187" priority="120" operator="containsText" text="EN DESARROLLO">
      <formula>NOT(ISERROR(SEARCH("EN DESARROLLO",AC144)))</formula>
    </cfRule>
  </conditionalFormatting>
  <conditionalFormatting sqref="AI144">
    <cfRule type="containsText" dxfId="186" priority="113" operator="containsText" text="NO SE REQUIERE ACCIÓN DE MEJORAMIENTO">
      <formula>NOT(ISERROR(SEARCH("NO SE REQUIERE ACCIÓN DE MEJORAMIENTO",AI144)))</formula>
    </cfRule>
    <cfRule type="containsText" dxfId="185" priority="114" operator="containsText" text="CERRADA POR VENCIMIENTO DE TERMINOS">
      <formula>NOT(ISERROR(SEARCH("CERRADA POR VENCIMIENTO DE TERMINOS",AI144)))</formula>
    </cfRule>
    <cfRule type="containsText" dxfId="184" priority="115" operator="containsText" text="En Ejecución Oportuna">
      <formula>NOT(ISERROR(SEARCH("En Ejecución Oportuna",AI144)))</formula>
    </cfRule>
    <cfRule type="containsText" dxfId="183" priority="116" operator="containsText" text="Cerrada">
      <formula>NOT(ISERROR(SEARCH("Cerrada",AI144)))</formula>
    </cfRule>
    <cfRule type="containsText" dxfId="182" priority="117" operator="containsText" text="En Ejecución Vencida">
      <formula>NOT(ISERROR(SEARCH("En Ejecución Vencida",AI144)))</formula>
    </cfRule>
  </conditionalFormatting>
  <conditionalFormatting sqref="AC145">
    <cfRule type="containsText" dxfId="181" priority="110" operator="containsText" text="NO INICIADA">
      <formula>NOT(ISERROR(SEARCH("NO INICIADA",AC145)))</formula>
    </cfRule>
    <cfRule type="containsText" dxfId="180" priority="111" operator="containsText" text="CUMPLIDA">
      <formula>NOT(ISERROR(SEARCH("CUMPLIDA",AC145)))</formula>
    </cfRule>
    <cfRule type="containsText" dxfId="179" priority="112" operator="containsText" text="EN DESARROLLO">
      <formula>NOT(ISERROR(SEARCH("EN DESARROLLO",AC145)))</formula>
    </cfRule>
  </conditionalFormatting>
  <conditionalFormatting sqref="AI145">
    <cfRule type="containsText" dxfId="178" priority="105" operator="containsText" text="NO SE REQUIERE ACCIÓN DE MEJORAMIENTO">
      <formula>NOT(ISERROR(SEARCH("NO SE REQUIERE ACCIÓN DE MEJORAMIENTO",AI145)))</formula>
    </cfRule>
    <cfRule type="containsText" dxfId="177" priority="106" operator="containsText" text="CERRADA POR VENCIMIENTO DE TERMINOS">
      <formula>NOT(ISERROR(SEARCH("CERRADA POR VENCIMIENTO DE TERMINOS",AI145)))</formula>
    </cfRule>
    <cfRule type="containsText" dxfId="176" priority="107" operator="containsText" text="En Ejecución Oportuna">
      <formula>NOT(ISERROR(SEARCH("En Ejecución Oportuna",AI145)))</formula>
    </cfRule>
    <cfRule type="containsText" dxfId="175" priority="108" operator="containsText" text="Cerrada">
      <formula>NOT(ISERROR(SEARCH("Cerrada",AI145)))</formula>
    </cfRule>
    <cfRule type="containsText" dxfId="174" priority="109" operator="containsText" text="En Ejecución Vencida">
      <formula>NOT(ISERROR(SEARCH("En Ejecución Vencida",AI145)))</formula>
    </cfRule>
  </conditionalFormatting>
  <conditionalFormatting sqref="AC146">
    <cfRule type="containsText" dxfId="173" priority="102" operator="containsText" text="NO INICIADA">
      <formula>NOT(ISERROR(SEARCH("NO INICIADA",AC146)))</formula>
    </cfRule>
    <cfRule type="containsText" dxfId="172" priority="103" operator="containsText" text="CUMPLIDA">
      <formula>NOT(ISERROR(SEARCH("CUMPLIDA",AC146)))</formula>
    </cfRule>
    <cfRule type="containsText" dxfId="171" priority="104" operator="containsText" text="EN DESARROLLO">
      <formula>NOT(ISERROR(SEARCH("EN DESARROLLO",AC146)))</formula>
    </cfRule>
  </conditionalFormatting>
  <conditionalFormatting sqref="AI146">
    <cfRule type="containsText" dxfId="170" priority="97" operator="containsText" text="NO SE REQUIERE ACCIÓN DE MEJORAMIENTO">
      <formula>NOT(ISERROR(SEARCH("NO SE REQUIERE ACCIÓN DE MEJORAMIENTO",AI146)))</formula>
    </cfRule>
    <cfRule type="containsText" dxfId="169" priority="98" operator="containsText" text="CERRADA POR VENCIMIENTO DE TERMINOS">
      <formula>NOT(ISERROR(SEARCH("CERRADA POR VENCIMIENTO DE TERMINOS",AI146)))</formula>
    </cfRule>
    <cfRule type="containsText" dxfId="168" priority="99" operator="containsText" text="En Ejecución Oportuna">
      <formula>NOT(ISERROR(SEARCH("En Ejecución Oportuna",AI146)))</formula>
    </cfRule>
    <cfRule type="containsText" dxfId="167" priority="100" operator="containsText" text="Cerrada">
      <formula>NOT(ISERROR(SEARCH("Cerrada",AI146)))</formula>
    </cfRule>
    <cfRule type="containsText" dxfId="166" priority="101" operator="containsText" text="En Ejecución Vencida">
      <formula>NOT(ISERROR(SEARCH("En Ejecución Vencida",AI146)))</formula>
    </cfRule>
  </conditionalFormatting>
  <conditionalFormatting sqref="AC147">
    <cfRule type="containsText" dxfId="165" priority="94" operator="containsText" text="NO INICIADA">
      <formula>NOT(ISERROR(SEARCH("NO INICIADA",AC147)))</formula>
    </cfRule>
    <cfRule type="containsText" dxfId="164" priority="95" operator="containsText" text="CUMPLIDA">
      <formula>NOT(ISERROR(SEARCH("CUMPLIDA",AC147)))</formula>
    </cfRule>
    <cfRule type="containsText" dxfId="163" priority="96" operator="containsText" text="EN DESARROLLO">
      <formula>NOT(ISERROR(SEARCH("EN DESARROLLO",AC147)))</formula>
    </cfRule>
  </conditionalFormatting>
  <conditionalFormatting sqref="AI147">
    <cfRule type="containsText" dxfId="162" priority="89" operator="containsText" text="NO SE REQUIERE ACCIÓN DE MEJORAMIENTO">
      <formula>NOT(ISERROR(SEARCH("NO SE REQUIERE ACCIÓN DE MEJORAMIENTO",AI147)))</formula>
    </cfRule>
    <cfRule type="containsText" dxfId="161" priority="90" operator="containsText" text="CERRADA POR VENCIMIENTO DE TERMINOS">
      <formula>NOT(ISERROR(SEARCH("CERRADA POR VENCIMIENTO DE TERMINOS",AI147)))</formula>
    </cfRule>
    <cfRule type="containsText" dxfId="160" priority="91" operator="containsText" text="En Ejecución Oportuna">
      <formula>NOT(ISERROR(SEARCH("En Ejecución Oportuna",AI147)))</formula>
    </cfRule>
    <cfRule type="containsText" dxfId="159" priority="92" operator="containsText" text="Cerrada">
      <formula>NOT(ISERROR(SEARCH("Cerrada",AI147)))</formula>
    </cfRule>
    <cfRule type="containsText" dxfId="158" priority="93" operator="containsText" text="En Ejecución Vencida">
      <formula>NOT(ISERROR(SEARCH("En Ejecución Vencida",AI147)))</formula>
    </cfRule>
  </conditionalFormatting>
  <conditionalFormatting sqref="AC148">
    <cfRule type="containsText" dxfId="157" priority="86" operator="containsText" text="NO INICIADA">
      <formula>NOT(ISERROR(SEARCH("NO INICIADA",AC148)))</formula>
    </cfRule>
    <cfRule type="containsText" dxfId="156" priority="87" operator="containsText" text="CUMPLIDA">
      <formula>NOT(ISERROR(SEARCH("CUMPLIDA",AC148)))</formula>
    </cfRule>
    <cfRule type="containsText" dxfId="155" priority="88" operator="containsText" text="EN DESARROLLO">
      <formula>NOT(ISERROR(SEARCH("EN DESARROLLO",AC148)))</formula>
    </cfRule>
  </conditionalFormatting>
  <conditionalFormatting sqref="AI148">
    <cfRule type="containsText" dxfId="154" priority="81" operator="containsText" text="NO SE REQUIERE ACCIÓN DE MEJORAMIENTO">
      <formula>NOT(ISERROR(SEARCH("NO SE REQUIERE ACCIÓN DE MEJORAMIENTO",AI148)))</formula>
    </cfRule>
    <cfRule type="containsText" dxfId="153" priority="82" operator="containsText" text="CERRADA POR VENCIMIENTO DE TERMINOS">
      <formula>NOT(ISERROR(SEARCH("CERRADA POR VENCIMIENTO DE TERMINOS",AI148)))</formula>
    </cfRule>
    <cfRule type="containsText" dxfId="152" priority="83" operator="containsText" text="En Ejecución Oportuna">
      <formula>NOT(ISERROR(SEARCH("En Ejecución Oportuna",AI148)))</formula>
    </cfRule>
    <cfRule type="containsText" dxfId="151" priority="84" operator="containsText" text="Cerrada">
      <formula>NOT(ISERROR(SEARCH("Cerrada",AI148)))</formula>
    </cfRule>
    <cfRule type="containsText" dxfId="150" priority="85" operator="containsText" text="En Ejecución Vencida">
      <formula>NOT(ISERROR(SEARCH("En Ejecución Vencida",AI148)))</formula>
    </cfRule>
  </conditionalFormatting>
  <conditionalFormatting sqref="AC149">
    <cfRule type="containsText" dxfId="149" priority="78" operator="containsText" text="NO INICIADA">
      <formula>NOT(ISERROR(SEARCH("NO INICIADA",AC149)))</formula>
    </cfRule>
    <cfRule type="containsText" dxfId="148" priority="79" operator="containsText" text="CUMPLIDA">
      <formula>NOT(ISERROR(SEARCH("CUMPLIDA",AC149)))</formula>
    </cfRule>
    <cfRule type="containsText" dxfId="147" priority="80" operator="containsText" text="EN DESARROLLO">
      <formula>NOT(ISERROR(SEARCH("EN DESARROLLO",AC149)))</formula>
    </cfRule>
  </conditionalFormatting>
  <conditionalFormatting sqref="AI149">
    <cfRule type="containsText" dxfId="146" priority="73" operator="containsText" text="NO SE REQUIERE ACCIÓN DE MEJORAMIENTO">
      <formula>NOT(ISERROR(SEARCH("NO SE REQUIERE ACCIÓN DE MEJORAMIENTO",AI149)))</formula>
    </cfRule>
    <cfRule type="containsText" dxfId="145" priority="74" operator="containsText" text="CERRADA POR VENCIMIENTO DE TERMINOS">
      <formula>NOT(ISERROR(SEARCH("CERRADA POR VENCIMIENTO DE TERMINOS",AI149)))</formula>
    </cfRule>
    <cfRule type="containsText" dxfId="144" priority="75" operator="containsText" text="En Ejecución Oportuna">
      <formula>NOT(ISERROR(SEARCH("En Ejecución Oportuna",AI149)))</formula>
    </cfRule>
    <cfRule type="containsText" dxfId="143" priority="76" operator="containsText" text="Cerrada">
      <formula>NOT(ISERROR(SEARCH("Cerrada",AI149)))</formula>
    </cfRule>
    <cfRule type="containsText" dxfId="142" priority="77" operator="containsText" text="En Ejecución Vencida">
      <formula>NOT(ISERROR(SEARCH("En Ejecución Vencida",AI149)))</formula>
    </cfRule>
  </conditionalFormatting>
  <conditionalFormatting sqref="AC150">
    <cfRule type="containsText" dxfId="141" priority="70" operator="containsText" text="NO INICIADA">
      <formula>NOT(ISERROR(SEARCH("NO INICIADA",AC150)))</formula>
    </cfRule>
    <cfRule type="containsText" dxfId="140" priority="71" operator="containsText" text="CUMPLIDA">
      <formula>NOT(ISERROR(SEARCH("CUMPLIDA",AC150)))</formula>
    </cfRule>
    <cfRule type="containsText" dxfId="139" priority="72" operator="containsText" text="EN DESARROLLO">
      <formula>NOT(ISERROR(SEARCH("EN DESARROLLO",AC150)))</formula>
    </cfRule>
  </conditionalFormatting>
  <conditionalFormatting sqref="AI150">
    <cfRule type="containsText" dxfId="138" priority="65" operator="containsText" text="NO SE REQUIERE ACCIÓN DE MEJORAMIENTO">
      <formula>NOT(ISERROR(SEARCH("NO SE REQUIERE ACCIÓN DE MEJORAMIENTO",AI150)))</formula>
    </cfRule>
    <cfRule type="containsText" dxfId="137" priority="66" operator="containsText" text="CERRADA POR VENCIMIENTO DE TERMINOS">
      <formula>NOT(ISERROR(SEARCH("CERRADA POR VENCIMIENTO DE TERMINOS",AI150)))</formula>
    </cfRule>
    <cfRule type="containsText" dxfId="136" priority="67" operator="containsText" text="En Ejecución Oportuna">
      <formula>NOT(ISERROR(SEARCH("En Ejecución Oportuna",AI150)))</formula>
    </cfRule>
    <cfRule type="containsText" dxfId="135" priority="68" operator="containsText" text="Cerrada">
      <formula>NOT(ISERROR(SEARCH("Cerrada",AI150)))</formula>
    </cfRule>
    <cfRule type="containsText" dxfId="134" priority="69" operator="containsText" text="En Ejecución Vencida">
      <formula>NOT(ISERROR(SEARCH("En Ejecución Vencida",AI150)))</formula>
    </cfRule>
  </conditionalFormatting>
  <conditionalFormatting sqref="AC151">
    <cfRule type="containsText" dxfId="133" priority="62" operator="containsText" text="NO INICIADA">
      <formula>NOT(ISERROR(SEARCH("NO INICIADA",AC151)))</formula>
    </cfRule>
    <cfRule type="containsText" dxfId="132" priority="63" operator="containsText" text="CUMPLIDA">
      <formula>NOT(ISERROR(SEARCH("CUMPLIDA",AC151)))</formula>
    </cfRule>
    <cfRule type="containsText" dxfId="131" priority="64" operator="containsText" text="EN DESARROLLO">
      <formula>NOT(ISERROR(SEARCH("EN DESARROLLO",AC151)))</formula>
    </cfRule>
  </conditionalFormatting>
  <conditionalFormatting sqref="AI151">
    <cfRule type="containsText" dxfId="130" priority="57" operator="containsText" text="NO SE REQUIERE ACCIÓN DE MEJORAMIENTO">
      <formula>NOT(ISERROR(SEARCH("NO SE REQUIERE ACCIÓN DE MEJORAMIENTO",AI151)))</formula>
    </cfRule>
    <cfRule type="containsText" dxfId="129" priority="58" operator="containsText" text="CERRADA POR VENCIMIENTO DE TERMINOS">
      <formula>NOT(ISERROR(SEARCH("CERRADA POR VENCIMIENTO DE TERMINOS",AI151)))</formula>
    </cfRule>
    <cfRule type="containsText" dxfId="128" priority="59" operator="containsText" text="En Ejecución Oportuna">
      <formula>NOT(ISERROR(SEARCH("En Ejecución Oportuna",AI151)))</formula>
    </cfRule>
    <cfRule type="containsText" dxfId="127" priority="60" operator="containsText" text="Cerrada">
      <formula>NOT(ISERROR(SEARCH("Cerrada",AI151)))</formula>
    </cfRule>
    <cfRule type="containsText" dxfId="126" priority="61" operator="containsText" text="En Ejecución Vencida">
      <formula>NOT(ISERROR(SEARCH("En Ejecución Vencida",AI151)))</formula>
    </cfRule>
  </conditionalFormatting>
  <conditionalFormatting sqref="AC152">
    <cfRule type="containsText" dxfId="125" priority="54" operator="containsText" text="NO INICIADA">
      <formula>NOT(ISERROR(SEARCH("NO INICIADA",AC152)))</formula>
    </cfRule>
    <cfRule type="containsText" dxfId="124" priority="55" operator="containsText" text="CUMPLIDA">
      <formula>NOT(ISERROR(SEARCH("CUMPLIDA",AC152)))</formula>
    </cfRule>
    <cfRule type="containsText" dxfId="123" priority="56" operator="containsText" text="EN DESARROLLO">
      <formula>NOT(ISERROR(SEARCH("EN DESARROLLO",AC152)))</formula>
    </cfRule>
  </conditionalFormatting>
  <conditionalFormatting sqref="AI152">
    <cfRule type="containsText" dxfId="122" priority="49" operator="containsText" text="NO SE REQUIERE ACCIÓN DE MEJORAMIENTO">
      <formula>NOT(ISERROR(SEARCH("NO SE REQUIERE ACCIÓN DE MEJORAMIENTO",AI152)))</formula>
    </cfRule>
    <cfRule type="containsText" dxfId="121" priority="50" operator="containsText" text="CERRADA POR VENCIMIENTO DE TERMINOS">
      <formula>NOT(ISERROR(SEARCH("CERRADA POR VENCIMIENTO DE TERMINOS",AI152)))</formula>
    </cfRule>
    <cfRule type="containsText" dxfId="120" priority="51" operator="containsText" text="En Ejecución Oportuna">
      <formula>NOT(ISERROR(SEARCH("En Ejecución Oportuna",AI152)))</formula>
    </cfRule>
    <cfRule type="containsText" dxfId="119" priority="52" operator="containsText" text="Cerrada">
      <formula>NOT(ISERROR(SEARCH("Cerrada",AI152)))</formula>
    </cfRule>
    <cfRule type="containsText" dxfId="118" priority="53" operator="containsText" text="En Ejecución Vencida">
      <formula>NOT(ISERROR(SEARCH("En Ejecución Vencida",AI152)))</formula>
    </cfRule>
  </conditionalFormatting>
  <conditionalFormatting sqref="AC153">
    <cfRule type="containsText" dxfId="117" priority="46" operator="containsText" text="NO INICIADA">
      <formula>NOT(ISERROR(SEARCH("NO INICIADA",AC153)))</formula>
    </cfRule>
    <cfRule type="containsText" dxfId="116" priority="47" operator="containsText" text="CUMPLIDA">
      <formula>NOT(ISERROR(SEARCH("CUMPLIDA",AC153)))</formula>
    </cfRule>
    <cfRule type="containsText" dxfId="115" priority="48" operator="containsText" text="EN DESARROLLO">
      <formula>NOT(ISERROR(SEARCH("EN DESARROLLO",AC153)))</formula>
    </cfRule>
  </conditionalFormatting>
  <conditionalFormatting sqref="AI153">
    <cfRule type="containsText" dxfId="114" priority="41" operator="containsText" text="NO SE REQUIERE ACCIÓN DE MEJORAMIENTO">
      <formula>NOT(ISERROR(SEARCH("NO SE REQUIERE ACCIÓN DE MEJORAMIENTO",AI153)))</formula>
    </cfRule>
    <cfRule type="containsText" dxfId="113" priority="42" operator="containsText" text="CERRADA POR VENCIMIENTO DE TERMINOS">
      <formula>NOT(ISERROR(SEARCH("CERRADA POR VENCIMIENTO DE TERMINOS",AI153)))</formula>
    </cfRule>
    <cfRule type="containsText" dxfId="112" priority="43" operator="containsText" text="En Ejecución Oportuna">
      <formula>NOT(ISERROR(SEARCH("En Ejecución Oportuna",AI153)))</formula>
    </cfRule>
    <cfRule type="containsText" dxfId="111" priority="44" operator="containsText" text="Cerrada">
      <formula>NOT(ISERROR(SEARCH("Cerrada",AI153)))</formula>
    </cfRule>
    <cfRule type="containsText" dxfId="110" priority="45" operator="containsText" text="En Ejecución Vencida">
      <formula>NOT(ISERROR(SEARCH("En Ejecución Vencida",AI153)))</formula>
    </cfRule>
  </conditionalFormatting>
  <conditionalFormatting sqref="AC154">
    <cfRule type="containsText" dxfId="109" priority="38" operator="containsText" text="NO INICIADA">
      <formula>NOT(ISERROR(SEARCH("NO INICIADA",AC154)))</formula>
    </cfRule>
    <cfRule type="containsText" dxfId="108" priority="39" operator="containsText" text="CUMPLIDA">
      <formula>NOT(ISERROR(SEARCH("CUMPLIDA",AC154)))</formula>
    </cfRule>
    <cfRule type="containsText" dxfId="107" priority="40" operator="containsText" text="EN DESARROLLO">
      <formula>NOT(ISERROR(SEARCH("EN DESARROLLO",AC154)))</formula>
    </cfRule>
  </conditionalFormatting>
  <conditionalFormatting sqref="AI154">
    <cfRule type="containsText" dxfId="106" priority="33" operator="containsText" text="NO SE REQUIERE ACCIÓN DE MEJORAMIENTO">
      <formula>NOT(ISERROR(SEARCH("NO SE REQUIERE ACCIÓN DE MEJORAMIENTO",AI154)))</formula>
    </cfRule>
    <cfRule type="containsText" dxfId="105" priority="34" operator="containsText" text="CERRADA POR VENCIMIENTO DE TERMINOS">
      <formula>NOT(ISERROR(SEARCH("CERRADA POR VENCIMIENTO DE TERMINOS",AI154)))</formula>
    </cfRule>
    <cfRule type="containsText" dxfId="104" priority="35" operator="containsText" text="En Ejecución Oportuna">
      <formula>NOT(ISERROR(SEARCH("En Ejecución Oportuna",AI154)))</formula>
    </cfRule>
    <cfRule type="containsText" dxfId="103" priority="36" operator="containsText" text="Cerrada">
      <formula>NOT(ISERROR(SEARCH("Cerrada",AI154)))</formula>
    </cfRule>
    <cfRule type="containsText" dxfId="102" priority="37" operator="containsText" text="En Ejecución Vencida">
      <formula>NOT(ISERROR(SEARCH("En Ejecución Vencida",AI154)))</formula>
    </cfRule>
  </conditionalFormatting>
  <conditionalFormatting sqref="AC155">
    <cfRule type="containsText" dxfId="101" priority="30" operator="containsText" text="NO INICIADA">
      <formula>NOT(ISERROR(SEARCH("NO INICIADA",AC155)))</formula>
    </cfRule>
    <cfRule type="containsText" dxfId="100" priority="31" operator="containsText" text="CUMPLIDA">
      <formula>NOT(ISERROR(SEARCH("CUMPLIDA",AC155)))</formula>
    </cfRule>
    <cfRule type="containsText" dxfId="99" priority="32" operator="containsText" text="EN DESARROLLO">
      <formula>NOT(ISERROR(SEARCH("EN DESARROLLO",AC155)))</formula>
    </cfRule>
  </conditionalFormatting>
  <conditionalFormatting sqref="AI155">
    <cfRule type="containsText" dxfId="98" priority="25" operator="containsText" text="NO SE REQUIERE ACCIÓN DE MEJORAMIENTO">
      <formula>NOT(ISERROR(SEARCH("NO SE REQUIERE ACCIÓN DE MEJORAMIENTO",AI155)))</formula>
    </cfRule>
    <cfRule type="containsText" dxfId="97" priority="26" operator="containsText" text="CERRADA POR VENCIMIENTO DE TERMINOS">
      <formula>NOT(ISERROR(SEARCH("CERRADA POR VENCIMIENTO DE TERMINOS",AI155)))</formula>
    </cfRule>
    <cfRule type="containsText" dxfId="96" priority="27" operator="containsText" text="En Ejecución Oportuna">
      <formula>NOT(ISERROR(SEARCH("En Ejecución Oportuna",AI155)))</formula>
    </cfRule>
    <cfRule type="containsText" dxfId="95" priority="28" operator="containsText" text="Cerrada">
      <formula>NOT(ISERROR(SEARCH("Cerrada",AI155)))</formula>
    </cfRule>
    <cfRule type="containsText" dxfId="94" priority="29" operator="containsText" text="En Ejecución Vencida">
      <formula>NOT(ISERROR(SEARCH("En Ejecución Vencida",AI155)))</formula>
    </cfRule>
  </conditionalFormatting>
  <conditionalFormatting sqref="AC156">
    <cfRule type="containsText" dxfId="93" priority="22" operator="containsText" text="NO INICIADA">
      <formula>NOT(ISERROR(SEARCH("NO INICIADA",AC156)))</formula>
    </cfRule>
    <cfRule type="containsText" dxfId="92" priority="23" operator="containsText" text="CUMPLIDA">
      <formula>NOT(ISERROR(SEARCH("CUMPLIDA",AC156)))</formula>
    </cfRule>
    <cfRule type="containsText" dxfId="91" priority="24" operator="containsText" text="EN DESARROLLO">
      <formula>NOT(ISERROR(SEARCH("EN DESARROLLO",AC156)))</formula>
    </cfRule>
  </conditionalFormatting>
  <conditionalFormatting sqref="AI156">
    <cfRule type="containsText" dxfId="90" priority="17" operator="containsText" text="NO SE REQUIERE ACCIÓN DE MEJORAMIENTO">
      <formula>NOT(ISERROR(SEARCH("NO SE REQUIERE ACCIÓN DE MEJORAMIENTO",AI156)))</formula>
    </cfRule>
    <cfRule type="containsText" dxfId="89" priority="18" operator="containsText" text="CERRADA POR VENCIMIENTO DE TERMINOS">
      <formula>NOT(ISERROR(SEARCH("CERRADA POR VENCIMIENTO DE TERMINOS",AI156)))</formula>
    </cfRule>
    <cfRule type="containsText" dxfId="88" priority="19" operator="containsText" text="En Ejecución Oportuna">
      <formula>NOT(ISERROR(SEARCH("En Ejecución Oportuna",AI156)))</formula>
    </cfRule>
    <cfRule type="containsText" dxfId="87" priority="20" operator="containsText" text="Cerrada">
      <formula>NOT(ISERROR(SEARCH("Cerrada",AI156)))</formula>
    </cfRule>
    <cfRule type="containsText" dxfId="86" priority="21" operator="containsText" text="En Ejecución Vencida">
      <formula>NOT(ISERROR(SEARCH("En Ejecución Vencida",AI156)))</formula>
    </cfRule>
  </conditionalFormatting>
  <conditionalFormatting sqref="AC157">
    <cfRule type="containsText" dxfId="85" priority="14" operator="containsText" text="NO INICIADA">
      <formula>NOT(ISERROR(SEARCH("NO INICIADA",AC157)))</formula>
    </cfRule>
    <cfRule type="containsText" dxfId="84" priority="15" operator="containsText" text="CUMPLIDA">
      <formula>NOT(ISERROR(SEARCH("CUMPLIDA",AC157)))</formula>
    </cfRule>
    <cfRule type="containsText" dxfId="83" priority="16" operator="containsText" text="EN DESARROLLO">
      <formula>NOT(ISERROR(SEARCH("EN DESARROLLO",AC157)))</formula>
    </cfRule>
  </conditionalFormatting>
  <conditionalFormatting sqref="AI157">
    <cfRule type="containsText" dxfId="82" priority="9" operator="containsText" text="NO SE REQUIERE ACCIÓN DE MEJORAMIENTO">
      <formula>NOT(ISERROR(SEARCH("NO SE REQUIERE ACCIÓN DE MEJORAMIENTO",AI157)))</formula>
    </cfRule>
    <cfRule type="containsText" dxfId="81" priority="10" operator="containsText" text="CERRADA POR VENCIMIENTO DE TERMINOS">
      <formula>NOT(ISERROR(SEARCH("CERRADA POR VENCIMIENTO DE TERMINOS",AI157)))</formula>
    </cfRule>
    <cfRule type="containsText" dxfId="80" priority="11" operator="containsText" text="En Ejecución Oportuna">
      <formula>NOT(ISERROR(SEARCH("En Ejecución Oportuna",AI157)))</formula>
    </cfRule>
    <cfRule type="containsText" dxfId="79" priority="12" operator="containsText" text="Cerrada">
      <formula>NOT(ISERROR(SEARCH("Cerrada",AI157)))</formula>
    </cfRule>
    <cfRule type="containsText" dxfId="78" priority="13" operator="containsText" text="En Ejecución Vencida">
      <formula>NOT(ISERROR(SEARCH("En Ejecución Vencida",AI157)))</formula>
    </cfRule>
  </conditionalFormatting>
  <conditionalFormatting sqref="AC158">
    <cfRule type="containsText" dxfId="77" priority="6" operator="containsText" text="NO INICIADA">
      <formula>NOT(ISERROR(SEARCH("NO INICIADA",AC158)))</formula>
    </cfRule>
    <cfRule type="containsText" dxfId="76" priority="7" operator="containsText" text="CUMPLIDA">
      <formula>NOT(ISERROR(SEARCH("CUMPLIDA",AC158)))</formula>
    </cfRule>
    <cfRule type="containsText" dxfId="75" priority="8" operator="containsText" text="EN DESARROLLO">
      <formula>NOT(ISERROR(SEARCH("EN DESARROLLO",AC158)))</formula>
    </cfRule>
  </conditionalFormatting>
  <conditionalFormatting sqref="AI158">
    <cfRule type="containsText" dxfId="74" priority="1" operator="containsText" text="NO SE REQUIERE ACCIÓN DE MEJORAMIENTO">
      <formula>NOT(ISERROR(SEARCH("NO SE REQUIERE ACCIÓN DE MEJORAMIENTO",AI158)))</formula>
    </cfRule>
    <cfRule type="containsText" dxfId="73" priority="2" operator="containsText" text="CERRADA POR VENCIMIENTO DE TERMINOS">
      <formula>NOT(ISERROR(SEARCH("CERRADA POR VENCIMIENTO DE TERMINOS",AI158)))</formula>
    </cfRule>
    <cfRule type="containsText" dxfId="72" priority="3" operator="containsText" text="En Ejecución Oportuna">
      <formula>NOT(ISERROR(SEARCH("En Ejecución Oportuna",AI158)))</formula>
    </cfRule>
    <cfRule type="containsText" dxfId="71" priority="4" operator="containsText" text="Cerrada">
      <formula>NOT(ISERROR(SEARCH("Cerrada",AI158)))</formula>
    </cfRule>
    <cfRule type="containsText" dxfId="70" priority="5" operator="containsText" text="En Ejecución Vencida">
      <formula>NOT(ISERROR(SEARCH("En Ejecución Vencida",AI158)))</formula>
    </cfRule>
  </conditionalFormatting>
  <dataValidations xWindow="944" yWindow="414" count="17">
    <dataValidation allowBlank="1" showInputMessage="1" showErrorMessage="1" prompt="Fuente: Seleccione de la lista desplegable la fuente del hallazgo, si no corresponde a ninguna fuente, entonces seleccione &quot;OTROS&quot;" sqref="E6"/>
    <dataValidation allowBlank="1" showInputMessage="1" showErrorMessage="1" prompt="No.: Número que identifica la acción dentro del Plan de Mejoramiento. Es asignado por Control Interno, una vez se valide el Plan de Mejromaiento formulado por el responsable" sqref="A6"/>
    <dataValidation allowBlank="1" showInputMessage="1" showErrorMessage="1" prompt="Proceso Auditado: Seleccione de la lista desplegableel proceso donde fue encontrado el Hallazgo / No conformidad - recomendación / Oportunidad de Mejora" sqref="B6"/>
    <dataValidation allowBlank="1" showInputMessage="1" showErrorMessage="1" prompt="Código del Hallazgo / No conformidad - recomendación / Oportunidad de Mejora. Asignado por Control Interno de acuerdo con el ranking dentro del Plan de Mejoramiento" sqref="C6"/>
    <dataValidation allowBlank="1" showInputMessage="1" showErrorMessage="1" prompt="Origen: Seleccione de la lista desplegable si el Hallazgo / No conformidad - recomendación / Oportunidad de Mejora es de origen interno o externo" sqref="D6"/>
    <dataValidation allowBlank="1" showInputMessage="1" showErrorMessage="1" prompt="Tema: Escriba el título completo de la auditoría o informe realizado" sqref="F6"/>
    <dataValidation allowBlank="1" showInputMessage="1" showErrorMessage="1" prompt="Auditor: Seleccione de la lista desplegable el nombre del auditor que desarrolló la auditoría" sqref="G6"/>
    <dataValidation allowBlank="1" showInputMessage="1" showErrorMessage="1" prompt="Fecha de detección (dd-mmm-aaaa): Escribir en formato dd-mmm-aaaa la fecha de entrega del informe final de auditoría, ésta debe corresponder a la fecha de la comunicación oficial a los responsables" sqref="H6"/>
    <dataValidation allowBlank="1" showInputMessage="1" showErrorMessage="1" prompt="Tipo: Seleccionar de la lista desplegable si es un Hallazgo / No conformidad ó recomendación / Oportunidad de Mejora" sqref="I6"/>
    <dataValidation allowBlank="1" showInputMessage="1" showErrorMessage="1" prompt="Descripción: Escribir aquí el Hallazgo / No conformidad - recomendación / Oportunidad de Mejora, tal y como se encuentra en el informe o fuente de información" sqref="J6"/>
    <dataValidation allowBlank="1" showInputMessage="1" showErrorMessage="1" prompt="Fecha formulación PM (dd-mmm-aaaa): Escriba en formato dd-mmm-aaaa, la fecha en la cual presenta el Plan de Mejormaiento a Control Interno. Esta fecha será modificada posteriormente una vez el Plan haya sido validado por Control Interno" sqref="K6"/>
    <dataValidation allowBlank="1" showInputMessage="1" showErrorMessage="1" prompt="Causas: Realice el análisis de causas, empleando para ello alguna de las siguientes metodologías: 5 ¿por qué?, espina de pescado, lluvia de ideas." sqref="Q6"/>
    <dataValidation allowBlank="1" showInputMessage="1" showErrorMessage="1" prompt="Acción: Seleccione de la lista desplegable el tipo de acción a formular. Corrección, Correctiva, Preventiva o de Mejora" sqref="R6"/>
    <dataValidation allowBlank="1" showInputMessage="1" showErrorMessage="1" prompt="Acción: Escriba la acción a realizar iniciando con un verbo duro en infinitivo: hacer, realizar, ejecutar, elaborar, socializar, divulgar, etc., verbos que impliquen acción tangible, que se pueda cuantificar" sqref="S6"/>
    <dataValidation allowBlank="1" showInputMessage="1" showErrorMessage="1" prompt="Nombre indicador: Escriba el nombre o título del indicador que medirá el avance de la acción formulada. Debe ser simple, claro, corto e incluir la característica más relevante de lo que se pretende medir" sqref="T6"/>
    <dataValidation allowBlank="1" showInputMessage="1" showErrorMessage="1" prompt="Fórmula indicador: Escriba aquí la fórmula matemática que utilizará para medir las variables" sqref="U6"/>
    <dataValidation type="date" allowBlank="1" showInputMessage="1" showErrorMessage="1" sqref="V128:W133 V98:W117">
      <formula1>36526</formula1>
      <formula2>47848</formula2>
    </dataValidation>
  </dataValidations>
  <hyperlinks>
    <hyperlink ref="AE38" r:id="rId1" display="\\10.216.160.201\Oficina TIC\Evidencias plan de mejoramiento\evidencias\Corte al 29.02.2020\152.Correo de Bogotá es TIC - Remisión de documentos de herramientas de planeación y gestión a cargo de Oficina Asesora TIC\152.PAAC - 2020 TIC"/>
    <hyperlink ref="AE90" r:id="rId2"/>
    <hyperlink ref="AE92" r:id="rId3"/>
    <hyperlink ref="AE93" r:id="rId4"/>
  </hyperlinks>
  <pageMargins left="1.1811023622047245" right="0.19685039370078741" top="0.98425196850393704" bottom="0.39370078740157483" header="0.39370078740157483" footer="0"/>
  <pageSetup paperSize="5" scale="30" pageOrder="overThenDown" orientation="landscape" r:id="rId5"/>
  <headerFooter>
    <oddFooter>&amp;R&amp;P de &amp;N</oddFooter>
  </headerFooter>
  <drawing r:id="rId6"/>
  <legacyDrawing r:id="rId7"/>
  <extLst>
    <ext xmlns:x14="http://schemas.microsoft.com/office/spreadsheetml/2009/9/main" uri="{CCE6A557-97BC-4b89-ADB6-D9C93CAAB3DF}">
      <x14:dataValidations xmlns:xm="http://schemas.microsoft.com/office/excel/2006/main" xWindow="944" yWindow="414" count="12">
        <x14:dataValidation type="list" allowBlank="1" showInputMessage="1" showErrorMessage="1">
          <x14:formula1>
            <xm:f>DATOS!$F$2:$F$3</xm:f>
          </x14:formula1>
          <xm:sqref>AH7:AH158 N7:N158 L7:L158</xm:sqref>
        </x14:dataValidation>
        <x14:dataValidation type="list" allowBlank="1" showInputMessage="1" showErrorMessage="1">
          <x14:formula1>
            <xm:f>DATOS!$G$2:$G$6</xm:f>
          </x14:formula1>
          <xm:sqref>P7:P158</xm:sqref>
        </x14:dataValidation>
        <x14:dataValidation type="list" allowBlank="1" showInputMessage="1" showErrorMessage="1">
          <x14:formula1>
            <xm:f>DATOS!$A$2:$A$18</xm:f>
          </x14:formula1>
          <xm:sqref>X7:X97 B7:B158 X106:X158</xm:sqref>
        </x14:dataValidation>
        <x14:dataValidation type="list" allowBlank="1" showInputMessage="1" showErrorMessage="1">
          <x14:formula1>
            <xm:f>DATOS!$B$2:$B$3</xm:f>
          </x14:formula1>
          <xm:sqref>D7:D158</xm:sqref>
        </x14:dataValidation>
        <x14:dataValidation type="list" allowBlank="1" showInputMessage="1" showErrorMessage="1">
          <x14:formula1>
            <xm:f>DATOS!$C$2:$C$14</xm:f>
          </x14:formula1>
          <xm:sqref>E7:E158</xm:sqref>
        </x14:dataValidation>
        <x14:dataValidation type="list" allowBlank="1" showInputMessage="1" showErrorMessage="1">
          <x14:formula1>
            <xm:f>DATOS!$D$2:$D$10</xm:f>
          </x14:formula1>
          <xm:sqref>G7:G158</xm:sqref>
        </x14:dataValidation>
        <x14:dataValidation type="list" allowBlank="1" showInputMessage="1" showErrorMessage="1">
          <x14:formula1>
            <xm:f>DATOS!$E$2:$E$3</xm:f>
          </x14:formula1>
          <xm:sqref>I7:I158</xm:sqref>
        </x14:dataValidation>
        <x14:dataValidation type="list" allowBlank="1" showInputMessage="1" showErrorMessage="1">
          <x14:formula1>
            <xm:f>DATOS!$H$2:$H$5</xm:f>
          </x14:formula1>
          <xm:sqref>R7:R158</xm:sqref>
        </x14:dataValidation>
        <x14:dataValidation type="list" allowBlank="1" showInputMessage="1" showErrorMessage="1">
          <x14:formula1>
            <xm:f>DATOS!$I$2:$I$13</xm:f>
          </x14:formula1>
          <xm:sqref>Y7:Y158</xm:sqref>
        </x14:dataValidation>
        <x14:dataValidation type="list" allowBlank="1" showInputMessage="1" showErrorMessage="1">
          <x14:formula1>
            <xm:f>DATOS!$J$2:$J$4</xm:f>
          </x14:formula1>
          <xm:sqref>AC7:AC158</xm:sqref>
        </x14:dataValidation>
        <x14:dataValidation type="list" allowBlank="1" showInputMessage="1" showErrorMessage="1">
          <x14:formula1>
            <xm:f>DATOS!$K$2:$K$7</xm:f>
          </x14:formula1>
          <xm:sqref>AI7:AI158</xm:sqref>
        </x14:dataValidation>
        <x14:dataValidation type="list" allowBlank="1" showInputMessage="1" showErrorMessage="1">
          <x14:formula1>
            <xm:f>'\\10.216.160.201\control interno\2020\28.05 PM\INTERNO\00. I_Seg_2020\[Seguimiento PM 2019 (31-12-2019) Angelo Final.xlsx]DATOS'!#REF!</xm:f>
          </x14:formula1>
          <xm:sqref>O120:O158 O98:O111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46"/>
  <sheetViews>
    <sheetView zoomScaleNormal="100" workbookViewId="0">
      <selection activeCell="B10" sqref="B10"/>
    </sheetView>
  </sheetViews>
  <sheetFormatPr baseColWidth="10" defaultRowHeight="12" x14ac:dyDescent="0.2"/>
  <cols>
    <col min="1" max="1" width="35.7109375" style="45" customWidth="1"/>
    <col min="2" max="2" width="48.140625" style="45" customWidth="1"/>
    <col min="3" max="3" width="12.42578125" style="77" customWidth="1"/>
    <col min="4" max="4" width="12.7109375" style="77" customWidth="1"/>
    <col min="5" max="5" width="7" style="45" customWidth="1"/>
    <col min="6" max="6" width="5.7109375" style="45" customWidth="1"/>
    <col min="7" max="7" width="12.85546875" style="45" customWidth="1"/>
    <col min="8" max="8" width="16" style="45" customWidth="1"/>
    <col min="9" max="9" width="6.5703125" style="45" customWidth="1"/>
    <col min="10" max="10" width="27.7109375" style="45" customWidth="1"/>
    <col min="11" max="11" width="3.7109375" style="45" customWidth="1"/>
    <col min="12" max="12" width="9.28515625" style="45" customWidth="1"/>
    <col min="13" max="17" width="11.42578125" style="45"/>
    <col min="18" max="18" width="11.42578125" style="138"/>
    <col min="19" max="20" width="11.42578125" style="45"/>
    <col min="21" max="21" width="15.42578125" style="45" customWidth="1"/>
    <col min="22" max="16384" width="11.42578125" style="45"/>
  </cols>
  <sheetData>
    <row r="1" spans="1:10" ht="12.75" thickBot="1" x14ac:dyDescent="0.25">
      <c r="A1" s="303" t="s">
        <v>1281</v>
      </c>
      <c r="B1" s="304"/>
      <c r="C1" s="304"/>
      <c r="D1" s="304"/>
      <c r="E1" s="304"/>
      <c r="F1" s="304"/>
      <c r="G1" s="304"/>
      <c r="H1" s="304"/>
      <c r="I1" s="304"/>
      <c r="J1" s="305"/>
    </row>
    <row r="2" spans="1:10" ht="36" customHeight="1" x14ac:dyDescent="0.2">
      <c r="A2" s="306" t="s">
        <v>365</v>
      </c>
      <c r="B2" s="306" t="s">
        <v>66</v>
      </c>
      <c r="C2" s="312" t="s">
        <v>369</v>
      </c>
      <c r="D2" s="313"/>
      <c r="E2" s="314" t="s">
        <v>366</v>
      </c>
      <c r="F2" s="315"/>
      <c r="G2" s="316" t="s">
        <v>370</v>
      </c>
      <c r="H2" s="317"/>
      <c r="I2" s="318" t="s">
        <v>367</v>
      </c>
      <c r="J2" s="308" t="s">
        <v>1282</v>
      </c>
    </row>
    <row r="3" spans="1:10" ht="24.75" customHeight="1" thickBot="1" x14ac:dyDescent="0.25">
      <c r="A3" s="307"/>
      <c r="B3" s="307"/>
      <c r="C3" s="249" t="s">
        <v>368</v>
      </c>
      <c r="D3" s="250" t="s">
        <v>389</v>
      </c>
      <c r="E3" s="251" t="s">
        <v>4</v>
      </c>
      <c r="F3" s="252" t="s">
        <v>5</v>
      </c>
      <c r="G3" s="253" t="s">
        <v>371</v>
      </c>
      <c r="H3" s="254" t="s">
        <v>792</v>
      </c>
      <c r="I3" s="319"/>
      <c r="J3" s="307"/>
    </row>
    <row r="4" spans="1:10" s="88" customFormat="1" x14ac:dyDescent="0.2">
      <c r="A4" s="280" t="s">
        <v>64</v>
      </c>
      <c r="B4" s="280" t="s">
        <v>33</v>
      </c>
      <c r="C4" s="281">
        <v>44155</v>
      </c>
      <c r="D4" s="282">
        <v>44155</v>
      </c>
      <c r="E4" s="283" t="s">
        <v>1283</v>
      </c>
      <c r="F4" s="284"/>
      <c r="G4" s="285">
        <v>6</v>
      </c>
      <c r="H4" s="283">
        <v>6</v>
      </c>
      <c r="I4" s="286">
        <f t="shared" ref="I4:I16" si="0">+H4/G4</f>
        <v>1</v>
      </c>
      <c r="J4" s="280" t="s">
        <v>1521</v>
      </c>
    </row>
    <row r="5" spans="1:10" s="88" customFormat="1" x14ac:dyDescent="0.2">
      <c r="A5" s="287" t="s">
        <v>64</v>
      </c>
      <c r="B5" s="287" t="s">
        <v>34</v>
      </c>
      <c r="C5" s="288">
        <v>44155</v>
      </c>
      <c r="D5" s="8">
        <v>44155</v>
      </c>
      <c r="E5" s="105" t="s">
        <v>1283</v>
      </c>
      <c r="F5" s="289"/>
      <c r="G5" s="290">
        <v>2</v>
      </c>
      <c r="H5" s="105">
        <v>2</v>
      </c>
      <c r="I5" s="291">
        <f t="shared" si="0"/>
        <v>1</v>
      </c>
      <c r="J5" s="287" t="s">
        <v>1522</v>
      </c>
    </row>
    <row r="6" spans="1:10" s="88" customFormat="1" ht="24" x14ac:dyDescent="0.2">
      <c r="A6" s="292" t="s">
        <v>64</v>
      </c>
      <c r="B6" s="287" t="s">
        <v>31</v>
      </c>
      <c r="C6" s="288">
        <v>44155</v>
      </c>
      <c r="D6" s="8">
        <v>44155</v>
      </c>
      <c r="E6" s="105" t="s">
        <v>1283</v>
      </c>
      <c r="F6" s="289"/>
      <c r="G6" s="290">
        <v>17</v>
      </c>
      <c r="H6" s="105">
        <v>17</v>
      </c>
      <c r="I6" s="291">
        <f t="shared" si="0"/>
        <v>1</v>
      </c>
      <c r="J6" s="287" t="s">
        <v>1610</v>
      </c>
    </row>
    <row r="7" spans="1:10" s="88" customFormat="1" x14ac:dyDescent="0.2">
      <c r="A7" s="292" t="s">
        <v>64</v>
      </c>
      <c r="B7" s="292" t="s">
        <v>96</v>
      </c>
      <c r="C7" s="288">
        <v>44155</v>
      </c>
      <c r="D7" s="8">
        <v>44155</v>
      </c>
      <c r="E7" s="105" t="s">
        <v>1283</v>
      </c>
      <c r="F7" s="289"/>
      <c r="G7" s="290">
        <v>2</v>
      </c>
      <c r="H7" s="105">
        <v>2</v>
      </c>
      <c r="I7" s="291">
        <f t="shared" ref="I7" si="1">+H7/G7</f>
        <v>1</v>
      </c>
      <c r="J7" s="287" t="s">
        <v>1523</v>
      </c>
    </row>
    <row r="8" spans="1:10" s="88" customFormat="1" ht="24" x14ac:dyDescent="0.2">
      <c r="A8" s="287" t="s">
        <v>61</v>
      </c>
      <c r="B8" s="287" t="s">
        <v>29</v>
      </c>
      <c r="C8" s="288">
        <v>44155</v>
      </c>
      <c r="D8" s="8">
        <v>44155</v>
      </c>
      <c r="E8" s="105" t="s">
        <v>1283</v>
      </c>
      <c r="F8" s="289"/>
      <c r="G8" s="290">
        <v>14</v>
      </c>
      <c r="H8" s="105">
        <v>14</v>
      </c>
      <c r="I8" s="291">
        <f t="shared" si="0"/>
        <v>1</v>
      </c>
      <c r="J8" s="287" t="s">
        <v>1440</v>
      </c>
    </row>
    <row r="9" spans="1:10" s="88" customFormat="1" x14ac:dyDescent="0.2">
      <c r="A9" s="287" t="s">
        <v>60</v>
      </c>
      <c r="B9" s="287" t="s">
        <v>28</v>
      </c>
      <c r="C9" s="288">
        <v>44153</v>
      </c>
      <c r="D9" s="8">
        <v>44153</v>
      </c>
      <c r="E9" s="105" t="s">
        <v>1283</v>
      </c>
      <c r="F9" s="289"/>
      <c r="G9" s="290">
        <v>2</v>
      </c>
      <c r="H9" s="105">
        <v>2</v>
      </c>
      <c r="I9" s="291">
        <f t="shared" ref="I9" si="2">+H9/G9</f>
        <v>1</v>
      </c>
      <c r="J9" s="287" t="s">
        <v>1302</v>
      </c>
    </row>
    <row r="10" spans="1:10" s="88" customFormat="1" x14ac:dyDescent="0.2">
      <c r="A10" s="287" t="s">
        <v>101</v>
      </c>
      <c r="B10" s="287" t="s">
        <v>26</v>
      </c>
      <c r="C10" s="288">
        <v>44153</v>
      </c>
      <c r="D10" s="8">
        <v>44153</v>
      </c>
      <c r="E10" s="105" t="s">
        <v>1283</v>
      </c>
      <c r="F10" s="289"/>
      <c r="G10" s="290">
        <v>6</v>
      </c>
      <c r="H10" s="105">
        <v>6</v>
      </c>
      <c r="I10" s="291">
        <f t="shared" si="0"/>
        <v>1</v>
      </c>
      <c r="J10" s="287" t="s">
        <v>1358</v>
      </c>
    </row>
    <row r="11" spans="1:10" s="88" customFormat="1" x14ac:dyDescent="0.2">
      <c r="A11" s="287" t="s">
        <v>55</v>
      </c>
      <c r="B11" s="287" t="s">
        <v>24</v>
      </c>
      <c r="C11" s="288">
        <v>44155</v>
      </c>
      <c r="D11" s="8">
        <v>44155</v>
      </c>
      <c r="E11" s="105" t="s">
        <v>1283</v>
      </c>
      <c r="F11" s="289"/>
      <c r="G11" s="290">
        <v>9</v>
      </c>
      <c r="H11" s="105">
        <v>9</v>
      </c>
      <c r="I11" s="291">
        <f t="shared" si="0"/>
        <v>1</v>
      </c>
      <c r="J11" s="287" t="s">
        <v>1391</v>
      </c>
    </row>
    <row r="12" spans="1:10" s="88" customFormat="1" ht="24" x14ac:dyDescent="0.2">
      <c r="A12" s="287" t="s">
        <v>57</v>
      </c>
      <c r="B12" s="287" t="s">
        <v>70</v>
      </c>
      <c r="C12" s="288">
        <v>44155</v>
      </c>
      <c r="D12" s="8">
        <v>44155</v>
      </c>
      <c r="E12" s="105" t="s">
        <v>1283</v>
      </c>
      <c r="F12" s="289"/>
      <c r="G12" s="290">
        <v>19</v>
      </c>
      <c r="H12" s="105">
        <v>19</v>
      </c>
      <c r="I12" s="291">
        <f t="shared" si="0"/>
        <v>1</v>
      </c>
      <c r="J12" s="287" t="s">
        <v>1591</v>
      </c>
    </row>
    <row r="13" spans="1:10" s="88" customFormat="1" ht="24" x14ac:dyDescent="0.2">
      <c r="A13" s="292" t="s">
        <v>85</v>
      </c>
      <c r="B13" s="287" t="s">
        <v>36</v>
      </c>
      <c r="C13" s="288">
        <v>44153</v>
      </c>
      <c r="D13" s="8">
        <v>44153</v>
      </c>
      <c r="E13" s="105" t="s">
        <v>1283</v>
      </c>
      <c r="F13" s="289"/>
      <c r="G13" s="290">
        <v>1</v>
      </c>
      <c r="H13" s="105">
        <v>1</v>
      </c>
      <c r="I13" s="291">
        <f t="shared" si="0"/>
        <v>1</v>
      </c>
      <c r="J13" s="287" t="s">
        <v>1359</v>
      </c>
    </row>
    <row r="14" spans="1:10" s="88" customFormat="1" x14ac:dyDescent="0.2">
      <c r="A14" s="287" t="s">
        <v>63</v>
      </c>
      <c r="B14" s="287" t="s">
        <v>32</v>
      </c>
      <c r="C14" s="288">
        <v>44153</v>
      </c>
      <c r="D14" s="8">
        <v>44153</v>
      </c>
      <c r="E14" s="105" t="s">
        <v>1283</v>
      </c>
      <c r="F14" s="289"/>
      <c r="G14" s="290">
        <v>3</v>
      </c>
      <c r="H14" s="105">
        <v>3</v>
      </c>
      <c r="I14" s="291">
        <f t="shared" si="0"/>
        <v>1</v>
      </c>
      <c r="J14" s="287" t="s">
        <v>1336</v>
      </c>
    </row>
    <row r="15" spans="1:10" s="88" customFormat="1" x14ac:dyDescent="0.2">
      <c r="A15" s="287" t="s">
        <v>56</v>
      </c>
      <c r="B15" s="287" t="s">
        <v>25</v>
      </c>
      <c r="C15" s="288">
        <v>44153</v>
      </c>
      <c r="D15" s="8">
        <v>44153</v>
      </c>
      <c r="E15" s="105" t="s">
        <v>1283</v>
      </c>
      <c r="F15" s="289"/>
      <c r="G15" s="290">
        <v>1</v>
      </c>
      <c r="H15" s="105">
        <v>1</v>
      </c>
      <c r="I15" s="291">
        <f t="shared" si="0"/>
        <v>1</v>
      </c>
      <c r="J15" s="287" t="s">
        <v>1303</v>
      </c>
    </row>
    <row r="16" spans="1:10" s="88" customFormat="1" x14ac:dyDescent="0.2">
      <c r="A16" s="287" t="s">
        <v>62</v>
      </c>
      <c r="B16" s="287" t="s">
        <v>859</v>
      </c>
      <c r="C16" s="288">
        <v>44153</v>
      </c>
      <c r="D16" s="8">
        <v>44153</v>
      </c>
      <c r="E16" s="105" t="s">
        <v>1283</v>
      </c>
      <c r="F16" s="289"/>
      <c r="G16" s="290">
        <v>4</v>
      </c>
      <c r="H16" s="105">
        <v>4</v>
      </c>
      <c r="I16" s="291">
        <f t="shared" si="0"/>
        <v>1</v>
      </c>
      <c r="J16" s="287" t="s">
        <v>1334</v>
      </c>
    </row>
    <row r="17" spans="1:18" s="88" customFormat="1" ht="12.75" thickBot="1" x14ac:dyDescent="0.25">
      <c r="A17" s="293" t="s">
        <v>62</v>
      </c>
      <c r="B17" s="293" t="s">
        <v>30</v>
      </c>
      <c r="C17" s="294">
        <v>44153</v>
      </c>
      <c r="D17" s="295">
        <v>44153</v>
      </c>
      <c r="E17" s="296" t="s">
        <v>1283</v>
      </c>
      <c r="F17" s="297"/>
      <c r="G17" s="298">
        <v>1</v>
      </c>
      <c r="H17" s="296">
        <v>1</v>
      </c>
      <c r="I17" s="299">
        <f t="shared" ref="I17" si="3">+H17/G17</f>
        <v>1</v>
      </c>
      <c r="J17" s="293" t="s">
        <v>1303</v>
      </c>
    </row>
    <row r="18" spans="1:18" ht="12.75" thickBot="1" x14ac:dyDescent="0.25">
      <c r="A18" s="309" t="s">
        <v>364</v>
      </c>
      <c r="B18" s="310"/>
      <c r="C18" s="310"/>
      <c r="D18" s="310"/>
      <c r="E18" s="310"/>
      <c r="F18" s="311"/>
      <c r="G18" s="255">
        <f>SUM(G4:G17)</f>
        <v>87</v>
      </c>
      <c r="H18" s="248">
        <f>SUM(H4:H17)</f>
        <v>87</v>
      </c>
      <c r="I18" s="256">
        <f>+H18/G18</f>
        <v>1</v>
      </c>
      <c r="J18" s="257"/>
      <c r="M18" s="120"/>
      <c r="N18" s="120"/>
    </row>
    <row r="19" spans="1:18" s="120" customFormat="1" x14ac:dyDescent="0.2">
      <c r="A19" s="181"/>
      <c r="B19" s="181"/>
      <c r="C19" s="181"/>
      <c r="D19" s="181"/>
      <c r="E19" s="181"/>
      <c r="F19" s="181"/>
      <c r="G19" s="182"/>
      <c r="H19" s="183"/>
      <c r="I19" s="184"/>
      <c r="J19" s="7"/>
      <c r="R19" s="138"/>
    </row>
    <row r="20" spans="1:18" s="120" customFormat="1" x14ac:dyDescent="0.2">
      <c r="A20" s="181"/>
      <c r="B20" s="181"/>
      <c r="C20" s="181"/>
      <c r="D20" s="181"/>
      <c r="E20" s="181"/>
      <c r="F20" s="181"/>
      <c r="G20" s="182"/>
      <c r="H20" s="183"/>
      <c r="I20" s="184"/>
      <c r="J20" s="7"/>
      <c r="R20" s="138"/>
    </row>
    <row r="21" spans="1:18" hidden="1" x14ac:dyDescent="0.2">
      <c r="A21" s="45" t="s">
        <v>998</v>
      </c>
    </row>
    <row r="22" spans="1:18" ht="12.75" hidden="1" x14ac:dyDescent="0.2">
      <c r="A22" s="122" t="s">
        <v>142</v>
      </c>
      <c r="B22" s="119" t="s">
        <v>918</v>
      </c>
    </row>
    <row r="23" spans="1:18" ht="12.75" hidden="1" x14ac:dyDescent="0.2">
      <c r="A23" s="122" t="s">
        <v>912</v>
      </c>
      <c r="B23" s="119" t="s">
        <v>913</v>
      </c>
    </row>
    <row r="24" spans="1:18" hidden="1" x14ac:dyDescent="0.2"/>
    <row r="25" spans="1:18" s="141" customFormat="1" ht="47.25" hidden="1" customHeight="1" x14ac:dyDescent="0.2">
      <c r="A25" s="131" t="s">
        <v>84</v>
      </c>
      <c r="B25" s="131" t="s">
        <v>48</v>
      </c>
      <c r="C25" s="132" t="s">
        <v>919</v>
      </c>
      <c r="D25" s="180"/>
      <c r="R25" s="140"/>
    </row>
    <row r="26" spans="1:18" ht="12.75" hidden="1" x14ac:dyDescent="0.2">
      <c r="A26" s="119" t="s">
        <v>65</v>
      </c>
      <c r="B26" s="119" t="s">
        <v>38</v>
      </c>
      <c r="C26" s="123">
        <v>5</v>
      </c>
    </row>
    <row r="27" spans="1:18" ht="12.75" hidden="1" x14ac:dyDescent="0.2">
      <c r="A27" s="119" t="s">
        <v>62</v>
      </c>
      <c r="B27" s="119" t="s">
        <v>859</v>
      </c>
      <c r="C27" s="123">
        <v>4</v>
      </c>
    </row>
    <row r="28" spans="1:18" ht="12.75" hidden="1" x14ac:dyDescent="0.2">
      <c r="A28" s="119" t="s">
        <v>101</v>
      </c>
      <c r="B28" s="119" t="s">
        <v>26</v>
      </c>
      <c r="C28" s="123">
        <v>6</v>
      </c>
    </row>
    <row r="29" spans="1:18" ht="12.75" hidden="1" x14ac:dyDescent="0.2">
      <c r="A29" s="119" t="s">
        <v>61</v>
      </c>
      <c r="B29" s="119" t="s">
        <v>29</v>
      </c>
      <c r="C29" s="123">
        <v>11</v>
      </c>
    </row>
    <row r="30" spans="1:18" ht="12.75" hidden="1" x14ac:dyDescent="0.2">
      <c r="A30" s="119" t="s">
        <v>57</v>
      </c>
      <c r="B30" s="119" t="s">
        <v>70</v>
      </c>
      <c r="C30" s="123">
        <v>4</v>
      </c>
    </row>
    <row r="31" spans="1:18" ht="12.75" hidden="1" x14ac:dyDescent="0.2">
      <c r="A31" s="119" t="s">
        <v>56</v>
      </c>
      <c r="B31" s="119" t="s">
        <v>25</v>
      </c>
      <c r="C31" s="123">
        <v>1</v>
      </c>
    </row>
    <row r="32" spans="1:18" ht="12.75" hidden="1" x14ac:dyDescent="0.2">
      <c r="A32" s="119" t="s">
        <v>55</v>
      </c>
      <c r="B32" s="119" t="s">
        <v>24</v>
      </c>
      <c r="C32" s="123">
        <v>3</v>
      </c>
    </row>
    <row r="33" spans="1:3" ht="12.75" hidden="1" x14ac:dyDescent="0.2">
      <c r="A33" s="119" t="s">
        <v>85</v>
      </c>
      <c r="B33" s="119" t="s">
        <v>36</v>
      </c>
      <c r="C33" s="123">
        <v>1</v>
      </c>
    </row>
    <row r="34" spans="1:3" ht="12.75" hidden="1" x14ac:dyDescent="0.2">
      <c r="A34" s="119" t="s">
        <v>64</v>
      </c>
      <c r="B34" s="119" t="s">
        <v>33</v>
      </c>
      <c r="C34" s="123">
        <v>1</v>
      </c>
    </row>
    <row r="35" spans="1:3" ht="12.75" hidden="1" x14ac:dyDescent="0.2">
      <c r="A35"/>
      <c r="B35" s="119" t="s">
        <v>31</v>
      </c>
      <c r="C35" s="123">
        <v>9</v>
      </c>
    </row>
    <row r="36" spans="1:3" ht="12.75" hidden="1" x14ac:dyDescent="0.2">
      <c r="A36"/>
      <c r="B36" s="119" t="s">
        <v>96</v>
      </c>
      <c r="C36" s="123">
        <v>2</v>
      </c>
    </row>
    <row r="37" spans="1:3" ht="12.75" hidden="1" x14ac:dyDescent="0.2">
      <c r="A37" s="119" t="s">
        <v>63</v>
      </c>
      <c r="B37" s="119" t="s">
        <v>32</v>
      </c>
      <c r="C37" s="123">
        <v>3</v>
      </c>
    </row>
    <row r="38" spans="1:3" ht="12.75" hidden="1" x14ac:dyDescent="0.2">
      <c r="A38" s="119" t="s">
        <v>364</v>
      </c>
      <c r="B38"/>
      <c r="C38" s="123">
        <v>50</v>
      </c>
    </row>
    <row r="39" spans="1:3" ht="12.75" hidden="1" x14ac:dyDescent="0.2">
      <c r="A39"/>
      <c r="B39"/>
      <c r="C39"/>
    </row>
    <row r="40" spans="1:3" ht="12.75" hidden="1" x14ac:dyDescent="0.2">
      <c r="A40"/>
      <c r="B40"/>
      <c r="C40"/>
    </row>
    <row r="41" spans="1:3" ht="12.75" x14ac:dyDescent="0.2">
      <c r="A41"/>
      <c r="B41"/>
      <c r="C41"/>
    </row>
    <row r="42" spans="1:3" ht="12.75" x14ac:dyDescent="0.2">
      <c r="A42"/>
      <c r="B42"/>
      <c r="C42"/>
    </row>
    <row r="43" spans="1:3" ht="12.75" x14ac:dyDescent="0.2">
      <c r="A43"/>
      <c r="B43"/>
      <c r="C43"/>
    </row>
    <row r="44" spans="1:3" ht="12.75" x14ac:dyDescent="0.2">
      <c r="A44"/>
      <c r="B44"/>
      <c r="C44"/>
    </row>
    <row r="45" spans="1:3" ht="12.75" x14ac:dyDescent="0.2">
      <c r="A45"/>
      <c r="B45"/>
      <c r="C45"/>
    </row>
    <row r="46" spans="1:3" ht="12.75" x14ac:dyDescent="0.2">
      <c r="A46"/>
      <c r="B46"/>
      <c r="C46"/>
    </row>
  </sheetData>
  <mergeCells count="9">
    <mergeCell ref="A1:J1"/>
    <mergeCell ref="A2:A3"/>
    <mergeCell ref="J2:J3"/>
    <mergeCell ref="A18:F18"/>
    <mergeCell ref="C2:D2"/>
    <mergeCell ref="E2:F2"/>
    <mergeCell ref="G2:H2"/>
    <mergeCell ref="I2:I3"/>
    <mergeCell ref="B2:B3"/>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D8" sqref="D8"/>
    </sheetView>
  </sheetViews>
  <sheetFormatPr baseColWidth="10" defaultRowHeight="12.75" x14ac:dyDescent="0.2"/>
  <cols>
    <col min="1" max="1" width="60.42578125" customWidth="1"/>
    <col min="2" max="2" width="23.42578125" customWidth="1"/>
    <col min="3" max="3" width="15.28515625" customWidth="1"/>
    <col min="4" max="4" width="58.42578125" customWidth="1"/>
    <col min="5" max="5" width="28.140625" customWidth="1"/>
    <col min="6" max="6" width="28.7109375" customWidth="1"/>
    <col min="7" max="7" width="24.42578125" customWidth="1"/>
    <col min="8" max="8" width="22.140625" customWidth="1"/>
    <col min="9" max="9" width="22.7109375" customWidth="1"/>
    <col min="10" max="10" width="56.5703125" customWidth="1"/>
    <col min="11" max="11" width="27.140625" customWidth="1"/>
    <col min="12" max="12" width="37" customWidth="1"/>
    <col min="13" max="13" width="27" customWidth="1"/>
    <col min="14" max="14" width="13.140625" customWidth="1"/>
  </cols>
  <sheetData>
    <row r="1" spans="1:4" x14ac:dyDescent="0.2">
      <c r="D1" s="188" t="s">
        <v>917</v>
      </c>
    </row>
    <row r="2" spans="1:4" x14ac:dyDescent="0.2">
      <c r="A2" s="122" t="s">
        <v>912</v>
      </c>
      <c r="B2" s="119" t="s">
        <v>913</v>
      </c>
      <c r="D2" s="186" t="s">
        <v>916</v>
      </c>
    </row>
    <row r="4" spans="1:4" s="132" customFormat="1" ht="50.25" customHeight="1" x14ac:dyDescent="0.2">
      <c r="A4" s="131" t="s">
        <v>48</v>
      </c>
      <c r="B4" s="131" t="s">
        <v>142</v>
      </c>
      <c r="C4" s="132" t="s">
        <v>915</v>
      </c>
    </row>
    <row r="5" spans="1:4" x14ac:dyDescent="0.2">
      <c r="A5" s="62" t="s">
        <v>24</v>
      </c>
      <c r="B5" s="62" t="s">
        <v>42</v>
      </c>
      <c r="C5" s="187">
        <v>5</v>
      </c>
      <c r="D5" s="132"/>
    </row>
    <row r="6" spans="1:4" x14ac:dyDescent="0.2">
      <c r="A6" s="62"/>
      <c r="B6" s="62" t="s">
        <v>68</v>
      </c>
      <c r="C6" s="187">
        <v>3</v>
      </c>
      <c r="D6" s="132"/>
    </row>
    <row r="7" spans="1:4" x14ac:dyDescent="0.2">
      <c r="A7" s="62" t="s">
        <v>25</v>
      </c>
      <c r="B7" s="62" t="s">
        <v>68</v>
      </c>
      <c r="C7" s="187">
        <v>1</v>
      </c>
      <c r="D7" s="132"/>
    </row>
    <row r="8" spans="1:4" x14ac:dyDescent="0.2">
      <c r="A8" s="62" t="s">
        <v>70</v>
      </c>
      <c r="B8" s="62" t="s">
        <v>42</v>
      </c>
      <c r="C8" s="187">
        <v>1</v>
      </c>
      <c r="D8" s="132"/>
    </row>
    <row r="9" spans="1:4" x14ac:dyDescent="0.2">
      <c r="A9" s="62"/>
      <c r="B9" s="62" t="s">
        <v>68</v>
      </c>
      <c r="C9" s="187">
        <v>2</v>
      </c>
      <c r="D9" s="132"/>
    </row>
    <row r="10" spans="1:4" x14ac:dyDescent="0.2">
      <c r="A10" s="62"/>
      <c r="B10" s="62" t="s">
        <v>67</v>
      </c>
      <c r="C10" s="187">
        <v>2</v>
      </c>
      <c r="D10" s="132"/>
    </row>
    <row r="11" spans="1:4" x14ac:dyDescent="0.2">
      <c r="A11" s="62" t="s">
        <v>26</v>
      </c>
      <c r="B11" s="62" t="s">
        <v>42</v>
      </c>
      <c r="C11" s="187">
        <v>4</v>
      </c>
      <c r="D11" s="132"/>
    </row>
    <row r="12" spans="1:4" x14ac:dyDescent="0.2">
      <c r="A12" s="62"/>
      <c r="B12" s="62" t="s">
        <v>68</v>
      </c>
      <c r="C12" s="187">
        <v>6</v>
      </c>
      <c r="D12" s="132"/>
    </row>
    <row r="13" spans="1:4" x14ac:dyDescent="0.2">
      <c r="A13" s="62" t="s">
        <v>29</v>
      </c>
      <c r="B13" s="62" t="s">
        <v>68</v>
      </c>
      <c r="C13" s="187">
        <v>6</v>
      </c>
      <c r="D13" s="132"/>
    </row>
    <row r="14" spans="1:4" x14ac:dyDescent="0.2">
      <c r="A14" s="62"/>
      <c r="B14" s="62" t="s">
        <v>67</v>
      </c>
      <c r="C14" s="187">
        <v>5</v>
      </c>
      <c r="D14" s="132"/>
    </row>
    <row r="15" spans="1:4" x14ac:dyDescent="0.2">
      <c r="A15" s="62" t="s">
        <v>31</v>
      </c>
      <c r="B15" s="62" t="s">
        <v>42</v>
      </c>
      <c r="C15" s="187">
        <v>3</v>
      </c>
      <c r="D15" s="132"/>
    </row>
    <row r="16" spans="1:4" x14ac:dyDescent="0.2">
      <c r="A16" s="62"/>
      <c r="B16" s="62" t="s">
        <v>68</v>
      </c>
      <c r="C16" s="187">
        <v>2</v>
      </c>
      <c r="D16" s="132"/>
    </row>
    <row r="17" spans="1:4" x14ac:dyDescent="0.2">
      <c r="A17" s="62"/>
      <c r="B17" s="62" t="s">
        <v>67</v>
      </c>
      <c r="C17" s="187">
        <v>7</v>
      </c>
      <c r="D17" s="132"/>
    </row>
    <row r="18" spans="1:4" x14ac:dyDescent="0.2">
      <c r="A18" s="62" t="s">
        <v>32</v>
      </c>
      <c r="B18" s="62" t="s">
        <v>42</v>
      </c>
      <c r="C18" s="187">
        <v>1</v>
      </c>
      <c r="D18" s="132"/>
    </row>
    <row r="19" spans="1:4" x14ac:dyDescent="0.2">
      <c r="A19" s="62"/>
      <c r="B19" s="62" t="s">
        <v>68</v>
      </c>
      <c r="C19" s="187">
        <v>3</v>
      </c>
    </row>
    <row r="20" spans="1:4" x14ac:dyDescent="0.2">
      <c r="A20" s="62" t="s">
        <v>33</v>
      </c>
      <c r="B20" s="62" t="s">
        <v>68</v>
      </c>
      <c r="C20" s="187">
        <v>1</v>
      </c>
    </row>
    <row r="21" spans="1:4" x14ac:dyDescent="0.2">
      <c r="A21" s="62" t="s">
        <v>36</v>
      </c>
      <c r="B21" s="62" t="s">
        <v>68</v>
      </c>
      <c r="C21" s="187">
        <v>1</v>
      </c>
    </row>
    <row r="22" spans="1:4" x14ac:dyDescent="0.2">
      <c r="A22" s="62" t="s">
        <v>38</v>
      </c>
      <c r="B22" s="62" t="s">
        <v>67</v>
      </c>
      <c r="C22" s="187">
        <v>5</v>
      </c>
    </row>
    <row r="23" spans="1:4" x14ac:dyDescent="0.2">
      <c r="A23" s="62" t="s">
        <v>859</v>
      </c>
      <c r="B23" s="62" t="s">
        <v>42</v>
      </c>
      <c r="C23" s="187">
        <v>2</v>
      </c>
    </row>
    <row r="24" spans="1:4" x14ac:dyDescent="0.2">
      <c r="A24" s="62"/>
      <c r="B24" s="62" t="s">
        <v>68</v>
      </c>
      <c r="C24" s="187">
        <v>4</v>
      </c>
    </row>
    <row r="25" spans="1:4" x14ac:dyDescent="0.2">
      <c r="A25" s="62" t="s">
        <v>96</v>
      </c>
      <c r="B25" s="62" t="s">
        <v>68</v>
      </c>
      <c r="C25" s="187">
        <v>2</v>
      </c>
    </row>
    <row r="26" spans="1:4" x14ac:dyDescent="0.2">
      <c r="A26" s="119" t="s">
        <v>364</v>
      </c>
      <c r="C26" s="123">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DATOS</vt:lpstr>
      <vt:lpstr>Dinámicas</vt:lpstr>
      <vt:lpstr>temas nuevos</vt:lpstr>
      <vt:lpstr> PM consolidado corte 31Oct2020</vt:lpstr>
      <vt:lpstr>Tablas</vt:lpstr>
      <vt:lpstr>Acc para seguimiento 23jun2020</vt:lpstr>
      <vt:lpstr>' PM consolidado corte 31Oct2020'!Área_de_impresión</vt:lpstr>
      <vt:lpstr>' PM consolidado corte 31Oct2020'!Títulos_a_imprimir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Ivonne Andrea Torres Cruz</cp:lastModifiedBy>
  <cp:lastPrinted>2018-07-26T18:24:02Z</cp:lastPrinted>
  <dcterms:created xsi:type="dcterms:W3CDTF">2007-08-24T15:22:46Z</dcterms:created>
  <dcterms:modified xsi:type="dcterms:W3CDTF">2020-12-02T19:01:02Z</dcterms:modified>
</cp:coreProperties>
</file>