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serv-cv11\control interno\!2017\.068 AUDITORIAS\.068.1 Auditorias_Internas_y_Visitas\1._Programa\"/>
    </mc:Choice>
  </mc:AlternateContent>
  <bookViews>
    <workbookView xWindow="10800" yWindow="90" windowWidth="9975" windowHeight="10050" firstSheet="6" activeTab="9"/>
  </bookViews>
  <sheets>
    <sheet name="Marzo 31 de 2017" sheetId="26" r:id="rId1"/>
    <sheet name="Abril 30 de 2017" sheetId="25" r:id="rId2"/>
    <sheet name="Mayo 31 de 2017" sheetId="24" r:id="rId3"/>
    <sheet name="Junio 30 de 2017" sheetId="21" r:id="rId4"/>
    <sheet name="Julio 31 de 2017" sheetId="29" r:id="rId5"/>
    <sheet name="Agosto 31 de 2017" sheetId="31" r:id="rId6"/>
    <sheet name="Septiembre 30 de 2017" sheetId="33" r:id="rId7"/>
    <sheet name="Octubre 31 de 2017" sheetId="35" r:id="rId8"/>
    <sheet name="Noviembre 30 de 2017" sheetId="36" r:id="rId9"/>
    <sheet name="Diciembre 30 de 2017" sheetId="37" r:id="rId10"/>
  </sheets>
  <externalReferences>
    <externalReference r:id="rId11"/>
    <externalReference r:id="rId12"/>
  </externalReferences>
  <definedNames>
    <definedName name="_xlnm._FilterDatabase" localSheetId="3" hidden="1">'Junio 30 de 2017'!$A$16:$BK$42</definedName>
    <definedName name="_xlnm.Print_Area" localSheetId="3">'Junio 30 de 2017'!$B$2:$AG$103</definedName>
    <definedName name="dependencias">[1]Tablas!$D$1:$D$13</definedName>
    <definedName name="Procesos">[2]Procesos!$B$2:$B$13</definedName>
    <definedName name="_xlnm.Print_Titles" localSheetId="3">'Junio 30 de 2017'!$2:$11</definedName>
  </definedNames>
  <calcPr calcId="171027"/>
</workbook>
</file>

<file path=xl/calcChain.xml><?xml version="1.0" encoding="utf-8"?>
<calcChain xmlns="http://schemas.openxmlformats.org/spreadsheetml/2006/main">
  <c r="D101" i="37" l="1"/>
  <c r="D100" i="37"/>
  <c r="D99" i="37"/>
  <c r="J89" i="37"/>
  <c r="I59" i="37"/>
  <c r="H55" i="37"/>
  <c r="I55" i="37" s="1"/>
  <c r="H54" i="37"/>
  <c r="I54" i="37" s="1"/>
  <c r="B52" i="37"/>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E51" i="37"/>
  <c r="I45" i="37"/>
  <c r="F45" i="37"/>
  <c r="F47" i="37" s="1"/>
  <c r="F44" i="37"/>
  <c r="I41" i="37"/>
  <c r="I37" i="37"/>
  <c r="I33" i="37"/>
  <c r="I31" i="37"/>
  <c r="I27" i="37"/>
  <c r="I25" i="37"/>
  <c r="I23" i="37"/>
  <c r="I21" i="37"/>
  <c r="I19" i="37"/>
  <c r="I17" i="37"/>
  <c r="W9" i="37"/>
  <c r="W8" i="37"/>
  <c r="W7" i="37"/>
  <c r="W6" i="37"/>
  <c r="I44" i="37" l="1"/>
  <c r="I46" i="37" s="1"/>
  <c r="F46" i="37"/>
  <c r="D102" i="37"/>
  <c r="E100" i="37"/>
  <c r="B83" i="37"/>
  <c r="B85" i="37" s="1"/>
  <c r="B86" i="37" s="1"/>
  <c r="B87" i="37" s="1"/>
  <c r="B88" i="37" s="1"/>
  <c r="B84" i="37"/>
  <c r="D103" i="37"/>
  <c r="D101" i="36"/>
  <c r="D100" i="36"/>
  <c r="D99" i="36"/>
  <c r="J89" i="36"/>
  <c r="I59" i="36"/>
  <c r="H55" i="36"/>
  <c r="I55" i="36" s="1"/>
  <c r="H54" i="36"/>
  <c r="I54" i="36" s="1"/>
  <c r="B52" i="36"/>
  <c r="B53" i="36" s="1"/>
  <c r="B54" i="36" s="1"/>
  <c r="B55" i="36" s="1"/>
  <c r="B56" i="36" s="1"/>
  <c r="B57" i="36" s="1"/>
  <c r="B58" i="36" s="1"/>
  <c r="B59" i="36" s="1"/>
  <c r="B60" i="36" s="1"/>
  <c r="B61" i="36" s="1"/>
  <c r="B62" i="36" s="1"/>
  <c r="B63" i="36" s="1"/>
  <c r="B64" i="36" s="1"/>
  <c r="B65" i="36" s="1"/>
  <c r="B66" i="36" s="1"/>
  <c r="B67" i="36" s="1"/>
  <c r="B68" i="36" s="1"/>
  <c r="B69" i="36" s="1"/>
  <c r="B70" i="36" s="1"/>
  <c r="B71" i="36" s="1"/>
  <c r="B72" i="36" s="1"/>
  <c r="B73" i="36" s="1"/>
  <c r="B74" i="36" s="1"/>
  <c r="B75" i="36" s="1"/>
  <c r="B76" i="36" s="1"/>
  <c r="B77" i="36" s="1"/>
  <c r="B78" i="36" s="1"/>
  <c r="B79" i="36" s="1"/>
  <c r="B80" i="36" s="1"/>
  <c r="B81" i="36" s="1"/>
  <c r="B82" i="36" s="1"/>
  <c r="AE51" i="36"/>
  <c r="I45" i="36"/>
  <c r="F45" i="36"/>
  <c r="F44" i="36"/>
  <c r="I41" i="36"/>
  <c r="I37" i="36"/>
  <c r="I33" i="36"/>
  <c r="I31" i="36"/>
  <c r="I27" i="36"/>
  <c r="I25" i="36"/>
  <c r="I23" i="36"/>
  <c r="I21" i="36"/>
  <c r="I19" i="36"/>
  <c r="I17" i="36"/>
  <c r="W9" i="36"/>
  <c r="W8" i="36"/>
  <c r="W7" i="36"/>
  <c r="W6" i="36"/>
  <c r="F47" i="36" l="1"/>
  <c r="I44" i="36"/>
  <c r="I46" i="36" s="1"/>
  <c r="F46" i="36"/>
  <c r="D102" i="36"/>
  <c r="D103" i="36"/>
  <c r="B84" i="36"/>
  <c r="B83" i="36"/>
  <c r="B85" i="36" s="1"/>
  <c r="B86" i="36" s="1"/>
  <c r="B87" i="36" s="1"/>
  <c r="B88" i="36" s="1"/>
  <c r="E100" i="36"/>
  <c r="D101" i="35"/>
  <c r="D100" i="35"/>
  <c r="D99" i="35"/>
  <c r="J89" i="35"/>
  <c r="I59" i="35"/>
  <c r="I55" i="35"/>
  <c r="H55" i="35"/>
  <c r="H54" i="35"/>
  <c r="I54" i="35" s="1"/>
  <c r="B52" i="35"/>
  <c r="B53" i="35" s="1"/>
  <c r="B54" i="35" s="1"/>
  <c r="B55" i="35" s="1"/>
  <c r="B56" i="35" s="1"/>
  <c r="B57" i="35" s="1"/>
  <c r="B58" i="35" s="1"/>
  <c r="B59" i="35" s="1"/>
  <c r="B60" i="35" s="1"/>
  <c r="B61" i="35" s="1"/>
  <c r="B62" i="35" s="1"/>
  <c r="B63" i="35" s="1"/>
  <c r="B64" i="35" s="1"/>
  <c r="B65" i="35" s="1"/>
  <c r="B66" i="35" s="1"/>
  <c r="B67" i="35" s="1"/>
  <c r="B68" i="35" s="1"/>
  <c r="B69" i="35" s="1"/>
  <c r="B70" i="35" s="1"/>
  <c r="B71" i="35" s="1"/>
  <c r="B72" i="35" s="1"/>
  <c r="B73" i="35" s="1"/>
  <c r="B74" i="35" s="1"/>
  <c r="B75" i="35" s="1"/>
  <c r="B76" i="35" s="1"/>
  <c r="B77" i="35" s="1"/>
  <c r="B78" i="35" s="1"/>
  <c r="B79" i="35" s="1"/>
  <c r="B80" i="35" s="1"/>
  <c r="B81" i="35" s="1"/>
  <c r="B82" i="35" s="1"/>
  <c r="AE51" i="35"/>
  <c r="I45" i="35"/>
  <c r="F45" i="35"/>
  <c r="F44" i="35"/>
  <c r="I41" i="35"/>
  <c r="I37" i="35"/>
  <c r="I33" i="35"/>
  <c r="I31" i="35"/>
  <c r="I27" i="35"/>
  <c r="I25" i="35"/>
  <c r="I23" i="35"/>
  <c r="I21" i="35"/>
  <c r="I19" i="35"/>
  <c r="I17" i="35"/>
  <c r="W9" i="35"/>
  <c r="W8" i="35"/>
  <c r="W7" i="35"/>
  <c r="W6" i="35"/>
  <c r="D101" i="33"/>
  <c r="D100" i="33"/>
  <c r="D99" i="33"/>
  <c r="J89" i="33"/>
  <c r="I59" i="33"/>
  <c r="H55" i="33"/>
  <c r="I55" i="33" s="1"/>
  <c r="I54" i="33"/>
  <c r="H54" i="33"/>
  <c r="B52" i="33"/>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AE51" i="33"/>
  <c r="I45" i="33"/>
  <c r="F45" i="33"/>
  <c r="F44" i="33"/>
  <c r="I41" i="33"/>
  <c r="I37" i="33"/>
  <c r="I33" i="33"/>
  <c r="I31" i="33"/>
  <c r="I27" i="33"/>
  <c r="I25" i="33"/>
  <c r="I23" i="33"/>
  <c r="I21" i="33"/>
  <c r="I19" i="33"/>
  <c r="I17" i="33"/>
  <c r="W9" i="33"/>
  <c r="W8" i="33"/>
  <c r="W7" i="33"/>
  <c r="W6" i="33"/>
  <c r="F47" i="35" l="1"/>
  <c r="F47" i="33"/>
  <c r="I44" i="35"/>
  <c r="I46" i="35" s="1"/>
  <c r="I44" i="33"/>
  <c r="I46" i="33" s="1"/>
  <c r="F46" i="35"/>
  <c r="D102" i="35"/>
  <c r="E100" i="35"/>
  <c r="B84" i="35"/>
  <c r="B83" i="35"/>
  <c r="B85" i="35" s="1"/>
  <c r="B86" i="35" s="1"/>
  <c r="B87" i="35" s="1"/>
  <c r="B88" i="35" s="1"/>
  <c r="D103" i="35"/>
  <c r="D102" i="33"/>
  <c r="F46" i="33"/>
  <c r="E100" i="33"/>
  <c r="B83" i="33"/>
  <c r="B85" i="33" s="1"/>
  <c r="B86" i="33" s="1"/>
  <c r="B87" i="33" s="1"/>
  <c r="B88" i="33" s="1"/>
  <c r="B84" i="33"/>
  <c r="D103" i="33"/>
  <c r="D101" i="31"/>
  <c r="D100" i="31"/>
  <c r="D99" i="31"/>
  <c r="J89" i="31"/>
  <c r="I59" i="31"/>
  <c r="H55" i="31"/>
  <c r="I55" i="31" s="1"/>
  <c r="H54" i="31"/>
  <c r="I54" i="31" s="1"/>
  <c r="B52" i="3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AE51" i="31"/>
  <c r="I45" i="31"/>
  <c r="F45" i="31"/>
  <c r="F44" i="31"/>
  <c r="I41" i="31"/>
  <c r="I37" i="31"/>
  <c r="I33" i="31"/>
  <c r="I31" i="31"/>
  <c r="I27" i="31"/>
  <c r="I25" i="31"/>
  <c r="I23" i="31"/>
  <c r="I21" i="31"/>
  <c r="I19" i="31"/>
  <c r="I17" i="31"/>
  <c r="W9" i="31"/>
  <c r="W8" i="31"/>
  <c r="W7" i="31"/>
  <c r="W6" i="31"/>
  <c r="D101" i="29"/>
  <c r="D100" i="29"/>
  <c r="D99" i="29"/>
  <c r="J89" i="29"/>
  <c r="I59" i="29"/>
  <c r="H55" i="29"/>
  <c r="I55" i="29" s="1"/>
  <c r="H54" i="29"/>
  <c r="I54" i="29" s="1"/>
  <c r="B52" i="29"/>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AE51" i="29"/>
  <c r="I45" i="29"/>
  <c r="F45" i="29"/>
  <c r="F44" i="29"/>
  <c r="I41" i="29"/>
  <c r="I37" i="29"/>
  <c r="I33" i="29"/>
  <c r="I31" i="29"/>
  <c r="I27" i="29"/>
  <c r="I25" i="29"/>
  <c r="I23" i="29"/>
  <c r="I21" i="29"/>
  <c r="I19" i="29"/>
  <c r="I17" i="29"/>
  <c r="W9" i="29"/>
  <c r="W8" i="29"/>
  <c r="W7" i="29"/>
  <c r="W6" i="29"/>
  <c r="F47" i="31" l="1"/>
  <c r="I44" i="29"/>
  <c r="I46" i="29" s="1"/>
  <c r="F47" i="29"/>
  <c r="I44" i="31"/>
  <c r="I46" i="31" s="1"/>
  <c r="F46" i="31"/>
  <c r="D102" i="31"/>
  <c r="E100" i="31"/>
  <c r="B84" i="31"/>
  <c r="B83" i="31"/>
  <c r="B85" i="31" s="1"/>
  <c r="B86" i="31" s="1"/>
  <c r="B87" i="31" s="1"/>
  <c r="B88" i="31" s="1"/>
  <c r="D103" i="31"/>
  <c r="D102" i="29"/>
  <c r="F46" i="29"/>
  <c r="E100" i="29"/>
  <c r="B83" i="29"/>
  <c r="B85" i="29" s="1"/>
  <c r="B86" i="29" s="1"/>
  <c r="B87" i="29" s="1"/>
  <c r="B88" i="29" s="1"/>
  <c r="B84" i="29"/>
  <c r="D103" i="29"/>
  <c r="D101" i="24"/>
  <c r="D100" i="24"/>
  <c r="D99" i="24"/>
  <c r="J89" i="24"/>
  <c r="I59" i="24"/>
  <c r="H55" i="24"/>
  <c r="I55" i="24" s="1"/>
  <c r="H54" i="24"/>
  <c r="I54" i="24" s="1"/>
  <c r="B52" i="24"/>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AE51" i="24"/>
  <c r="I45" i="24"/>
  <c r="F45" i="24"/>
  <c r="F44" i="24"/>
  <c r="I41" i="24"/>
  <c r="I37" i="24"/>
  <c r="I33" i="24"/>
  <c r="I31" i="24"/>
  <c r="I27" i="24"/>
  <c r="I25" i="24"/>
  <c r="I23" i="24"/>
  <c r="I21" i="24"/>
  <c r="I19" i="24"/>
  <c r="I17" i="24"/>
  <c r="W9" i="24"/>
  <c r="W8" i="24"/>
  <c r="W7" i="24"/>
  <c r="W6" i="24"/>
  <c r="D101" i="25"/>
  <c r="D100" i="25"/>
  <c r="D99" i="25"/>
  <c r="J89" i="25"/>
  <c r="I59" i="25"/>
  <c r="H55" i="25"/>
  <c r="I55" i="25" s="1"/>
  <c r="H54" i="25"/>
  <c r="I54" i="25" s="1"/>
  <c r="B52" i="25"/>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AE51" i="25"/>
  <c r="I45" i="25"/>
  <c r="F45" i="25"/>
  <c r="F44" i="25"/>
  <c r="I41" i="25"/>
  <c r="I37" i="25"/>
  <c r="I33" i="25"/>
  <c r="I31" i="25"/>
  <c r="I27" i="25"/>
  <c r="I25" i="25"/>
  <c r="I23" i="25"/>
  <c r="I21" i="25"/>
  <c r="I19" i="25"/>
  <c r="I17" i="25"/>
  <c r="W9" i="25"/>
  <c r="W8" i="25"/>
  <c r="W7" i="25"/>
  <c r="W6" i="25"/>
  <c r="D101" i="26"/>
  <c r="D100" i="26"/>
  <c r="D99" i="26"/>
  <c r="J89" i="26"/>
  <c r="I59" i="26"/>
  <c r="H55" i="26"/>
  <c r="I55" i="26" s="1"/>
  <c r="H54" i="26"/>
  <c r="I54" i="26" s="1"/>
  <c r="B52" i="26"/>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AE51" i="26"/>
  <c r="I45" i="26"/>
  <c r="F45" i="26"/>
  <c r="F44" i="26"/>
  <c r="I41" i="26"/>
  <c r="I37" i="26"/>
  <c r="I33" i="26"/>
  <c r="I31" i="26"/>
  <c r="I27" i="26"/>
  <c r="I25" i="26"/>
  <c r="I23" i="26"/>
  <c r="I21" i="26"/>
  <c r="I19" i="26"/>
  <c r="I17" i="26"/>
  <c r="W9" i="26"/>
  <c r="W8" i="26"/>
  <c r="W7" i="26"/>
  <c r="W6" i="26"/>
  <c r="I44" i="24" l="1"/>
  <c r="F47" i="24"/>
  <c r="I44" i="26"/>
  <c r="F47" i="25"/>
  <c r="F47" i="26"/>
  <c r="I44" i="25"/>
  <c r="I46" i="25" s="1"/>
  <c r="D102" i="26"/>
  <c r="D102" i="25"/>
  <c r="I46" i="24"/>
  <c r="D102" i="24"/>
  <c r="F46" i="24"/>
  <c r="E100" i="24"/>
  <c r="B84" i="24"/>
  <c r="B83" i="24"/>
  <c r="B85" i="24" s="1"/>
  <c r="B86" i="24" s="1"/>
  <c r="B87" i="24" s="1"/>
  <c r="B88" i="24" s="1"/>
  <c r="D103" i="24"/>
  <c r="F46" i="25"/>
  <c r="D103" i="25"/>
  <c r="E100" i="25"/>
  <c r="B83" i="25"/>
  <c r="B85" i="25" s="1"/>
  <c r="B86" i="25" s="1"/>
  <c r="B87" i="25" s="1"/>
  <c r="B88" i="25" s="1"/>
  <c r="B84" i="25"/>
  <c r="F46" i="26"/>
  <c r="I46" i="26"/>
  <c r="D103" i="26"/>
  <c r="B84" i="26"/>
  <c r="B83" i="26"/>
  <c r="B85" i="26" s="1"/>
  <c r="B86" i="26" s="1"/>
  <c r="B87" i="26" s="1"/>
  <c r="B88" i="26" s="1"/>
  <c r="E100" i="26"/>
  <c r="J89" i="21"/>
  <c r="D99" i="21" l="1"/>
  <c r="D100" i="21"/>
  <c r="D101" i="21"/>
  <c r="E100" i="21" l="1"/>
  <c r="D102" i="21"/>
  <c r="D103" i="21"/>
  <c r="I59" i="21" l="1"/>
  <c r="H55" i="21"/>
  <c r="H54" i="21"/>
  <c r="B52" i="2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AE51" i="21"/>
  <c r="I45" i="21"/>
  <c r="F45" i="21"/>
  <c r="F44" i="21"/>
  <c r="I41" i="21"/>
  <c r="I37" i="21"/>
  <c r="I33" i="21"/>
  <c r="I31" i="21"/>
  <c r="I27" i="21"/>
  <c r="I25" i="21"/>
  <c r="I23" i="21"/>
  <c r="I21" i="21"/>
  <c r="I19" i="21"/>
  <c r="I17" i="21"/>
  <c r="W9" i="21"/>
  <c r="W8" i="21"/>
  <c r="W7" i="21"/>
  <c r="W6" i="21"/>
  <c r="B83" i="21" l="1"/>
  <c r="B85" i="21" s="1"/>
  <c r="B86" i="21" s="1"/>
  <c r="B87" i="21" s="1"/>
  <c r="B88" i="21" s="1"/>
  <c r="B84" i="21"/>
  <c r="F46" i="21"/>
  <c r="I55" i="21"/>
  <c r="F47" i="21"/>
  <c r="I44" i="21"/>
  <c r="I46" i="21" s="1"/>
  <c r="I54" i="21"/>
</calcChain>
</file>

<file path=xl/comments1.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10.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2.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3.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4.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5.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6.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7.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8.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comments9.xml><?xml version="1.0" encoding="utf-8"?>
<comments xmlns="http://schemas.openxmlformats.org/spreadsheetml/2006/main">
  <authors>
    <author>MARIA HELENA PEDRAZA</author>
  </authors>
  <commentList>
    <comment ref="G54" authorId="0" shapeId="0">
      <text>
        <r>
          <rPr>
            <b/>
            <sz val="9"/>
            <color indexed="81"/>
            <rFont val="Tahoma"/>
            <family val="2"/>
          </rPr>
          <t>MARIA HELENA PEDRAZA:</t>
        </r>
        <r>
          <rPr>
            <sz val="9"/>
            <color indexed="81"/>
            <rFont val="Tahoma"/>
            <family val="2"/>
          </rPr>
          <t xml:space="preserve">
Quinto día Habil de cada mes</t>
        </r>
      </text>
    </comment>
    <comment ref="G55" authorId="0" shapeId="0">
      <text>
        <r>
          <rPr>
            <b/>
            <sz val="9"/>
            <color indexed="81"/>
            <rFont val="Tahoma"/>
            <family val="2"/>
          </rPr>
          <t>MARÍA HELENA PEDRAZA:</t>
        </r>
        <r>
          <rPr>
            <sz val="9"/>
            <color indexed="81"/>
            <rFont val="Tahoma"/>
            <family val="2"/>
          </rPr>
          <t xml:space="preserve">
El séptimo día hábil de cada mes</t>
        </r>
      </text>
    </comment>
    <comment ref="G56" authorId="0" shapeId="0">
      <text>
        <r>
          <rPr>
            <b/>
            <sz val="9"/>
            <color indexed="81"/>
            <rFont val="Tahoma"/>
            <family val="2"/>
          </rPr>
          <t>MARÍA HELENA PEDRAZA:</t>
        </r>
        <r>
          <rPr>
            <sz val="9"/>
            <color indexed="81"/>
            <rFont val="Tahoma"/>
            <family val="2"/>
          </rPr>
          <t xml:space="preserve">
onceavo día hábil de febrero</t>
        </r>
      </text>
    </comment>
  </commentList>
</comments>
</file>

<file path=xl/sharedStrings.xml><?xml version="1.0" encoding="utf-8"?>
<sst xmlns="http://schemas.openxmlformats.org/spreadsheetml/2006/main" count="6946" uniqueCount="259">
  <si>
    <t>Código:</t>
  </si>
  <si>
    <t>208-CI-Ft-04</t>
  </si>
  <si>
    <t xml:space="preserve">Versión: </t>
  </si>
  <si>
    <t>Pág. 1 de 1</t>
  </si>
  <si>
    <t>Pág. 2 de 2</t>
  </si>
  <si>
    <t>Vigente desde:</t>
  </si>
  <si>
    <t>Vigencia</t>
  </si>
  <si>
    <t>Responsable:</t>
  </si>
  <si>
    <t>Equipo Auditor Control Interno</t>
  </si>
  <si>
    <t>Aprobado por:</t>
  </si>
  <si>
    <t>Comité Sistema Integrado de Gestión</t>
  </si>
  <si>
    <t>Registro/acta:</t>
  </si>
  <si>
    <t>Fecha:</t>
  </si>
  <si>
    <t>Proceso
Área</t>
  </si>
  <si>
    <t>Alcance 
Servicio - Proceso - Actividad - Procedimiento</t>
  </si>
  <si>
    <t>Programación</t>
  </si>
  <si>
    <t>Fecha seguimiento</t>
  </si>
  <si>
    <t>Seguimiento</t>
  </si>
  <si>
    <t>Frecuencia</t>
  </si>
  <si>
    <t>Meses previstos</t>
  </si>
  <si>
    <t>Horas Prog</t>
  </si>
  <si>
    <t>Tiempo total</t>
  </si>
  <si>
    <t>Auditor</t>
  </si>
  <si>
    <t>Ene</t>
  </si>
  <si>
    <t>Feb</t>
  </si>
  <si>
    <t>Mar</t>
  </si>
  <si>
    <t>Abr</t>
  </si>
  <si>
    <t>May</t>
  </si>
  <si>
    <t>Jun</t>
  </si>
  <si>
    <t>Jul</t>
  </si>
  <si>
    <t>Ago</t>
  </si>
  <si>
    <t>Sep</t>
  </si>
  <si>
    <t>Oct</t>
  </si>
  <si>
    <t>Nov</t>
  </si>
  <si>
    <t>Dic</t>
  </si>
  <si>
    <t>Ejecutada</t>
  </si>
  <si>
    <t>Horas Ejec</t>
  </si>
  <si>
    <t>Comunicado Auditoria</t>
  </si>
  <si>
    <t>Reunión de apertura</t>
  </si>
  <si>
    <t>Reunión de cierre</t>
  </si>
  <si>
    <t>Informe Auditoria</t>
  </si>
  <si>
    <t>Hallazgos y Observaciones</t>
  </si>
  <si>
    <t>Observaciones</t>
  </si>
  <si>
    <t>Gestión Estratégica</t>
  </si>
  <si>
    <t xml:space="preserve">Prevención del Daño antijurídico y Representación Judicial </t>
  </si>
  <si>
    <t>Comunicaciones</t>
  </si>
  <si>
    <t>Reasentamientos Humanos</t>
  </si>
  <si>
    <t>Urbanizaciones y Titulación</t>
  </si>
  <si>
    <t>Mejoramiento de Barrios</t>
  </si>
  <si>
    <t>Mejoramiento de Vivienda</t>
  </si>
  <si>
    <t xml:space="preserve">Gestión Humana </t>
  </si>
  <si>
    <t xml:space="preserve">Administración y Control de Recursos </t>
  </si>
  <si>
    <t xml:space="preserve">Administración de la Información </t>
  </si>
  <si>
    <t xml:space="preserve">Evaluación de la Gestión </t>
  </si>
  <si>
    <t>OAP</t>
  </si>
  <si>
    <t>Firma Responsable:</t>
  </si>
  <si>
    <t>Observaciones generales</t>
  </si>
  <si>
    <t>Observaciones generales del seguimiento:</t>
  </si>
  <si>
    <t>Horas Ejecutadas</t>
  </si>
  <si>
    <t>Horas pendientes</t>
  </si>
  <si>
    <t>Juan Manuel Rodríguez Parra. Asesor Control Interno</t>
  </si>
  <si>
    <t xml:space="preserve">Alcance 
Servicio - Proceso - Actividad - Procedimiento </t>
  </si>
  <si>
    <t>Solicitud de:</t>
  </si>
  <si>
    <t>Nombre/
cargo</t>
  </si>
  <si>
    <t>Fecha
mm-dd</t>
  </si>
  <si>
    <t>Soporte</t>
  </si>
  <si>
    <t>Administración y control de recursos</t>
  </si>
  <si>
    <t>Arqueo Caja Menor</t>
  </si>
  <si>
    <t>Arqueo Caja fuerte</t>
  </si>
  <si>
    <t>Todos los procesos</t>
  </si>
  <si>
    <t>Cantidad auditorias e informes especiales</t>
  </si>
  <si>
    <t>X</t>
  </si>
  <si>
    <t>Si</t>
  </si>
  <si>
    <t xml:space="preserve">Sep </t>
  </si>
  <si>
    <t>Aplazada</t>
  </si>
  <si>
    <t>Control de Carpeta de Auditorias</t>
  </si>
  <si>
    <t xml:space="preserve">Nov </t>
  </si>
  <si>
    <t>Institucional</t>
  </si>
  <si>
    <t>En Ejecución</t>
  </si>
  <si>
    <t>Cumplimiento</t>
  </si>
  <si>
    <t>Total auditorías programadas</t>
  </si>
  <si>
    <t>Total auditorías ejecutadas y finalizadas</t>
  </si>
  <si>
    <t>Total auditorías en ejecución</t>
  </si>
  <si>
    <t>Total auditorías pendientes</t>
  </si>
  <si>
    <t>Informe Avance SIG plataforma SISIG</t>
  </si>
  <si>
    <t>CI</t>
  </si>
  <si>
    <t>Programado Vs Finalizados</t>
  </si>
  <si>
    <t>Ejecutada/(Iniciada)</t>
  </si>
  <si>
    <t>No.</t>
  </si>
  <si>
    <t>Servicio al Ciudadano</t>
  </si>
  <si>
    <t>MAB</t>
  </si>
  <si>
    <t xml:space="preserve">Adquisición de Bienes y Servicios </t>
  </si>
  <si>
    <t>mensual</t>
  </si>
  <si>
    <t>Comunicado</t>
  </si>
  <si>
    <t>Informe cuenta mensual SIVICOF</t>
  </si>
  <si>
    <t>Adquisición de Bienes y Servicios. Contratación</t>
  </si>
  <si>
    <t>Aplicativo</t>
  </si>
  <si>
    <t>Informe cuenta anual SIVICOF</t>
  </si>
  <si>
    <t>Especial</t>
  </si>
  <si>
    <t xml:space="preserve">Finalizada:
Seg: </t>
  </si>
  <si>
    <r>
      <rPr>
        <sz val="16"/>
        <rFont val="Arial"/>
        <family val="2"/>
      </rPr>
      <t>CAJA DE LA VIVIENDA POPULAR
EVALUACIÓN DE LA GESTIÓN</t>
    </r>
    <r>
      <rPr>
        <sz val="14"/>
        <rFont val="Arial"/>
        <family val="2"/>
      </rPr>
      <t xml:space="preserve">
</t>
    </r>
    <r>
      <rPr>
        <b/>
        <sz val="18"/>
        <rFont val="Arial"/>
        <family val="2"/>
      </rPr>
      <t>PROGRAMA ANUAL DE AUDITORÍAS Y VISITAS ESPECIALES</t>
    </r>
  </si>
  <si>
    <t>Objetivo de la Auditoría</t>
  </si>
  <si>
    <t>Consideraciones del Programa de Auditoría</t>
  </si>
  <si>
    <t>Revisión herramientas. Seguimiento al plan de mejoramiento. Formulación de herramientas. Normograma.</t>
  </si>
  <si>
    <t>Gestión y documentación del proceso. Seguimiento a Herramientas . Directrices del Subsistema de Control Interno.</t>
  </si>
  <si>
    <t>Horas programadas</t>
  </si>
  <si>
    <t>Total auditorías ejecutadas</t>
  </si>
  <si>
    <t>Horas ejecutadas</t>
  </si>
  <si>
    <t>Para las auditorías y seguimientos especiales, se requiere un "ETE": (Especialista Técnico), con el fin de efectuar la evaluación de cumplimiento con  base en información técnica de los requerimientos y evidencias.</t>
  </si>
  <si>
    <t>Porcentaje de cumplimiento</t>
  </si>
  <si>
    <t>PROGRAMACIÓN Y SEGUIMIENTO DE AUDITORÍAS ESPECIALES E INFORMES</t>
  </si>
  <si>
    <t>Proceso / Área</t>
  </si>
  <si>
    <t>Informes a Personería (mensual)</t>
  </si>
  <si>
    <t>Evaluación por dependencias.
Decreto Reglamentario 2145 de 1999 y Circular 100-009 de 2013 del Departamento Administrativo de la Función Pública.</t>
  </si>
  <si>
    <t>Austeridad en el gasto. Decretos Reglamentarios 1737 de 1998 y 984 de 2012 y Directiva Presidencial 03 de 2012.</t>
  </si>
  <si>
    <t>Informe Pormenorizado Sistema de Control Interno. Ley 1474 de 2011.</t>
  </si>
  <si>
    <t>Plan anticorrupción y de Atención al Ciudadano. Decreto Reglamentario 2641 de 2012.</t>
  </si>
  <si>
    <t>Comunicaciones (Atención al ciudadano), Administración de la Información.</t>
  </si>
  <si>
    <t>Informes PQR's. 
Ley 1474 de 2011</t>
  </si>
  <si>
    <t>Gestión Humana, Administración y Control de Recursos.</t>
  </si>
  <si>
    <t>Manuales de funciones y pérdida de elementos. Directiva 003 de 2013 del Alcalde Mayor de Bogotá D.C.</t>
  </si>
  <si>
    <t>Derechos de autor.</t>
  </si>
  <si>
    <t xml:space="preserve">Registro de reunión Control Interno 25 de enero 2017 </t>
  </si>
  <si>
    <t xml:space="preserve">25 de enero 2017 </t>
  </si>
  <si>
    <t>Revisión de herramientas. Seguimiento al plan de mejoramiento. Normograma. Avance de los Proyectos de Inversión, revisión de la documentación del Sistema Integrado de Gestión según normatividad vigente.</t>
  </si>
  <si>
    <t>YVG</t>
  </si>
  <si>
    <t>Seguimiento y verificación auditoría primer semestre</t>
  </si>
  <si>
    <t>Revisión de herramientas. Seguimiento al plan de mejoramiento. Normograma. Avance de los Proyectos de Inversión, revisión de la documentación del Sistema Integrado de Gestión según normatividad vigente.
Cumplimiento Decreto Distrital 371 de 2010. Cumplimiento sobre participación ciudadana y control social.</t>
  </si>
  <si>
    <t>CMD</t>
  </si>
  <si>
    <t>JMRP</t>
  </si>
  <si>
    <t>CDA</t>
  </si>
  <si>
    <t>FRG</t>
  </si>
  <si>
    <t>Revisión de herramientas. Seguimiento al plan de mejoramiento. Normograma. Avance de los Proyectos de Inversión, revisión de la documentación del Sistema Integrado de Gestión según normatividad vigente.
Cumplimiento Decreto Distrital 371 de 2010. Atención al ciudadano. Cumplimiento sobre PQR`s..</t>
  </si>
  <si>
    <t>GZR</t>
  </si>
  <si>
    <t>Revisión de herramientas. Seguimiento al plan de mejoramiento. Normograma. Avance de los Proyectos de Inversión, revisión de la documentación del Sistema Integrado de Gestión según normatividad vigente.
Cumplimiento Decreto Distrital 371 de 2010. Atención al ciudadano. Contratación.</t>
  </si>
  <si>
    <t>Formulación y aprobación 25 de enero 2017, en reunión de Control Interno.</t>
  </si>
  <si>
    <t>Control Interno Contable durante la vigencia 2016.
Decreto Reglamentario 1027 de 2007 y Resolución 357 de 2008 del Contador General de la Nación.</t>
  </si>
  <si>
    <t>GZR / CMD</t>
  </si>
  <si>
    <t>Informe Ejecutivo Anual de Control Interno de la vigencia 2016</t>
  </si>
  <si>
    <t>Equipo CI</t>
  </si>
  <si>
    <t>Informe de Control Interno sobre programa anual de auditorías. Decreto Distrital 370 de 2014. Relación de Causas.</t>
  </si>
  <si>
    <t>Informe de Control Interno sobre programa anual de auditorías. Decreto Distrital 370 de 2014. Mapa de Riesgos.</t>
  </si>
  <si>
    <t>Informe de Control Interno sobre programa anual de auditorías. Decreto Distrital 370 de 2014. Relación de Causas,Relación de Informes.</t>
  </si>
  <si>
    <t>Informe de Control Interno sobre programa anual de auditorías. Decreto Distrital 370 de 2014. Relación de Causas, Relación de Informes.</t>
  </si>
  <si>
    <t>Presentación Revisión por la Dirección</t>
  </si>
  <si>
    <t>Programación Auditorías vigencia  2017</t>
  </si>
  <si>
    <t>Carta Circular No. 53 / 2017 - Encuesta estado de avance del proceso de implementación del Nuevo Marco Normativo Contable.</t>
  </si>
  <si>
    <t>Directiva 007 / 2016 - Informe a la Alcaldía Mayor de Bogotá NICSP</t>
  </si>
  <si>
    <t>Efectuar, de manera independiente, la evaluación de las actividades, operaciones y resultados de las diferentes procesos de la Caja de la Vivienda Popular, con el fin de verificar su conformidad respecto a las normas NTCGP 1000:2009, ISO 9001:2008; contribuir al mejoramiento continuo del modelo del Sistema Integrado de Gestión y verificación de cumplimiento de los requisitos de la norma técnica distrital NTD-SIG 001:2011 en cumplimiento a los Decretos Distrital 651 y 652 del 2011 . Así mismo, verificar el cumplimiento de las metas del Plan Distrital de Desarrollo.</t>
  </si>
  <si>
    <t>Para la formulación del programa se consideran tres aspectos: 1. Estado de los procesos. 2. Resultado de cumplimento de la gestión. 3. Resultado de las auditorias para cada uno de los procesos en la vigencia 2016. Cada aspecto responderá a los siguientes criterios: 
1.Estado del proceso: valor del proyecto de inversión, nivel de riesgo del proceso. 
2. Resultado de cumplimento de la gestión: cumplimiento de las acciones formuladas en el mapa de riesgos de proceso, los planes de acción; el plan anticorrupción y atención al ciudadano de los procesos de la vigencia 2016 y hallazgos evidenciados en auditorías por parte entes externos. 
3. Auditorias anteriores: cumplimiento del estado de los planes de mejoramiento por procesos e institucionales acumulados en el plan de mejoramiento 2016 y evaluación de la gestión de las dependencias responsables del proceso para la vigencia 2016 (cumplimiento de requisitos normativos, proceso y sistemas integrados de gestión).
El cumplimiento de los resultados se evaluará considerando los criterios y se definirá una frecuencia para cada proceso.
Dentro del programa propuesto se indican las revisiones que debe hacer Control Interno en cumplimiento de los requisitos normativos
Se solicitará apoyo a los servidores formados como auditores internos.</t>
  </si>
  <si>
    <t>Informe FURAG - Reporte en aplicativo página de la Función Publica</t>
  </si>
  <si>
    <t>Yenny Milena Villamil Guerrero</t>
  </si>
  <si>
    <t>1  No conformidad y
9 Oportunidades de mejora</t>
  </si>
  <si>
    <t>No</t>
  </si>
  <si>
    <t>N.A</t>
  </si>
  <si>
    <t>Carolina Montoya Duque</t>
  </si>
  <si>
    <t>1  No conformidad y
1 Oportunidad de mejora</t>
  </si>
  <si>
    <t>Juan Manuel Rodriguez Parra</t>
  </si>
  <si>
    <t xml:space="preserve">
6 Oportunidades de mejora</t>
  </si>
  <si>
    <t>En ejecución</t>
  </si>
  <si>
    <t>Claudia D´ Antonio Adame</t>
  </si>
  <si>
    <t>Fernando Reinoso Guerra</t>
  </si>
  <si>
    <t>1  No conformidad y
2 Oportunidades de mejora</t>
  </si>
  <si>
    <t>1 Oportunidad de mejora</t>
  </si>
  <si>
    <t>Graciela Zabala Rico</t>
  </si>
  <si>
    <t>Esta auditoría esta programada para iniciar en el mes de julio.</t>
  </si>
  <si>
    <t>Esta auditoría se solicitara para el mes de julio a la Oficina Asesora de Planeación mediante oficio.</t>
  </si>
  <si>
    <t>Esta auditoria  fue suspendida por el área de Control Interno, teniendo en cuenta que el responsable del proceso se encontraba en periodo de vacaciones. Evidencia correo electronico enviado el 21 de junio.
Se reanudara, una vez el responsable de proceso retome sus labores.</t>
  </si>
  <si>
    <t>Esta auditoria  fue suspendida por el área de Control Interno, teniendo en cuenta que el responsable del proceso se encontraba en periodo de vacaciones. Evidencia correo electronico enviado el 21 de junio.
Se reanudara, una vez el responsable de proceso retome sus labores.</t>
  </si>
  <si>
    <t>Esta auditoria  fue suspendida por el área de Control Interno, teniendo en cuenta que el responsable del proceso se encontraba en periodo de vacaciones. Evidencia correo electronico enviado el 21 de junio.    
Se reanudara, una vez el responsable de proceso retome sus labores.</t>
  </si>
  <si>
    <t>Monica Andrea Bustamante</t>
  </si>
  <si>
    <t>Esta auditoría esta programada para iniciar en el mes de mayo.</t>
  </si>
  <si>
    <t>Esta auditoría esta programada para iniciar en el mes de octubre.</t>
  </si>
  <si>
    <t>Esta auditoría esta programada para iniciar en el mes de septiembre.</t>
  </si>
  <si>
    <t>Esta auditoría esta programada para iniciar en el mes de agosto.</t>
  </si>
  <si>
    <t>Esta auditoría esta programada para iniciar en el mes de noviembre</t>
  </si>
  <si>
    <t>6 Oportunidades de mejora</t>
  </si>
  <si>
    <t>Esta auditoría esta programada para iniciar en el mes de abril.</t>
  </si>
  <si>
    <t>Esta auditoría esta programada para iniciar en el mes de noviembre.</t>
  </si>
  <si>
    <t>Esta auditoría esta programada para iniciar en el mes de junio.</t>
  </si>
  <si>
    <t>No se realizó en el mes de marzo.</t>
  </si>
  <si>
    <t>No se realizó en el mes de abril.</t>
  </si>
  <si>
    <t>Este informe se presenta a 31 de julio,  con corte a 30 de junio, a traves del aplicativo SISIG.</t>
  </si>
  <si>
    <t>Se realizó reporte a traves del aplicativo SISIG, dentro de las fechas establecidas.</t>
  </si>
  <si>
    <t>No se ha realizado a la fecha.</t>
  </si>
  <si>
    <t>2017EE5104 fecha 7 de abril de 2017</t>
  </si>
  <si>
    <t>2017EE7705  fecha 8 junio de 2017</t>
  </si>
  <si>
    <t>2017EE6361  fecha 8 mayo de 2017</t>
  </si>
  <si>
    <t>2017EE9092  fecha 10 julio de 2017</t>
  </si>
  <si>
    <t>1  No conformidad y
4 Oportunidades de mejora</t>
  </si>
  <si>
    <t>Hector Andres Mejía Hoyos</t>
  </si>
  <si>
    <t>Esta auditoría se iniciar en el mes de agosto.</t>
  </si>
  <si>
    <t xml:space="preserve">Esta auditoría se solicitó a la Oficina Asesora de Planeación mediante oficio N° 2017IE11027 del 12 de julio de 2017.
</t>
  </si>
  <si>
    <t>Esta auditoría se reanudo el 31 de julio, mediante correo electronico remitido a la Directora de Gestión Corporativa.</t>
  </si>
  <si>
    <t>2017EE10524 fecha 9 agosto de 2017</t>
  </si>
  <si>
    <t xml:space="preserve">No se presento con coret a 31 de julio, teniendo en cuenta la directriz emitida por la Dirección Distrital de Desarrollo Institucional de la Secretaria General, a través de Circular 006 del 13 de julio de 2017. Dicha información fue confirmada mediante correo electronico del 27 de julio de 2017. </t>
  </si>
  <si>
    <t>Esta auditoría se encontraba aplazada, fue reanudada el 31 de julio. Evidencia correo electronico del 31 de julio de 2017.</t>
  </si>
  <si>
    <t>Se realizo el reporte a traves del aplicativo FURAG (Formato Único  de Reporte de Avances a la Gestión. Y se recibio Certificado de Recepción de Información vía correo, expedido por la Función Pública, el día 28/03/2017.</t>
  </si>
  <si>
    <t>N,A</t>
  </si>
  <si>
    <t>Este informe se presenta para publicación el 15 de mayo con corte a 30 de abril. Fecha de publicación 15 de mayo</t>
  </si>
  <si>
    <t>Este informe se envío para su revisión y aprobación el 27 de julio, el día 31 de julio se envío al director de la entidad</t>
  </si>
  <si>
    <t>N/A</t>
  </si>
  <si>
    <t>Sin hallazgos</t>
  </si>
  <si>
    <t>Se presentan en el informa</t>
  </si>
  <si>
    <t>Se presento informe de visitas especiales el 24/05/2017</t>
  </si>
  <si>
    <t>Se presento informe de visitas especiales el 21/06/2017</t>
  </si>
  <si>
    <t>Se presento cuenta anual en el sistema SIVICOF. Los certificados reposan en los archivos de Control Interno.</t>
  </si>
  <si>
    <t>Graciela Zabala Rico
Carolina Montoya Duque</t>
  </si>
  <si>
    <t>Se presento via CHIP de manera cuantitativa como cualitativa a la Contaduria General de la Nación el 28 de febrero 2017.</t>
  </si>
  <si>
    <t>Se presento y envio el informe correspondiente a prevenir conductas irregulares relacionadas con incumplimiento de los manuales de funciones y procedimeintos y la perdida de elementos y docuemntos públicos correspondiente al periodo noviembre de 2016 a mayo 2017.</t>
  </si>
  <si>
    <t>Se reporto en la pagina correspondiente la información requerida el 07/03/2017.</t>
  </si>
  <si>
    <t>Se presento a la Secretaria Distrital de Hacienda encuenta relacionada al avance del Nuevo Marco Normativo Contable con fecha 31 de enero de 2017</t>
  </si>
  <si>
    <t>Se presento informe trimestral a los avances y cumplimiento al plan de acción propuesto para el Nuevo Marco Normativo Contable.</t>
  </si>
  <si>
    <t>Se presento cuenta mensual  en los mes de abril en el aplicativo SIVICOF. Los certificados reposan en los archivos de Control Interno.</t>
  </si>
  <si>
    <t>Se presenta anual</t>
  </si>
  <si>
    <t>Se presnta Anual</t>
  </si>
  <si>
    <t>Se presenta Anual</t>
  </si>
  <si>
    <t>Se presento cuenta mensual  en los mes de junio en el aplicativo SIVICOF. Los certificados reposan en los archivos de Control Interno.</t>
  </si>
  <si>
    <t>Se presento cuenta mensual  en los mes de mayo en el aplicativo SIVICOF. Los certificados reposan en los archivos de Control Interno.</t>
  </si>
  <si>
    <t>Se presento cuenta mensual  en los mes de julio en el aplicativo SIVICOF. Los certificados reposan en los archivos de Control Interno.</t>
  </si>
  <si>
    <t>Se presento a la Secretaria Distrital de Hacienda encuenta relacionada al avance del Nuevo Marco Normativo Contable con fecha 31 de enero de 2017.</t>
  </si>
  <si>
    <t>Se presento cuenta mensual  en los mes de agosto en el aplicativo SIVICOF. Los certificados reposan en los archivos de Control Interno.</t>
  </si>
  <si>
    <t>2017EE12738 FECHA 8 DE SEPTIEMBRE DE 2017</t>
  </si>
  <si>
    <t>2 Oportunidades de mejora</t>
  </si>
  <si>
    <t xml:space="preserve">Este informe se presenta los primeros 10 días hábiles del mes de enero </t>
  </si>
  <si>
    <t>Este informe se presentó en el mes de enero,  con corte a 30 de Diciembre de 2016.</t>
  </si>
  <si>
    <t>2  No conformidad y
6 Oportunidades de mejora</t>
  </si>
  <si>
    <t>Se informó mediante radicado 2017IE13362 del 30 de agosto.</t>
  </si>
  <si>
    <t>9  No conformidad y
14 Oportunidades de mejora</t>
  </si>
  <si>
    <t>Esta audittoría se reanudo en el mes de agosto.</t>
  </si>
  <si>
    <t>Esta auditoría se iniciar en el mes de octubre, teniendo en cuenta que en el mes de septiembre se cerró la del primer semestre.</t>
  </si>
  <si>
    <t>Se reanudo en el mes de octubre de acuerdo a  comunicación 2017IE14863 del 15 de septiembre.</t>
  </si>
  <si>
    <t>No se ha iniciado, teniendo en cuenta que la auditoría de primer semestre aun no ha sido cerrada.</t>
  </si>
  <si>
    <t>No se ha iniciado, teniendo en cuenta que aún no se ha cerrado la auditoría de primer semestre.</t>
  </si>
  <si>
    <t>8 Oportunidades de mejora</t>
  </si>
  <si>
    <t>2017EE14987 FECHA 9 DE OCTUBRE DE 2017</t>
  </si>
  <si>
    <t>2017EE17505 FECHA 9 NOVIEMBRE DE 2017</t>
  </si>
  <si>
    <t>Se presento cuenta mensual  en los meses de enero, febrero en el aplicativo SIVICOF. Los certificados reposan en los archivos de Control Interno.</t>
  </si>
  <si>
    <t>Se presento cuenta mensual  en los mes de marzo en el aplicativo SIVICOF. Los certificados reposan en los archivos de Control Interno.</t>
  </si>
  <si>
    <t>Se presento cuenta mensual  en los mes de septiembre en el aplicativo SIVICOF. Los certificados reposan en los archivos de Control Interno.</t>
  </si>
  <si>
    <t>Este informe se presenta para publicación el 15 de septiembre con corte a 30 de agosto. Fecha de publicación 15 de septiembre</t>
  </si>
  <si>
    <t xml:space="preserve">2 No conformidades y 2 Oportunidades de mejora </t>
  </si>
  <si>
    <t>3 No conformidades y 9 Oportunidades de mejora</t>
  </si>
  <si>
    <t>Se prorroga auditoría mediante radicado N° 2017IE16775 del 19 de octubre de 2017.</t>
  </si>
  <si>
    <t>Se reanudo en el mes de octubre de acuerdo a  comunicación 2017IE14863 del 15 de septiembre. Teniendo en cuenta que esta auditoría fue suspendida, se realizara una sola visita para la vigencia.</t>
  </si>
  <si>
    <t>Claudia Dantonio</t>
  </si>
  <si>
    <t>N.A.</t>
  </si>
  <si>
    <t>31/10/2017 radicado 2017IE17243</t>
  </si>
  <si>
    <t xml:space="preserve">Claudia Dantonio </t>
  </si>
  <si>
    <t>10/11/2017 SE PUBLICO EN LA PAGINA WEB</t>
  </si>
  <si>
    <t>2  No conformidad y
3 Oportunidades de mejora</t>
  </si>
  <si>
    <t>11  No conformidad y
8 Oportunidades de mejora</t>
  </si>
  <si>
    <t>1  Oportunidad de mejora</t>
  </si>
  <si>
    <t xml:space="preserve">Teniendo en cuenta que la auditoría de primer semestre se inició en el mes de septiembre y fue prorrogada, se realizó en un solo ejercicio, las dos auditorias programadas para la vigencia.
</t>
  </si>
  <si>
    <t>7 Oportunidades de mejora</t>
  </si>
  <si>
    <t>3 Oportunidades de mejora</t>
  </si>
  <si>
    <t>Se presento el informe el 17 de noviembre y la certificacion se encuentra en la ruta:\\serv-cv11\control interno\3. Informes Control Interno\Informes 2017-FURAGII</t>
  </si>
  <si>
    <t>2017EE20036 FECHA 7 DICIEMBRE DE 2017</t>
  </si>
  <si>
    <t>2018EE576 FECHA 12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</si>
</sst>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00_);_(* \(#,##0.00\);_(* &quot;-&quot;??_);_(@_)"/>
    <numFmt numFmtId="165" formatCode="mmm\-dd"/>
  </numFmts>
  <fonts count="27" x14ac:knownFonts="1">
    <font>
      <sz val="10"/>
      <name val="Arial"/>
    </font>
    <font>
      <sz val="10"/>
      <name val="Arial"/>
      <family val="2"/>
    </font>
    <font>
      <sz val="14"/>
      <name val="Arial"/>
      <family val="2"/>
    </font>
    <font>
      <sz val="16"/>
      <name val="Arial"/>
      <family val="2"/>
    </font>
    <font>
      <b/>
      <sz val="18"/>
      <name val="Arial"/>
      <family val="2"/>
    </font>
    <font>
      <sz val="13"/>
      <name val="Arial"/>
      <family val="2"/>
    </font>
    <font>
      <b/>
      <sz val="22"/>
      <name val="Arial"/>
      <family val="2"/>
    </font>
    <font>
      <b/>
      <sz val="48"/>
      <name val="Arial"/>
      <family val="2"/>
    </font>
    <font>
      <b/>
      <sz val="16"/>
      <name val="Arial"/>
      <family val="2"/>
    </font>
    <font>
      <b/>
      <sz val="10"/>
      <name val="Arial"/>
      <family val="2"/>
    </font>
    <font>
      <b/>
      <sz val="11"/>
      <name val="Arial"/>
      <family val="2"/>
    </font>
    <font>
      <sz val="11"/>
      <name val="Arial"/>
      <family val="2"/>
    </font>
    <font>
      <sz val="12"/>
      <name val="Arial"/>
      <family val="2"/>
    </font>
    <font>
      <b/>
      <sz val="12"/>
      <name val="Arial"/>
      <family val="2"/>
    </font>
    <font>
      <b/>
      <sz val="14"/>
      <name val="Arial"/>
      <family val="2"/>
    </font>
    <font>
      <sz val="11"/>
      <color theme="1"/>
      <name val="Calibri"/>
      <family val="2"/>
      <scheme val="minor"/>
    </font>
    <font>
      <b/>
      <sz val="14"/>
      <color rgb="FF000000"/>
      <name val="Arial"/>
      <family val="2"/>
    </font>
    <font>
      <sz val="14"/>
      <color rgb="FF000000"/>
      <name val="Arial"/>
      <family val="2"/>
    </font>
    <font>
      <sz val="16"/>
      <color rgb="FF000000"/>
      <name val="Arial"/>
      <family val="2"/>
    </font>
    <font>
      <b/>
      <sz val="16"/>
      <color rgb="FF000000"/>
      <name val="Arial"/>
      <family val="2"/>
    </font>
    <font>
      <sz val="12"/>
      <color theme="3" tint="0.39997558519241921"/>
      <name val="Arial"/>
      <family val="2"/>
    </font>
    <font>
      <b/>
      <sz val="12"/>
      <color rgb="FF000000"/>
      <name val="Arial"/>
      <family val="2"/>
    </font>
    <font>
      <sz val="9"/>
      <color indexed="81"/>
      <name val="Tahoma"/>
      <family val="2"/>
    </font>
    <font>
      <b/>
      <sz val="9"/>
      <color indexed="81"/>
      <name val="Tahoma"/>
      <family val="2"/>
    </font>
    <font>
      <b/>
      <sz val="20"/>
      <name val="Arial"/>
      <family val="2"/>
    </font>
    <font>
      <sz val="14"/>
      <color rgb="FFFF0000"/>
      <name val="Arial"/>
      <family val="2"/>
    </font>
    <font>
      <sz val="14"/>
      <color theme="3" tint="0.39997558519241921"/>
      <name val="Arial"/>
      <family val="2"/>
    </font>
  </fonts>
  <fills count="2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59999389629810485"/>
        <bgColor indexed="64"/>
      </patternFill>
    </fill>
    <fill>
      <patternFill patternType="solid">
        <fgColor rgb="FFA6A6A6"/>
        <bgColor rgb="FF000000"/>
      </patternFill>
    </fill>
    <fill>
      <patternFill patternType="solid">
        <fgColor theme="4" tint="0.79998168889431442"/>
        <bgColor indexed="64"/>
      </patternFill>
    </fill>
    <fill>
      <patternFill patternType="solid">
        <fgColor theme="0" tint="-0.34998626667073579"/>
        <bgColor indexed="64"/>
      </patternFill>
    </fill>
    <fill>
      <gradientFill type="path" left="0.5" right="0.5" top="0.5" bottom="0.5">
        <stop position="0">
          <color theme="0"/>
        </stop>
        <stop position="1">
          <color theme="4" tint="0.80001220740379042"/>
        </stop>
      </gradientFill>
    </fill>
    <fill>
      <gradientFill type="path" left="0.5" right="0.5" top="0.5" bottom="0.5">
        <stop position="0">
          <color theme="0"/>
        </stop>
        <stop position="1">
          <color theme="5" tint="0.80001220740379042"/>
        </stop>
      </gradientFill>
    </fill>
    <fill>
      <patternFill patternType="solid">
        <fgColor theme="0" tint="-0.14999847407452621"/>
        <bgColor rgb="FF000000"/>
      </patternFill>
    </fill>
    <fill>
      <patternFill patternType="solid">
        <fgColor rgb="FFD8E4BC"/>
        <bgColor rgb="FF000000"/>
      </patternFill>
    </fill>
    <fill>
      <patternFill patternType="solid">
        <fgColor rgb="FFFFFF00"/>
        <bgColor indexed="64"/>
      </patternFill>
    </fill>
    <fill>
      <patternFill patternType="solid">
        <fgColor rgb="FFDCE6F2"/>
        <bgColor indexed="64"/>
      </patternFill>
    </fill>
    <fill>
      <patternFill patternType="solid">
        <fgColor rgb="FFFDE9D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0.249977111117893"/>
        <bgColor rgb="FF000000"/>
      </patternFill>
    </fill>
    <fill>
      <patternFill patternType="solid">
        <fgColor rgb="FFFFFF99"/>
        <bgColor indexed="64"/>
      </patternFill>
    </fill>
    <fill>
      <patternFill patternType="solid">
        <fgColor theme="9" tint="0.59999389629810485"/>
        <bgColor indexed="64"/>
      </patternFill>
    </fill>
  </fills>
  <borders count="10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54"/>
      </left>
      <right style="medium">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ck">
        <color rgb="FF000000"/>
      </left>
      <right style="medium">
        <color rgb="FF666699"/>
      </right>
      <top style="thick">
        <color rgb="FF000000"/>
      </top>
      <bottom/>
      <diagonal/>
    </border>
    <border>
      <left style="thick">
        <color rgb="FF000000"/>
      </left>
      <right style="medium">
        <color rgb="FF666699"/>
      </right>
      <top/>
      <bottom style="mediumDashDotDot">
        <color rgb="FF000000"/>
      </bottom>
      <diagonal/>
    </border>
    <border>
      <left style="thick">
        <color rgb="FF000000"/>
      </left>
      <right style="medium">
        <color rgb="FF666699"/>
      </right>
      <top style="mediumDashDotDot">
        <color rgb="FF000000"/>
      </top>
      <bottom style="dotted">
        <color rgb="FF000000"/>
      </bottom>
      <diagonal/>
    </border>
    <border>
      <left style="medium">
        <color rgb="FF666699"/>
      </left>
      <right style="thick">
        <color rgb="FF000000"/>
      </right>
      <top style="mediumDashDotDot">
        <color rgb="FF000000"/>
      </top>
      <bottom style="dotted">
        <color rgb="FF000000"/>
      </bottom>
      <diagonal/>
    </border>
    <border>
      <left style="thick">
        <color rgb="FF000000"/>
      </left>
      <right style="medium">
        <color rgb="FF666699"/>
      </right>
      <top style="dotted">
        <color rgb="FF000000"/>
      </top>
      <bottom style="dotted">
        <color rgb="FF000000"/>
      </bottom>
      <diagonal/>
    </border>
    <border>
      <left style="medium">
        <color rgb="FF666699"/>
      </left>
      <right style="thick">
        <color rgb="FF000000"/>
      </right>
      <top style="dotted">
        <color rgb="FF000000"/>
      </top>
      <bottom style="dotted">
        <color rgb="FF000000"/>
      </bottom>
      <diagonal/>
    </border>
    <border>
      <left style="thick">
        <color rgb="FF000000"/>
      </left>
      <right style="medium">
        <color rgb="FF666699"/>
      </right>
      <top style="dotted">
        <color rgb="FF000000"/>
      </top>
      <bottom style="double">
        <color rgb="FF000000"/>
      </bottom>
      <diagonal/>
    </border>
    <border>
      <left style="medium">
        <color rgb="FF666699"/>
      </left>
      <right style="thick">
        <color rgb="FF000000"/>
      </right>
      <top style="dotted">
        <color rgb="FF000000"/>
      </top>
      <bottom style="double">
        <color rgb="FF000000"/>
      </bottom>
      <diagonal/>
    </border>
    <border>
      <left style="thick">
        <color rgb="FF000000"/>
      </left>
      <right style="medium">
        <color rgb="FF666699"/>
      </right>
      <top style="double">
        <color rgb="FF000000"/>
      </top>
      <bottom style="thick">
        <color rgb="FF000000"/>
      </bottom>
      <diagonal/>
    </border>
    <border>
      <left style="medium">
        <color rgb="FF666699"/>
      </left>
      <right style="thick">
        <color rgb="FF000000"/>
      </right>
      <top style="double">
        <color rgb="FF000000"/>
      </top>
      <bottom style="thick">
        <color rgb="FF000000"/>
      </bottom>
      <diagonal/>
    </border>
    <border>
      <left style="medium">
        <color rgb="FF666699"/>
      </left>
      <right style="thick">
        <color rgb="FF000000"/>
      </right>
      <top style="thick">
        <color rgb="FF000000"/>
      </top>
      <bottom/>
      <diagonal/>
    </border>
    <border>
      <left style="medium">
        <color rgb="FF666699"/>
      </left>
      <right style="thick">
        <color rgb="FF000000"/>
      </right>
      <top/>
      <bottom style="mediumDashDotDot">
        <color rgb="FF000000"/>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ck">
        <color rgb="FF000000"/>
      </left>
      <right style="thick">
        <color rgb="FF000000"/>
      </right>
      <top style="thick">
        <color rgb="FF000000"/>
      </top>
      <bottom/>
      <diagonal/>
    </border>
    <border>
      <left style="thick">
        <color rgb="FF000000"/>
      </left>
      <right style="thick">
        <color rgb="FF000000"/>
      </right>
      <top/>
      <bottom style="mediumDashDotDot">
        <color rgb="FF000000"/>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medium">
        <color indexed="64"/>
      </right>
      <top style="thin">
        <color indexed="64"/>
      </top>
      <bottom/>
      <diagonal/>
    </border>
  </borders>
  <cellStyleXfs count="42">
    <xf numFmtId="0" fontId="0" fillId="0" borderId="0"/>
    <xf numFmtId="44" fontId="1" fillId="0" borderId="0" applyFont="0" applyFill="0" applyBorder="0" applyAlignment="0" applyProtection="0"/>
    <xf numFmtId="44" fontId="1" fillId="0" borderId="0" applyFont="0" applyFill="0" applyBorder="0" applyAlignment="0" applyProtection="0"/>
    <xf numFmtId="164" fontId="1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28">
    <xf numFmtId="0" fontId="0" fillId="0" borderId="0" xfId="0"/>
    <xf numFmtId="1" fontId="13" fillId="0" borderId="0" xfId="14" applyNumberFormat="1" applyFont="1" applyFill="1" applyBorder="1" applyAlignment="1">
      <alignment horizontal="center" vertical="center"/>
    </xf>
    <xf numFmtId="9" fontId="13" fillId="0" borderId="0" xfId="33" applyFont="1" applyFill="1" applyBorder="1" applyAlignment="1">
      <alignment horizontal="center" vertical="center"/>
    </xf>
    <xf numFmtId="9" fontId="10" fillId="0" borderId="0" xfId="33" applyFont="1" applyFill="1" applyBorder="1" applyAlignment="1">
      <alignment horizontal="center" vertical="center"/>
    </xf>
    <xf numFmtId="1" fontId="8" fillId="0" borderId="0" xfId="14" applyNumberFormat="1" applyFont="1" applyFill="1" applyBorder="1" applyAlignment="1">
      <alignment horizontal="center" vertical="center"/>
    </xf>
    <xf numFmtId="10" fontId="13" fillId="0" borderId="0" xfId="33" applyNumberFormat="1" applyFont="1" applyAlignment="1">
      <alignment horizontal="center" vertical="center"/>
    </xf>
    <xf numFmtId="9" fontId="8" fillId="2" borderId="38" xfId="33" applyFont="1" applyFill="1" applyBorder="1" applyAlignment="1">
      <alignment horizontal="center" vertical="center"/>
    </xf>
    <xf numFmtId="1" fontId="8" fillId="11" borderId="31" xfId="14" applyNumberFormat="1" applyFont="1" applyFill="1" applyBorder="1" applyAlignment="1">
      <alignment horizontal="center" vertical="center"/>
    </xf>
    <xf numFmtId="1" fontId="8" fillId="11" borderId="22" xfId="14" applyNumberFormat="1" applyFont="1" applyFill="1" applyBorder="1" applyAlignment="1">
      <alignment horizontal="center" vertical="center"/>
    </xf>
    <xf numFmtId="1" fontId="8" fillId="11" borderId="27" xfId="14" applyNumberFormat="1" applyFont="1" applyFill="1" applyBorder="1" applyAlignment="1">
      <alignment horizontal="center" vertical="center"/>
    </xf>
    <xf numFmtId="1" fontId="14" fillId="11" borderId="32" xfId="14" applyNumberFormat="1" applyFont="1" applyFill="1" applyBorder="1" applyAlignment="1">
      <alignment horizontal="center" vertical="center"/>
    </xf>
    <xf numFmtId="1" fontId="14" fillId="11" borderId="24" xfId="14" applyNumberFormat="1" applyFont="1" applyFill="1" applyBorder="1" applyAlignment="1">
      <alignment horizontal="center" vertical="center"/>
    </xf>
    <xf numFmtId="1" fontId="14" fillId="12" borderId="29" xfId="14" applyNumberFormat="1" applyFont="1" applyFill="1" applyBorder="1" applyAlignment="1">
      <alignment horizontal="center" vertical="center"/>
    </xf>
    <xf numFmtId="0" fontId="1" fillId="0" borderId="0" xfId="13" applyFont="1"/>
    <xf numFmtId="0" fontId="1" fillId="0" borderId="1" xfId="13" applyFont="1" applyBorder="1" applyAlignment="1"/>
    <xf numFmtId="0" fontId="1" fillId="0" borderId="2" xfId="13" applyFont="1" applyBorder="1" applyAlignment="1"/>
    <xf numFmtId="0" fontId="3" fillId="0" borderId="3" xfId="13" applyFont="1" applyBorder="1" applyAlignment="1">
      <alignment vertical="center"/>
    </xf>
    <xf numFmtId="0" fontId="1" fillId="0" borderId="4" xfId="13" applyFont="1" applyBorder="1"/>
    <xf numFmtId="0" fontId="1" fillId="0" borderId="0" xfId="13" applyFont="1" applyBorder="1"/>
    <xf numFmtId="0" fontId="1" fillId="0" borderId="4" xfId="13" applyFont="1" applyBorder="1" applyAlignment="1"/>
    <xf numFmtId="0" fontId="2" fillId="0" borderId="5" xfId="13" applyFont="1" applyBorder="1" applyAlignment="1">
      <alignment vertical="center" wrapText="1"/>
    </xf>
    <xf numFmtId="0" fontId="3" fillId="0" borderId="6" xfId="13" applyFont="1" applyBorder="1" applyAlignment="1">
      <alignment vertical="center"/>
    </xf>
    <xf numFmtId="0" fontId="2" fillId="0" borderId="5" xfId="13" applyFont="1" applyBorder="1" applyAlignment="1">
      <alignment horizontal="center" vertical="center" wrapText="1"/>
    </xf>
    <xf numFmtId="0" fontId="2" fillId="3" borderId="6" xfId="13" applyFont="1" applyFill="1" applyBorder="1" applyAlignment="1">
      <alignment vertical="center"/>
    </xf>
    <xf numFmtId="0" fontId="5" fillId="3" borderId="4" xfId="13" applyFont="1" applyFill="1" applyBorder="1" applyAlignment="1">
      <alignment vertical="center"/>
    </xf>
    <xf numFmtId="0" fontId="5" fillId="3" borderId="0" xfId="13" applyFont="1" applyFill="1" applyBorder="1" applyAlignment="1">
      <alignment vertical="center"/>
    </xf>
    <xf numFmtId="0" fontId="1" fillId="0" borderId="7" xfId="13" applyFont="1" applyBorder="1" applyAlignment="1"/>
    <xf numFmtId="0" fontId="5" fillId="3" borderId="8" xfId="13" applyFont="1" applyFill="1" applyBorder="1" applyAlignment="1">
      <alignment vertical="center"/>
    </xf>
    <xf numFmtId="0" fontId="5" fillId="3" borderId="1" xfId="13" applyFont="1" applyFill="1" applyBorder="1" applyAlignment="1">
      <alignment vertical="center"/>
    </xf>
    <xf numFmtId="0" fontId="2" fillId="0" borderId="1" xfId="13" applyFont="1" applyBorder="1" applyAlignment="1">
      <alignment vertical="center" wrapText="1"/>
    </xf>
    <xf numFmtId="14" fontId="5" fillId="3" borderId="4" xfId="13" applyNumberFormat="1" applyFont="1" applyFill="1" applyBorder="1" applyAlignment="1">
      <alignment vertical="center"/>
    </xf>
    <xf numFmtId="14" fontId="5" fillId="3" borderId="0" xfId="13" applyNumberFormat="1" applyFont="1" applyFill="1" applyBorder="1" applyAlignment="1">
      <alignment vertical="center"/>
    </xf>
    <xf numFmtId="0" fontId="1" fillId="0" borderId="9" xfId="13" applyFont="1" applyBorder="1" applyAlignment="1"/>
    <xf numFmtId="0" fontId="8" fillId="0" borderId="10" xfId="13" applyFont="1" applyBorder="1" applyAlignment="1">
      <alignment horizontal="right" vertical="center" wrapText="1"/>
    </xf>
    <xf numFmtId="0" fontId="8" fillId="0" borderId="11" xfId="13" applyFont="1" applyFill="1" applyBorder="1" applyAlignment="1">
      <alignment horizontal="right" vertical="center" wrapText="1"/>
    </xf>
    <xf numFmtId="0" fontId="6" fillId="0" borderId="4" xfId="13" applyFont="1" applyBorder="1" applyAlignment="1">
      <alignment horizontal="right" vertical="center" wrapText="1"/>
    </xf>
    <xf numFmtId="0" fontId="8" fillId="0" borderId="12" xfId="13" applyFont="1" applyBorder="1" applyAlignment="1">
      <alignment horizontal="right" vertical="center" wrapText="1"/>
    </xf>
    <xf numFmtId="0" fontId="7" fillId="0" borderId="1" xfId="13" applyFont="1" applyFill="1" applyBorder="1" applyAlignment="1">
      <alignment horizontal="center" vertical="center" wrapText="1"/>
    </xf>
    <xf numFmtId="0" fontId="8" fillId="0" borderId="7" xfId="13" applyFont="1" applyFill="1" applyBorder="1" applyAlignment="1">
      <alignment horizontal="right" vertical="center" wrapText="1"/>
    </xf>
    <xf numFmtId="0" fontId="8" fillId="4" borderId="9" xfId="13" applyFont="1" applyFill="1" applyBorder="1" applyAlignment="1">
      <alignment vertical="center" wrapText="1"/>
    </xf>
    <xf numFmtId="0" fontId="8" fillId="4" borderId="13" xfId="13" applyFont="1" applyFill="1" applyBorder="1" applyAlignment="1">
      <alignment vertical="center" wrapText="1"/>
    </xf>
    <xf numFmtId="0" fontId="1" fillId="0" borderId="0" xfId="13" applyFont="1" applyAlignment="1">
      <alignment horizontal="center"/>
    </xf>
    <xf numFmtId="0" fontId="3" fillId="0" borderId="9" xfId="13" applyFont="1" applyBorder="1" applyAlignment="1">
      <alignment vertical="center"/>
    </xf>
    <xf numFmtId="0" fontId="9" fillId="5" borderId="14" xfId="13" applyFont="1" applyFill="1" applyBorder="1" applyAlignment="1">
      <alignment horizontal="center" vertical="center" wrapText="1"/>
    </xf>
    <xf numFmtId="0" fontId="10" fillId="5" borderId="14" xfId="13" applyFont="1" applyFill="1" applyBorder="1" applyAlignment="1">
      <alignment horizontal="center" vertical="center" wrapText="1"/>
    </xf>
    <xf numFmtId="0" fontId="10" fillId="5" borderId="14" xfId="13" applyFont="1" applyFill="1" applyBorder="1" applyAlignment="1">
      <alignment horizontal="center" vertical="center"/>
    </xf>
    <xf numFmtId="0" fontId="1" fillId="7" borderId="14" xfId="13" applyFont="1" applyFill="1" applyBorder="1" applyAlignment="1">
      <alignment horizontal="center" vertical="center" wrapText="1"/>
    </xf>
    <xf numFmtId="0" fontId="1" fillId="7" borderId="15" xfId="13" applyFont="1" applyFill="1" applyBorder="1" applyAlignment="1">
      <alignment horizontal="center" vertical="center" wrapText="1"/>
    </xf>
    <xf numFmtId="0" fontId="1" fillId="7" borderId="41" xfId="13" applyFont="1" applyFill="1" applyBorder="1" applyAlignment="1">
      <alignment horizontal="center" vertical="center" wrapText="1"/>
    </xf>
    <xf numFmtId="0" fontId="8" fillId="7" borderId="17" xfId="13" applyFont="1" applyFill="1" applyBorder="1" applyAlignment="1">
      <alignment horizontal="center" vertical="center"/>
    </xf>
    <xf numFmtId="0" fontId="1" fillId="7" borderId="0" xfId="13" applyFont="1" applyFill="1" applyBorder="1" applyAlignment="1">
      <alignment horizontal="center" vertical="center" wrapText="1"/>
    </xf>
    <xf numFmtId="0" fontId="1" fillId="0" borderId="50" xfId="13" applyFont="1" applyBorder="1" applyAlignment="1">
      <alignment horizontal="center" vertical="center"/>
    </xf>
    <xf numFmtId="0" fontId="2" fillId="0" borderId="19" xfId="13" applyNumberFormat="1" applyFont="1" applyBorder="1" applyAlignment="1">
      <alignment horizontal="center" vertical="center" wrapText="1"/>
    </xf>
    <xf numFmtId="0" fontId="2" fillId="0" borderId="20" xfId="13" applyFont="1" applyBorder="1" applyAlignment="1">
      <alignment horizontal="center" vertical="center" wrapText="1"/>
    </xf>
    <xf numFmtId="0" fontId="1" fillId="0" borderId="49" xfId="13" applyFont="1" applyBorder="1"/>
    <xf numFmtId="0" fontId="2" fillId="0" borderId="21" xfId="13" applyFont="1" applyBorder="1" applyAlignment="1">
      <alignment horizontal="center" vertical="center" wrapText="1"/>
    </xf>
    <xf numFmtId="0" fontId="2" fillId="0" borderId="12" xfId="13" applyFont="1" applyBorder="1" applyAlignment="1">
      <alignment horizontal="center" vertical="center" wrapText="1"/>
    </xf>
    <xf numFmtId="0" fontId="12" fillId="0" borderId="20" xfId="13" applyFont="1" applyBorder="1" applyAlignment="1">
      <alignment horizontal="center" vertical="center" wrapText="1"/>
    </xf>
    <xf numFmtId="0" fontId="2" fillId="0" borderId="20" xfId="13" applyFont="1" applyBorder="1" applyAlignment="1">
      <alignment horizontal="center" vertical="center"/>
    </xf>
    <xf numFmtId="0" fontId="2" fillId="0" borderId="51" xfId="13" applyFont="1" applyBorder="1" applyAlignment="1">
      <alignment horizontal="center" vertical="center"/>
    </xf>
    <xf numFmtId="0" fontId="2" fillId="0" borderId="23" xfId="13" applyFont="1" applyBorder="1" applyAlignment="1">
      <alignment horizontal="center" vertical="center" wrapText="1"/>
    </xf>
    <xf numFmtId="0" fontId="1" fillId="0" borderId="0" xfId="13" applyFont="1" applyAlignment="1">
      <alignment horizontal="center" vertical="center" wrapText="1"/>
    </xf>
    <xf numFmtId="0" fontId="2" fillId="0" borderId="24" xfId="13" applyFont="1" applyBorder="1" applyAlignment="1">
      <alignment horizontal="center" vertical="center"/>
    </xf>
    <xf numFmtId="0" fontId="2" fillId="0" borderId="18" xfId="13" applyFont="1" applyFill="1" applyBorder="1" applyAlignment="1">
      <alignment horizontal="center" vertical="center" wrapText="1"/>
    </xf>
    <xf numFmtId="0" fontId="2" fillId="0" borderId="22" xfId="13" applyNumberFormat="1" applyFont="1" applyBorder="1" applyAlignment="1">
      <alignment horizontal="center" vertical="center" wrapText="1"/>
    </xf>
    <xf numFmtId="0" fontId="2" fillId="0" borderId="6" xfId="13" applyFont="1" applyBorder="1" applyAlignment="1">
      <alignment horizontal="center" vertical="center"/>
    </xf>
    <xf numFmtId="0" fontId="2" fillId="0" borderId="22" xfId="13" applyFont="1" applyBorder="1" applyAlignment="1">
      <alignment horizontal="center" vertical="center"/>
    </xf>
    <xf numFmtId="0" fontId="2" fillId="10" borderId="22" xfId="13" applyFont="1" applyFill="1" applyBorder="1" applyAlignment="1">
      <alignment horizontal="center" vertical="center"/>
    </xf>
    <xf numFmtId="0" fontId="2" fillId="0" borderId="25" xfId="13" applyFont="1" applyBorder="1" applyAlignment="1">
      <alignment horizontal="center" vertical="center" wrapText="1"/>
    </xf>
    <xf numFmtId="0" fontId="2" fillId="0" borderId="18" xfId="13" applyFont="1" applyBorder="1" applyAlignment="1">
      <alignment horizontal="center" vertical="center" wrapText="1"/>
    </xf>
    <xf numFmtId="0" fontId="11" fillId="0" borderId="20" xfId="13" applyFont="1" applyBorder="1" applyAlignment="1">
      <alignment horizontal="center" vertical="center" wrapText="1"/>
    </xf>
    <xf numFmtId="0" fontId="2" fillId="0" borderId="6" xfId="13" applyFont="1" applyBorder="1" applyAlignment="1">
      <alignment horizontal="center" vertical="center" wrapText="1"/>
    </xf>
    <xf numFmtId="0" fontId="2" fillId="8" borderId="22" xfId="13" applyFont="1" applyFill="1" applyBorder="1" applyAlignment="1">
      <alignment horizontal="center" vertical="center" wrapText="1"/>
    </xf>
    <xf numFmtId="0" fontId="2" fillId="0" borderId="24" xfId="13" applyFont="1" applyBorder="1" applyAlignment="1">
      <alignment horizontal="center" vertical="center" wrapText="1"/>
    </xf>
    <xf numFmtId="0" fontId="1" fillId="0" borderId="22" xfId="13" applyFont="1" applyBorder="1"/>
    <xf numFmtId="0" fontId="2" fillId="10" borderId="22" xfId="13" applyFont="1" applyFill="1" applyBorder="1" applyAlignment="1">
      <alignment horizontal="center" vertical="center" wrapText="1"/>
    </xf>
    <xf numFmtId="0" fontId="11" fillId="0" borderId="22" xfId="13" applyFont="1" applyFill="1" applyBorder="1" applyAlignment="1">
      <alignment horizontal="center" vertical="center" wrapText="1"/>
    </xf>
    <xf numFmtId="0" fontId="1" fillId="0" borderId="5" xfId="13" applyFont="1" applyBorder="1"/>
    <xf numFmtId="0" fontId="11" fillId="0" borderId="19" xfId="13" applyFont="1" applyFill="1" applyBorder="1" applyAlignment="1">
      <alignment horizontal="center" vertical="center" wrapText="1"/>
    </xf>
    <xf numFmtId="0" fontId="1" fillId="0" borderId="19" xfId="13" applyFont="1" applyBorder="1"/>
    <xf numFmtId="0" fontId="2" fillId="0" borderId="21" xfId="13" applyFont="1" applyBorder="1" applyAlignment="1">
      <alignment horizontal="center" vertical="center"/>
    </xf>
    <xf numFmtId="0" fontId="12" fillId="0" borderId="6" xfId="13" applyFont="1" applyBorder="1" applyAlignment="1">
      <alignment horizontal="center" vertical="center" wrapText="1"/>
    </xf>
    <xf numFmtId="0" fontId="2" fillId="0" borderId="22" xfId="13" applyFont="1" applyFill="1" applyBorder="1" applyAlignment="1">
      <alignment horizontal="center" vertical="center"/>
    </xf>
    <xf numFmtId="0" fontId="1" fillId="0" borderId="0" xfId="13" applyFont="1" applyFill="1" applyBorder="1"/>
    <xf numFmtId="0" fontId="1" fillId="0" borderId="24" xfId="13" applyFont="1" applyBorder="1"/>
    <xf numFmtId="0" fontId="11" fillId="0" borderId="27" xfId="13" applyFont="1" applyBorder="1" applyAlignment="1">
      <alignment horizontal="center" vertical="center" wrapText="1"/>
    </xf>
    <xf numFmtId="0" fontId="2" fillId="0" borderId="27" xfId="13" applyFont="1" applyBorder="1" applyAlignment="1">
      <alignment horizontal="center" vertical="center"/>
    </xf>
    <xf numFmtId="0" fontId="2" fillId="0" borderId="29" xfId="13" applyFont="1" applyBorder="1" applyAlignment="1">
      <alignment horizontal="center" vertical="center"/>
    </xf>
    <xf numFmtId="0" fontId="10" fillId="0" borderId="0" xfId="13" applyFont="1" applyBorder="1" applyAlignment="1">
      <alignment vertical="center"/>
    </xf>
    <xf numFmtId="0" fontId="14" fillId="0" borderId="2" xfId="13" applyFont="1" applyBorder="1" applyAlignment="1">
      <alignment vertical="center"/>
    </xf>
    <xf numFmtId="0" fontId="1" fillId="0" borderId="33" xfId="13" applyFont="1" applyBorder="1"/>
    <xf numFmtId="0" fontId="1" fillId="0" borderId="34" xfId="13" applyFont="1" applyBorder="1"/>
    <xf numFmtId="0" fontId="1" fillId="0" borderId="0" xfId="13"/>
    <xf numFmtId="0" fontId="14" fillId="4" borderId="9" xfId="13" applyFont="1" applyFill="1" applyBorder="1" applyAlignment="1">
      <alignment vertical="center"/>
    </xf>
    <xf numFmtId="0" fontId="14" fillId="4" borderId="13" xfId="13" applyFont="1" applyFill="1" applyBorder="1" applyAlignment="1">
      <alignment vertical="center"/>
    </xf>
    <xf numFmtId="0" fontId="2" fillId="0" borderId="19" xfId="13" applyFont="1" applyFill="1" applyBorder="1" applyAlignment="1">
      <alignment horizontal="center" vertical="center"/>
    </xf>
    <xf numFmtId="0" fontId="11" fillId="0" borderId="22" xfId="13" applyFont="1" applyBorder="1" applyAlignment="1">
      <alignment vertical="center" wrapText="1"/>
    </xf>
    <xf numFmtId="0" fontId="12" fillId="0" borderId="25" xfId="13" applyFont="1" applyBorder="1" applyAlignment="1">
      <alignment horizontal="center" vertical="center" wrapText="1"/>
    </xf>
    <xf numFmtId="0" fontId="3" fillId="0" borderId="22" xfId="13" applyNumberFormat="1" applyFont="1" applyBorder="1" applyAlignment="1">
      <alignment horizontal="center" vertical="center" wrapText="1"/>
    </xf>
    <xf numFmtId="165" fontId="3" fillId="0" borderId="22" xfId="13" applyNumberFormat="1" applyFont="1" applyBorder="1" applyAlignment="1">
      <alignment horizontal="center" vertical="center" wrapText="1"/>
    </xf>
    <xf numFmtId="0" fontId="2" fillId="0" borderId="20" xfId="13" applyFont="1" applyFill="1" applyBorder="1" applyAlignment="1">
      <alignment horizontal="center" vertical="center"/>
    </xf>
    <xf numFmtId="0" fontId="2" fillId="0" borderId="53" xfId="13" applyFont="1" applyBorder="1" applyAlignment="1">
      <alignment horizontal="center" vertical="center"/>
    </xf>
    <xf numFmtId="16" fontId="2" fillId="0" borderId="22" xfId="13" applyNumberFormat="1" applyFont="1" applyBorder="1" applyAlignment="1">
      <alignment horizontal="center" vertical="center"/>
    </xf>
    <xf numFmtId="0" fontId="2" fillId="0" borderId="53" xfId="13" applyFont="1" applyBorder="1" applyAlignment="1">
      <alignment horizontal="center" vertical="center" wrapText="1"/>
    </xf>
    <xf numFmtId="0" fontId="2" fillId="0" borderId="27" xfId="13" applyFont="1" applyBorder="1" applyAlignment="1">
      <alignment horizontal="center" vertical="center" wrapText="1"/>
    </xf>
    <xf numFmtId="0" fontId="12" fillId="0" borderId="27" xfId="13" applyFont="1" applyBorder="1" applyAlignment="1">
      <alignment horizontal="center" vertical="center" wrapText="1"/>
    </xf>
    <xf numFmtId="0" fontId="3" fillId="0" borderId="0" xfId="13" applyFont="1" applyFill="1" applyBorder="1" applyAlignment="1">
      <alignment horizontal="right" vertical="center" wrapText="1"/>
    </xf>
    <xf numFmtId="0" fontId="3" fillId="0" borderId="0" xfId="13" applyFont="1" applyFill="1" applyBorder="1" applyAlignment="1">
      <alignment horizontal="right" vertical="center"/>
    </xf>
    <xf numFmtId="0" fontId="1" fillId="0" borderId="0" xfId="13" applyFont="1" applyFill="1"/>
    <xf numFmtId="0" fontId="8" fillId="0" borderId="0" xfId="13" applyFont="1" applyFill="1" applyBorder="1" applyAlignment="1">
      <alignment horizontal="right" vertical="center"/>
    </xf>
    <xf numFmtId="0" fontId="12" fillId="0" borderId="0" xfId="13" applyFont="1"/>
    <xf numFmtId="0" fontId="11" fillId="0" borderId="0" xfId="13" applyFont="1" applyAlignment="1">
      <alignment horizontal="center" vertical="center"/>
    </xf>
    <xf numFmtId="0" fontId="16" fillId="0" borderId="80" xfId="13" applyFont="1" applyBorder="1" applyAlignment="1">
      <alignment horizontal="center" vertical="center" wrapText="1" readingOrder="1"/>
    </xf>
    <xf numFmtId="10" fontId="19" fillId="17" borderId="84" xfId="13" applyNumberFormat="1" applyFont="1" applyFill="1" applyBorder="1" applyAlignment="1">
      <alignment horizontal="center" vertical="center" wrapText="1" readingOrder="1"/>
    </xf>
    <xf numFmtId="0" fontId="2" fillId="0" borderId="55" xfId="13" applyFont="1" applyBorder="1" applyAlignment="1">
      <alignment horizontal="center" vertical="center" wrapText="1"/>
    </xf>
    <xf numFmtId="0" fontId="2" fillId="0" borderId="56" xfId="13" applyFont="1" applyBorder="1" applyAlignment="1">
      <alignment horizontal="center" vertical="center"/>
    </xf>
    <xf numFmtId="0" fontId="12" fillId="0" borderId="56" xfId="13" applyFont="1" applyBorder="1" applyAlignment="1">
      <alignment horizontal="center" vertical="center" wrapText="1"/>
    </xf>
    <xf numFmtId="0" fontId="2" fillId="0" borderId="56" xfId="13" applyFont="1" applyBorder="1" applyAlignment="1">
      <alignment horizontal="center" vertical="center" wrapText="1"/>
    </xf>
    <xf numFmtId="0" fontId="2" fillId="0" borderId="57" xfId="13" applyFont="1" applyBorder="1" applyAlignment="1">
      <alignment horizontal="center" vertical="center" wrapText="1"/>
    </xf>
    <xf numFmtId="16" fontId="2" fillId="0" borderId="19" xfId="13" applyNumberFormat="1" applyFont="1" applyFill="1" applyBorder="1" applyAlignment="1">
      <alignment horizontal="center" vertical="center"/>
    </xf>
    <xf numFmtId="0" fontId="2" fillId="0" borderId="20" xfId="13" applyFont="1" applyFill="1" applyBorder="1" applyAlignment="1">
      <alignment horizontal="center" vertical="center" wrapText="1"/>
    </xf>
    <xf numFmtId="0" fontId="2" fillId="0" borderId="52" xfId="13" applyFont="1" applyBorder="1" applyAlignment="1">
      <alignment horizontal="center" vertical="center"/>
    </xf>
    <xf numFmtId="1" fontId="16" fillId="0" borderId="78" xfId="13" applyNumberFormat="1" applyFont="1" applyBorder="1" applyAlignment="1">
      <alignment horizontal="center" vertical="center" wrapText="1" readingOrder="1"/>
    </xf>
    <xf numFmtId="1" fontId="16" fillId="0" borderId="80" xfId="13" applyNumberFormat="1" applyFont="1" applyBorder="1" applyAlignment="1">
      <alignment horizontal="center" vertical="center" wrapText="1" readingOrder="1"/>
    </xf>
    <xf numFmtId="1" fontId="16" fillId="0" borderId="82" xfId="13" applyNumberFormat="1" applyFont="1" applyBorder="1" applyAlignment="1">
      <alignment horizontal="center" vertical="center" wrapText="1" readingOrder="1"/>
    </xf>
    <xf numFmtId="0" fontId="2" fillId="0" borderId="54" xfId="13" applyFont="1" applyBorder="1" applyAlignment="1">
      <alignment horizontal="center" vertical="center" wrapText="1"/>
    </xf>
    <xf numFmtId="0" fontId="4" fillId="0" borderId="2" xfId="13" applyFont="1" applyBorder="1" applyAlignment="1">
      <alignment vertical="center"/>
    </xf>
    <xf numFmtId="0" fontId="12" fillId="0" borderId="56" xfId="13" applyFont="1" applyBorder="1" applyAlignment="1">
      <alignment horizontal="center" vertical="center"/>
    </xf>
    <xf numFmtId="0" fontId="3" fillId="3" borderId="22" xfId="13" applyFont="1" applyFill="1" applyBorder="1" applyAlignment="1">
      <alignment horizontal="center" vertical="center" wrapText="1"/>
    </xf>
    <xf numFmtId="15" fontId="12" fillId="0" borderId="19" xfId="13" applyNumberFormat="1" applyFont="1" applyBorder="1" applyAlignment="1">
      <alignment horizontal="center" vertical="center" wrapText="1"/>
    </xf>
    <xf numFmtId="16" fontId="2" fillId="0" borderId="19" xfId="13" applyNumberFormat="1" applyFont="1" applyBorder="1" applyAlignment="1">
      <alignment horizontal="center" vertical="center"/>
    </xf>
    <xf numFmtId="0" fontId="2" fillId="3" borderId="23" xfId="13" applyFont="1" applyFill="1" applyBorder="1" applyAlignment="1">
      <alignment horizontal="center" vertical="center" wrapText="1"/>
    </xf>
    <xf numFmtId="0" fontId="2" fillId="3" borderId="20" xfId="13" applyFont="1" applyFill="1" applyBorder="1" applyAlignment="1">
      <alignment horizontal="center" vertical="center"/>
    </xf>
    <xf numFmtId="0" fontId="12" fillId="0" borderId="20" xfId="13" applyFont="1" applyFill="1" applyBorder="1" applyAlignment="1">
      <alignment horizontal="center" vertical="center" wrapText="1"/>
    </xf>
    <xf numFmtId="15" fontId="12" fillId="0" borderId="19" xfId="13" applyNumberFormat="1" applyFont="1" applyFill="1" applyBorder="1" applyAlignment="1">
      <alignment horizontal="center" vertical="center" wrapText="1"/>
    </xf>
    <xf numFmtId="16" fontId="2" fillId="0" borderId="22" xfId="13" applyNumberFormat="1" applyFont="1" applyFill="1" applyBorder="1" applyAlignment="1">
      <alignment vertical="center"/>
    </xf>
    <xf numFmtId="0" fontId="1" fillId="0" borderId="22" xfId="13" applyFont="1" applyFill="1" applyBorder="1"/>
    <xf numFmtId="0" fontId="1" fillId="0" borderId="5" xfId="13" applyFont="1" applyFill="1" applyBorder="1"/>
    <xf numFmtId="0" fontId="1" fillId="0" borderId="19" xfId="13" applyFont="1" applyFill="1" applyBorder="1"/>
    <xf numFmtId="0" fontId="2" fillId="0" borderId="24" xfId="13" applyFont="1" applyFill="1" applyBorder="1" applyAlignment="1">
      <alignment horizontal="center" vertical="center"/>
    </xf>
    <xf numFmtId="0" fontId="2" fillId="0" borderId="24" xfId="13" applyFont="1" applyFill="1" applyBorder="1" applyAlignment="1">
      <alignment horizontal="center" vertical="center" wrapText="1"/>
    </xf>
    <xf numFmtId="0" fontId="3" fillId="0" borderId="22" xfId="13" applyFont="1" applyFill="1" applyBorder="1" applyAlignment="1">
      <alignment horizontal="center" vertical="center" wrapText="1"/>
    </xf>
    <xf numFmtId="0" fontId="2" fillId="10" borderId="27" xfId="13" applyFont="1" applyFill="1" applyBorder="1" applyAlignment="1">
      <alignment horizontal="center" vertical="center" wrapText="1"/>
    </xf>
    <xf numFmtId="0" fontId="11" fillId="0" borderId="22" xfId="13" applyFont="1" applyBorder="1" applyAlignment="1">
      <alignment horizontal="center" vertical="center"/>
    </xf>
    <xf numFmtId="0" fontId="11" fillId="0" borderId="20" xfId="13" applyFont="1" applyBorder="1" applyAlignment="1">
      <alignment vertical="center" wrapText="1"/>
    </xf>
    <xf numFmtId="16" fontId="2" fillId="0" borderId="20" xfId="13" applyNumberFormat="1" applyFont="1" applyBorder="1" applyAlignment="1">
      <alignment horizontal="center" vertical="center"/>
    </xf>
    <xf numFmtId="0" fontId="2" fillId="0" borderId="11" xfId="13" applyFont="1" applyBorder="1" applyAlignment="1">
      <alignment horizontal="center" vertical="center" wrapText="1"/>
    </xf>
    <xf numFmtId="0" fontId="12" fillId="0" borderId="6" xfId="13" applyFont="1" applyBorder="1" applyAlignment="1">
      <alignment horizontal="center" vertical="center"/>
    </xf>
    <xf numFmtId="16" fontId="2" fillId="0" borderId="22" xfId="13" applyNumberFormat="1" applyFont="1" applyFill="1" applyBorder="1" applyAlignment="1">
      <alignment horizontal="center" vertical="center"/>
    </xf>
    <xf numFmtId="0" fontId="2" fillId="0" borderId="6" xfId="13" applyFont="1" applyFill="1" applyBorder="1" applyAlignment="1">
      <alignment horizontal="center" vertical="center" wrapText="1"/>
    </xf>
    <xf numFmtId="0" fontId="2" fillId="0" borderId="14" xfId="13" applyNumberFormat="1" applyFont="1" applyBorder="1" applyAlignment="1">
      <alignment horizontal="center" vertical="center" wrapText="1"/>
    </xf>
    <xf numFmtId="0" fontId="11" fillId="0" borderId="14" xfId="13" applyFont="1" applyBorder="1" applyAlignment="1">
      <alignment horizontal="center" vertical="center"/>
    </xf>
    <xf numFmtId="0" fontId="2" fillId="0" borderId="40" xfId="13" applyFont="1" applyBorder="1" applyAlignment="1">
      <alignment horizontal="center" vertical="center"/>
    </xf>
    <xf numFmtId="0" fontId="2" fillId="0" borderId="40" xfId="13" applyFont="1" applyFill="1" applyBorder="1" applyAlignment="1">
      <alignment horizontal="center" vertical="center"/>
    </xf>
    <xf numFmtId="0" fontId="2" fillId="0" borderId="40" xfId="13" applyFont="1" applyFill="1" applyBorder="1" applyAlignment="1">
      <alignment horizontal="center" vertical="center" wrapText="1"/>
    </xf>
    <xf numFmtId="0" fontId="2" fillId="0" borderId="41" xfId="13" applyFont="1" applyBorder="1" applyAlignment="1">
      <alignment horizontal="center" vertical="center"/>
    </xf>
    <xf numFmtId="0" fontId="2" fillId="0" borderId="90" xfId="13" applyFont="1" applyBorder="1" applyAlignment="1">
      <alignment horizontal="center" vertical="center" wrapText="1"/>
    </xf>
    <xf numFmtId="0" fontId="12" fillId="0" borderId="15" xfId="13" applyFont="1" applyBorder="1" applyAlignment="1">
      <alignment horizontal="center" vertical="center" wrapText="1"/>
    </xf>
    <xf numFmtId="0" fontId="2" fillId="0" borderId="15" xfId="13" applyFont="1" applyBorder="1" applyAlignment="1">
      <alignment horizontal="center" vertical="center"/>
    </xf>
    <xf numFmtId="16" fontId="2" fillId="0" borderId="14" xfId="13" applyNumberFormat="1" applyFont="1" applyBorder="1" applyAlignment="1">
      <alignment horizontal="center" vertical="center"/>
    </xf>
    <xf numFmtId="16" fontId="2" fillId="0" borderId="14" xfId="13" applyNumberFormat="1" applyFont="1" applyFill="1" applyBorder="1" applyAlignment="1">
      <alignment horizontal="center" vertical="center"/>
    </xf>
    <xf numFmtId="0" fontId="2" fillId="0" borderId="15" xfId="13" applyFont="1" applyBorder="1" applyAlignment="1">
      <alignment horizontal="center" vertical="center" wrapText="1"/>
    </xf>
    <xf numFmtId="0" fontId="2" fillId="0" borderId="91" xfId="13" applyFont="1" applyBorder="1" applyAlignment="1">
      <alignment horizontal="center" vertical="center" wrapText="1"/>
    </xf>
    <xf numFmtId="0" fontId="3" fillId="0" borderId="5" xfId="14" applyFont="1" applyBorder="1" applyAlignment="1">
      <alignment vertical="center"/>
    </xf>
    <xf numFmtId="0" fontId="3" fillId="20" borderId="5" xfId="13" applyFont="1" applyFill="1" applyBorder="1" applyAlignment="1">
      <alignment vertical="center" wrapText="1"/>
    </xf>
    <xf numFmtId="0" fontId="3" fillId="0" borderId="5" xfId="13" applyFont="1" applyBorder="1" applyAlignment="1">
      <alignment vertical="center" wrapText="1"/>
    </xf>
    <xf numFmtId="0" fontId="3" fillId="0" borderId="45" xfId="13" applyFont="1" applyFill="1" applyBorder="1" applyAlignment="1">
      <alignment horizontal="left" vertical="center" wrapText="1"/>
    </xf>
    <xf numFmtId="0" fontId="3" fillId="0" borderId="5" xfId="13" applyFont="1" applyFill="1" applyBorder="1" applyAlignment="1">
      <alignment vertical="center" wrapText="1"/>
    </xf>
    <xf numFmtId="0" fontId="3" fillId="0" borderId="45" xfId="13" applyFont="1" applyFill="1" applyBorder="1" applyAlignment="1">
      <alignment vertical="center" wrapText="1"/>
    </xf>
    <xf numFmtId="0" fontId="12" fillId="0" borderId="53" xfId="13" applyFont="1" applyBorder="1" applyAlignment="1">
      <alignment horizontal="center" vertical="center"/>
    </xf>
    <xf numFmtId="0" fontId="12" fillId="0" borderId="52" xfId="13" applyFont="1" applyBorder="1" applyAlignment="1">
      <alignment horizontal="center" vertical="center"/>
    </xf>
    <xf numFmtId="0" fontId="8" fillId="0" borderId="0" xfId="13" applyFont="1" applyAlignment="1">
      <alignment horizontal="right" vertical="center"/>
    </xf>
    <xf numFmtId="0" fontId="11" fillId="0" borderId="19" xfId="13" applyFont="1" applyBorder="1" applyAlignment="1">
      <alignment horizontal="center" vertical="center" wrapText="1"/>
    </xf>
    <xf numFmtId="0" fontId="2" fillId="0" borderId="19"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2" fillId="0" borderId="22" xfId="13" applyFont="1" applyFill="1" applyBorder="1" applyAlignment="1">
      <alignment horizontal="center" vertical="center" wrapText="1"/>
    </xf>
    <xf numFmtId="0" fontId="2" fillId="0" borderId="43" xfId="13" applyFont="1" applyBorder="1" applyAlignment="1">
      <alignment horizontal="center" vertical="center" wrapText="1"/>
    </xf>
    <xf numFmtId="0" fontId="6" fillId="0" borderId="7" xfId="13" applyFont="1" applyBorder="1" applyAlignment="1">
      <alignment horizontal="right" vertical="center" wrapText="1"/>
    </xf>
    <xf numFmtId="14" fontId="5" fillId="3" borderId="1" xfId="13" applyNumberFormat="1" applyFont="1" applyFill="1" applyBorder="1" applyAlignment="1">
      <alignment horizontal="center" vertical="center"/>
    </xf>
    <xf numFmtId="0" fontId="2" fillId="0" borderId="19" xfId="13" applyFont="1" applyFill="1" applyBorder="1" applyAlignment="1">
      <alignment horizontal="center" vertical="center" wrapText="1"/>
    </xf>
    <xf numFmtId="0" fontId="3" fillId="9" borderId="12" xfId="13" applyFont="1" applyFill="1" applyBorder="1" applyAlignment="1">
      <alignment horizontal="justify" vertical="center" wrapText="1"/>
    </xf>
    <xf numFmtId="0" fontId="2" fillId="8" borderId="22" xfId="13" applyFont="1" applyFill="1" applyBorder="1" applyAlignment="1">
      <alignment horizontal="center" vertical="center"/>
    </xf>
    <xf numFmtId="0" fontId="3" fillId="18" borderId="12" xfId="13" applyFont="1" applyFill="1" applyBorder="1" applyAlignment="1">
      <alignment horizontal="justify" vertical="center" wrapText="1"/>
    </xf>
    <xf numFmtId="0" fontId="2" fillId="22" borderId="22" xfId="13" applyFont="1" applyFill="1" applyBorder="1" applyAlignment="1">
      <alignment horizontal="center" vertical="center"/>
    </xf>
    <xf numFmtId="0" fontId="3" fillId="20" borderId="11" xfId="13" applyFont="1" applyFill="1" applyBorder="1" applyAlignment="1">
      <alignment horizontal="justify" vertical="center" wrapText="1"/>
    </xf>
    <xf numFmtId="0" fontId="2" fillId="22" borderId="22" xfId="13" applyFont="1" applyFill="1" applyBorder="1" applyAlignment="1">
      <alignment horizontal="center" vertical="center" wrapText="1"/>
    </xf>
    <xf numFmtId="0" fontId="3" fillId="20" borderId="12" xfId="13" applyFont="1" applyFill="1" applyBorder="1" applyAlignment="1">
      <alignment horizontal="justify" vertical="center" wrapText="1"/>
    </xf>
    <xf numFmtId="0" fontId="3" fillId="19" borderId="11" xfId="13" applyFont="1" applyFill="1" applyBorder="1" applyAlignment="1">
      <alignment horizontal="justify" vertical="center" wrapText="1"/>
    </xf>
    <xf numFmtId="0" fontId="3" fillId="19" borderId="89" xfId="13" applyFont="1" applyFill="1" applyBorder="1" applyAlignment="1">
      <alignment horizontal="justify" vertical="center" wrapText="1"/>
    </xf>
    <xf numFmtId="0" fontId="3" fillId="0" borderId="31" xfId="13" applyFont="1" applyBorder="1" applyAlignment="1">
      <alignment horizontal="left" vertical="center" wrapText="1"/>
    </xf>
    <xf numFmtId="0" fontId="3" fillId="0" borderId="22" xfId="13" applyFont="1" applyBorder="1" applyAlignment="1">
      <alignment horizontal="left" vertical="center" wrapText="1"/>
    </xf>
    <xf numFmtId="0" fontId="3" fillId="0" borderId="27" xfId="13" applyFont="1" applyBorder="1" applyAlignment="1">
      <alignment horizontal="left" vertical="center" wrapText="1"/>
    </xf>
    <xf numFmtId="0" fontId="3" fillId="0" borderId="37" xfId="13" applyFont="1" applyBorder="1" applyAlignment="1">
      <alignment horizontal="left" vertical="center"/>
    </xf>
    <xf numFmtId="0" fontId="12" fillId="0" borderId="53" xfId="13" applyFont="1" applyBorder="1" applyAlignment="1">
      <alignment horizontal="center" vertical="center" wrapText="1"/>
    </xf>
    <xf numFmtId="16" fontId="2" fillId="0" borderId="19" xfId="13" applyNumberFormat="1" applyFont="1" applyBorder="1" applyAlignment="1">
      <alignment horizontal="center" vertical="center" wrapText="1"/>
    </xf>
    <xf numFmtId="0" fontId="1" fillId="0" borderId="0" xfId="13" applyFont="1" applyAlignment="1">
      <alignment wrapText="1"/>
    </xf>
    <xf numFmtId="0" fontId="3" fillId="0" borderId="5" xfId="13" applyFont="1" applyBorder="1" applyAlignment="1">
      <alignment horizontal="justify" vertical="center" wrapText="1"/>
    </xf>
    <xf numFmtId="0" fontId="17" fillId="0" borderId="77" xfId="13" applyFont="1" applyBorder="1" applyAlignment="1">
      <alignment horizontal="left" vertical="center" wrapText="1" readingOrder="1"/>
    </xf>
    <xf numFmtId="0" fontId="17" fillId="0" borderId="79" xfId="13" applyFont="1" applyBorder="1" applyAlignment="1">
      <alignment horizontal="left" vertical="center" wrapText="1" readingOrder="1"/>
    </xf>
    <xf numFmtId="0" fontId="17" fillId="0" borderId="81" xfId="13" applyFont="1" applyBorder="1" applyAlignment="1">
      <alignment horizontal="left" vertical="center" wrapText="1" readingOrder="1"/>
    </xf>
    <xf numFmtId="0" fontId="18" fillId="0" borderId="83" xfId="13" applyFont="1" applyBorder="1" applyAlignment="1">
      <alignment horizontal="left" vertical="center" wrapText="1" readingOrder="1"/>
    </xf>
    <xf numFmtId="0" fontId="3" fillId="0" borderId="19" xfId="13" applyFont="1" applyFill="1" applyBorder="1" applyAlignment="1">
      <alignment horizontal="center" vertical="center" wrapText="1"/>
    </xf>
    <xf numFmtId="0" fontId="11" fillId="0" borderId="19" xfId="13" applyFont="1" applyFill="1" applyBorder="1" applyAlignment="1">
      <alignment vertical="center" wrapText="1"/>
    </xf>
    <xf numFmtId="0" fontId="11" fillId="0" borderId="22" xfId="13" applyFont="1" applyFill="1" applyBorder="1" applyAlignment="1">
      <alignment vertical="center" wrapText="1"/>
    </xf>
    <xf numFmtId="0" fontId="3" fillId="0" borderId="22" xfId="13" applyNumberFormat="1" applyFont="1" applyFill="1" applyBorder="1" applyAlignment="1">
      <alignment horizontal="center" vertical="center" wrapText="1"/>
    </xf>
    <xf numFmtId="0" fontId="3" fillId="0" borderId="27" xfId="13" applyFont="1" applyFill="1" applyBorder="1" applyAlignment="1">
      <alignment horizontal="center" vertical="center" wrapText="1"/>
    </xf>
    <xf numFmtId="0" fontId="2" fillId="0" borderId="27" xfId="13" applyFont="1" applyFill="1" applyBorder="1" applyAlignment="1">
      <alignment horizontal="center" vertical="center" wrapText="1"/>
    </xf>
    <xf numFmtId="0" fontId="11" fillId="0" borderId="27" xfId="13" applyFont="1" applyFill="1" applyBorder="1" applyAlignment="1">
      <alignment vertical="center" wrapText="1"/>
    </xf>
    <xf numFmtId="0" fontId="11" fillId="0" borderId="19" xfId="13" applyFont="1" applyBorder="1" applyAlignment="1">
      <alignment horizontal="center" vertical="center" wrapText="1"/>
    </xf>
    <xf numFmtId="0" fontId="2" fillId="0" borderId="19" xfId="13" applyFont="1" applyBorder="1" applyAlignment="1">
      <alignment horizontal="center" vertical="center" wrapText="1"/>
    </xf>
    <xf numFmtId="0" fontId="2" fillId="0" borderId="22" xfId="13" applyFont="1" applyFill="1" applyBorder="1" applyAlignment="1">
      <alignment horizontal="center" vertical="center" wrapText="1"/>
    </xf>
    <xf numFmtId="0" fontId="2" fillId="0" borderId="19" xfId="13" applyFont="1" applyFill="1" applyBorder="1" applyAlignment="1">
      <alignment horizontal="center" vertical="center" wrapText="1"/>
    </xf>
    <xf numFmtId="0" fontId="2" fillId="0" borderId="92" xfId="13" applyFont="1" applyFill="1" applyBorder="1" applyAlignment="1">
      <alignment horizontal="center" vertical="center"/>
    </xf>
    <xf numFmtId="1" fontId="8" fillId="11" borderId="48" xfId="14" applyNumberFormat="1" applyFont="1" applyFill="1" applyBorder="1" applyAlignment="1">
      <alignment horizontal="center" vertical="center"/>
    </xf>
    <xf numFmtId="0" fontId="3" fillId="0" borderId="22" xfId="13" applyFont="1" applyBorder="1" applyAlignment="1">
      <alignment horizontal="justify" vertical="center" wrapText="1"/>
    </xf>
    <xf numFmtId="0" fontId="12" fillId="0" borderId="22" xfId="13" applyFont="1" applyBorder="1" applyAlignment="1">
      <alignment horizontal="center" vertical="center" wrapText="1"/>
    </xf>
    <xf numFmtId="16" fontId="2" fillId="0" borderId="27" xfId="13" applyNumberFormat="1" applyFont="1" applyBorder="1" applyAlignment="1">
      <alignment horizontal="center" vertical="center"/>
    </xf>
    <xf numFmtId="0" fontId="3" fillId="0" borderId="3" xfId="14" applyFont="1" applyBorder="1" applyAlignment="1">
      <alignment vertical="center"/>
    </xf>
    <xf numFmtId="0" fontId="2" fillId="0" borderId="70" xfId="13" applyFont="1" applyBorder="1" applyAlignment="1">
      <alignment horizontal="center" vertical="center" wrapText="1"/>
    </xf>
    <xf numFmtId="0" fontId="3" fillId="0" borderId="31" xfId="13" applyFont="1" applyFill="1" applyBorder="1" applyAlignment="1">
      <alignment horizontal="center" vertical="center" wrapText="1"/>
    </xf>
    <xf numFmtId="0" fontId="11" fillId="0" borderId="31" xfId="13" applyFont="1" applyFill="1" applyBorder="1" applyAlignment="1">
      <alignment vertical="center" wrapText="1"/>
    </xf>
    <xf numFmtId="0" fontId="2" fillId="0" borderId="70" xfId="13" applyFont="1" applyFill="1" applyBorder="1" applyAlignment="1">
      <alignment horizontal="center" vertical="center" wrapText="1"/>
    </xf>
    <xf numFmtId="0" fontId="11" fillId="0" borderId="31" xfId="13" applyFont="1" applyBorder="1" applyAlignment="1">
      <alignment horizontal="center" vertical="center" wrapText="1"/>
    </xf>
    <xf numFmtId="0" fontId="2" fillId="0" borderId="31" xfId="13" applyFont="1" applyFill="1" applyBorder="1" applyAlignment="1">
      <alignment horizontal="center" vertical="center"/>
    </xf>
    <xf numFmtId="0" fontId="2" fillId="0" borderId="31" xfId="13" applyFont="1" applyFill="1" applyBorder="1" applyAlignment="1">
      <alignment horizontal="center" vertical="center" wrapText="1"/>
    </xf>
    <xf numFmtId="0" fontId="11" fillId="0" borderId="32" xfId="13" applyFont="1" applyBorder="1" applyAlignment="1">
      <alignment horizontal="center" vertical="center" wrapText="1"/>
    </xf>
    <xf numFmtId="0" fontId="11" fillId="0" borderId="24" xfId="13" applyFont="1" applyBorder="1" applyAlignment="1">
      <alignment horizontal="center" vertical="center" wrapText="1"/>
    </xf>
    <xf numFmtId="0" fontId="2" fillId="10" borderId="24" xfId="13" applyFont="1" applyFill="1" applyBorder="1" applyAlignment="1">
      <alignment horizontal="center" vertical="center"/>
    </xf>
    <xf numFmtId="0" fontId="11" fillId="0" borderId="21" xfId="13" applyFont="1" applyBorder="1" applyAlignment="1">
      <alignment horizontal="center" vertical="center" wrapText="1"/>
    </xf>
    <xf numFmtId="0" fontId="11" fillId="0" borderId="29" xfId="13" applyFont="1" applyBorder="1" applyAlignment="1">
      <alignment horizontal="center" vertical="center" wrapText="1"/>
    </xf>
    <xf numFmtId="0" fontId="9" fillId="13" borderId="95" xfId="13" applyFont="1" applyFill="1" applyBorder="1" applyAlignment="1">
      <alignment horizontal="center" vertical="center" wrapText="1"/>
    </xf>
    <xf numFmtId="0" fontId="10" fillId="4" borderId="74" xfId="13" applyFont="1" applyFill="1" applyBorder="1" applyAlignment="1">
      <alignment horizontal="center" vertical="center"/>
    </xf>
    <xf numFmtId="0" fontId="10" fillId="4" borderId="74" xfId="13" applyFont="1" applyFill="1" applyBorder="1" applyAlignment="1">
      <alignment horizontal="center" vertical="center" wrapText="1"/>
    </xf>
    <xf numFmtId="0" fontId="1" fillId="7" borderId="59" xfId="13" applyFont="1" applyFill="1" applyBorder="1" applyAlignment="1">
      <alignment horizontal="center" vertical="center" wrapText="1"/>
    </xf>
    <xf numFmtId="0" fontId="2" fillId="0" borderId="92" xfId="13" applyFont="1" applyBorder="1" applyAlignment="1">
      <alignment horizontal="center" vertical="center"/>
    </xf>
    <xf numFmtId="0" fontId="12" fillId="0" borderId="62" xfId="13" applyFont="1" applyBorder="1" applyAlignment="1">
      <alignment horizontal="center" vertical="center" wrapText="1"/>
    </xf>
    <xf numFmtId="0" fontId="2" fillId="0" borderId="62" xfId="13" applyFont="1" applyBorder="1" applyAlignment="1">
      <alignment horizontal="center" vertical="center"/>
    </xf>
    <xf numFmtId="16" fontId="2" fillId="0" borderId="31" xfId="13" applyNumberFormat="1" applyFont="1" applyBorder="1" applyAlignment="1">
      <alignment horizontal="center" vertical="center"/>
    </xf>
    <xf numFmtId="0" fontId="2" fillId="0" borderId="32" xfId="13" applyFont="1" applyBorder="1" applyAlignment="1">
      <alignment horizontal="center" vertical="center"/>
    </xf>
    <xf numFmtId="0" fontId="24" fillId="5" borderId="14" xfId="13" applyFont="1" applyFill="1" applyBorder="1" applyAlignment="1">
      <alignment horizontal="center" vertical="center" wrapText="1"/>
    </xf>
    <xf numFmtId="0" fontId="24" fillId="5" borderId="15" xfId="13" applyFont="1" applyFill="1" applyBorder="1" applyAlignment="1">
      <alignment horizontal="center" vertical="center" wrapText="1"/>
    </xf>
    <xf numFmtId="0" fontId="24" fillId="5" borderId="15" xfId="13" applyFont="1" applyFill="1" applyBorder="1" applyAlignment="1">
      <alignment horizontal="center" vertical="center"/>
    </xf>
    <xf numFmtId="0" fontId="24" fillId="5" borderId="14" xfId="13" applyFont="1" applyFill="1" applyBorder="1" applyAlignment="1">
      <alignment horizontal="center" vertical="center"/>
    </xf>
    <xf numFmtId="0" fontId="24" fillId="15" borderId="41" xfId="13" applyFont="1" applyFill="1" applyBorder="1" applyAlignment="1">
      <alignment horizontal="center" vertical="center"/>
    </xf>
    <xf numFmtId="0" fontId="24" fillId="6" borderId="16" xfId="13" applyFont="1" applyFill="1" applyBorder="1" applyAlignment="1">
      <alignment horizontal="center" vertical="center" wrapText="1"/>
    </xf>
    <xf numFmtId="0" fontId="8" fillId="4" borderId="74" xfId="13" applyFont="1" applyFill="1" applyBorder="1" applyAlignment="1">
      <alignment horizontal="center" vertical="center" wrapText="1"/>
    </xf>
    <xf numFmtId="0" fontId="8" fillId="5" borderId="59" xfId="13" applyFont="1" applyFill="1" applyBorder="1" applyAlignment="1">
      <alignment horizontal="center" vertical="center"/>
    </xf>
    <xf numFmtId="0" fontId="8" fillId="5" borderId="87" xfId="13" applyFont="1" applyFill="1" applyBorder="1" applyAlignment="1">
      <alignment horizontal="center" vertical="center"/>
    </xf>
    <xf numFmtId="0" fontId="8" fillId="15" borderId="87" xfId="13" applyFont="1" applyFill="1" applyBorder="1" applyAlignment="1">
      <alignment horizontal="center" vertical="center"/>
    </xf>
    <xf numFmtId="0" fontId="11" fillId="0" borderId="19"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22" xfId="13" applyFont="1" applyBorder="1" applyAlignment="1">
      <alignment horizontal="center" vertical="center" wrapText="1"/>
    </xf>
    <xf numFmtId="0" fontId="2" fillId="0" borderId="22" xfId="13" applyFont="1" applyFill="1" applyBorder="1" applyAlignment="1">
      <alignment horizontal="center" vertical="center" wrapText="1"/>
    </xf>
    <xf numFmtId="0" fontId="3" fillId="0" borderId="27" xfId="13" applyFont="1" applyBorder="1" applyAlignment="1">
      <alignment vertical="center" wrapText="1"/>
    </xf>
    <xf numFmtId="0" fontId="1" fillId="0" borderId="27" xfId="13" applyFont="1" applyBorder="1"/>
    <xf numFmtId="0" fontId="12" fillId="0" borderId="96" xfId="13" applyFont="1" applyBorder="1" applyAlignment="1">
      <alignment horizontal="center" vertical="center" wrapText="1"/>
    </xf>
    <xf numFmtId="0" fontId="20" fillId="0" borderId="54" xfId="13" applyFont="1" applyBorder="1" applyAlignment="1">
      <alignment horizontal="center" vertical="center" wrapText="1"/>
    </xf>
    <xf numFmtId="0" fontId="12" fillId="0" borderId="54" xfId="13" applyFont="1" applyBorder="1" applyAlignment="1">
      <alignment horizontal="center" vertical="center" wrapText="1"/>
    </xf>
    <xf numFmtId="0" fontId="12" fillId="0" borderId="97" xfId="13" applyFont="1" applyBorder="1" applyAlignment="1">
      <alignment horizontal="center" vertical="center" wrapText="1"/>
    </xf>
    <xf numFmtId="0" fontId="1" fillId="7" borderId="87" xfId="13" applyFont="1" applyFill="1" applyBorder="1" applyAlignment="1">
      <alignment horizontal="center" vertical="center" wrapText="1"/>
    </xf>
    <xf numFmtId="0" fontId="8" fillId="14" borderId="27" xfId="13" applyFont="1" applyFill="1" applyBorder="1" applyAlignment="1">
      <alignment horizontal="center" vertical="center"/>
    </xf>
    <xf numFmtId="0" fontId="8" fillId="0" borderId="0" xfId="13" applyFont="1" applyAlignment="1">
      <alignment horizontal="right" vertical="center"/>
    </xf>
    <xf numFmtId="0" fontId="11" fillId="0" borderId="19" xfId="13" applyFont="1" applyBorder="1" applyAlignment="1">
      <alignment horizontal="center" vertical="center" wrapText="1"/>
    </xf>
    <xf numFmtId="0" fontId="11" fillId="0" borderId="19" xfId="13" applyFont="1" applyFill="1" applyBorder="1" applyAlignment="1">
      <alignment horizontal="center" vertical="center" wrapText="1"/>
    </xf>
    <xf numFmtId="0" fontId="2" fillId="0" borderId="19"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2" fillId="0" borderId="22" xfId="13" applyFont="1" applyFill="1" applyBorder="1" applyAlignment="1">
      <alignment horizontal="center" vertical="center" wrapText="1"/>
    </xf>
    <xf numFmtId="0" fontId="2" fillId="0" borderId="43" xfId="13" applyFont="1" applyBorder="1" applyAlignment="1">
      <alignment horizontal="center" vertical="center" wrapText="1"/>
    </xf>
    <xf numFmtId="0" fontId="6" fillId="0" borderId="7" xfId="13" applyFont="1" applyBorder="1" applyAlignment="1">
      <alignment horizontal="right" vertical="center" wrapText="1"/>
    </xf>
    <xf numFmtId="14" fontId="5" fillId="3" borderId="1" xfId="13" applyNumberFormat="1" applyFont="1" applyFill="1" applyBorder="1" applyAlignment="1">
      <alignment horizontal="center" vertical="center"/>
    </xf>
    <xf numFmtId="0" fontId="11" fillId="0" borderId="98" xfId="13" applyFont="1" applyBorder="1" applyAlignment="1">
      <alignment vertical="center" wrapText="1"/>
    </xf>
    <xf numFmtId="0" fontId="2" fillId="0" borderId="99" xfId="13" applyFont="1" applyBorder="1" applyAlignment="1">
      <alignment horizontal="center" vertical="center"/>
    </xf>
    <xf numFmtId="0" fontId="2" fillId="0" borderId="23" xfId="13" applyFont="1" applyFill="1" applyBorder="1" applyAlignment="1">
      <alignment horizontal="center" vertical="center" wrapText="1"/>
    </xf>
    <xf numFmtId="0" fontId="2" fillId="0" borderId="57" xfId="13" applyFont="1" applyFill="1" applyBorder="1" applyAlignment="1">
      <alignment horizontal="center" vertical="center" wrapText="1"/>
    </xf>
    <xf numFmtId="0" fontId="2" fillId="0" borderId="56" xfId="13" applyFont="1" applyFill="1" applyBorder="1" applyAlignment="1">
      <alignment horizontal="center" vertical="center" wrapText="1"/>
    </xf>
    <xf numFmtId="0" fontId="2" fillId="24" borderId="23" xfId="13" applyFont="1" applyFill="1" applyBorder="1" applyAlignment="1">
      <alignment horizontal="center" vertical="center" wrapText="1"/>
    </xf>
    <xf numFmtId="0" fontId="11" fillId="0" borderId="98" xfId="13" applyFont="1" applyBorder="1" applyAlignment="1">
      <alignment horizontal="center" vertical="center" wrapText="1"/>
    </xf>
    <xf numFmtId="0" fontId="2" fillId="0" borderId="25" xfId="13" applyFont="1" applyFill="1" applyBorder="1" applyAlignment="1">
      <alignment horizontal="center" vertical="center" wrapText="1"/>
    </xf>
    <xf numFmtId="14" fontId="5" fillId="3" borderId="1" xfId="13" applyNumberFormat="1" applyFont="1" applyFill="1" applyBorder="1" applyAlignment="1">
      <alignment horizontal="center" vertical="center"/>
    </xf>
    <xf numFmtId="0" fontId="6" fillId="0" borderId="7" xfId="13" applyFont="1" applyBorder="1" applyAlignment="1">
      <alignment horizontal="right" vertical="center" wrapText="1"/>
    </xf>
    <xf numFmtId="0" fontId="2" fillId="0" borderId="43" xfId="13" applyFont="1" applyBorder="1" applyAlignment="1">
      <alignment horizontal="center" vertical="center" wrapText="1"/>
    </xf>
    <xf numFmtId="0" fontId="2" fillId="0" borderId="19" xfId="13" applyFont="1" applyBorder="1" applyAlignment="1">
      <alignment horizontal="center" vertical="center" wrapText="1"/>
    </xf>
    <xf numFmtId="0" fontId="11" fillId="0" borderId="19" xfId="13" applyFont="1" applyBorder="1" applyAlignment="1">
      <alignment horizontal="center" vertical="center" wrapText="1"/>
    </xf>
    <xf numFmtId="0" fontId="2" fillId="0" borderId="22" xfId="13" applyFont="1" applyFill="1" applyBorder="1" applyAlignment="1">
      <alignment horizontal="center" vertical="center" wrapText="1"/>
    </xf>
    <xf numFmtId="0" fontId="11" fillId="0" borderId="22"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11" fillId="0" borderId="19" xfId="13" applyFont="1" applyFill="1" applyBorder="1" applyAlignment="1">
      <alignment horizontal="center" vertical="center" wrapText="1"/>
    </xf>
    <xf numFmtId="0" fontId="8" fillId="0" borderId="0" xfId="13" applyFont="1" applyAlignment="1">
      <alignment horizontal="right" vertical="center"/>
    </xf>
    <xf numFmtId="0" fontId="2" fillId="0" borderId="71" xfId="13" applyFont="1" applyBorder="1" applyAlignment="1">
      <alignment horizontal="center" vertical="center"/>
    </xf>
    <xf numFmtId="0" fontId="2" fillId="0" borderId="100" xfId="13" applyFont="1" applyBorder="1" applyAlignment="1">
      <alignment horizontal="center" vertical="center" wrapText="1"/>
    </xf>
    <xf numFmtId="0" fontId="25" fillId="0" borderId="22" xfId="13" applyFont="1" applyFill="1" applyBorder="1" applyAlignment="1">
      <alignment horizontal="center" vertical="center" wrapText="1"/>
    </xf>
    <xf numFmtId="16" fontId="2" fillId="0" borderId="31" xfId="13" applyNumberFormat="1" applyFont="1" applyBorder="1" applyAlignment="1">
      <alignment horizontal="center" vertical="center" wrapText="1"/>
    </xf>
    <xf numFmtId="16" fontId="2" fillId="0" borderId="73" xfId="13" applyNumberFormat="1" applyFont="1" applyBorder="1" applyAlignment="1">
      <alignment horizontal="center" vertical="center"/>
    </xf>
    <xf numFmtId="0" fontId="12" fillId="0" borderId="60" xfId="13" applyFont="1" applyBorder="1" applyAlignment="1">
      <alignment horizontal="center" vertical="center" wrapText="1"/>
    </xf>
    <xf numFmtId="0" fontId="2" fillId="0" borderId="60" xfId="13" applyFont="1" applyBorder="1" applyAlignment="1">
      <alignment horizontal="center" vertical="center"/>
    </xf>
    <xf numFmtId="0" fontId="26" fillId="0" borderId="54" xfId="13" applyFont="1" applyBorder="1" applyAlignment="1">
      <alignment horizontal="center" vertical="center" wrapText="1"/>
    </xf>
    <xf numFmtId="0" fontId="1" fillId="0" borderId="53" xfId="13" applyFont="1" applyBorder="1"/>
    <xf numFmtId="14" fontId="5" fillId="3" borderId="1" xfId="13" applyNumberFormat="1" applyFont="1" applyFill="1" applyBorder="1" applyAlignment="1">
      <alignment horizontal="center" vertical="center"/>
    </xf>
    <xf numFmtId="0" fontId="6" fillId="0" borderId="7" xfId="13" applyFont="1" applyBorder="1" applyAlignment="1">
      <alignment horizontal="right" vertical="center" wrapText="1"/>
    </xf>
    <xf numFmtId="0" fontId="2" fillId="0" borderId="43" xfId="13" applyFont="1" applyBorder="1" applyAlignment="1">
      <alignment horizontal="center" vertical="center" wrapText="1"/>
    </xf>
    <xf numFmtId="0" fontId="2" fillId="0" borderId="19" xfId="13" applyFont="1" applyBorder="1" applyAlignment="1">
      <alignment horizontal="center" vertical="center" wrapText="1"/>
    </xf>
    <xf numFmtId="0" fontId="11" fillId="0" borderId="19" xfId="13" applyFont="1" applyBorder="1" applyAlignment="1">
      <alignment horizontal="center" vertical="center" wrapText="1"/>
    </xf>
    <xf numFmtId="0" fontId="2" fillId="0" borderId="22" xfId="13" applyFont="1" applyFill="1" applyBorder="1" applyAlignment="1">
      <alignment horizontal="center" vertical="center" wrapText="1"/>
    </xf>
    <xf numFmtId="0" fontId="11" fillId="0" borderId="22"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11" fillId="0" borderId="19" xfId="13" applyFont="1" applyFill="1" applyBorder="1" applyAlignment="1">
      <alignment horizontal="center" vertical="center" wrapText="1"/>
    </xf>
    <xf numFmtId="0" fontId="8" fillId="0" borderId="0" xfId="13" applyFont="1" applyAlignment="1">
      <alignment horizontal="right" vertical="center"/>
    </xf>
    <xf numFmtId="14" fontId="5" fillId="3" borderId="1" xfId="13" applyNumberFormat="1" applyFont="1" applyFill="1" applyBorder="1" applyAlignment="1">
      <alignment horizontal="center" vertical="center"/>
    </xf>
    <xf numFmtId="0" fontId="6" fillId="0" borderId="7" xfId="13" applyFont="1" applyBorder="1" applyAlignment="1">
      <alignment horizontal="right" vertical="center" wrapText="1"/>
    </xf>
    <xf numFmtId="0" fontId="2" fillId="0" borderId="43" xfId="13" applyFont="1" applyBorder="1" applyAlignment="1">
      <alignment horizontal="center" vertical="center" wrapText="1"/>
    </xf>
    <xf numFmtId="0" fontId="2" fillId="0" borderId="19" xfId="13" applyFont="1" applyBorder="1" applyAlignment="1">
      <alignment horizontal="center" vertical="center" wrapText="1"/>
    </xf>
    <xf numFmtId="0" fontId="11" fillId="0" borderId="19" xfId="13" applyFont="1" applyBorder="1" applyAlignment="1">
      <alignment horizontal="center" vertical="center" wrapText="1"/>
    </xf>
    <xf numFmtId="0" fontId="2" fillId="0" borderId="22" xfId="13" applyFont="1" applyFill="1" applyBorder="1" applyAlignment="1">
      <alignment horizontal="center" vertical="center" wrapText="1"/>
    </xf>
    <xf numFmtId="0" fontId="11" fillId="0" borderId="22"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11" fillId="0" borderId="19" xfId="13" applyFont="1" applyFill="1" applyBorder="1" applyAlignment="1">
      <alignment horizontal="center" vertical="center" wrapText="1"/>
    </xf>
    <xf numFmtId="0" fontId="8" fillId="0" borderId="0" xfId="13" applyFont="1" applyAlignment="1">
      <alignment horizontal="right" vertical="center"/>
    </xf>
    <xf numFmtId="14" fontId="5" fillId="3" borderId="1" xfId="13" applyNumberFormat="1" applyFont="1" applyFill="1" applyBorder="1" applyAlignment="1">
      <alignment horizontal="center" vertical="center"/>
    </xf>
    <xf numFmtId="0" fontId="6" fillId="0" borderId="7" xfId="13" applyFont="1" applyBorder="1" applyAlignment="1">
      <alignment horizontal="right" vertical="center" wrapText="1"/>
    </xf>
    <xf numFmtId="0" fontId="2" fillId="0" borderId="43" xfId="13" applyFont="1" applyBorder="1" applyAlignment="1">
      <alignment horizontal="center" vertical="center" wrapText="1"/>
    </xf>
    <xf numFmtId="0" fontId="2" fillId="0" borderId="19" xfId="13" applyFont="1" applyBorder="1" applyAlignment="1">
      <alignment horizontal="center" vertical="center" wrapText="1"/>
    </xf>
    <xf numFmtId="0" fontId="11" fillId="0" borderId="19" xfId="13" applyFont="1" applyBorder="1" applyAlignment="1">
      <alignment horizontal="center" vertical="center" wrapText="1"/>
    </xf>
    <xf numFmtId="0" fontId="2" fillId="0" borderId="22" xfId="13" applyFont="1" applyFill="1" applyBorder="1" applyAlignment="1">
      <alignment horizontal="center" vertical="center" wrapText="1"/>
    </xf>
    <xf numFmtId="0" fontId="11" fillId="0" borderId="22" xfId="13" applyFont="1" applyBorder="1" applyAlignment="1">
      <alignment horizontal="center" vertical="center" wrapText="1"/>
    </xf>
    <xf numFmtId="0" fontId="2"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11" fillId="0" borderId="19" xfId="13" applyFont="1" applyFill="1" applyBorder="1" applyAlignment="1">
      <alignment horizontal="center" vertical="center" wrapText="1"/>
    </xf>
    <xf numFmtId="0" fontId="8" fillId="0" borderId="0" xfId="13" applyFont="1" applyAlignment="1">
      <alignment horizontal="right" vertical="center"/>
    </xf>
    <xf numFmtId="16" fontId="2" fillId="0" borderId="19" xfId="13" applyNumberFormat="1" applyFont="1" applyBorder="1" applyAlignment="1">
      <alignment horizontal="center" vertical="center"/>
    </xf>
    <xf numFmtId="0" fontId="2" fillId="0" borderId="57" xfId="13" applyFont="1" applyBorder="1" applyAlignment="1">
      <alignment horizontal="center" vertical="center" wrapText="1"/>
    </xf>
    <xf numFmtId="16" fontId="2" fillId="0" borderId="19" xfId="13" applyNumberFormat="1" applyFont="1" applyFill="1" applyBorder="1" applyAlignment="1">
      <alignment horizontal="center" vertical="center"/>
    </xf>
    <xf numFmtId="14" fontId="12" fillId="0" borderId="54" xfId="13" applyNumberFormat="1" applyFont="1" applyBorder="1" applyAlignment="1">
      <alignment horizontal="center" vertical="center" wrapText="1"/>
    </xf>
    <xf numFmtId="0" fontId="2" fillId="0" borderId="106" xfId="13" applyFont="1" applyBorder="1" applyAlignment="1">
      <alignment horizontal="center" vertical="center" wrapText="1"/>
    </xf>
    <xf numFmtId="0" fontId="2" fillId="0" borderId="104" xfId="13" applyFont="1" applyBorder="1" applyAlignment="1">
      <alignment horizontal="center" vertical="center" wrapText="1"/>
    </xf>
    <xf numFmtId="0" fontId="2" fillId="0" borderId="4" xfId="13" applyFont="1" applyBorder="1" applyAlignment="1">
      <alignment horizontal="left" vertical="top" wrapText="1"/>
    </xf>
    <xf numFmtId="0" fontId="2" fillId="0" borderId="0" xfId="13" applyFont="1" applyBorder="1" applyAlignment="1">
      <alignment horizontal="left" vertical="top" wrapText="1"/>
    </xf>
    <xf numFmtId="0" fontId="2" fillId="0" borderId="35" xfId="13" applyFont="1" applyBorder="1" applyAlignment="1">
      <alignment horizontal="left" vertical="top" wrapText="1"/>
    </xf>
    <xf numFmtId="0" fontId="2" fillId="0" borderId="7" xfId="13" applyFont="1" applyBorder="1" applyAlignment="1">
      <alignment horizontal="left" vertical="top" wrapText="1"/>
    </xf>
    <xf numFmtId="0" fontId="2" fillId="0" borderId="1" xfId="13" applyFont="1" applyBorder="1" applyAlignment="1">
      <alignment horizontal="left" vertical="top" wrapText="1"/>
    </xf>
    <xf numFmtId="0" fontId="2" fillId="0" borderId="36" xfId="13" applyFont="1" applyBorder="1" applyAlignment="1">
      <alignment horizontal="left" vertical="top" wrapText="1"/>
    </xf>
    <xf numFmtId="0" fontId="12" fillId="0" borderId="0" xfId="13" applyFont="1" applyFill="1" applyBorder="1" applyAlignment="1">
      <alignment horizontal="right" vertical="center"/>
    </xf>
    <xf numFmtId="0" fontId="14" fillId="0" borderId="68" xfId="13" applyFont="1" applyBorder="1" applyAlignment="1">
      <alignment horizontal="center" vertical="center"/>
    </xf>
    <xf numFmtId="0" fontId="14" fillId="0" borderId="13" xfId="13" applyFont="1" applyBorder="1" applyAlignment="1">
      <alignment horizontal="center" vertical="center"/>
    </xf>
    <xf numFmtId="0" fontId="16" fillId="16" borderId="75" xfId="13" applyFont="1" applyFill="1" applyBorder="1" applyAlignment="1">
      <alignment horizontal="center" vertical="center" wrapText="1" readingOrder="1"/>
    </xf>
    <xf numFmtId="0" fontId="16" fillId="16" borderId="76" xfId="13" applyFont="1" applyFill="1" applyBorder="1" applyAlignment="1">
      <alignment horizontal="center" vertical="center" wrapText="1" readingOrder="1"/>
    </xf>
    <xf numFmtId="0" fontId="19" fillId="16" borderId="85" xfId="13" applyFont="1" applyFill="1" applyBorder="1" applyAlignment="1">
      <alignment horizontal="center" vertical="center" wrapText="1" readingOrder="1"/>
    </xf>
    <xf numFmtId="0" fontId="19" fillId="16" borderId="86" xfId="13" applyFont="1" applyFill="1" applyBorder="1" applyAlignment="1">
      <alignment horizontal="center" vertical="center" wrapText="1" readingOrder="1"/>
    </xf>
    <xf numFmtId="0" fontId="21" fillId="16" borderId="93" xfId="13" applyFont="1" applyFill="1" applyBorder="1" applyAlignment="1">
      <alignment horizontal="center" vertical="center" wrapText="1" readingOrder="1"/>
    </xf>
    <xf numFmtId="0" fontId="21" fillId="16" borderId="94" xfId="13" applyFont="1" applyFill="1" applyBorder="1" applyAlignment="1">
      <alignment horizontal="center" vertical="center" wrapText="1" readingOrder="1"/>
    </xf>
    <xf numFmtId="0" fontId="8" fillId="0" borderId="0" xfId="13" applyFont="1" applyAlignment="1">
      <alignment horizontal="right" vertical="center"/>
    </xf>
    <xf numFmtId="0" fontId="8" fillId="0" borderId="35" xfId="13" applyFont="1" applyBorder="1" applyAlignment="1">
      <alignment horizontal="right" vertical="center"/>
    </xf>
    <xf numFmtId="0" fontId="14" fillId="0" borderId="2" xfId="13" applyFont="1" applyBorder="1" applyAlignment="1">
      <alignment horizontal="center" vertical="center"/>
    </xf>
    <xf numFmtId="0" fontId="14" fillId="0" borderId="34" xfId="13" applyFont="1" applyBorder="1" applyAlignment="1">
      <alignment horizontal="center" vertical="center"/>
    </xf>
    <xf numFmtId="0" fontId="14" fillId="0" borderId="0" xfId="13" applyFont="1" applyFill="1" applyBorder="1" applyAlignment="1">
      <alignment horizontal="center" vertical="center"/>
    </xf>
    <xf numFmtId="0" fontId="10" fillId="0" borderId="4" xfId="13" applyFont="1" applyBorder="1" applyAlignment="1">
      <alignment horizontal="center" vertical="top"/>
    </xf>
    <xf numFmtId="0" fontId="10" fillId="0" borderId="35" xfId="13" applyFont="1" applyBorder="1" applyAlignment="1">
      <alignment horizontal="center" vertical="top"/>
    </xf>
    <xf numFmtId="0" fontId="10" fillId="0" borderId="7" xfId="13" applyFont="1" applyBorder="1" applyAlignment="1">
      <alignment horizontal="center" vertical="top"/>
    </xf>
    <xf numFmtId="0" fontId="10" fillId="0" borderId="36" xfId="13" applyFont="1" applyBorder="1" applyAlignment="1">
      <alignment horizontal="center" vertical="top"/>
    </xf>
    <xf numFmtId="0" fontId="11" fillId="0" borderId="0" xfId="13" applyFont="1" applyFill="1" applyBorder="1" applyAlignment="1">
      <alignment horizontal="justify" vertical="center" wrapText="1"/>
    </xf>
    <xf numFmtId="0" fontId="3" fillId="0" borderId="22" xfId="13" applyFont="1" applyFill="1" applyBorder="1" applyAlignment="1">
      <alignment horizontal="justify" vertical="center" wrapText="1"/>
    </xf>
    <xf numFmtId="0" fontId="3" fillId="0" borderId="27" xfId="13" applyFont="1" applyFill="1" applyBorder="1" applyAlignment="1">
      <alignment horizontal="justify" vertical="center" wrapText="1"/>
    </xf>
    <xf numFmtId="0" fontId="3" fillId="0" borderId="6" xfId="14" applyFont="1" applyFill="1" applyBorder="1" applyAlignment="1">
      <alignment horizontal="justify" vertical="center" wrapText="1"/>
    </xf>
    <xf numFmtId="0" fontId="3" fillId="0" borderId="71" xfId="14" applyFont="1" applyFill="1" applyBorder="1" applyAlignment="1">
      <alignment horizontal="justify" vertical="center" wrapText="1"/>
    </xf>
    <xf numFmtId="0" fontId="3" fillId="0" borderId="22" xfId="14" applyFont="1" applyFill="1" applyBorder="1" applyAlignment="1">
      <alignment horizontal="justify" vertical="center" wrapText="1"/>
    </xf>
    <xf numFmtId="0" fontId="3" fillId="0" borderId="6" xfId="13" applyFont="1" applyFill="1" applyBorder="1" applyAlignment="1">
      <alignment horizontal="justify" vertical="center" wrapText="1"/>
    </xf>
    <xf numFmtId="0" fontId="3" fillId="0" borderId="71" xfId="13" applyFont="1" applyFill="1" applyBorder="1" applyAlignment="1">
      <alignment horizontal="justify" vertical="center" wrapText="1"/>
    </xf>
    <xf numFmtId="0" fontId="3" fillId="0" borderId="20" xfId="14" applyFont="1" applyFill="1" applyBorder="1" applyAlignment="1">
      <alignment horizontal="justify" vertical="center" wrapText="1"/>
    </xf>
    <xf numFmtId="0" fontId="3" fillId="0" borderId="18" xfId="14" applyFont="1" applyFill="1" applyBorder="1" applyAlignment="1">
      <alignment horizontal="justify" vertical="center" wrapText="1"/>
    </xf>
    <xf numFmtId="0" fontId="11" fillId="0" borderId="59" xfId="13" applyFont="1" applyBorder="1" applyAlignment="1">
      <alignment horizontal="center" vertical="center" wrapText="1"/>
    </xf>
    <xf numFmtId="0" fontId="11" fillId="0" borderId="74" xfId="13" applyFont="1" applyBorder="1" applyAlignment="1">
      <alignment horizontal="center" vertical="center" wrapText="1"/>
    </xf>
    <xf numFmtId="0" fontId="11" fillId="0" borderId="19" xfId="13" applyFont="1" applyBorder="1" applyAlignment="1">
      <alignment horizontal="center" vertical="center" wrapText="1"/>
    </xf>
    <xf numFmtId="0" fontId="11" fillId="0" borderId="59" xfId="13" applyFont="1" applyFill="1" applyBorder="1" applyAlignment="1">
      <alignment horizontal="center" vertical="center" wrapText="1"/>
    </xf>
    <xf numFmtId="0" fontId="11" fillId="0" borderId="74" xfId="13" applyFont="1" applyFill="1" applyBorder="1" applyAlignment="1">
      <alignment horizontal="center" vertical="center" wrapText="1"/>
    </xf>
    <xf numFmtId="0" fontId="11" fillId="0" borderId="19" xfId="13" applyFont="1" applyFill="1" applyBorder="1" applyAlignment="1">
      <alignment horizontal="center" vertical="center" wrapText="1"/>
    </xf>
    <xf numFmtId="0" fontId="4" fillId="4" borderId="10" xfId="13" applyFont="1" applyFill="1" applyBorder="1" applyAlignment="1">
      <alignment horizontal="center" vertical="center"/>
    </xf>
    <xf numFmtId="0" fontId="4" fillId="4" borderId="3" xfId="13" applyFont="1" applyFill="1" applyBorder="1" applyAlignment="1">
      <alignment horizontal="center" vertical="center"/>
    </xf>
    <xf numFmtId="0" fontId="4" fillId="4" borderId="34" xfId="13" applyFont="1" applyFill="1" applyBorder="1" applyAlignment="1">
      <alignment horizontal="center" vertical="center"/>
    </xf>
    <xf numFmtId="0" fontId="8" fillId="4" borderId="87" xfId="13" applyFont="1" applyFill="1" applyBorder="1" applyAlignment="1">
      <alignment horizontal="center" vertical="center" wrapText="1"/>
    </xf>
    <xf numFmtId="0" fontId="8" fillId="4" borderId="66" xfId="13" applyFont="1" applyFill="1" applyBorder="1" applyAlignment="1">
      <alignment horizontal="center" vertical="center" wrapText="1"/>
    </xf>
    <xf numFmtId="0" fontId="3" fillId="0" borderId="62" xfId="14" applyFont="1" applyFill="1" applyBorder="1" applyAlignment="1">
      <alignment horizontal="justify" vertical="center" wrapText="1"/>
    </xf>
    <xf numFmtId="0" fontId="3" fillId="0" borderId="70" xfId="14" applyFont="1" applyFill="1" applyBorder="1" applyAlignment="1">
      <alignment horizontal="justify" vertical="center"/>
    </xf>
    <xf numFmtId="0" fontId="14" fillId="4" borderId="68" xfId="13" applyFont="1" applyFill="1" applyBorder="1" applyAlignment="1">
      <alignment horizontal="center" vertical="center"/>
    </xf>
    <xf numFmtId="0" fontId="14" fillId="4" borderId="9" xfId="13" applyFont="1" applyFill="1" applyBorder="1" applyAlignment="1">
      <alignment horizontal="center" vertical="center"/>
    </xf>
    <xf numFmtId="0" fontId="14" fillId="4" borderId="69" xfId="13" applyFont="1" applyFill="1" applyBorder="1" applyAlignment="1">
      <alignment horizontal="center" vertical="center" wrapText="1"/>
    </xf>
    <xf numFmtId="0" fontId="14" fillId="4" borderId="95" xfId="13" applyFont="1" applyFill="1" applyBorder="1" applyAlignment="1">
      <alignment horizontal="center" vertical="center" wrapText="1"/>
    </xf>
    <xf numFmtId="0" fontId="8" fillId="4" borderId="60" xfId="13" applyFont="1" applyFill="1" applyBorder="1" applyAlignment="1">
      <alignment horizontal="center" vertical="center" wrapText="1"/>
    </xf>
    <xf numFmtId="0" fontId="8" fillId="4" borderId="64" xfId="13" applyFont="1" applyFill="1" applyBorder="1" applyAlignment="1">
      <alignment horizontal="center" vertical="center" wrapText="1"/>
    </xf>
    <xf numFmtId="0" fontId="8" fillId="4" borderId="61" xfId="13" applyFont="1" applyFill="1" applyBorder="1" applyAlignment="1">
      <alignment horizontal="center" vertical="center" wrapText="1"/>
    </xf>
    <xf numFmtId="0" fontId="8" fillId="4" borderId="65" xfId="13" applyFont="1" applyFill="1" applyBorder="1" applyAlignment="1">
      <alignment horizontal="center" vertical="center" wrapText="1"/>
    </xf>
    <xf numFmtId="0" fontId="8" fillId="4" borderId="62" xfId="13" applyFont="1" applyFill="1" applyBorder="1" applyAlignment="1">
      <alignment horizontal="center" vertical="center"/>
    </xf>
    <xf numFmtId="0" fontId="8" fillId="4" borderId="3" xfId="13" applyFont="1" applyFill="1" applyBorder="1" applyAlignment="1">
      <alignment horizontal="center" vertical="center"/>
    </xf>
    <xf numFmtId="0" fontId="8" fillId="4" borderId="73" xfId="13" applyFont="1" applyFill="1" applyBorder="1" applyAlignment="1">
      <alignment horizontal="center" vertical="center"/>
    </xf>
    <xf numFmtId="0" fontId="8" fillId="4" borderId="74" xfId="13" applyFont="1" applyFill="1" applyBorder="1" applyAlignment="1">
      <alignment horizontal="center" vertical="center"/>
    </xf>
    <xf numFmtId="0" fontId="8" fillId="4" borderId="31" xfId="13" applyFont="1" applyFill="1" applyBorder="1" applyAlignment="1">
      <alignment horizontal="center" vertical="center"/>
    </xf>
    <xf numFmtId="0" fontId="4" fillId="0" borderId="2" xfId="13" applyFont="1" applyBorder="1" applyAlignment="1">
      <alignment horizontal="center" vertical="center"/>
    </xf>
    <xf numFmtId="0" fontId="4" fillId="0" borderId="33" xfId="13" applyFont="1" applyBorder="1" applyAlignment="1">
      <alignment horizontal="center" vertical="center"/>
    </xf>
    <xf numFmtId="0" fontId="4" fillId="0" borderId="34" xfId="13" applyFont="1" applyBorder="1" applyAlignment="1">
      <alignment horizontal="center" vertical="center"/>
    </xf>
    <xf numFmtId="0" fontId="10" fillId="0" borderId="65" xfId="13" applyFont="1" applyBorder="1" applyAlignment="1">
      <alignment horizontal="center" vertical="top"/>
    </xf>
    <xf numFmtId="0" fontId="10" fillId="0" borderId="26" xfId="13" applyFont="1" applyBorder="1" applyAlignment="1">
      <alignment horizontal="center" vertical="top"/>
    </xf>
    <xf numFmtId="0" fontId="3" fillId="0" borderId="6" xfId="13" applyFont="1" applyBorder="1" applyAlignment="1">
      <alignment horizontal="left" vertical="center" wrapText="1"/>
    </xf>
    <xf numFmtId="0" fontId="3" fillId="0" borderId="71" xfId="13" applyFont="1" applyBorder="1" applyAlignment="1">
      <alignment horizontal="left" vertical="center" wrapText="1"/>
    </xf>
    <xf numFmtId="0" fontId="12" fillId="0" borderId="4" xfId="13" applyFont="1" applyBorder="1" applyAlignment="1">
      <alignment horizontal="justify" vertical="center" wrapText="1"/>
    </xf>
    <xf numFmtId="0" fontId="11" fillId="0" borderId="0" xfId="13" applyFont="1" applyBorder="1" applyAlignment="1">
      <alignment horizontal="justify" vertical="center" wrapText="1"/>
    </xf>
    <xf numFmtId="0" fontId="11" fillId="0" borderId="35" xfId="13" applyFont="1" applyBorder="1" applyAlignment="1">
      <alignment horizontal="justify" vertical="center" wrapText="1"/>
    </xf>
    <xf numFmtId="0" fontId="11" fillId="0" borderId="7" xfId="13" applyFont="1" applyBorder="1" applyAlignment="1">
      <alignment horizontal="justify" vertical="center" wrapText="1"/>
    </xf>
    <xf numFmtId="0" fontId="11" fillId="0" borderId="1" xfId="13" applyFont="1" applyBorder="1" applyAlignment="1">
      <alignment horizontal="justify" vertical="center" wrapText="1"/>
    </xf>
    <xf numFmtId="0" fontId="11" fillId="0" borderId="36" xfId="13" applyFont="1" applyBorder="1" applyAlignment="1">
      <alignment horizontal="justify" vertical="center" wrapText="1"/>
    </xf>
    <xf numFmtId="0" fontId="2" fillId="0" borderId="4" xfId="13" applyFont="1" applyBorder="1" applyAlignment="1">
      <alignment horizontal="center" vertical="top" wrapText="1"/>
    </xf>
    <xf numFmtId="0" fontId="2" fillId="0" borderId="0" xfId="13" applyFont="1" applyBorder="1" applyAlignment="1">
      <alignment horizontal="center" vertical="top" wrapText="1"/>
    </xf>
    <xf numFmtId="0" fontId="2" fillId="0" borderId="35" xfId="13" applyFont="1" applyBorder="1" applyAlignment="1">
      <alignment horizontal="center" vertical="top" wrapText="1"/>
    </xf>
    <xf numFmtId="0" fontId="2" fillId="0" borderId="7" xfId="13" applyFont="1" applyBorder="1" applyAlignment="1">
      <alignment horizontal="center" vertical="top" wrapText="1"/>
    </xf>
    <xf numFmtId="0" fontId="2" fillId="0" borderId="1" xfId="13" applyFont="1" applyBorder="1" applyAlignment="1">
      <alignment horizontal="center" vertical="top" wrapText="1"/>
    </xf>
    <xf numFmtId="0" fontId="2" fillId="0" borderId="36" xfId="13" applyFont="1" applyBorder="1" applyAlignment="1">
      <alignment horizontal="center" vertical="top" wrapText="1"/>
    </xf>
    <xf numFmtId="0" fontId="3" fillId="0" borderId="28" xfId="13" applyFont="1" applyBorder="1" applyAlignment="1">
      <alignment horizontal="left" vertical="center" wrapText="1"/>
    </xf>
    <xf numFmtId="0" fontId="3" fillId="0" borderId="46" xfId="13" applyFont="1" applyBorder="1" applyAlignment="1">
      <alignment horizontal="left" vertical="center" wrapText="1"/>
    </xf>
    <xf numFmtId="0" fontId="3" fillId="0" borderId="6" xfId="13" applyFont="1" applyBorder="1" applyAlignment="1">
      <alignment horizontal="justify" vertical="center" wrapText="1"/>
    </xf>
    <xf numFmtId="0" fontId="3" fillId="0" borderId="71" xfId="13" applyFont="1" applyBorder="1" applyAlignment="1">
      <alignment horizontal="justify" vertical="center" wrapText="1"/>
    </xf>
    <xf numFmtId="0" fontId="2" fillId="0" borderId="22" xfId="13" applyFont="1" applyBorder="1" applyAlignment="1">
      <alignment horizontal="center" vertical="center" wrapText="1"/>
    </xf>
    <xf numFmtId="0" fontId="2" fillId="0" borderId="14" xfId="13" applyFont="1" applyBorder="1" applyAlignment="1">
      <alignment horizontal="center" vertical="center" wrapText="1"/>
    </xf>
    <xf numFmtId="0" fontId="11" fillId="0" borderId="22" xfId="13" applyFont="1" applyBorder="1" applyAlignment="1">
      <alignment horizontal="center" vertical="center" wrapText="1"/>
    </xf>
    <xf numFmtId="0" fontId="11" fillId="0" borderId="14" xfId="13" applyFont="1" applyBorder="1" applyAlignment="1">
      <alignment horizontal="center" vertical="center" wrapText="1"/>
    </xf>
    <xf numFmtId="0" fontId="3" fillId="0" borderId="58" xfId="13" applyFont="1" applyBorder="1" applyAlignment="1">
      <alignment horizontal="justify" vertical="center" wrapText="1"/>
    </xf>
    <xf numFmtId="0" fontId="3" fillId="0" borderId="88" xfId="13" applyFont="1" applyBorder="1" applyAlignment="1">
      <alignment horizontal="justify" vertical="center" wrapText="1"/>
    </xf>
    <xf numFmtId="0" fontId="13" fillId="0" borderId="2" xfId="13" applyFont="1" applyBorder="1" applyAlignment="1">
      <alignment horizontal="center" vertical="center"/>
    </xf>
    <xf numFmtId="0" fontId="13" fillId="0" borderId="64" xfId="13" applyFont="1" applyBorder="1" applyAlignment="1">
      <alignment horizontal="center" vertical="center"/>
    </xf>
    <xf numFmtId="0" fontId="3" fillId="0" borderId="62" xfId="13" applyFont="1" applyBorder="1" applyAlignment="1">
      <alignment horizontal="left" vertical="center" wrapText="1"/>
    </xf>
    <xf numFmtId="0" fontId="3" fillId="0" borderId="70" xfId="13" applyFont="1" applyBorder="1" applyAlignment="1">
      <alignment horizontal="left" vertical="center" wrapText="1"/>
    </xf>
    <xf numFmtId="0" fontId="3" fillId="23" borderId="6" xfId="13" applyFont="1" applyFill="1" applyBorder="1" applyAlignment="1">
      <alignment horizontal="justify" vertical="center" wrapText="1"/>
    </xf>
    <xf numFmtId="0" fontId="3" fillId="23" borderId="71" xfId="13" applyFont="1" applyFill="1" applyBorder="1" applyAlignment="1">
      <alignment horizontal="justify" vertical="center" wrapText="1"/>
    </xf>
    <xf numFmtId="0" fontId="2" fillId="0" borderId="59" xfId="13" applyFont="1" applyFill="1" applyBorder="1" applyAlignment="1">
      <alignment horizontal="center" vertical="center" wrapText="1"/>
    </xf>
    <xf numFmtId="0" fontId="2" fillId="0" borderId="19" xfId="13" applyFont="1" applyBorder="1" applyAlignment="1">
      <alignment horizontal="center" vertical="center" wrapText="1"/>
    </xf>
    <xf numFmtId="0" fontId="2" fillId="0" borderId="59" xfId="13" applyFont="1" applyBorder="1" applyAlignment="1">
      <alignment horizontal="center" vertical="center" wrapText="1"/>
    </xf>
    <xf numFmtId="0" fontId="2" fillId="0" borderId="22" xfId="13" applyFont="1" applyFill="1" applyBorder="1" applyAlignment="1">
      <alignment horizontal="center" vertical="center" wrapText="1"/>
    </xf>
    <xf numFmtId="0" fontId="3" fillId="23" borderId="44" xfId="13" applyFont="1" applyFill="1" applyBorder="1" applyAlignment="1">
      <alignment horizontal="justify" vertical="center" wrapText="1"/>
    </xf>
    <xf numFmtId="0" fontId="3" fillId="23" borderId="42" xfId="13" applyFont="1" applyFill="1" applyBorder="1" applyAlignment="1">
      <alignment horizontal="justify" vertical="center" wrapText="1"/>
    </xf>
    <xf numFmtId="0" fontId="2" fillId="0" borderId="43" xfId="13" applyFont="1" applyBorder="1" applyAlignment="1">
      <alignment horizontal="center" vertical="center" wrapText="1"/>
    </xf>
    <xf numFmtId="0" fontId="11" fillId="0" borderId="72" xfId="13" applyFont="1" applyBorder="1" applyAlignment="1">
      <alignment horizontal="center" vertical="center" wrapText="1"/>
    </xf>
    <xf numFmtId="0" fontId="8" fillId="4" borderId="68" xfId="13" applyFont="1" applyFill="1" applyBorder="1" applyAlignment="1">
      <alignment horizontal="center" vertical="center" wrapText="1"/>
    </xf>
    <xf numFmtId="0" fontId="8" fillId="4" borderId="9" xfId="13" applyFont="1" applyFill="1" applyBorder="1" applyAlignment="1">
      <alignment horizontal="center" vertical="center" wrapText="1"/>
    </xf>
    <xf numFmtId="0" fontId="8" fillId="4" borderId="13" xfId="13" applyFont="1" applyFill="1" applyBorder="1" applyAlignment="1">
      <alignment horizontal="center" vertical="center" wrapText="1"/>
    </xf>
    <xf numFmtId="0" fontId="3" fillId="0" borderId="68" xfId="13" applyFont="1" applyBorder="1" applyAlignment="1">
      <alignment horizontal="justify" vertical="center" wrapText="1"/>
    </xf>
    <xf numFmtId="0" fontId="3" fillId="0" borderId="9" xfId="13" applyFont="1" applyBorder="1" applyAlignment="1">
      <alignment horizontal="justify" vertical="center" wrapText="1"/>
    </xf>
    <xf numFmtId="0" fontId="3" fillId="0" borderId="13" xfId="13" applyFont="1" applyBorder="1" applyAlignment="1">
      <alignment horizontal="justify" vertical="center" wrapText="1"/>
    </xf>
    <xf numFmtId="0" fontId="4" fillId="5" borderId="69" xfId="13" applyFont="1" applyFill="1" applyBorder="1" applyAlignment="1">
      <alignment horizontal="center" vertical="center" wrapText="1"/>
    </xf>
    <xf numFmtId="0" fontId="4" fillId="5" borderId="16" xfId="13" applyFont="1" applyFill="1" applyBorder="1" applyAlignment="1">
      <alignment horizontal="center" vertical="center" wrapText="1"/>
    </xf>
    <xf numFmtId="0" fontId="8" fillId="5" borderId="60" xfId="13" applyFont="1" applyFill="1" applyBorder="1" applyAlignment="1">
      <alignment horizontal="center" vertical="center" wrapText="1"/>
    </xf>
    <xf numFmtId="0" fontId="8" fillId="5" borderId="64" xfId="13" applyFont="1" applyFill="1" applyBorder="1" applyAlignment="1">
      <alignment horizontal="center" vertical="center" wrapText="1"/>
    </xf>
    <xf numFmtId="0" fontId="8" fillId="5" borderId="15" xfId="13" applyFont="1" applyFill="1" applyBorder="1" applyAlignment="1">
      <alignment horizontal="center" vertical="center" wrapText="1"/>
    </xf>
    <xf numFmtId="0" fontId="8" fillId="5" borderId="39" xfId="13" applyFont="1" applyFill="1" applyBorder="1" applyAlignment="1">
      <alignment horizontal="center" vertical="center" wrapText="1"/>
    </xf>
    <xf numFmtId="0" fontId="8" fillId="5" borderId="62" xfId="13" applyFont="1" applyFill="1" applyBorder="1" applyAlignment="1">
      <alignment horizontal="center" vertical="center"/>
    </xf>
    <xf numFmtId="0" fontId="8" fillId="5" borderId="3" xfId="13" applyFont="1" applyFill="1" applyBorder="1" applyAlignment="1">
      <alignment horizontal="center" vertical="center"/>
    </xf>
    <xf numFmtId="0" fontId="8" fillId="5" borderId="63" xfId="13" applyFont="1" applyFill="1" applyBorder="1" applyAlignment="1">
      <alignment horizontal="center" vertical="center"/>
    </xf>
    <xf numFmtId="0" fontId="14" fillId="5" borderId="10" xfId="13" applyFont="1" applyFill="1" applyBorder="1" applyAlignment="1">
      <alignment horizontal="center" vertical="center" wrapText="1"/>
    </xf>
    <xf numFmtId="0" fontId="14" fillId="5" borderId="70" xfId="13" applyFont="1" applyFill="1" applyBorder="1" applyAlignment="1">
      <alignment horizontal="center" vertical="center" wrapText="1"/>
    </xf>
    <xf numFmtId="16" fontId="4" fillId="0" borderId="62" xfId="13" applyNumberFormat="1" applyFont="1" applyBorder="1" applyAlignment="1">
      <alignment horizontal="center" vertical="center"/>
    </xf>
    <xf numFmtId="16" fontId="4" fillId="0" borderId="70" xfId="13" applyNumberFormat="1" applyFont="1" applyBorder="1" applyAlignment="1">
      <alignment horizontal="center" vertical="center"/>
    </xf>
    <xf numFmtId="165" fontId="8" fillId="5" borderId="3" xfId="13" applyNumberFormat="1" applyFont="1" applyFill="1" applyBorder="1" applyAlignment="1">
      <alignment horizontal="center" vertical="center"/>
    </xf>
    <xf numFmtId="165" fontId="8" fillId="5" borderId="63" xfId="13" applyNumberFormat="1" applyFont="1" applyFill="1" applyBorder="1" applyAlignment="1">
      <alignment horizontal="center" vertical="center"/>
    </xf>
    <xf numFmtId="0" fontId="8" fillId="23" borderId="45" xfId="13" applyFont="1" applyFill="1" applyBorder="1" applyAlignment="1">
      <alignment horizontal="left" vertical="center" wrapText="1"/>
    </xf>
    <xf numFmtId="0" fontId="8" fillId="23" borderId="23" xfId="13" applyFont="1" applyFill="1" applyBorder="1" applyAlignment="1">
      <alignment horizontal="left" vertical="center" wrapText="1"/>
    </xf>
    <xf numFmtId="0" fontId="8" fillId="0" borderId="5" xfId="13" applyFont="1" applyBorder="1" applyAlignment="1">
      <alignment horizontal="left" vertical="center" wrapText="1"/>
    </xf>
    <xf numFmtId="0" fontId="8" fillId="0" borderId="25" xfId="13" applyFont="1" applyBorder="1" applyAlignment="1">
      <alignment horizontal="left" vertical="center" wrapText="1"/>
    </xf>
    <xf numFmtId="0" fontId="8" fillId="0" borderId="47" xfId="13" applyFont="1" applyFill="1" applyBorder="1" applyAlignment="1">
      <alignment horizontal="left" vertical="center" wrapText="1"/>
    </xf>
    <xf numFmtId="0" fontId="8" fillId="0" borderId="30" xfId="13" applyFont="1" applyFill="1" applyBorder="1" applyAlignment="1">
      <alignment horizontal="left" vertical="center" wrapText="1"/>
    </xf>
    <xf numFmtId="0" fontId="8" fillId="0" borderId="66" xfId="13" applyFont="1" applyBorder="1" applyAlignment="1">
      <alignment horizontal="left" vertical="center" wrapText="1"/>
    </xf>
    <xf numFmtId="0" fontId="8" fillId="0" borderId="67" xfId="13" applyFont="1" applyBorder="1" applyAlignment="1">
      <alignment horizontal="left" vertical="center" wrapText="1"/>
    </xf>
    <xf numFmtId="0" fontId="3" fillId="0" borderId="68" xfId="13" applyFont="1" applyFill="1" applyBorder="1" applyAlignment="1">
      <alignment horizontal="justify" vertical="center" wrapText="1"/>
    </xf>
    <xf numFmtId="0" fontId="3" fillId="0" borderId="9" xfId="13" applyFont="1" applyFill="1" applyBorder="1" applyAlignment="1">
      <alignment horizontal="justify" vertical="center" wrapText="1"/>
    </xf>
    <xf numFmtId="0" fontId="3" fillId="0" borderId="13" xfId="13" applyFont="1" applyFill="1" applyBorder="1" applyAlignment="1">
      <alignment horizontal="justify" vertical="center" wrapText="1"/>
    </xf>
    <xf numFmtId="0" fontId="8" fillId="21" borderId="68" xfId="13" applyFont="1" applyFill="1" applyBorder="1" applyAlignment="1">
      <alignment horizontal="center" vertical="center" wrapText="1"/>
    </xf>
    <xf numFmtId="0" fontId="3" fillId="21" borderId="9" xfId="13" applyFont="1" applyFill="1" applyBorder="1" applyAlignment="1">
      <alignment horizontal="center" vertical="center" wrapText="1"/>
    </xf>
    <xf numFmtId="0" fontId="3" fillId="21" borderId="13" xfId="13" applyFont="1" applyFill="1" applyBorder="1" applyAlignment="1">
      <alignment horizontal="center" vertical="center" wrapText="1"/>
    </xf>
    <xf numFmtId="0" fontId="6" fillId="0" borderId="2" xfId="13" applyFont="1" applyBorder="1" applyAlignment="1">
      <alignment horizontal="right" vertical="center" wrapText="1"/>
    </xf>
    <xf numFmtId="0" fontId="6" fillId="0" borderId="7" xfId="13" applyFont="1" applyBorder="1" applyAlignment="1">
      <alignment horizontal="right" vertical="center" wrapText="1"/>
    </xf>
    <xf numFmtId="0" fontId="7" fillId="4" borderId="34" xfId="13" applyFont="1" applyFill="1" applyBorder="1" applyAlignment="1">
      <alignment horizontal="center" vertical="center" wrapText="1"/>
    </xf>
    <xf numFmtId="0" fontId="7" fillId="4" borderId="36" xfId="13" applyFont="1" applyFill="1" applyBorder="1" applyAlignment="1">
      <alignment horizontal="center" vertical="center" wrapText="1"/>
    </xf>
    <xf numFmtId="0" fontId="8" fillId="0" borderId="3" xfId="13" applyFont="1" applyBorder="1" applyAlignment="1">
      <alignment horizontal="left" vertical="center" wrapText="1"/>
    </xf>
    <xf numFmtId="0" fontId="8" fillId="0" borderId="63" xfId="13" applyFont="1" applyBorder="1" applyAlignment="1">
      <alignment horizontal="left" vertical="center" wrapText="1"/>
    </xf>
    <xf numFmtId="0" fontId="8" fillId="0" borderId="10" xfId="13" applyFont="1" applyBorder="1" applyAlignment="1">
      <alignment vertical="center"/>
    </xf>
    <xf numFmtId="0" fontId="8" fillId="0" borderId="3" xfId="13" applyFont="1" applyBorder="1" applyAlignment="1">
      <alignment vertical="center"/>
    </xf>
    <xf numFmtId="0" fontId="8" fillId="0" borderId="63" xfId="13" applyFont="1" applyBorder="1" applyAlignment="1">
      <alignment vertical="center"/>
    </xf>
    <xf numFmtId="0" fontId="8" fillId="0" borderId="5" xfId="13" applyFont="1" applyFill="1" applyBorder="1" applyAlignment="1">
      <alignment horizontal="left" vertical="center" wrapText="1"/>
    </xf>
    <xf numFmtId="0" fontId="8" fillId="0" borderId="25" xfId="13" applyFont="1" applyFill="1" applyBorder="1" applyAlignment="1">
      <alignment horizontal="left" vertical="center" wrapText="1"/>
    </xf>
    <xf numFmtId="0" fontId="2" fillId="0" borderId="60" xfId="13" applyFont="1" applyBorder="1" applyAlignment="1">
      <alignment horizontal="center" vertical="center" wrapText="1"/>
    </xf>
    <xf numFmtId="0" fontId="2" fillId="0" borderId="33" xfId="13" applyFont="1" applyBorder="1" applyAlignment="1">
      <alignment horizontal="center" vertical="center" wrapText="1"/>
    </xf>
    <xf numFmtId="0" fontId="2" fillId="0" borderId="61"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8" xfId="13" applyFont="1" applyBorder="1" applyAlignment="1">
      <alignment horizontal="center" vertical="center" wrapText="1"/>
    </xf>
    <xf numFmtId="0" fontId="2" fillId="0" borderId="1" xfId="13" applyFont="1" applyBorder="1" applyAlignment="1">
      <alignment horizontal="center" vertical="center" wrapText="1"/>
    </xf>
    <xf numFmtId="0" fontId="5" fillId="0" borderId="62" xfId="13" applyFont="1" applyBorder="1" applyAlignment="1">
      <alignment horizontal="center" vertical="center"/>
    </xf>
    <xf numFmtId="0" fontId="5" fillId="0" borderId="3" xfId="13" applyFont="1" applyBorder="1" applyAlignment="1">
      <alignment horizontal="center" vertical="center"/>
    </xf>
    <xf numFmtId="0" fontId="2" fillId="0" borderId="3" xfId="13" applyFont="1" applyBorder="1" applyAlignment="1">
      <alignment horizontal="center" vertical="center" wrapText="1"/>
    </xf>
    <xf numFmtId="0" fontId="2" fillId="0" borderId="63" xfId="13" applyFont="1" applyBorder="1" applyAlignment="1">
      <alignment horizontal="center" vertical="center" wrapText="1"/>
    </xf>
    <xf numFmtId="0" fontId="2" fillId="0" borderId="64" xfId="13" applyFont="1" applyBorder="1" applyAlignment="1">
      <alignment horizontal="center" vertical="center" wrapText="1"/>
    </xf>
    <xf numFmtId="0" fontId="2" fillId="0" borderId="65" xfId="13" applyFont="1" applyBorder="1" applyAlignment="1">
      <alignment horizontal="center" vertical="center" wrapText="1"/>
    </xf>
    <xf numFmtId="0" fontId="2" fillId="0" borderId="26" xfId="13" applyFont="1" applyBorder="1" applyAlignment="1">
      <alignment horizontal="center" vertical="center" wrapText="1"/>
    </xf>
    <xf numFmtId="0" fontId="3" fillId="0" borderId="62" xfId="13" applyFont="1" applyBorder="1" applyAlignment="1">
      <alignment horizontal="right" vertical="center"/>
    </xf>
    <xf numFmtId="0" fontId="3" fillId="0" borderId="3" xfId="13" applyFont="1" applyBorder="1" applyAlignment="1">
      <alignment horizontal="right" vertical="center"/>
    </xf>
    <xf numFmtId="0" fontId="5" fillId="3" borderId="6" xfId="13" applyFont="1" applyFill="1" applyBorder="1" applyAlignment="1">
      <alignment horizontal="center" vertical="center"/>
    </xf>
    <xf numFmtId="0" fontId="5" fillId="3" borderId="5" xfId="13" applyFont="1" applyFill="1" applyBorder="1" applyAlignment="1">
      <alignment horizontal="center" vertical="center"/>
    </xf>
    <xf numFmtId="0" fontId="5" fillId="3" borderId="25" xfId="13" applyFont="1" applyFill="1" applyBorder="1" applyAlignment="1">
      <alignment horizontal="center" vertical="center"/>
    </xf>
    <xf numFmtId="14" fontId="5" fillId="3" borderId="1" xfId="13" applyNumberFormat="1" applyFont="1" applyFill="1" applyBorder="1" applyAlignment="1">
      <alignment horizontal="center" vertical="center"/>
    </xf>
    <xf numFmtId="14" fontId="5" fillId="3" borderId="36" xfId="13" applyNumberFormat="1" applyFont="1" applyFill="1" applyBorder="1" applyAlignment="1">
      <alignment horizontal="center" vertical="center"/>
    </xf>
    <xf numFmtId="0" fontId="5" fillId="3" borderId="28" xfId="13" applyFont="1" applyFill="1" applyBorder="1" applyAlignment="1">
      <alignment horizontal="right" vertical="center"/>
    </xf>
    <xf numFmtId="0" fontId="5" fillId="3" borderId="47" xfId="13" applyFont="1" applyFill="1" applyBorder="1" applyAlignment="1">
      <alignment horizontal="right" vertical="center"/>
    </xf>
    <xf numFmtId="0" fontId="2" fillId="0" borderId="103" xfId="13" applyFont="1" applyBorder="1" applyAlignment="1">
      <alignment horizontal="center" vertical="center" wrapText="1"/>
    </xf>
    <xf numFmtId="0" fontId="2" fillId="0" borderId="96" xfId="13" applyFont="1" applyBorder="1" applyAlignment="1">
      <alignment horizontal="center" vertical="center" wrapText="1"/>
    </xf>
    <xf numFmtId="0" fontId="2" fillId="0" borderId="104" xfId="13" applyFont="1" applyBorder="1" applyAlignment="1">
      <alignment horizontal="center" vertical="center" wrapText="1"/>
    </xf>
    <xf numFmtId="0" fontId="2" fillId="0" borderId="105" xfId="13" applyFont="1" applyBorder="1" applyAlignment="1">
      <alignment horizontal="center" vertical="center" wrapText="1"/>
    </xf>
    <xf numFmtId="0" fontId="12" fillId="0" borderId="59" xfId="13" applyFont="1" applyBorder="1" applyAlignment="1">
      <alignment horizontal="center" vertical="center" wrapText="1"/>
    </xf>
    <xf numFmtId="0" fontId="12" fillId="0" borderId="19" xfId="13" applyFont="1" applyBorder="1" applyAlignment="1">
      <alignment horizontal="center" vertical="center" wrapText="1"/>
    </xf>
    <xf numFmtId="0" fontId="2" fillId="0" borderId="59" xfId="13" applyFont="1" applyBorder="1" applyAlignment="1">
      <alignment horizontal="center" vertical="center"/>
    </xf>
    <xf numFmtId="0" fontId="2" fillId="0" borderId="19" xfId="13" applyFont="1" applyBorder="1" applyAlignment="1">
      <alignment horizontal="center" vertical="center"/>
    </xf>
    <xf numFmtId="16" fontId="2" fillId="0" borderId="59" xfId="13" applyNumberFormat="1" applyFont="1" applyBorder="1" applyAlignment="1">
      <alignment horizontal="center" vertical="center"/>
    </xf>
    <xf numFmtId="16" fontId="2" fillId="0" borderId="19" xfId="13" applyNumberFormat="1" applyFont="1" applyBorder="1" applyAlignment="1">
      <alignment horizontal="center" vertical="center"/>
    </xf>
    <xf numFmtId="0" fontId="2" fillId="0" borderId="101" xfId="13" applyFont="1" applyBorder="1" applyAlignment="1">
      <alignment horizontal="center" vertical="center" wrapText="1"/>
    </xf>
    <xf numFmtId="0" fontId="2" fillId="0" borderId="102" xfId="13" applyFont="1" applyBorder="1" applyAlignment="1">
      <alignment horizontal="center" vertical="center" wrapText="1"/>
    </xf>
    <xf numFmtId="0" fontId="2" fillId="0" borderId="106" xfId="13" applyFont="1" applyBorder="1" applyAlignment="1">
      <alignment horizontal="center" vertical="center" wrapText="1"/>
    </xf>
    <xf numFmtId="0" fontId="2" fillId="0" borderId="57" xfId="13" applyFont="1" applyBorder="1" applyAlignment="1">
      <alignment horizontal="center" vertical="center" wrapText="1"/>
    </xf>
    <xf numFmtId="16" fontId="2" fillId="0" borderId="59" xfId="13" applyNumberFormat="1" applyFont="1" applyFill="1" applyBorder="1" applyAlignment="1">
      <alignment horizontal="center" vertical="center"/>
    </xf>
    <xf numFmtId="16" fontId="2" fillId="0" borderId="19" xfId="13" applyNumberFormat="1" applyFont="1" applyFill="1" applyBorder="1" applyAlignment="1">
      <alignment horizontal="center" vertical="center"/>
    </xf>
  </cellXfs>
  <cellStyles count="42">
    <cellStyle name="Euro" xfId="1"/>
    <cellStyle name="Euro 2" xfId="2"/>
    <cellStyle name="Millares 17" xfId="3"/>
    <cellStyle name="Millares 2" xfId="4"/>
    <cellStyle name="Millares 2 2" xfId="5"/>
    <cellStyle name="Millares 2 3" xfId="6"/>
    <cellStyle name="Millares 3" xfId="7"/>
    <cellStyle name="Millares 3 2" xfId="8"/>
    <cellStyle name="Millares 4" xfId="9"/>
    <cellStyle name="Millares 4 2" xfId="10"/>
    <cellStyle name="Millares 5" xfId="11"/>
    <cellStyle name="Millares 6" xfId="12"/>
    <cellStyle name="Normal" xfId="0" builtinId="0"/>
    <cellStyle name="Normal 2" xfId="13"/>
    <cellStyle name="Normal 2 2" xfId="14"/>
    <cellStyle name="Normal 3" xfId="15"/>
    <cellStyle name="Normal 3 2" xfId="16"/>
    <cellStyle name="Normal 4" xfId="17"/>
    <cellStyle name="Normal 4 2" xfId="18"/>
    <cellStyle name="Normal 4 2 2" xfId="19"/>
    <cellStyle name="Normal 4 3" xfId="20"/>
    <cellStyle name="Normal 5" xfId="21"/>
    <cellStyle name="Normal 5 2" xfId="22"/>
    <cellStyle name="Normal 5 2 2" xfId="23"/>
    <cellStyle name="Normal 5 3" xfId="24"/>
    <cellStyle name="Normal 5 3 2" xfId="25"/>
    <cellStyle name="Normal 5 4" xfId="26"/>
    <cellStyle name="Normal 6" xfId="27"/>
    <cellStyle name="Normal 6 2" xfId="28"/>
    <cellStyle name="Normal 7" xfId="29"/>
    <cellStyle name="Normal 7 2" xfId="30"/>
    <cellStyle name="Normal 8" xfId="31"/>
    <cellStyle name="Normal 9"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3 2" xfId="40"/>
    <cellStyle name="Porcentual 4" xfId="41"/>
  </cellStyles>
  <dxfs count="2214">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4" tint="0.59996337778862885"/>
        </patternFill>
      </fill>
    </dxf>
    <dxf>
      <fill>
        <patternFill>
          <bgColor theme="9" tint="0.3999450666829432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7" tint="0.79998168889431442"/>
        </patternFill>
      </fill>
    </dxf>
    <dxf>
      <fill>
        <patternFill>
          <bgColor theme="6" tint="0.39994506668294322"/>
        </patternFill>
      </fill>
    </dxf>
    <dxf>
      <fill>
        <patternFill>
          <bgColor theme="8" tint="0.79998168889431442"/>
        </patternFill>
      </fill>
    </dxf>
    <dxf>
      <fill>
        <patternFill>
          <bgColor theme="9" tint="0.59996337778862885"/>
        </patternFill>
      </fill>
    </dxf>
    <dxf>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1131094" cy="12629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1131094" cy="1262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2309794</xdr:colOff>
      <xdr:row>3</xdr:row>
      <xdr:rowOff>226247</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3544" y="234925"/>
          <a:ext cx="1131094" cy="12652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1131094" cy="12629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1178700</xdr:colOff>
      <xdr:row>1</xdr:row>
      <xdr:rowOff>68237</xdr:rowOff>
    </xdr:from>
    <xdr:to>
      <xdr:col>2</xdr:col>
      <xdr:colOff>1178700</xdr:colOff>
      <xdr:row>3</xdr:row>
      <xdr:rowOff>159572</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8" t="7544" r="8498" b="9776"/>
        <a:stretch/>
      </xdr:blipFill>
      <xdr:spPr>
        <a:xfrm>
          <a:off x="1835925" y="239687"/>
          <a:ext cx="0" cy="1196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pedraza\Documents\2.%20Auditorias\$Programa%20Auditoria\Copia%20de%20CONSOLIDADO%20PLANES%20DE%20ACCI&#211;N%20DE%20GESTI&#211;N%20-%20DICIEMBRE%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pedraza\Documents\2.%20Auditorias\$Programa%20Auditoria\2015ProgramaAuditoriaAprobadoCI02Feb2015%20208CIFt04V2PropYApro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Consolidado 2014 PA"/>
      <sheetName val="Gestión Estratégica"/>
      <sheetName val="In. Gestión Estratégica"/>
      <sheetName val="Prev.DañAntyRep"/>
      <sheetName val="In. Prev.DañAntyRep"/>
      <sheetName val="COM"/>
      <sheetName val="In. COM"/>
      <sheetName val="REAS"/>
      <sheetName val="In. REAS"/>
      <sheetName val="UrbyTit"/>
      <sheetName val="In. UrbyTit"/>
      <sheetName val="MB"/>
      <sheetName val="Ind. MB"/>
      <sheetName val="MV"/>
      <sheetName val="In. MV"/>
      <sheetName val="Gestión Humana"/>
      <sheetName val="In. Gestión Humana"/>
      <sheetName val="AdmonSegyCont Recur"/>
      <sheetName val="In. AdmonSegyCon Recur"/>
      <sheetName val="Admon. Infor."/>
      <sheetName val="In. Admon.Infor"/>
      <sheetName val="Adqu BienesyServ"/>
      <sheetName val="In.Adqu BienesySer"/>
      <sheetName val="Eval.de la Gestión"/>
      <sheetName val="In. Eval. de la Gestión"/>
    </sheetNames>
    <sheetDataSet>
      <sheetData sheetId="0">
        <row r="1">
          <cell r="D1" t="str">
            <v>DEPENDENCIAS</v>
          </cell>
        </row>
        <row r="2">
          <cell r="D2" t="str">
            <v xml:space="preserve">Oficina Asesor de Planeación </v>
          </cell>
        </row>
        <row r="3">
          <cell r="D3" t="str">
            <v>Control Interno</v>
          </cell>
        </row>
        <row r="4">
          <cell r="D4" t="str">
            <v>Oficina Asesora de Comunicaciones</v>
          </cell>
        </row>
        <row r="5">
          <cell r="D5" t="str">
            <v>Dirtección de Reasentamientos</v>
          </cell>
        </row>
        <row r="6">
          <cell r="D6" t="str">
            <v>Dirección de Urbanizaciones y Titulación</v>
          </cell>
        </row>
        <row r="7">
          <cell r="D7" t="str">
            <v>Dirección Mejoramiento de Vivienda</v>
          </cell>
        </row>
        <row r="8">
          <cell r="D8" t="str">
            <v>Dirección Mejoramiento de Barrios</v>
          </cell>
        </row>
        <row r="9">
          <cell r="D9" t="str">
            <v>Dirección Jurídica</v>
          </cell>
        </row>
        <row r="10">
          <cell r="D10" t="str">
            <v>Dirección Gestión Corporativa y CID</v>
          </cell>
        </row>
        <row r="11">
          <cell r="D11" t="str">
            <v>Subdirección Administrativa</v>
          </cell>
        </row>
        <row r="12">
          <cell r="D12" t="str">
            <v>Subdirección Financiera</v>
          </cell>
        </row>
        <row r="13">
          <cell r="D1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Vigencia 2015 Aprb Feb"/>
      <sheetName val="Procesos"/>
      <sheetName val="Programa Vigencia 2015 Inicial"/>
      <sheetName val="2015 CRITERIOS"/>
      <sheetName val="1. Criterio PInversión 2015"/>
      <sheetName val="2.Criterio MRP2014Ene302015"/>
      <sheetName val="CVP Fuentes informacion"/>
      <sheetName val="Consolidado 2014 PA"/>
      <sheetName val="CierreProgVigencia2014"/>
      <sheetName val="Consolidado MRJun2014Dic2013"/>
      <sheetName val="Parametros"/>
    </sheetNames>
    <sheetDataSet>
      <sheetData sheetId="0"/>
      <sheetData sheetId="1">
        <row r="2">
          <cell r="B2" t="str">
            <v>Gestión Estratégica</v>
          </cell>
        </row>
        <row r="3">
          <cell r="B3" t="str">
            <v xml:space="preserve">Prevención del Daño antijurídico y Representación Judicial </v>
          </cell>
        </row>
        <row r="4">
          <cell r="B4" t="str">
            <v>Comunicaciones</v>
          </cell>
        </row>
        <row r="5">
          <cell r="B5" t="str">
            <v>Reasentamientos Humanos</v>
          </cell>
        </row>
        <row r="6">
          <cell r="B6" t="str">
            <v>Urbanizaciones y Titulación</v>
          </cell>
        </row>
        <row r="7">
          <cell r="B7" t="str">
            <v>Mejoramiento de Barrios</v>
          </cell>
        </row>
        <row r="8">
          <cell r="B8" t="str">
            <v>Mejoramiento de Vivienda</v>
          </cell>
        </row>
        <row r="9">
          <cell r="B9" t="str">
            <v xml:space="preserve">Gestión Humana </v>
          </cell>
        </row>
        <row r="10">
          <cell r="B10" t="str">
            <v xml:space="preserve">Administración y Control de Recursos </v>
          </cell>
        </row>
        <row r="11">
          <cell r="B11" t="str">
            <v xml:space="preserve">Administración de la Información </v>
          </cell>
        </row>
        <row r="12">
          <cell r="B12" t="str">
            <v xml:space="preserve">Adquisición de bienes y servicios </v>
          </cell>
        </row>
        <row r="13">
          <cell r="B13" t="str">
            <v xml:space="preserve">Evaluación de la Gestión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A75" zoomScale="60" zoomScaleNormal="60" workbookViewId="0">
      <selection activeCell="X75" sqref="X75"/>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26" style="13" customWidth="1"/>
    <col min="25" max="25" width="15.140625" style="13" customWidth="1"/>
    <col min="26" max="26" width="19" style="13" customWidth="1"/>
    <col min="27" max="27" width="18.85546875" style="13" customWidth="1"/>
    <col min="28" max="28" width="16.5703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273">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272"/>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42825</v>
      </c>
      <c r="Z15" s="462"/>
      <c r="AA15" s="463" t="s">
        <v>17</v>
      </c>
      <c r="AB15" s="463"/>
      <c r="AC15" s="463"/>
      <c r="AD15" s="463"/>
      <c r="AE15" s="463"/>
      <c r="AF15" s="464"/>
    </row>
    <row r="16" spans="1:36" ht="122.25"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264">
        <v>80</v>
      </c>
      <c r="I17" s="443">
        <f>F17*H17</f>
        <v>160</v>
      </c>
      <c r="J17" s="53" t="s">
        <v>125</v>
      </c>
      <c r="K17" s="266"/>
      <c r="L17" s="266"/>
      <c r="M17" s="54"/>
      <c r="N17" s="75" t="s">
        <v>71</v>
      </c>
      <c r="O17" s="271"/>
      <c r="P17" s="271"/>
      <c r="Q17" s="266"/>
      <c r="R17" s="266"/>
      <c r="S17" s="266"/>
      <c r="T17" s="266"/>
      <c r="U17" s="213"/>
      <c r="V17" s="55"/>
      <c r="W17" s="56"/>
      <c r="X17" s="57"/>
      <c r="Y17" s="58"/>
      <c r="Z17" s="130"/>
      <c r="AA17" s="130"/>
      <c r="AB17" s="130"/>
      <c r="AC17" s="130"/>
      <c r="AD17" s="53"/>
      <c r="AE17" s="114"/>
      <c r="AF17" s="60" t="s">
        <v>177</v>
      </c>
      <c r="AH17" s="61"/>
    </row>
    <row r="18" spans="2:34" ht="69.75" customHeight="1" x14ac:dyDescent="0.2">
      <c r="B18" s="51">
        <v>2</v>
      </c>
      <c r="C18" s="182" t="s">
        <v>43</v>
      </c>
      <c r="D18" s="422" t="s">
        <v>126</v>
      </c>
      <c r="E18" s="423"/>
      <c r="F18" s="437"/>
      <c r="G18" s="52" t="s">
        <v>73</v>
      </c>
      <c r="H18" s="264">
        <v>80</v>
      </c>
      <c r="I18" s="377"/>
      <c r="J18" s="53" t="s">
        <v>125</v>
      </c>
      <c r="K18" s="266"/>
      <c r="L18" s="213"/>
      <c r="M18" s="213"/>
      <c r="N18" s="136"/>
      <c r="O18" s="213"/>
      <c r="P18" s="213"/>
      <c r="Q18" s="213"/>
      <c r="R18" s="213"/>
      <c r="S18" s="75" t="s">
        <v>71</v>
      </c>
      <c r="T18" s="213"/>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26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c r="Z19" s="119">
        <v>42802</v>
      </c>
      <c r="AA19" s="119">
        <v>42803</v>
      </c>
      <c r="AB19" s="119">
        <v>42823</v>
      </c>
      <c r="AC19" s="119">
        <v>42817</v>
      </c>
      <c r="AD19" s="120" t="s">
        <v>156</v>
      </c>
      <c r="AE19" s="115" t="s">
        <v>72</v>
      </c>
      <c r="AF19" s="68" t="s">
        <v>154</v>
      </c>
      <c r="AH19" s="61"/>
    </row>
    <row r="20" spans="2:34" ht="57" customHeight="1" x14ac:dyDescent="0.2">
      <c r="B20" s="51">
        <v>4</v>
      </c>
      <c r="C20" s="182" t="s">
        <v>45</v>
      </c>
      <c r="D20" s="422" t="s">
        <v>126</v>
      </c>
      <c r="E20" s="423"/>
      <c r="F20" s="266"/>
      <c r="G20" s="64" t="s">
        <v>30</v>
      </c>
      <c r="H20" s="268">
        <v>80</v>
      </c>
      <c r="I20" s="264"/>
      <c r="J20" s="65" t="s">
        <v>128</v>
      </c>
      <c r="K20" s="267"/>
      <c r="L20" s="270"/>
      <c r="M20" s="270"/>
      <c r="N20" s="136"/>
      <c r="O20" s="136"/>
      <c r="P20" s="136"/>
      <c r="Q20" s="270"/>
      <c r="R20" s="183" t="s">
        <v>71</v>
      </c>
      <c r="S20" s="270"/>
      <c r="T20" s="270"/>
      <c r="U20" s="83"/>
      <c r="V20" s="140"/>
      <c r="W20" s="56"/>
      <c r="X20" s="133"/>
      <c r="Y20" s="100"/>
      <c r="Z20" s="119"/>
      <c r="AA20" s="119"/>
      <c r="AB20" s="119"/>
      <c r="AC20" s="119"/>
      <c r="AD20" s="120"/>
      <c r="AE20" s="117"/>
      <c r="AF20" s="60" t="s">
        <v>174</v>
      </c>
      <c r="AH20" s="61"/>
    </row>
    <row r="21" spans="2:34" ht="81.75" customHeight="1" x14ac:dyDescent="0.2">
      <c r="B21" s="51">
        <v>5</v>
      </c>
      <c r="C21" s="182" t="s">
        <v>44</v>
      </c>
      <c r="D21" s="422" t="s">
        <v>124</v>
      </c>
      <c r="E21" s="423"/>
      <c r="F21" s="438">
        <v>2</v>
      </c>
      <c r="G21" s="64" t="s">
        <v>26</v>
      </c>
      <c r="H21" s="268">
        <v>80</v>
      </c>
      <c r="I21" s="375">
        <f>F21*H21</f>
        <v>160</v>
      </c>
      <c r="J21" s="71" t="s">
        <v>129</v>
      </c>
      <c r="K21" s="267"/>
      <c r="L21" s="270"/>
      <c r="M21" s="137"/>
      <c r="N21" s="183" t="s">
        <v>71</v>
      </c>
      <c r="O21" s="137"/>
      <c r="P21" s="270"/>
      <c r="Q21" s="270"/>
      <c r="R21" s="270"/>
      <c r="S21" s="270"/>
      <c r="T21" s="270"/>
      <c r="U21" s="270"/>
      <c r="V21" s="140"/>
      <c r="W21" s="56"/>
      <c r="X21" s="133"/>
      <c r="Y21" s="100"/>
      <c r="Z21" s="119"/>
      <c r="AA21" s="119"/>
      <c r="AB21" s="119"/>
      <c r="AC21" s="119"/>
      <c r="AD21" s="120"/>
      <c r="AE21" s="116"/>
      <c r="AF21" s="68" t="s">
        <v>177</v>
      </c>
      <c r="AH21" s="61"/>
    </row>
    <row r="22" spans="2:34" ht="78.75" customHeight="1" x14ac:dyDescent="0.2">
      <c r="B22" s="51">
        <v>6</v>
      </c>
      <c r="C22" s="182" t="s">
        <v>44</v>
      </c>
      <c r="D22" s="422" t="s">
        <v>126</v>
      </c>
      <c r="E22" s="423"/>
      <c r="F22" s="437"/>
      <c r="G22" s="64" t="s">
        <v>73</v>
      </c>
      <c r="H22" s="268">
        <v>80</v>
      </c>
      <c r="I22" s="377"/>
      <c r="J22" s="71" t="s">
        <v>129</v>
      </c>
      <c r="K22" s="267"/>
      <c r="L22" s="213"/>
      <c r="M22" s="83"/>
      <c r="N22" s="213"/>
      <c r="O22" s="83"/>
      <c r="P22" s="213"/>
      <c r="Q22" s="270"/>
      <c r="R22" s="270"/>
      <c r="S22" s="183" t="s">
        <v>71</v>
      </c>
      <c r="T22" s="270"/>
      <c r="U22" s="270"/>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268">
        <v>80</v>
      </c>
      <c r="I23" s="375">
        <f t="shared" si="0"/>
        <v>160</v>
      </c>
      <c r="J23" s="53" t="s">
        <v>130</v>
      </c>
      <c r="K23" s="267"/>
      <c r="L23" s="270"/>
      <c r="M23" s="270"/>
      <c r="N23" s="183" t="s">
        <v>71</v>
      </c>
      <c r="O23" s="270"/>
      <c r="P23" s="270"/>
      <c r="Q23" s="270"/>
      <c r="R23" s="270"/>
      <c r="S23" s="270"/>
      <c r="T23" s="270"/>
      <c r="U23" s="270"/>
      <c r="V23" s="140"/>
      <c r="W23" s="56"/>
      <c r="X23" s="133"/>
      <c r="Y23" s="100"/>
      <c r="Z23" s="119"/>
      <c r="AA23" s="119"/>
      <c r="AB23" s="119"/>
      <c r="AC23" s="119"/>
      <c r="AD23" s="120"/>
      <c r="AE23" s="117"/>
      <c r="AF23" s="276" t="s">
        <v>177</v>
      </c>
      <c r="AH23" s="61"/>
    </row>
    <row r="24" spans="2:34" ht="64.5" customHeight="1" x14ac:dyDescent="0.2">
      <c r="B24" s="51">
        <v>8</v>
      </c>
      <c r="C24" s="184" t="s">
        <v>46</v>
      </c>
      <c r="D24" s="422" t="s">
        <v>126</v>
      </c>
      <c r="E24" s="423"/>
      <c r="F24" s="437"/>
      <c r="G24" s="64" t="s">
        <v>30</v>
      </c>
      <c r="H24" s="268">
        <v>80</v>
      </c>
      <c r="I24" s="377"/>
      <c r="J24" s="53" t="s">
        <v>130</v>
      </c>
      <c r="K24" s="267"/>
      <c r="L24" s="270"/>
      <c r="M24" s="270"/>
      <c r="N24" s="270"/>
      <c r="O24" s="270"/>
      <c r="P24" s="270"/>
      <c r="Q24" s="270"/>
      <c r="R24" s="183" t="s">
        <v>71</v>
      </c>
      <c r="S24" s="270"/>
      <c r="T24" s="270"/>
      <c r="U24" s="267"/>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268">
        <v>80</v>
      </c>
      <c r="I25" s="375">
        <f>F25*H25</f>
        <v>160</v>
      </c>
      <c r="J25" s="65" t="s">
        <v>131</v>
      </c>
      <c r="K25" s="66"/>
      <c r="L25" s="82"/>
      <c r="M25" s="82"/>
      <c r="N25" s="82"/>
      <c r="O25" s="183" t="s">
        <v>71</v>
      </c>
      <c r="P25" s="82"/>
      <c r="Q25" s="82"/>
      <c r="R25" s="82"/>
      <c r="S25" s="82"/>
      <c r="T25" s="82"/>
      <c r="U25" s="66"/>
      <c r="V25" s="62"/>
      <c r="W25" s="56"/>
      <c r="X25" s="81"/>
      <c r="Y25" s="58"/>
      <c r="Z25" s="130"/>
      <c r="AA25" s="130"/>
      <c r="AB25" s="130"/>
      <c r="AC25" s="130"/>
      <c r="AD25" s="53"/>
      <c r="AE25" s="118"/>
      <c r="AF25" s="68" t="s">
        <v>171</v>
      </c>
      <c r="AH25" s="61"/>
    </row>
    <row r="26" spans="2:34" ht="73.5" customHeight="1" x14ac:dyDescent="0.2">
      <c r="B26" s="51">
        <v>10</v>
      </c>
      <c r="C26" s="184" t="s">
        <v>49</v>
      </c>
      <c r="D26" s="422" t="s">
        <v>126</v>
      </c>
      <c r="E26" s="423"/>
      <c r="F26" s="437"/>
      <c r="G26" s="64" t="s">
        <v>32</v>
      </c>
      <c r="H26" s="268">
        <v>80</v>
      </c>
      <c r="I26" s="377"/>
      <c r="J26" s="65" t="s">
        <v>131</v>
      </c>
      <c r="K26" s="66"/>
      <c r="L26" s="82"/>
      <c r="M26" s="82"/>
      <c r="N26" s="82"/>
      <c r="O26" s="82"/>
      <c r="P26" s="82"/>
      <c r="Q26" s="82"/>
      <c r="R26" s="270"/>
      <c r="S26" s="72" t="s">
        <v>71</v>
      </c>
      <c r="T26" s="270"/>
      <c r="U26" s="66"/>
      <c r="V26" s="62"/>
      <c r="W26" s="56"/>
      <c r="X26" s="57"/>
      <c r="Y26" s="58"/>
      <c r="Z26" s="130"/>
      <c r="AA26" s="119"/>
      <c r="AB26" s="119"/>
      <c r="AC26" s="135"/>
      <c r="AD26" s="53"/>
      <c r="AE26" s="117"/>
      <c r="AF26" s="68" t="s">
        <v>172</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270"/>
      <c r="N27" s="185" t="s">
        <v>71</v>
      </c>
      <c r="O27" s="136"/>
      <c r="P27" s="137"/>
      <c r="Q27" s="82"/>
      <c r="R27" s="82"/>
      <c r="S27" s="82"/>
      <c r="T27" s="136"/>
      <c r="U27" s="77"/>
      <c r="V27" s="62"/>
      <c r="W27" s="56"/>
      <c r="X27" s="57"/>
      <c r="Y27" s="58"/>
      <c r="Z27" s="130"/>
      <c r="AA27" s="130"/>
      <c r="AB27" s="130"/>
      <c r="AC27" s="130"/>
      <c r="AD27" s="53"/>
      <c r="AE27" s="115"/>
      <c r="AF27" s="68" t="s">
        <v>177</v>
      </c>
      <c r="AH27" s="61"/>
    </row>
    <row r="28" spans="2:34" ht="70.5" customHeight="1" x14ac:dyDescent="0.2">
      <c r="B28" s="51">
        <v>12</v>
      </c>
      <c r="C28" s="184" t="s">
        <v>48</v>
      </c>
      <c r="D28" s="422" t="s">
        <v>126</v>
      </c>
      <c r="E28" s="423"/>
      <c r="F28" s="437"/>
      <c r="G28" s="52" t="s">
        <v>73</v>
      </c>
      <c r="H28" s="265">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268">
        <v>80</v>
      </c>
      <c r="I29" s="375"/>
      <c r="J29" s="53" t="s">
        <v>130</v>
      </c>
      <c r="K29" s="267"/>
      <c r="L29" s="270"/>
      <c r="M29" s="185" t="s">
        <v>71</v>
      </c>
      <c r="N29" s="82"/>
      <c r="O29" s="270"/>
      <c r="P29" s="270"/>
      <c r="Q29" s="270"/>
      <c r="R29" s="270"/>
      <c r="S29" s="270"/>
      <c r="T29" s="270"/>
      <c r="U29" s="267"/>
      <c r="V29" s="73"/>
      <c r="W29" s="56" t="s">
        <v>153</v>
      </c>
      <c r="X29" s="57" t="s">
        <v>160</v>
      </c>
      <c r="Y29" s="100"/>
      <c r="Z29" s="130"/>
      <c r="AA29" s="130"/>
      <c r="AB29" s="130"/>
      <c r="AC29" s="130"/>
      <c r="AD29" s="53"/>
      <c r="AE29" s="277"/>
      <c r="AF29" s="276" t="s">
        <v>180</v>
      </c>
      <c r="AH29" s="61"/>
    </row>
    <row r="30" spans="2:34" ht="61.5" customHeight="1" x14ac:dyDescent="0.2">
      <c r="B30" s="51">
        <v>14</v>
      </c>
      <c r="C30" s="184" t="s">
        <v>47</v>
      </c>
      <c r="D30" s="422" t="s">
        <v>126</v>
      </c>
      <c r="E30" s="423"/>
      <c r="F30" s="437"/>
      <c r="G30" s="267" t="s">
        <v>73</v>
      </c>
      <c r="H30" s="268">
        <v>80</v>
      </c>
      <c r="I30" s="377"/>
      <c r="J30" s="53" t="s">
        <v>130</v>
      </c>
      <c r="K30" s="267"/>
      <c r="L30" s="267"/>
      <c r="M30" s="267"/>
      <c r="N30" s="267"/>
      <c r="O30" s="267"/>
      <c r="P30" s="267"/>
      <c r="Q30" s="267"/>
      <c r="R30" s="82"/>
      <c r="S30" s="183" t="s">
        <v>71</v>
      </c>
      <c r="T30" s="267"/>
      <c r="U30" s="267"/>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268">
        <v>56</v>
      </c>
      <c r="I31" s="375">
        <f>F31*H31</f>
        <v>112</v>
      </c>
      <c r="J31" s="65" t="s">
        <v>128</v>
      </c>
      <c r="K31" s="267"/>
      <c r="L31" s="267"/>
      <c r="M31" s="267"/>
      <c r="O31" s="185" t="s">
        <v>71</v>
      </c>
      <c r="P31" s="267"/>
      <c r="Q31" s="267"/>
      <c r="R31" s="267"/>
      <c r="S31" s="267"/>
      <c r="T31" s="267"/>
      <c r="U31" s="267"/>
      <c r="V31" s="73"/>
      <c r="W31" s="56"/>
      <c r="X31" s="57"/>
      <c r="Y31" s="58"/>
      <c r="Z31" s="130"/>
      <c r="AA31" s="130"/>
      <c r="AB31" s="130"/>
      <c r="AC31" s="130"/>
      <c r="AD31" s="53"/>
      <c r="AE31" s="118"/>
      <c r="AF31" s="60" t="s">
        <v>171</v>
      </c>
      <c r="AH31" s="61"/>
    </row>
    <row r="32" spans="2:34" ht="58.5" customHeight="1" x14ac:dyDescent="0.2">
      <c r="B32" s="51">
        <v>16</v>
      </c>
      <c r="C32" s="184" t="s">
        <v>89</v>
      </c>
      <c r="D32" s="422" t="s">
        <v>126</v>
      </c>
      <c r="E32" s="423"/>
      <c r="F32" s="437"/>
      <c r="G32" s="64" t="s">
        <v>73</v>
      </c>
      <c r="H32" s="268">
        <v>80</v>
      </c>
      <c r="I32" s="377"/>
      <c r="J32" s="65" t="s">
        <v>128</v>
      </c>
      <c r="K32" s="267"/>
      <c r="L32" s="270"/>
      <c r="M32" s="270"/>
      <c r="N32" s="270"/>
      <c r="O32" s="270"/>
      <c r="P32" s="270"/>
      <c r="Q32" s="270"/>
      <c r="R32" s="270"/>
      <c r="S32" s="183" t="s">
        <v>71</v>
      </c>
      <c r="T32" s="270"/>
      <c r="U32" s="270"/>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268">
        <v>80</v>
      </c>
      <c r="I33" s="375">
        <f t="shared" si="0"/>
        <v>160</v>
      </c>
      <c r="J33" s="71" t="s">
        <v>133</v>
      </c>
      <c r="K33" s="267"/>
      <c r="L33" s="270"/>
      <c r="M33" s="136"/>
      <c r="N33" s="185" t="s">
        <v>71</v>
      </c>
      <c r="O33" s="74"/>
      <c r="P33" s="82"/>
      <c r="Q33" s="270"/>
      <c r="R33" s="270"/>
      <c r="S33" s="270"/>
      <c r="T33" s="270"/>
      <c r="U33" s="136"/>
      <c r="V33" s="73"/>
      <c r="W33" s="56"/>
      <c r="X33" s="57"/>
      <c r="Y33" s="100"/>
      <c r="Z33" s="130"/>
      <c r="AA33" s="130"/>
      <c r="AB33" s="130"/>
      <c r="AC33" s="130"/>
      <c r="AD33" s="53"/>
      <c r="AE33" s="116"/>
      <c r="AF33" s="68" t="s">
        <v>177</v>
      </c>
      <c r="AH33" s="61"/>
    </row>
    <row r="34" spans="2:34" ht="64.5" customHeight="1" x14ac:dyDescent="0.2">
      <c r="B34" s="51">
        <v>18</v>
      </c>
      <c r="C34" s="186" t="s">
        <v>51</v>
      </c>
      <c r="D34" s="422" t="s">
        <v>126</v>
      </c>
      <c r="E34" s="423"/>
      <c r="F34" s="437"/>
      <c r="G34" s="64" t="s">
        <v>73</v>
      </c>
      <c r="H34" s="268">
        <v>80</v>
      </c>
      <c r="I34" s="377"/>
      <c r="J34" s="71" t="s">
        <v>133</v>
      </c>
      <c r="K34" s="267"/>
      <c r="L34" s="270"/>
      <c r="M34" s="136"/>
      <c r="N34" s="270"/>
      <c r="O34" s="270"/>
      <c r="P34" s="270"/>
      <c r="Q34" s="270"/>
      <c r="R34" s="270"/>
      <c r="S34" s="72" t="s">
        <v>71</v>
      </c>
      <c r="T34" s="270"/>
      <c r="U34" s="136"/>
      <c r="V34" s="73"/>
      <c r="W34" s="56"/>
      <c r="X34" s="57"/>
      <c r="Y34" s="58"/>
      <c r="Z34" s="130"/>
      <c r="AA34" s="130"/>
      <c r="AB34" s="130"/>
      <c r="AC34" s="130"/>
      <c r="AD34" s="53"/>
      <c r="AE34" s="116"/>
      <c r="AF34" s="68" t="s">
        <v>173</v>
      </c>
      <c r="AH34" s="61"/>
    </row>
    <row r="35" spans="2:34" ht="210.75" customHeight="1" x14ac:dyDescent="0.2">
      <c r="B35" s="51">
        <v>19</v>
      </c>
      <c r="C35" s="186" t="s">
        <v>52</v>
      </c>
      <c r="D35" s="422" t="s">
        <v>124</v>
      </c>
      <c r="E35" s="423"/>
      <c r="F35" s="438">
        <v>2</v>
      </c>
      <c r="G35" s="64" t="s">
        <v>27</v>
      </c>
      <c r="H35" s="268">
        <v>80</v>
      </c>
      <c r="I35" s="375"/>
      <c r="J35" s="71" t="s">
        <v>133</v>
      </c>
      <c r="K35" s="267"/>
      <c r="L35" s="270"/>
      <c r="M35" s="270"/>
      <c r="N35" s="270"/>
      <c r="O35" s="75" t="s">
        <v>71</v>
      </c>
      <c r="P35" s="136"/>
      <c r="Q35" s="270"/>
      <c r="R35" s="136"/>
      <c r="S35" s="213"/>
      <c r="T35" s="270"/>
      <c r="U35" s="270"/>
      <c r="V35" s="73"/>
      <c r="W35" s="56"/>
      <c r="X35" s="57"/>
      <c r="Y35" s="58"/>
      <c r="Z35" s="130"/>
      <c r="AA35" s="130"/>
      <c r="AB35" s="130"/>
      <c r="AC35" s="130"/>
      <c r="AD35" s="53"/>
      <c r="AE35" s="117"/>
      <c r="AF35" s="68" t="s">
        <v>171</v>
      </c>
      <c r="AH35" s="61"/>
    </row>
    <row r="36" spans="2:34" ht="81.75" customHeight="1" x14ac:dyDescent="0.2">
      <c r="B36" s="51">
        <v>20</v>
      </c>
      <c r="C36" s="186" t="s">
        <v>52</v>
      </c>
      <c r="D36" s="422" t="s">
        <v>126</v>
      </c>
      <c r="E36" s="423"/>
      <c r="F36" s="437"/>
      <c r="G36" s="267" t="s">
        <v>32</v>
      </c>
      <c r="H36" s="268">
        <v>96</v>
      </c>
      <c r="I36" s="377"/>
      <c r="J36" s="71" t="s">
        <v>133</v>
      </c>
      <c r="K36" s="66"/>
      <c r="L36" s="82"/>
      <c r="M36" s="82"/>
      <c r="N36" s="82"/>
      <c r="O36" s="95"/>
      <c r="P36" s="270"/>
      <c r="Q36" s="82"/>
      <c r="R36" s="136"/>
      <c r="S36" s="82"/>
      <c r="T36" s="183" t="s">
        <v>71</v>
      </c>
      <c r="U36" s="82"/>
      <c r="V36" s="62"/>
      <c r="W36" s="56"/>
      <c r="X36" s="57"/>
      <c r="Y36" s="100"/>
      <c r="Z36" s="130"/>
      <c r="AA36" s="130"/>
      <c r="AB36" s="130"/>
      <c r="AC36" s="130"/>
      <c r="AD36" s="53"/>
      <c r="AE36" s="117"/>
      <c r="AF36" s="97" t="s">
        <v>172</v>
      </c>
      <c r="AH36" s="61"/>
    </row>
    <row r="37" spans="2:34" ht="222.75" customHeight="1" x14ac:dyDescent="0.2">
      <c r="B37" s="51">
        <v>21</v>
      </c>
      <c r="C37" s="186" t="s">
        <v>91</v>
      </c>
      <c r="D37" s="434" t="s">
        <v>134</v>
      </c>
      <c r="E37" s="435"/>
      <c r="F37" s="436">
        <v>2</v>
      </c>
      <c r="G37" s="64" t="s">
        <v>27</v>
      </c>
      <c r="H37" s="268">
        <v>80</v>
      </c>
      <c r="I37" s="426">
        <f t="shared" si="0"/>
        <v>160</v>
      </c>
      <c r="J37" s="65" t="s">
        <v>129</v>
      </c>
      <c r="K37" s="66"/>
      <c r="L37" s="82"/>
      <c r="M37" s="82"/>
      <c r="N37" s="82"/>
      <c r="O37" s="187" t="s">
        <v>71</v>
      </c>
      <c r="P37" s="82"/>
      <c r="Q37" s="82"/>
      <c r="R37" s="82"/>
      <c r="S37" s="82"/>
      <c r="T37" s="82"/>
      <c r="U37" s="82"/>
      <c r="V37" s="84"/>
      <c r="W37" s="56"/>
      <c r="X37" s="57"/>
      <c r="Y37" s="58"/>
      <c r="Z37" s="130"/>
      <c r="AA37" s="130"/>
      <c r="AB37" s="130"/>
      <c r="AC37" s="130"/>
      <c r="AD37" s="53"/>
      <c r="AE37" s="66"/>
      <c r="AF37" s="68" t="s">
        <v>171</v>
      </c>
      <c r="AH37" s="61"/>
    </row>
    <row r="38" spans="2:34" ht="71.25" customHeight="1" x14ac:dyDescent="0.2">
      <c r="B38" s="51">
        <v>22</v>
      </c>
      <c r="C38" s="186" t="s">
        <v>91</v>
      </c>
      <c r="D38" s="422" t="s">
        <v>126</v>
      </c>
      <c r="E38" s="423"/>
      <c r="F38" s="437"/>
      <c r="G38" s="64" t="s">
        <v>32</v>
      </c>
      <c r="H38" s="268">
        <v>80</v>
      </c>
      <c r="I38" s="377"/>
      <c r="J38" s="65" t="s">
        <v>129</v>
      </c>
      <c r="K38" s="66"/>
      <c r="L38" s="82"/>
      <c r="M38" s="82"/>
      <c r="N38" s="82"/>
      <c r="O38" s="95"/>
      <c r="P38" s="82"/>
      <c r="Q38" s="82"/>
      <c r="R38" s="82"/>
      <c r="S38" s="82"/>
      <c r="T38" s="183" t="s">
        <v>71</v>
      </c>
      <c r="U38" s="270"/>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264">
        <v>80</v>
      </c>
      <c r="I39" s="375"/>
      <c r="J39" s="65" t="s">
        <v>129</v>
      </c>
      <c r="K39" s="66"/>
      <c r="L39" s="82"/>
      <c r="M39" s="136"/>
      <c r="N39" s="74"/>
      <c r="O39" s="270"/>
      <c r="P39" s="82"/>
      <c r="Q39" s="185" t="s">
        <v>71</v>
      </c>
      <c r="R39" s="82"/>
      <c r="S39" s="136"/>
      <c r="T39" s="82"/>
      <c r="U39" s="136"/>
      <c r="V39" s="62"/>
      <c r="W39" s="56"/>
      <c r="X39" s="57"/>
      <c r="Y39" s="58"/>
      <c r="Z39" s="130"/>
      <c r="AA39" s="119"/>
      <c r="AB39" s="119"/>
      <c r="AC39" s="119"/>
      <c r="AD39" s="53"/>
      <c r="AE39" s="116"/>
      <c r="AF39" s="60" t="s">
        <v>165</v>
      </c>
      <c r="AH39" s="61"/>
    </row>
    <row r="40" spans="2:34" ht="81.75" customHeight="1" x14ac:dyDescent="0.2">
      <c r="B40" s="51">
        <v>24</v>
      </c>
      <c r="C40" s="188" t="s">
        <v>50</v>
      </c>
      <c r="D40" s="422" t="s">
        <v>126</v>
      </c>
      <c r="E40" s="423"/>
      <c r="F40" s="437"/>
      <c r="G40" s="64" t="s">
        <v>33</v>
      </c>
      <c r="H40" s="264">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178</v>
      </c>
      <c r="AH40" s="61"/>
    </row>
    <row r="41" spans="2:34" ht="49.5" customHeight="1" x14ac:dyDescent="0.2">
      <c r="B41" s="51">
        <v>25</v>
      </c>
      <c r="C41" s="189" t="s">
        <v>53</v>
      </c>
      <c r="D41" s="422" t="s">
        <v>103</v>
      </c>
      <c r="E41" s="423"/>
      <c r="F41" s="424">
        <v>2</v>
      </c>
      <c r="G41" s="64" t="s">
        <v>28</v>
      </c>
      <c r="H41" s="268">
        <v>80</v>
      </c>
      <c r="I41" s="426">
        <f t="shared" si="0"/>
        <v>160</v>
      </c>
      <c r="J41" s="143" t="s">
        <v>54</v>
      </c>
      <c r="K41" s="66"/>
      <c r="L41" s="82"/>
      <c r="M41" s="82"/>
      <c r="N41" s="82"/>
      <c r="O41" s="82"/>
      <c r="P41" s="72" t="s">
        <v>71</v>
      </c>
      <c r="Q41" s="82"/>
      <c r="R41" s="82"/>
      <c r="S41" s="82"/>
      <c r="T41" s="82"/>
      <c r="U41" s="82"/>
      <c r="V41" s="62"/>
      <c r="W41" s="146"/>
      <c r="X41" s="147"/>
      <c r="Y41" s="65"/>
      <c r="Z41" s="148"/>
      <c r="AA41" s="148"/>
      <c r="AB41" s="148"/>
      <c r="AC41" s="148"/>
      <c r="AD41" s="149"/>
      <c r="AE41" s="275"/>
      <c r="AF41" s="268" t="s">
        <v>179</v>
      </c>
      <c r="AH41" s="61"/>
    </row>
    <row r="42" spans="2:34" ht="49.5" customHeight="1" thickBot="1" x14ac:dyDescent="0.25">
      <c r="B42" s="51">
        <v>26</v>
      </c>
      <c r="C42" s="190" t="s">
        <v>53</v>
      </c>
      <c r="D42" s="428" t="s">
        <v>104</v>
      </c>
      <c r="E42" s="429"/>
      <c r="F42" s="425"/>
      <c r="G42" s="150" t="s">
        <v>32</v>
      </c>
      <c r="H42" s="269">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280"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v>
      </c>
      <c r="G45" s="406" t="s">
        <v>107</v>
      </c>
      <c r="H45" s="407"/>
      <c r="I45" s="11">
        <f>SUM(Y17:Y42)</f>
        <v>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24</v>
      </c>
      <c r="G46" s="420" t="s">
        <v>59</v>
      </c>
      <c r="H46" s="421"/>
      <c r="I46" s="12">
        <f>I44-I45</f>
        <v>1472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0.04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t="s">
        <v>72</v>
      </c>
      <c r="X52" s="298" t="s">
        <v>164</v>
      </c>
      <c r="Y52" s="299">
        <v>12</v>
      </c>
      <c r="Z52" s="297" t="s">
        <v>201</v>
      </c>
      <c r="AA52" s="297">
        <v>42852</v>
      </c>
      <c r="AB52" s="239" t="s">
        <v>153</v>
      </c>
      <c r="AC52" s="297">
        <v>42860</v>
      </c>
      <c r="AD52" s="296" t="s">
        <v>203</v>
      </c>
      <c r="AE52" s="240" t="s">
        <v>72</v>
      </c>
      <c r="AF52" s="257" t="s">
        <v>204</v>
      </c>
      <c r="AH52" s="61"/>
    </row>
    <row r="53" spans="2:34" ht="45" customHeight="1" x14ac:dyDescent="0.2">
      <c r="B53" s="169">
        <f>B52+1</f>
        <v>2</v>
      </c>
      <c r="C53" s="163" t="s">
        <v>66</v>
      </c>
      <c r="D53" s="368" t="s">
        <v>68</v>
      </c>
      <c r="E53" s="369"/>
      <c r="F53" s="267" t="s">
        <v>85</v>
      </c>
      <c r="G53" s="141"/>
      <c r="H53" s="205"/>
      <c r="I53" s="204" t="s">
        <v>98</v>
      </c>
      <c r="J53" s="63" t="s">
        <v>133</v>
      </c>
      <c r="K53" s="268"/>
      <c r="L53" s="268"/>
      <c r="M53" s="268"/>
      <c r="N53" s="268"/>
      <c r="O53" s="268"/>
      <c r="P53" s="268"/>
      <c r="Q53" s="268"/>
      <c r="R53" s="268"/>
      <c r="S53" s="268"/>
      <c r="T53" s="82"/>
      <c r="U53" s="268"/>
      <c r="V53" s="228"/>
      <c r="W53" s="101" t="s">
        <v>72</v>
      </c>
      <c r="X53" s="217" t="s">
        <v>164</v>
      </c>
      <c r="Y53" s="66">
        <v>12</v>
      </c>
      <c r="Z53" s="102" t="s">
        <v>201</v>
      </c>
      <c r="AA53" s="102">
        <v>42852</v>
      </c>
      <c r="AB53" s="130" t="s">
        <v>153</v>
      </c>
      <c r="AC53" s="102">
        <v>42906</v>
      </c>
      <c r="AD53" s="130" t="s">
        <v>202</v>
      </c>
      <c r="AE53" s="80" t="s">
        <v>72</v>
      </c>
      <c r="AF53" s="257" t="s">
        <v>205</v>
      </c>
      <c r="AH53" s="61"/>
    </row>
    <row r="54" spans="2:34" ht="49.5" customHeight="1" x14ac:dyDescent="0.2">
      <c r="B54" s="169">
        <f t="shared" ref="B54:B88" si="1">B53+1</f>
        <v>3</v>
      </c>
      <c r="C54" s="164" t="s">
        <v>95</v>
      </c>
      <c r="D54" s="368" t="s">
        <v>112</v>
      </c>
      <c r="E54" s="369"/>
      <c r="F54" s="267" t="s">
        <v>85</v>
      </c>
      <c r="G54" s="141" t="s">
        <v>92</v>
      </c>
      <c r="H54" s="76">
        <f>8</f>
        <v>8</v>
      </c>
      <c r="I54" s="205">
        <f>H54*12</f>
        <v>96</v>
      </c>
      <c r="J54" s="270" t="s">
        <v>90</v>
      </c>
      <c r="K54" s="67" t="s">
        <v>71</v>
      </c>
      <c r="L54" s="67" t="s">
        <v>71</v>
      </c>
      <c r="M54" s="67" t="s">
        <v>71</v>
      </c>
      <c r="N54" s="67" t="s">
        <v>71</v>
      </c>
      <c r="O54" s="67" t="s">
        <v>71</v>
      </c>
      <c r="P54" s="67" t="s">
        <v>71</v>
      </c>
      <c r="Q54" s="67" t="s">
        <v>71</v>
      </c>
      <c r="R54" s="67" t="s">
        <v>71</v>
      </c>
      <c r="S54" s="67" t="s">
        <v>71</v>
      </c>
      <c r="T54" s="67" t="s">
        <v>71</v>
      </c>
      <c r="U54" s="67" t="s">
        <v>71</v>
      </c>
      <c r="V54" s="229" t="s">
        <v>71</v>
      </c>
      <c r="W54" s="101"/>
      <c r="X54" s="57"/>
      <c r="Y54" s="58"/>
      <c r="Z54" s="130"/>
      <c r="AA54" s="130"/>
      <c r="AB54" s="130"/>
      <c r="AC54" s="130"/>
      <c r="AD54" s="145"/>
      <c r="AE54" s="80"/>
      <c r="AF54" s="259" t="s">
        <v>185</v>
      </c>
      <c r="AH54" s="61"/>
    </row>
    <row r="55" spans="2:34" ht="102" customHeight="1" x14ac:dyDescent="0.2">
      <c r="B55" s="169">
        <f t="shared" si="1"/>
        <v>4</v>
      </c>
      <c r="C55" s="164" t="s">
        <v>95</v>
      </c>
      <c r="D55" s="368" t="s">
        <v>94</v>
      </c>
      <c r="E55" s="369"/>
      <c r="F55" s="267"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237</v>
      </c>
      <c r="AH55" s="61"/>
    </row>
    <row r="56" spans="2:34" ht="78" customHeight="1" x14ac:dyDescent="0.2">
      <c r="B56" s="169">
        <f t="shared" si="1"/>
        <v>5</v>
      </c>
      <c r="C56" s="164" t="s">
        <v>95</v>
      </c>
      <c r="D56" s="368" t="s">
        <v>97</v>
      </c>
      <c r="E56" s="369"/>
      <c r="F56" s="267" t="s">
        <v>85</v>
      </c>
      <c r="G56" s="141" t="s">
        <v>24</v>
      </c>
      <c r="H56" s="76">
        <v>40</v>
      </c>
      <c r="I56" s="205" t="s">
        <v>96</v>
      </c>
      <c r="J56" s="63" t="s">
        <v>133</v>
      </c>
      <c r="K56" s="268"/>
      <c r="L56" s="67" t="s">
        <v>71</v>
      </c>
      <c r="M56" s="268"/>
      <c r="N56" s="268"/>
      <c r="O56" s="268"/>
      <c r="P56" s="268"/>
      <c r="Q56" s="268"/>
      <c r="R56" s="268"/>
      <c r="S56" s="268"/>
      <c r="T56" s="82"/>
      <c r="U56" s="268"/>
      <c r="V56" s="228"/>
      <c r="W56" s="101" t="s">
        <v>72</v>
      </c>
      <c r="X56" s="217" t="s">
        <v>164</v>
      </c>
      <c r="Y56" s="58">
        <v>24</v>
      </c>
      <c r="Z56" s="102" t="s">
        <v>201</v>
      </c>
      <c r="AA56" s="130" t="s">
        <v>153</v>
      </c>
      <c r="AB56" s="130" t="s">
        <v>153</v>
      </c>
      <c r="AC56" s="130" t="s">
        <v>153</v>
      </c>
      <c r="AD56" s="145" t="s">
        <v>201</v>
      </c>
      <c r="AE56" s="80" t="s">
        <v>72</v>
      </c>
      <c r="AF56" s="259" t="s">
        <v>206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68"/>
      <c r="M57" s="268"/>
      <c r="N57" s="268"/>
      <c r="O57" s="268"/>
      <c r="P57" s="268"/>
      <c r="Q57" s="268"/>
      <c r="R57" s="268"/>
      <c r="S57" s="268"/>
      <c r="T57" s="82"/>
      <c r="U57" s="26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267">
        <v>80</v>
      </c>
      <c r="I58" s="70"/>
      <c r="J58" s="71" t="s">
        <v>137</v>
      </c>
      <c r="K58" s="66"/>
      <c r="L58" s="67" t="s">
        <v>71</v>
      </c>
      <c r="M58" s="18"/>
      <c r="N58" s="66"/>
      <c r="O58" s="66"/>
      <c r="P58" s="66"/>
      <c r="Q58" s="66"/>
      <c r="R58" s="66"/>
      <c r="S58" s="66"/>
      <c r="T58" s="66"/>
      <c r="U58" s="66"/>
      <c r="V58" s="62"/>
      <c r="W58" s="101" t="s">
        <v>72</v>
      </c>
      <c r="X58" s="217" t="s">
        <v>207</v>
      </c>
      <c r="Y58" s="58">
        <v>24</v>
      </c>
      <c r="Z58" s="102" t="s">
        <v>201</v>
      </c>
      <c r="AA58" s="130" t="s">
        <v>153</v>
      </c>
      <c r="AB58" s="130" t="s">
        <v>153</v>
      </c>
      <c r="AC58" s="130" t="s">
        <v>153</v>
      </c>
      <c r="AD58" s="145" t="s">
        <v>201</v>
      </c>
      <c r="AE58" s="80" t="s">
        <v>72</v>
      </c>
      <c r="AF58" s="259" t="s">
        <v>208</v>
      </c>
      <c r="AH58" s="61"/>
    </row>
    <row r="59" spans="2:34" s="197" customFormat="1" ht="54.75" customHeight="1" x14ac:dyDescent="0.2">
      <c r="B59" s="195">
        <f t="shared" si="1"/>
        <v>8</v>
      </c>
      <c r="C59" s="167" t="s">
        <v>51</v>
      </c>
      <c r="D59" s="371" t="s">
        <v>114</v>
      </c>
      <c r="E59" s="372"/>
      <c r="F59" s="69" t="s">
        <v>85</v>
      </c>
      <c r="G59" s="99" t="s">
        <v>23</v>
      </c>
      <c r="H59" s="267">
        <v>32</v>
      </c>
      <c r="I59" s="375">
        <f>SUM(H59:H62)</f>
        <v>128</v>
      </c>
      <c r="J59" s="71" t="s">
        <v>130</v>
      </c>
      <c r="K59" s="75" t="s">
        <v>71</v>
      </c>
      <c r="L59" s="267"/>
      <c r="M59" s="267"/>
      <c r="N59" s="267"/>
      <c r="O59" s="267"/>
      <c r="P59" s="267"/>
      <c r="Q59" s="267"/>
      <c r="R59" s="267"/>
      <c r="S59" s="267"/>
      <c r="T59" s="267"/>
      <c r="U59" s="267"/>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67">
        <v>32</v>
      </c>
      <c r="I60" s="376"/>
      <c r="J60" s="71" t="s">
        <v>130</v>
      </c>
      <c r="K60" s="267"/>
      <c r="L60" s="267"/>
      <c r="M60" s="267"/>
      <c r="N60" s="75" t="s">
        <v>71</v>
      </c>
      <c r="O60" s="267"/>
      <c r="P60" s="267"/>
      <c r="Q60" s="267"/>
      <c r="R60" s="267"/>
      <c r="S60" s="267"/>
      <c r="T60" s="267"/>
      <c r="U60" s="267"/>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67">
        <v>32</v>
      </c>
      <c r="I61" s="376"/>
      <c r="J61" s="71" t="s">
        <v>130</v>
      </c>
      <c r="K61" s="267"/>
      <c r="L61" s="267"/>
      <c r="M61" s="267"/>
      <c r="N61" s="267"/>
      <c r="O61" s="267"/>
      <c r="P61" s="267"/>
      <c r="Q61" s="75" t="s">
        <v>71</v>
      </c>
      <c r="R61" s="267"/>
      <c r="S61" s="267"/>
      <c r="T61" s="267"/>
      <c r="U61" s="267"/>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67">
        <v>32</v>
      </c>
      <c r="I62" s="377"/>
      <c r="J62" s="71" t="s">
        <v>130</v>
      </c>
      <c r="K62" s="267"/>
      <c r="L62" s="267"/>
      <c r="M62" s="267"/>
      <c r="N62" s="267"/>
      <c r="O62" s="267"/>
      <c r="P62" s="267"/>
      <c r="Q62" s="267"/>
      <c r="R62" s="267"/>
      <c r="S62" s="267"/>
      <c r="T62" s="75" t="s">
        <v>71</v>
      </c>
      <c r="U62" s="267"/>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67">
        <v>80</v>
      </c>
      <c r="I63" s="96"/>
      <c r="J63" s="69" t="s">
        <v>139</v>
      </c>
      <c r="K63" s="268"/>
      <c r="L63" s="75" t="s">
        <v>71</v>
      </c>
      <c r="M63" s="268"/>
      <c r="N63" s="268"/>
      <c r="O63" s="268"/>
      <c r="P63" s="268"/>
      <c r="Q63" s="268"/>
      <c r="R63" s="268"/>
      <c r="S63" s="268"/>
      <c r="T63" s="82"/>
      <c r="U63" s="26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67">
        <v>56</v>
      </c>
      <c r="I64" s="375"/>
      <c r="J64" s="71" t="s">
        <v>130</v>
      </c>
      <c r="K64" s="267"/>
      <c r="L64" s="18"/>
      <c r="M64" s="75" t="s">
        <v>71</v>
      </c>
      <c r="N64" s="267"/>
      <c r="O64" s="267"/>
      <c r="P64" s="267"/>
      <c r="Q64" s="267"/>
      <c r="R64" s="267"/>
      <c r="S64" s="267"/>
      <c r="T64" s="267"/>
      <c r="U64" s="267"/>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67">
        <v>56</v>
      </c>
      <c r="I65" s="376"/>
      <c r="J65" s="71" t="s">
        <v>130</v>
      </c>
      <c r="K65" s="267"/>
      <c r="L65" s="267"/>
      <c r="M65" s="18"/>
      <c r="N65" s="267"/>
      <c r="O65" s="267"/>
      <c r="P65" s="267"/>
      <c r="Q65" s="72" t="s">
        <v>71</v>
      </c>
      <c r="R65" s="267"/>
      <c r="S65" s="267"/>
      <c r="T65" s="267"/>
      <c r="U65" s="267"/>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67">
        <v>56</v>
      </c>
      <c r="I66" s="377"/>
      <c r="J66" s="71" t="s">
        <v>130</v>
      </c>
      <c r="K66" s="267"/>
      <c r="L66" s="267"/>
      <c r="M66" s="267"/>
      <c r="N66" s="267"/>
      <c r="O66" s="267"/>
      <c r="P66" s="267"/>
      <c r="Q66" s="267"/>
      <c r="R66" s="267"/>
      <c r="S66" s="267"/>
      <c r="T66" s="267"/>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70">
        <v>48</v>
      </c>
      <c r="I67" s="378"/>
      <c r="J67" s="71" t="s">
        <v>130</v>
      </c>
      <c r="K67" s="267"/>
      <c r="L67" s="75" t="s">
        <v>71</v>
      </c>
      <c r="M67" s="267"/>
      <c r="N67" s="267"/>
      <c r="O67" s="267"/>
      <c r="P67" s="267"/>
      <c r="Q67" s="267"/>
      <c r="R67" s="267"/>
      <c r="S67" s="267"/>
      <c r="T67" s="267"/>
      <c r="U67" s="267"/>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70">
        <v>48</v>
      </c>
      <c r="I68" s="379"/>
      <c r="J68" s="71" t="s">
        <v>130</v>
      </c>
      <c r="K68" s="267"/>
      <c r="L68" s="267"/>
      <c r="M68" s="267"/>
      <c r="N68" s="75" t="s">
        <v>71</v>
      </c>
      <c r="O68" s="267"/>
      <c r="P68" s="267"/>
      <c r="Q68" s="267"/>
      <c r="R68" s="267"/>
      <c r="S68" s="267"/>
      <c r="T68" s="267"/>
      <c r="U68" s="267"/>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70">
        <v>48</v>
      </c>
      <c r="I69" s="379"/>
      <c r="J69" s="71" t="s">
        <v>130</v>
      </c>
      <c r="K69" s="267"/>
      <c r="L69" s="267"/>
      <c r="M69" s="267"/>
      <c r="N69" s="267"/>
      <c r="O69" s="75" t="s">
        <v>71</v>
      </c>
      <c r="P69" s="267"/>
      <c r="Q69" s="267"/>
      <c r="R69" s="267"/>
      <c r="S69" s="267"/>
      <c r="T69" s="267"/>
      <c r="U69" s="267"/>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70">
        <v>48</v>
      </c>
      <c r="I70" s="379"/>
      <c r="J70" s="71" t="s">
        <v>130</v>
      </c>
      <c r="K70" s="267"/>
      <c r="L70" s="267"/>
      <c r="M70" s="267"/>
      <c r="N70" s="267"/>
      <c r="O70" s="267"/>
      <c r="P70" s="267"/>
      <c r="Q70" s="75" t="s">
        <v>71</v>
      </c>
      <c r="R70" s="267"/>
      <c r="S70" s="267"/>
      <c r="T70" s="267"/>
      <c r="U70" s="267"/>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70">
        <v>48</v>
      </c>
      <c r="I71" s="380"/>
      <c r="J71" s="71" t="s">
        <v>130</v>
      </c>
      <c r="K71" s="267"/>
      <c r="L71" s="267"/>
      <c r="M71" s="267"/>
      <c r="N71" s="267"/>
      <c r="O71" s="267"/>
      <c r="P71" s="267"/>
      <c r="Q71" s="267"/>
      <c r="R71" s="267"/>
      <c r="S71" s="75" t="s">
        <v>71</v>
      </c>
      <c r="T71" s="267"/>
      <c r="U71" s="267"/>
      <c r="V71" s="55"/>
      <c r="W71" s="103"/>
      <c r="X71" s="81"/>
      <c r="Y71" s="66"/>
      <c r="Z71" s="130"/>
      <c r="AA71" s="130"/>
      <c r="AB71" s="130"/>
      <c r="AC71" s="130"/>
      <c r="AD71" s="130"/>
      <c r="AE71" s="62"/>
      <c r="AF71" s="259"/>
      <c r="AH71" s="61"/>
    </row>
    <row r="72" spans="2:34" ht="48.75" customHeight="1" x14ac:dyDescent="0.2">
      <c r="B72" s="169">
        <f t="shared" si="1"/>
        <v>21</v>
      </c>
      <c r="C72" s="168" t="s">
        <v>69</v>
      </c>
      <c r="D72" s="373" t="s">
        <v>116</v>
      </c>
      <c r="E72" s="374"/>
      <c r="F72" s="63" t="s">
        <v>85</v>
      </c>
      <c r="G72" s="203" t="s">
        <v>23</v>
      </c>
      <c r="H72" s="213">
        <v>40</v>
      </c>
      <c r="I72" s="204"/>
      <c r="J72" s="69" t="s">
        <v>128</v>
      </c>
      <c r="K72" s="75" t="s">
        <v>71</v>
      </c>
      <c r="L72" s="264"/>
      <c r="M72" s="270"/>
      <c r="N72" s="264"/>
      <c r="O72" s="95"/>
      <c r="P72" s="264"/>
      <c r="Q72" s="264"/>
      <c r="R72" s="264"/>
      <c r="S72" s="264"/>
      <c r="T72" s="264"/>
      <c r="U72" s="79"/>
      <c r="V72" s="230"/>
      <c r="W72" s="101"/>
      <c r="X72" s="57" t="s">
        <v>201</v>
      </c>
      <c r="Y72" s="58" t="s">
        <v>201</v>
      </c>
      <c r="Z72" s="130" t="s">
        <v>201</v>
      </c>
      <c r="AA72" s="130" t="s">
        <v>201</v>
      </c>
      <c r="AB72" s="130" t="s">
        <v>201</v>
      </c>
      <c r="AC72" s="130" t="s">
        <v>201</v>
      </c>
      <c r="AD72" s="130" t="s">
        <v>201</v>
      </c>
      <c r="AE72" s="80"/>
      <c r="AF72" s="257" t="s">
        <v>224</v>
      </c>
      <c r="AH72" s="61"/>
    </row>
    <row r="73" spans="2:34" ht="45.75" customHeight="1" x14ac:dyDescent="0.2">
      <c r="B73" s="169">
        <f t="shared" si="1"/>
        <v>22</v>
      </c>
      <c r="C73" s="167" t="s">
        <v>69</v>
      </c>
      <c r="D73" s="368" t="s">
        <v>116</v>
      </c>
      <c r="E73" s="369"/>
      <c r="F73" s="63" t="s">
        <v>85</v>
      </c>
      <c r="G73" s="141" t="s">
        <v>27</v>
      </c>
      <c r="H73" s="213">
        <v>40</v>
      </c>
      <c r="I73" s="205"/>
      <c r="J73" s="69" t="s">
        <v>128</v>
      </c>
      <c r="K73" s="268"/>
      <c r="L73" s="268"/>
      <c r="M73" s="268"/>
      <c r="N73" s="270"/>
      <c r="O73" s="75" t="s">
        <v>71</v>
      </c>
      <c r="P73" s="268"/>
      <c r="Q73" s="268"/>
      <c r="R73" s="268"/>
      <c r="S73" s="268"/>
      <c r="T73" s="268"/>
      <c r="U73" s="74"/>
      <c r="V73" s="228"/>
      <c r="W73" s="101"/>
      <c r="X73" s="81"/>
      <c r="Y73" s="58"/>
      <c r="Z73" s="130"/>
      <c r="AA73" s="130"/>
      <c r="AB73" s="130"/>
      <c r="AC73" s="130"/>
      <c r="AD73" s="130"/>
      <c r="AE73" s="80"/>
      <c r="AF73" s="259"/>
      <c r="AH73" s="61"/>
    </row>
    <row r="74" spans="2:34" ht="41.25" customHeight="1" x14ac:dyDescent="0.2">
      <c r="B74" s="169">
        <f t="shared" si="1"/>
        <v>23</v>
      </c>
      <c r="C74" s="167" t="s">
        <v>69</v>
      </c>
      <c r="D74" s="368" t="s">
        <v>116</v>
      </c>
      <c r="E74" s="369"/>
      <c r="F74" s="63" t="s">
        <v>85</v>
      </c>
      <c r="G74" s="141" t="s">
        <v>73</v>
      </c>
      <c r="H74" s="213">
        <v>40</v>
      </c>
      <c r="I74" s="205"/>
      <c r="J74" s="69" t="s">
        <v>128</v>
      </c>
      <c r="K74" s="268"/>
      <c r="L74" s="268"/>
      <c r="M74" s="268"/>
      <c r="N74" s="268"/>
      <c r="O74" s="82"/>
      <c r="P74" s="268"/>
      <c r="Q74" s="268"/>
      <c r="R74" s="270"/>
      <c r="S74" s="75" t="s">
        <v>71</v>
      </c>
      <c r="T74" s="268"/>
      <c r="U74" s="74"/>
      <c r="V74" s="228"/>
      <c r="W74" s="101"/>
      <c r="X74" s="57"/>
      <c r="Y74" s="58"/>
      <c r="Z74" s="130"/>
      <c r="AA74" s="130"/>
      <c r="AB74" s="130"/>
      <c r="AC74" s="130"/>
      <c r="AD74" s="130"/>
      <c r="AE74" s="80"/>
      <c r="AF74" s="259"/>
      <c r="AH74" s="61"/>
    </row>
    <row r="75" spans="2:34" ht="48.75" customHeight="1" x14ac:dyDescent="0.2">
      <c r="B75" s="169">
        <f t="shared" si="1"/>
        <v>24</v>
      </c>
      <c r="C75" s="165" t="s">
        <v>69</v>
      </c>
      <c r="D75" s="368" t="s">
        <v>84</v>
      </c>
      <c r="E75" s="369"/>
      <c r="F75" s="63" t="s">
        <v>85</v>
      </c>
      <c r="G75" s="141" t="s">
        <v>24</v>
      </c>
      <c r="H75" s="270">
        <v>32</v>
      </c>
      <c r="I75" s="205"/>
      <c r="J75" s="69" t="s">
        <v>125</v>
      </c>
      <c r="K75" s="268"/>
      <c r="L75" s="75" t="s">
        <v>71</v>
      </c>
      <c r="M75" s="268"/>
      <c r="N75" s="268"/>
      <c r="O75" s="82"/>
      <c r="P75" s="268"/>
      <c r="Q75" s="268"/>
      <c r="R75" s="268"/>
      <c r="S75" s="268"/>
      <c r="T75" s="268"/>
      <c r="U75" s="74"/>
      <c r="V75" s="228"/>
      <c r="W75" s="101" t="s">
        <v>72</v>
      </c>
      <c r="X75" s="81" t="s">
        <v>151</v>
      </c>
      <c r="Y75" s="58">
        <v>12</v>
      </c>
      <c r="Z75" s="130" t="s">
        <v>154</v>
      </c>
      <c r="AA75" s="130">
        <v>42767</v>
      </c>
      <c r="AB75" s="130">
        <v>42780</v>
      </c>
      <c r="AC75" s="130">
        <v>42780</v>
      </c>
      <c r="AD75" s="130" t="s">
        <v>154</v>
      </c>
      <c r="AE75" s="80" t="s">
        <v>72</v>
      </c>
      <c r="AF75" s="259" t="s">
        <v>183</v>
      </c>
      <c r="AH75" s="61"/>
    </row>
    <row r="76" spans="2:34" ht="51.75" customHeight="1" x14ac:dyDescent="0.2">
      <c r="B76" s="169">
        <f t="shared" si="1"/>
        <v>25</v>
      </c>
      <c r="C76" s="165" t="s">
        <v>69</v>
      </c>
      <c r="D76" s="368" t="s">
        <v>84</v>
      </c>
      <c r="E76" s="369"/>
      <c r="F76" s="63" t="s">
        <v>85</v>
      </c>
      <c r="G76" s="99" t="s">
        <v>29</v>
      </c>
      <c r="H76" s="270">
        <v>32</v>
      </c>
      <c r="I76" s="205"/>
      <c r="J76" s="69" t="s">
        <v>125</v>
      </c>
      <c r="K76" s="268"/>
      <c r="L76" s="268"/>
      <c r="M76" s="268"/>
      <c r="N76" s="268"/>
      <c r="O76" s="82"/>
      <c r="P76" s="268"/>
      <c r="Q76" s="75" t="s">
        <v>71</v>
      </c>
      <c r="R76" s="268"/>
      <c r="S76" s="268"/>
      <c r="T76" s="268"/>
      <c r="U76" s="74"/>
      <c r="V76" s="228"/>
      <c r="W76" s="101"/>
      <c r="X76" s="81"/>
      <c r="Y76" s="58"/>
      <c r="Z76" s="130"/>
      <c r="AA76" s="130"/>
      <c r="AB76" s="130"/>
      <c r="AC76" s="130"/>
      <c r="AD76" s="130"/>
      <c r="AE76" s="80"/>
      <c r="AF76" s="259" t="s">
        <v>182</v>
      </c>
      <c r="AH76" s="61"/>
    </row>
    <row r="77" spans="2:34" ht="44.25" customHeight="1" x14ac:dyDescent="0.2">
      <c r="B77" s="169">
        <f t="shared" si="1"/>
        <v>26</v>
      </c>
      <c r="C77" s="165" t="s">
        <v>69</v>
      </c>
      <c r="D77" s="368" t="s">
        <v>144</v>
      </c>
      <c r="E77" s="369"/>
      <c r="F77" s="63" t="s">
        <v>85</v>
      </c>
      <c r="G77" s="141"/>
      <c r="H77" s="270">
        <v>40</v>
      </c>
      <c r="I77" s="205"/>
      <c r="J77" s="69" t="s">
        <v>125</v>
      </c>
      <c r="K77" s="268"/>
      <c r="L77" s="268"/>
      <c r="M77" s="268"/>
      <c r="N77" s="268"/>
      <c r="O77" s="270"/>
      <c r="P77" s="268"/>
      <c r="Q77" s="74"/>
      <c r="R77" s="268"/>
      <c r="S77" s="268"/>
      <c r="T77" s="26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70">
        <v>32</v>
      </c>
      <c r="I78" s="205"/>
      <c r="J78" s="69" t="s">
        <v>128</v>
      </c>
      <c r="K78" s="75" t="s">
        <v>71</v>
      </c>
      <c r="L78" s="268"/>
      <c r="M78" s="268"/>
      <c r="N78" s="82"/>
      <c r="O78" s="82"/>
      <c r="P78" s="268"/>
      <c r="Q78" s="82"/>
      <c r="R78" s="82"/>
      <c r="S78" s="268"/>
      <c r="T78" s="268"/>
      <c r="U78" s="74"/>
      <c r="V78" s="139"/>
      <c r="W78" s="101"/>
      <c r="X78" s="57" t="s">
        <v>201</v>
      </c>
      <c r="Y78" s="57" t="s">
        <v>201</v>
      </c>
      <c r="Z78" s="57" t="s">
        <v>201</v>
      </c>
      <c r="AA78" s="57" t="s">
        <v>201</v>
      </c>
      <c r="AB78" s="57" t="s">
        <v>201</v>
      </c>
      <c r="AC78" s="57" t="s">
        <v>201</v>
      </c>
      <c r="AD78" s="57" t="s">
        <v>201</v>
      </c>
      <c r="AE78" s="80"/>
      <c r="AF78" s="259" t="s">
        <v>225</v>
      </c>
      <c r="AH78" s="61"/>
    </row>
    <row r="79" spans="2:34" ht="66" customHeight="1" x14ac:dyDescent="0.2">
      <c r="B79" s="169">
        <f t="shared" si="1"/>
        <v>28</v>
      </c>
      <c r="C79" s="198" t="s">
        <v>117</v>
      </c>
      <c r="D79" s="368" t="s">
        <v>118</v>
      </c>
      <c r="E79" s="369"/>
      <c r="F79" s="63" t="s">
        <v>85</v>
      </c>
      <c r="G79" s="141" t="s">
        <v>29</v>
      </c>
      <c r="H79" s="270">
        <v>32</v>
      </c>
      <c r="I79" s="205"/>
      <c r="J79" s="69" t="s">
        <v>128</v>
      </c>
      <c r="K79" s="82"/>
      <c r="L79" s="268"/>
      <c r="M79" s="268"/>
      <c r="N79" s="82"/>
      <c r="O79" s="82"/>
      <c r="P79" s="268"/>
      <c r="Q79" s="75" t="s">
        <v>71</v>
      </c>
      <c r="R79" s="18"/>
      <c r="S79" s="268"/>
      <c r="T79" s="268"/>
      <c r="U79" s="74"/>
      <c r="V79" s="139"/>
      <c r="W79" s="101"/>
      <c r="X79" s="57"/>
      <c r="Y79" s="58"/>
      <c r="Z79" s="130"/>
      <c r="AA79" s="130"/>
      <c r="AB79" s="130"/>
      <c r="AC79" s="130"/>
      <c r="AD79" s="130"/>
      <c r="AE79" s="80"/>
      <c r="AF79" s="259"/>
      <c r="AH79" s="61"/>
    </row>
    <row r="80" spans="2:34" ht="147.75" customHeight="1" x14ac:dyDescent="0.2">
      <c r="B80" s="169">
        <f t="shared" si="1"/>
        <v>29</v>
      </c>
      <c r="C80" s="216" t="s">
        <v>119</v>
      </c>
      <c r="D80" s="370" t="s">
        <v>120</v>
      </c>
      <c r="E80" s="370"/>
      <c r="F80" s="270" t="s">
        <v>85</v>
      </c>
      <c r="G80" s="141" t="s">
        <v>27</v>
      </c>
      <c r="H80" s="270">
        <v>32</v>
      </c>
      <c r="I80" s="205"/>
      <c r="J80" s="267" t="s">
        <v>133</v>
      </c>
      <c r="K80" s="268"/>
      <c r="L80" s="268"/>
      <c r="M80" s="268"/>
      <c r="N80" s="268"/>
      <c r="O80" s="75" t="s">
        <v>71</v>
      </c>
      <c r="P80" s="268"/>
      <c r="Q80" s="268"/>
      <c r="R80" s="268"/>
      <c r="S80" s="268"/>
      <c r="T80" s="268"/>
      <c r="U80" s="26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70" t="s">
        <v>85</v>
      </c>
      <c r="G81" s="141" t="s">
        <v>33</v>
      </c>
      <c r="H81" s="270">
        <v>32</v>
      </c>
      <c r="I81" s="205"/>
      <c r="J81" s="267" t="s">
        <v>133</v>
      </c>
      <c r="K81" s="268"/>
      <c r="L81" s="268"/>
      <c r="M81" s="268"/>
      <c r="N81" s="268"/>
      <c r="O81" s="268"/>
      <c r="P81" s="268"/>
      <c r="Q81" s="268"/>
      <c r="R81" s="268"/>
      <c r="S81" s="268"/>
      <c r="T81" s="268"/>
      <c r="U81" s="75" t="s">
        <v>71</v>
      </c>
      <c r="V81" s="228"/>
      <c r="W81" s="101"/>
      <c r="X81" s="217"/>
      <c r="Y81" s="66"/>
      <c r="Z81" s="102"/>
      <c r="AA81" s="102"/>
      <c r="AB81" s="102"/>
      <c r="AC81" s="102"/>
      <c r="AD81" s="102"/>
      <c r="AE81" s="62"/>
      <c r="AF81" s="259"/>
      <c r="AH81" s="61"/>
    </row>
    <row r="82" spans="2:34" ht="51.75" customHeight="1" x14ac:dyDescent="0.2">
      <c r="B82" s="169">
        <f t="shared" si="1"/>
        <v>31</v>
      </c>
      <c r="C82" s="216" t="s">
        <v>52</v>
      </c>
      <c r="D82" s="366" t="s">
        <v>121</v>
      </c>
      <c r="E82" s="366"/>
      <c r="F82" s="270" t="s">
        <v>85</v>
      </c>
      <c r="G82" s="141" t="s">
        <v>25</v>
      </c>
      <c r="H82" s="270">
        <v>32</v>
      </c>
      <c r="I82" s="205"/>
      <c r="J82" s="267" t="s">
        <v>133</v>
      </c>
      <c r="K82" s="268"/>
      <c r="L82" s="268"/>
      <c r="M82" s="75" t="s">
        <v>71</v>
      </c>
      <c r="N82" s="268"/>
      <c r="O82" s="268"/>
      <c r="P82" s="268"/>
      <c r="Q82" s="268"/>
      <c r="R82" s="268"/>
      <c r="S82" s="268"/>
      <c r="T82" s="268"/>
      <c r="U82" s="268"/>
      <c r="V82" s="228"/>
      <c r="W82" s="101" t="s">
        <v>72</v>
      </c>
      <c r="X82" s="217" t="s">
        <v>164</v>
      </c>
      <c r="Y82" s="58">
        <v>12</v>
      </c>
      <c r="Z82" s="102" t="s">
        <v>201</v>
      </c>
      <c r="AA82" s="130" t="s">
        <v>153</v>
      </c>
      <c r="AB82" s="130" t="s">
        <v>153</v>
      </c>
      <c r="AC82" s="130" t="s">
        <v>153</v>
      </c>
      <c r="AD82" s="145" t="s">
        <v>201</v>
      </c>
      <c r="AE82" s="80" t="s">
        <v>72</v>
      </c>
      <c r="AF82" s="259" t="s">
        <v>210</v>
      </c>
      <c r="AH82" s="61"/>
    </row>
    <row r="83" spans="2:34" ht="95.25" customHeight="1" x14ac:dyDescent="0.2">
      <c r="B83" s="169">
        <f t="shared" si="1"/>
        <v>32</v>
      </c>
      <c r="C83" s="216" t="s">
        <v>52</v>
      </c>
      <c r="D83" s="366" t="s">
        <v>146</v>
      </c>
      <c r="E83" s="366"/>
      <c r="F83" s="270" t="s">
        <v>85</v>
      </c>
      <c r="G83" s="141" t="s">
        <v>23</v>
      </c>
      <c r="H83" s="270">
        <v>32</v>
      </c>
      <c r="I83" s="205"/>
      <c r="J83" s="267" t="s">
        <v>133</v>
      </c>
      <c r="K83" s="75" t="s">
        <v>71</v>
      </c>
      <c r="L83" s="268"/>
      <c r="M83" s="270"/>
      <c r="N83" s="268"/>
      <c r="O83" s="268"/>
      <c r="P83" s="268"/>
      <c r="Q83" s="268"/>
      <c r="R83" s="268"/>
      <c r="S83" s="268"/>
      <c r="T83" s="268"/>
      <c r="U83" s="268"/>
      <c r="V83" s="228"/>
      <c r="W83" s="101" t="s">
        <v>72</v>
      </c>
      <c r="X83" s="217" t="s">
        <v>164</v>
      </c>
      <c r="Y83" s="58">
        <v>12</v>
      </c>
      <c r="Z83" s="102" t="s">
        <v>201</v>
      </c>
      <c r="AA83" s="130" t="s">
        <v>153</v>
      </c>
      <c r="AB83" s="130" t="s">
        <v>153</v>
      </c>
      <c r="AC83" s="130" t="s">
        <v>153</v>
      </c>
      <c r="AD83" s="145" t="s">
        <v>201</v>
      </c>
      <c r="AE83" s="80" t="s">
        <v>72</v>
      </c>
      <c r="AF83" s="259" t="s">
        <v>211</v>
      </c>
      <c r="AH83" s="61"/>
    </row>
    <row r="84" spans="2:34" ht="80.25" customHeight="1" x14ac:dyDescent="0.2">
      <c r="B84" s="169">
        <f>B82+1</f>
        <v>32</v>
      </c>
      <c r="C84" s="216" t="s">
        <v>52</v>
      </c>
      <c r="D84" s="366" t="s">
        <v>147</v>
      </c>
      <c r="E84" s="366"/>
      <c r="F84" s="270" t="s">
        <v>85</v>
      </c>
      <c r="G84" s="141" t="s">
        <v>23</v>
      </c>
      <c r="H84" s="270">
        <v>32</v>
      </c>
      <c r="I84" s="205"/>
      <c r="J84" s="267" t="s">
        <v>133</v>
      </c>
      <c r="K84" s="75" t="s">
        <v>71</v>
      </c>
      <c r="L84" s="268"/>
      <c r="M84" s="270"/>
      <c r="N84" s="268"/>
      <c r="O84" s="268"/>
      <c r="P84" s="268"/>
      <c r="Q84" s="268"/>
      <c r="R84" s="268"/>
      <c r="S84" s="268"/>
      <c r="T84" s="268"/>
      <c r="U84" s="268"/>
      <c r="V84" s="228"/>
      <c r="W84" s="101" t="s">
        <v>72</v>
      </c>
      <c r="X84" s="217" t="s">
        <v>164</v>
      </c>
      <c r="Y84" s="58">
        <v>12</v>
      </c>
      <c r="Z84" s="102" t="s">
        <v>201</v>
      </c>
      <c r="AA84" s="130" t="s">
        <v>153</v>
      </c>
      <c r="AB84" s="130" t="s">
        <v>153</v>
      </c>
      <c r="AC84" s="130" t="s">
        <v>153</v>
      </c>
      <c r="AD84" s="145" t="s">
        <v>201</v>
      </c>
      <c r="AE84" s="80" t="s">
        <v>72</v>
      </c>
      <c r="AF84" s="259" t="s">
        <v>212</v>
      </c>
      <c r="AH84" s="61"/>
    </row>
    <row r="85" spans="2:34" ht="84.75" customHeight="1" x14ac:dyDescent="0.2">
      <c r="B85" s="169">
        <f>B83+1</f>
        <v>33</v>
      </c>
      <c r="C85" s="216" t="s">
        <v>52</v>
      </c>
      <c r="D85" s="366" t="s">
        <v>147</v>
      </c>
      <c r="E85" s="366"/>
      <c r="F85" s="270" t="s">
        <v>85</v>
      </c>
      <c r="G85" s="141" t="s">
        <v>25</v>
      </c>
      <c r="H85" s="270">
        <v>32</v>
      </c>
      <c r="I85" s="205"/>
      <c r="J85" s="267" t="s">
        <v>133</v>
      </c>
      <c r="K85" s="270"/>
      <c r="L85" s="268"/>
      <c r="M85" s="75" t="s">
        <v>71</v>
      </c>
      <c r="N85" s="268"/>
      <c r="O85" s="268"/>
      <c r="P85" s="268"/>
      <c r="Q85" s="268"/>
      <c r="R85" s="268"/>
      <c r="S85" s="268"/>
      <c r="T85" s="268"/>
      <c r="U85" s="268"/>
      <c r="V85" s="228"/>
      <c r="W85" s="101" t="s">
        <v>72</v>
      </c>
      <c r="X85" s="217" t="s">
        <v>164</v>
      </c>
      <c r="Y85" s="58">
        <v>12</v>
      </c>
      <c r="Z85" s="102" t="s">
        <v>201</v>
      </c>
      <c r="AA85" s="130" t="s">
        <v>153</v>
      </c>
      <c r="AB85" s="130" t="s">
        <v>153</v>
      </c>
      <c r="AC85" s="130" t="s">
        <v>153</v>
      </c>
      <c r="AD85" s="145" t="s">
        <v>201</v>
      </c>
      <c r="AE85" s="80" t="s">
        <v>72</v>
      </c>
      <c r="AF85" s="259" t="s">
        <v>212</v>
      </c>
      <c r="AH85" s="61"/>
    </row>
    <row r="86" spans="2:34" ht="77.25" customHeight="1" x14ac:dyDescent="0.2">
      <c r="B86" s="169">
        <f t="shared" si="1"/>
        <v>34</v>
      </c>
      <c r="C86" s="216" t="s">
        <v>52</v>
      </c>
      <c r="D86" s="366" t="s">
        <v>147</v>
      </c>
      <c r="E86" s="366"/>
      <c r="F86" s="270" t="s">
        <v>85</v>
      </c>
      <c r="G86" s="141" t="s">
        <v>29</v>
      </c>
      <c r="H86" s="270">
        <v>32</v>
      </c>
      <c r="I86" s="205"/>
      <c r="J86" s="267" t="s">
        <v>133</v>
      </c>
      <c r="K86" s="270"/>
      <c r="L86" s="268"/>
      <c r="M86" s="270"/>
      <c r="N86" s="268"/>
      <c r="O86" s="268"/>
      <c r="P86" s="268"/>
      <c r="Q86" s="75" t="s">
        <v>71</v>
      </c>
      <c r="R86" s="268"/>
      <c r="S86" s="268"/>
      <c r="T86" s="268"/>
      <c r="U86" s="268"/>
      <c r="V86" s="228"/>
      <c r="W86" s="101"/>
      <c r="X86" s="217"/>
      <c r="Y86" s="58"/>
      <c r="Z86" s="102"/>
      <c r="AA86" s="130"/>
      <c r="AB86" s="130"/>
      <c r="AC86" s="130"/>
      <c r="AD86" s="145"/>
      <c r="AE86" s="80"/>
      <c r="AF86" s="259"/>
      <c r="AH86" s="61"/>
    </row>
    <row r="87" spans="2:34" ht="45.75" customHeight="1" x14ac:dyDescent="0.2">
      <c r="B87" s="169">
        <f t="shared" si="1"/>
        <v>35</v>
      </c>
      <c r="C87" s="216" t="s">
        <v>52</v>
      </c>
      <c r="D87" s="366" t="s">
        <v>147</v>
      </c>
      <c r="E87" s="366"/>
      <c r="F87" s="270" t="s">
        <v>85</v>
      </c>
      <c r="G87" s="141" t="s">
        <v>32</v>
      </c>
      <c r="H87" s="270">
        <v>32</v>
      </c>
      <c r="I87" s="205"/>
      <c r="J87" s="267" t="s">
        <v>133</v>
      </c>
      <c r="K87" s="270"/>
      <c r="L87" s="268"/>
      <c r="M87" s="270"/>
      <c r="N87" s="268"/>
      <c r="O87" s="268"/>
      <c r="P87" s="268"/>
      <c r="Q87" s="268"/>
      <c r="R87" s="268"/>
      <c r="S87" s="268"/>
      <c r="T87" s="75" t="s">
        <v>71</v>
      </c>
      <c r="U87" s="268"/>
      <c r="V87" s="228"/>
      <c r="W87" s="101"/>
      <c r="X87" s="217"/>
      <c r="Y87" s="66"/>
      <c r="Z87" s="102"/>
      <c r="AA87" s="102"/>
      <c r="AB87" s="102"/>
      <c r="AC87" s="102"/>
      <c r="AD87" s="102"/>
      <c r="AE87" s="62"/>
      <c r="AF87" s="259"/>
      <c r="AH87" s="61"/>
    </row>
    <row r="88" spans="2:34" ht="123.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t="s">
        <v>72</v>
      </c>
      <c r="X88" s="105" t="s">
        <v>161</v>
      </c>
      <c r="Y88" s="86">
        <v>25</v>
      </c>
      <c r="Z88" s="218" t="s">
        <v>154</v>
      </c>
      <c r="AA88" s="218">
        <v>42786</v>
      </c>
      <c r="AB88" s="218">
        <v>42794</v>
      </c>
      <c r="AC88" s="218" t="s">
        <v>154</v>
      </c>
      <c r="AD88" s="218" t="s">
        <v>154</v>
      </c>
      <c r="AE88" s="87" t="s">
        <v>72</v>
      </c>
      <c r="AF88" s="260" t="s">
        <v>197</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263"/>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2</v>
      </c>
      <c r="E99" s="111"/>
    </row>
    <row r="100" spans="2:5" ht="19.5" thickTop="1" thickBot="1" x14ac:dyDescent="0.25">
      <c r="B100" s="59" t="s">
        <v>72</v>
      </c>
      <c r="C100" s="200" t="s">
        <v>81</v>
      </c>
      <c r="D100" s="123">
        <f>COUNTIF(AE17:AE42,B100)</f>
        <v>1</v>
      </c>
      <c r="E100" s="5">
        <f>IFERROR(D100/D99,0)</f>
        <v>0.5</v>
      </c>
    </row>
    <row r="101" spans="2:5" ht="19.5" thickTop="1" thickBot="1" x14ac:dyDescent="0.25">
      <c r="B101" s="59" t="s">
        <v>78</v>
      </c>
      <c r="C101" s="200" t="s">
        <v>82</v>
      </c>
      <c r="D101" s="112">
        <f>COUNTIF(AE17:AE42,B101)</f>
        <v>0</v>
      </c>
    </row>
    <row r="102" spans="2:5" ht="19.5" thickTop="1" thickBot="1" x14ac:dyDescent="0.25">
      <c r="B102" s="59" t="s">
        <v>74</v>
      </c>
      <c r="C102" s="201" t="s">
        <v>83</v>
      </c>
      <c r="D102" s="124">
        <f>D99-(D100+D101)</f>
        <v>1</v>
      </c>
    </row>
    <row r="103" spans="2:5" ht="21.75" thickTop="1" thickBot="1" x14ac:dyDescent="0.25">
      <c r="B103" s="110"/>
      <c r="C103" s="202" t="s">
        <v>109</v>
      </c>
      <c r="D103" s="113">
        <f>IFERROR((D100+D101)/D99,0)</f>
        <v>0.5</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D2:M4"/>
    <mergeCell ref="N2:Q2"/>
    <mergeCell ref="R2:V2"/>
    <mergeCell ref="W2:AB4"/>
    <mergeCell ref="AC2:AE2"/>
    <mergeCell ref="N3:P3"/>
    <mergeCell ref="R3:V3"/>
    <mergeCell ref="R4:V4"/>
    <mergeCell ref="AC4:AE4"/>
    <mergeCell ref="F8:V8"/>
    <mergeCell ref="W8:AF8"/>
    <mergeCell ref="F9:V9"/>
    <mergeCell ref="W9:AF9"/>
    <mergeCell ref="C10:V10"/>
    <mergeCell ref="C11:V11"/>
    <mergeCell ref="W11:AF11"/>
    <mergeCell ref="C6:C7"/>
    <mergeCell ref="D6:D7"/>
    <mergeCell ref="F6:V6"/>
    <mergeCell ref="W6:AF6"/>
    <mergeCell ref="F7:V7"/>
    <mergeCell ref="W7:AF7"/>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C47:D47"/>
    <mergeCell ref="C49:V49"/>
    <mergeCell ref="C50:C51"/>
    <mergeCell ref="D50:E51"/>
    <mergeCell ref="F50:I50"/>
    <mergeCell ref="J50:J51"/>
    <mergeCell ref="K50:V50"/>
    <mergeCell ref="J44:V44"/>
    <mergeCell ref="C45:D46"/>
    <mergeCell ref="G45:H45"/>
    <mergeCell ref="J45:V46"/>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W91:AF92"/>
    <mergeCell ref="G92:H92"/>
    <mergeCell ref="C93:D93"/>
    <mergeCell ref="C97:C98"/>
    <mergeCell ref="D97:D98"/>
    <mergeCell ref="E97:E98"/>
    <mergeCell ref="D89:I89"/>
    <mergeCell ref="C90:D90"/>
    <mergeCell ref="G90:H90"/>
    <mergeCell ref="J90:V90"/>
    <mergeCell ref="C91:D92"/>
    <mergeCell ref="G91:H91"/>
    <mergeCell ref="J91:V92"/>
  </mergeCells>
  <conditionalFormatting sqref="B99:B102 Y15 W35:W40 Z72:AE76">
    <cfRule type="cellIs" dxfId="2213" priority="189" operator="equal">
      <formula>"Aplazada"</formula>
    </cfRule>
    <cfRule type="cellIs" dxfId="2212" priority="190" operator="equal">
      <formula>"No"</formula>
    </cfRule>
    <cfRule type="cellIs" dxfId="2211" priority="191" operator="equal">
      <formula>"Si"</formula>
    </cfRule>
  </conditionalFormatting>
  <conditionalFormatting sqref="B99:B102 AE17:AE19 W17:W19 W35:W42 AE35:AE40">
    <cfRule type="cellIs" dxfId="2210" priority="188" operator="equal">
      <formula>"En ejecución"</formula>
    </cfRule>
  </conditionalFormatting>
  <conditionalFormatting sqref="AB36">
    <cfRule type="cellIs" dxfId="2209" priority="169" operator="equal">
      <formula>"Aplazada"</formula>
    </cfRule>
    <cfRule type="cellIs" dxfId="2208" priority="170" operator="equal">
      <formula>"No"</formula>
    </cfRule>
    <cfRule type="cellIs" dxfId="2207" priority="171" operator="equal">
      <formula>"Si"</formula>
    </cfRule>
  </conditionalFormatting>
  <conditionalFormatting sqref="AC36">
    <cfRule type="cellIs" dxfId="2206" priority="166" operator="equal">
      <formula>"Aplazada"</formula>
    </cfRule>
    <cfRule type="cellIs" dxfId="2205" priority="167" operator="equal">
      <formula>"No"</formula>
    </cfRule>
    <cfRule type="cellIs" dxfId="2204" priority="168" operator="equal">
      <formula>"Si"</formula>
    </cfRule>
  </conditionalFormatting>
  <conditionalFormatting sqref="X63 X52:AE52 W52:W55 W80 AE71 X59:Y62 W64:AE70 W81:AE81 W72:X76 Z59:AE63 W58:W63 W78:X79 X53:X55 Z53:AE55 Z78:AE79">
    <cfRule type="cellIs" dxfId="2203" priority="123" operator="equal">
      <formula>"Aplazada"</formula>
    </cfRule>
    <cfRule type="cellIs" dxfId="2202" priority="124" operator="equal">
      <formula>"No"</formula>
    </cfRule>
    <cfRule type="cellIs" dxfId="2201" priority="125" operator="equal">
      <formula>"Si"</formula>
    </cfRule>
  </conditionalFormatting>
  <conditionalFormatting sqref="W58:W62 W64:W70 AE64:AE71 AE59:AE62">
    <cfRule type="cellIs" dxfId="2200" priority="122" operator="equal">
      <formula>"En ejecución"</formula>
    </cfRule>
  </conditionalFormatting>
  <conditionalFormatting sqref="AH58:AH62 AH64:AH71 AH17:AH19 AH35:AH42">
    <cfRule type="cellIs" dxfId="2199" priority="119" stopIfTrue="1" operator="equal">
      <formula>"Faltan Registros"</formula>
    </cfRule>
    <cfRule type="cellIs" dxfId="2198" priority="120" stopIfTrue="1" operator="equal">
      <formula>"Completa"</formula>
    </cfRule>
    <cfRule type="cellIs" dxfId="2197" priority="121" stopIfTrue="1" operator="equal">
      <formula>"Ninguno"</formula>
    </cfRule>
  </conditionalFormatting>
  <conditionalFormatting sqref="W57:X57 Z57:AE57 W56 AE56">
    <cfRule type="cellIs" dxfId="2196" priority="109" operator="equal">
      <formula>"Aplazada"</formula>
    </cfRule>
    <cfRule type="cellIs" dxfId="2195" priority="110" operator="equal">
      <formula>"No"</formula>
    </cfRule>
    <cfRule type="cellIs" dxfId="2194" priority="111" operator="equal">
      <formula>"Si"</formula>
    </cfRule>
  </conditionalFormatting>
  <conditionalFormatting sqref="Y23:AD23 X26:AB26 X36:AA36 X24:AD24 X37:AC38 W19:X19 W17:AE18 Z19:AE19 Y35:AC35 AD25:AD26 X27:AD30 AE23:AE30 W23:W30 W41:AE42 Y33:AC33 W33 AE33 Y39:AE40 W21:AE21 X25:AC25 AD35:AE38">
    <cfRule type="cellIs" dxfId="2193" priority="185" operator="equal">
      <formula>"Aplazada"</formula>
    </cfRule>
    <cfRule type="cellIs" dxfId="2192" priority="186" operator="equal">
      <formula>"No"</formula>
    </cfRule>
    <cfRule type="cellIs" dxfId="2191" priority="187" operator="equal">
      <formula>"Si"</formula>
    </cfRule>
  </conditionalFormatting>
  <conditionalFormatting sqref="AE42 W21 AE21 AE23:AE30 W23:W30 W33 AE33">
    <cfRule type="cellIs" dxfId="2190" priority="184" operator="equal">
      <formula>"En ejecución"</formula>
    </cfRule>
  </conditionalFormatting>
  <conditionalFormatting sqref="AH21 AH23:AH30 AH33">
    <cfRule type="cellIs" dxfId="2189" priority="181" stopIfTrue="1" operator="equal">
      <formula>"Faltan Registros"</formula>
    </cfRule>
    <cfRule type="cellIs" dxfId="2188" priority="182" stopIfTrue="1" operator="equal">
      <formula>"Completa"</formula>
    </cfRule>
    <cfRule type="cellIs" dxfId="2187" priority="183" stopIfTrue="1" operator="equal">
      <formula>"Ninguno"</formula>
    </cfRule>
  </conditionalFormatting>
  <conditionalFormatting sqref="W17">
    <cfRule type="cellIs" dxfId="2186" priority="180" stopIfTrue="1" operator="equal">
      <formula>"Suspendida"</formula>
    </cfRule>
  </conditionalFormatting>
  <conditionalFormatting sqref="W29">
    <cfRule type="cellIs" dxfId="2185" priority="179" stopIfTrue="1" operator="equal">
      <formula>"Suspendida"</formula>
    </cfRule>
  </conditionalFormatting>
  <conditionalFormatting sqref="AE29">
    <cfRule type="cellIs" dxfId="2184" priority="178" stopIfTrue="1" operator="equal">
      <formula>"Suspendida"</formula>
    </cfRule>
  </conditionalFormatting>
  <conditionalFormatting sqref="W25">
    <cfRule type="cellIs" dxfId="2183" priority="177" stopIfTrue="1" operator="equal">
      <formula>"Suspendida"</formula>
    </cfRule>
  </conditionalFormatting>
  <conditionalFormatting sqref="AE25">
    <cfRule type="cellIs" dxfId="2182" priority="176" stopIfTrue="1" operator="equal">
      <formula>"Suspendida"</formula>
    </cfRule>
  </conditionalFormatting>
  <conditionalFormatting sqref="W36">
    <cfRule type="cellIs" dxfId="2181" priority="175" stopIfTrue="1" operator="equal">
      <formula>"Suspendida"</formula>
    </cfRule>
  </conditionalFormatting>
  <conditionalFormatting sqref="AD33">
    <cfRule type="cellIs" dxfId="2180" priority="172" operator="equal">
      <formula>"Aplazada"</formula>
    </cfRule>
    <cfRule type="cellIs" dxfId="2179" priority="173" operator="equal">
      <formula>"No"</formula>
    </cfRule>
    <cfRule type="cellIs" dxfId="2178" priority="174" operator="equal">
      <formula>"Si"</formula>
    </cfRule>
  </conditionalFormatting>
  <conditionalFormatting sqref="AC26">
    <cfRule type="cellIs" dxfId="2177" priority="163" operator="equal">
      <formula>"Aplazada"</formula>
    </cfRule>
    <cfRule type="cellIs" dxfId="2176" priority="164" operator="equal">
      <formula>"No"</formula>
    </cfRule>
    <cfRule type="cellIs" dxfId="2175" priority="165" operator="equal">
      <formula>"Si"</formula>
    </cfRule>
  </conditionalFormatting>
  <conditionalFormatting sqref="AB20:AE20">
    <cfRule type="cellIs" dxfId="2174" priority="160" operator="equal">
      <formula>"Aplazada"</formula>
    </cfRule>
    <cfRule type="cellIs" dxfId="2173" priority="161" operator="equal">
      <formula>"No"</formula>
    </cfRule>
    <cfRule type="cellIs" dxfId="2172" priority="162" operator="equal">
      <formula>"Si"</formula>
    </cfRule>
  </conditionalFormatting>
  <conditionalFormatting sqref="AE20">
    <cfRule type="cellIs" dxfId="2171" priority="159" operator="equal">
      <formula>"En ejecución"</formula>
    </cfRule>
  </conditionalFormatting>
  <conditionalFormatting sqref="AH20">
    <cfRule type="cellIs" dxfId="2170" priority="156" stopIfTrue="1" operator="equal">
      <formula>"Faltan Registros"</formula>
    </cfRule>
    <cfRule type="cellIs" dxfId="2169" priority="157" stopIfTrue="1" operator="equal">
      <formula>"Completa"</formula>
    </cfRule>
    <cfRule type="cellIs" dxfId="2168" priority="158" stopIfTrue="1" operator="equal">
      <formula>"Ninguno"</formula>
    </cfRule>
  </conditionalFormatting>
  <conditionalFormatting sqref="W20:AA20">
    <cfRule type="cellIs" dxfId="2167" priority="153" operator="equal">
      <formula>"Aplazada"</formula>
    </cfRule>
    <cfRule type="cellIs" dxfId="2166" priority="154" operator="equal">
      <formula>"No"</formula>
    </cfRule>
    <cfRule type="cellIs" dxfId="2165" priority="155" operator="equal">
      <formula>"Si"</formula>
    </cfRule>
  </conditionalFormatting>
  <conditionalFormatting sqref="W20">
    <cfRule type="cellIs" dxfId="2164" priority="152" operator="equal">
      <formula>"En ejecución"</formula>
    </cfRule>
  </conditionalFormatting>
  <conditionalFormatting sqref="W22:AE22">
    <cfRule type="cellIs" dxfId="2163" priority="149" operator="equal">
      <formula>"Aplazada"</formula>
    </cfRule>
    <cfRule type="cellIs" dxfId="2162" priority="150" operator="equal">
      <formula>"No"</formula>
    </cfRule>
    <cfRule type="cellIs" dxfId="2161" priority="151" operator="equal">
      <formula>"Si"</formula>
    </cfRule>
  </conditionalFormatting>
  <conditionalFormatting sqref="W22 AE22">
    <cfRule type="cellIs" dxfId="2160" priority="148" operator="equal">
      <formula>"En ejecución"</formula>
    </cfRule>
  </conditionalFormatting>
  <conditionalFormatting sqref="AH22">
    <cfRule type="cellIs" dxfId="2159" priority="145" stopIfTrue="1" operator="equal">
      <formula>"Faltan Registros"</formula>
    </cfRule>
    <cfRule type="cellIs" dxfId="2158" priority="146" stopIfTrue="1" operator="equal">
      <formula>"Completa"</formula>
    </cfRule>
    <cfRule type="cellIs" dxfId="2157" priority="147" stopIfTrue="1" operator="equal">
      <formula>"Ninguno"</formula>
    </cfRule>
  </conditionalFormatting>
  <conditionalFormatting sqref="Y34:AC34 AE34 W34">
    <cfRule type="cellIs" dxfId="2156" priority="142" operator="equal">
      <formula>"Aplazada"</formula>
    </cfRule>
    <cfRule type="cellIs" dxfId="2155" priority="143" operator="equal">
      <formula>"No"</formula>
    </cfRule>
    <cfRule type="cellIs" dxfId="2154" priority="144" operator="equal">
      <formula>"Si"</formula>
    </cfRule>
  </conditionalFormatting>
  <conditionalFormatting sqref="AE34 W34">
    <cfRule type="cellIs" dxfId="2153" priority="141" operator="equal">
      <formula>"En ejecución"</formula>
    </cfRule>
  </conditionalFormatting>
  <conditionalFormatting sqref="AH34">
    <cfRule type="cellIs" dxfId="2152" priority="138" stopIfTrue="1" operator="equal">
      <formula>"Faltan Registros"</formula>
    </cfRule>
    <cfRule type="cellIs" dxfId="2151" priority="139" stopIfTrue="1" operator="equal">
      <formula>"Completa"</formula>
    </cfRule>
    <cfRule type="cellIs" dxfId="2150" priority="140" stopIfTrue="1" operator="equal">
      <formula>"Ninguno"</formula>
    </cfRule>
  </conditionalFormatting>
  <conditionalFormatting sqref="AD34">
    <cfRule type="cellIs" dxfId="2149" priority="135" operator="equal">
      <formula>"Aplazada"</formula>
    </cfRule>
    <cfRule type="cellIs" dxfId="2148" priority="136" operator="equal">
      <formula>"No"</formula>
    </cfRule>
    <cfRule type="cellIs" dxfId="2147" priority="137" operator="equal">
      <formula>"Si"</formula>
    </cfRule>
  </conditionalFormatting>
  <conditionalFormatting sqref="W31:AE32">
    <cfRule type="cellIs" dxfId="2146" priority="132" operator="equal">
      <formula>"Aplazada"</formula>
    </cfRule>
    <cfRule type="cellIs" dxfId="2145" priority="133" operator="equal">
      <formula>"No"</formula>
    </cfRule>
    <cfRule type="cellIs" dxfId="2144" priority="134" operator="equal">
      <formula>"Si"</formula>
    </cfRule>
  </conditionalFormatting>
  <conditionalFormatting sqref="AE31:AE32 W31:W32">
    <cfRule type="cellIs" dxfId="2143" priority="131" operator="equal">
      <formula>"En ejecución"</formula>
    </cfRule>
  </conditionalFormatting>
  <conditionalFormatting sqref="AH31:AH32">
    <cfRule type="cellIs" dxfId="2142" priority="128" stopIfTrue="1" operator="equal">
      <formula>"Faltan Registros"</formula>
    </cfRule>
    <cfRule type="cellIs" dxfId="2141" priority="129" stopIfTrue="1" operator="equal">
      <formula>"Completa"</formula>
    </cfRule>
    <cfRule type="cellIs" dxfId="2140" priority="130" stopIfTrue="1" operator="equal">
      <formula>"Ninguno"</formula>
    </cfRule>
  </conditionalFormatting>
  <conditionalFormatting sqref="W31">
    <cfRule type="cellIs" dxfId="2139" priority="127" stopIfTrue="1" operator="equal">
      <formula>"Suspendida"</formula>
    </cfRule>
  </conditionalFormatting>
  <conditionalFormatting sqref="AE31">
    <cfRule type="cellIs" dxfId="2138" priority="126" stopIfTrue="1" operator="equal">
      <formula>"Suspendida"</formula>
    </cfRule>
  </conditionalFormatting>
  <conditionalFormatting sqref="AH63 AH52:AH55 AH78:AH83 AH72:AH76 AH85">
    <cfRule type="cellIs" dxfId="2137" priority="116" stopIfTrue="1" operator="equal">
      <formula>"Faltan Registros"</formula>
    </cfRule>
    <cfRule type="cellIs" dxfId="2136" priority="117" stopIfTrue="1" operator="equal">
      <formula>"Completa"</formula>
    </cfRule>
    <cfRule type="cellIs" dxfId="2135" priority="118" stopIfTrue="1" operator="equal">
      <formula>"Ninguno"</formula>
    </cfRule>
  </conditionalFormatting>
  <conditionalFormatting sqref="W71:AD71">
    <cfRule type="cellIs" dxfId="2134" priority="113" operator="equal">
      <formula>"Aplazada"</formula>
    </cfRule>
    <cfRule type="cellIs" dxfId="2133" priority="114" operator="equal">
      <formula>"No"</formula>
    </cfRule>
    <cfRule type="cellIs" dxfId="2132" priority="115" operator="equal">
      <formula>"Si"</formula>
    </cfRule>
  </conditionalFormatting>
  <conditionalFormatting sqref="W71">
    <cfRule type="cellIs" dxfId="2131" priority="112" operator="equal">
      <formula>"En ejecución"</formula>
    </cfRule>
  </conditionalFormatting>
  <conditionalFormatting sqref="AH56:AH57">
    <cfRule type="cellIs" dxfId="2130" priority="106" stopIfTrue="1" operator="equal">
      <formula>"Faltan Registros"</formula>
    </cfRule>
    <cfRule type="cellIs" dxfId="2129" priority="107" stopIfTrue="1" operator="equal">
      <formula>"Completa"</formula>
    </cfRule>
    <cfRule type="cellIs" dxfId="2128" priority="108" stopIfTrue="1" operator="equal">
      <formula>"Ninguno"</formula>
    </cfRule>
  </conditionalFormatting>
  <conditionalFormatting sqref="W77:X77 Z77:AE77">
    <cfRule type="cellIs" dxfId="2127" priority="103" operator="equal">
      <formula>"Aplazada"</formula>
    </cfRule>
    <cfRule type="cellIs" dxfId="2126" priority="104" operator="equal">
      <formula>"No"</formula>
    </cfRule>
    <cfRule type="cellIs" dxfId="2125" priority="105" operator="equal">
      <formula>"Si"</formula>
    </cfRule>
  </conditionalFormatting>
  <conditionalFormatting sqref="AH77">
    <cfRule type="cellIs" dxfId="2124" priority="100" stopIfTrue="1" operator="equal">
      <formula>"Faltan Registros"</formula>
    </cfRule>
    <cfRule type="cellIs" dxfId="2123" priority="101" stopIfTrue="1" operator="equal">
      <formula>"Completa"</formula>
    </cfRule>
    <cfRule type="cellIs" dxfId="2122" priority="102" stopIfTrue="1" operator="equal">
      <formula>"Ninguno"</formula>
    </cfRule>
  </conditionalFormatting>
  <conditionalFormatting sqref="AH86">
    <cfRule type="cellIs" dxfId="2121" priority="94" stopIfTrue="1" operator="equal">
      <formula>"Faltan Registros"</formula>
    </cfRule>
    <cfRule type="cellIs" dxfId="2120" priority="95" stopIfTrue="1" operator="equal">
      <formula>"Completa"</formula>
    </cfRule>
    <cfRule type="cellIs" dxfId="2119" priority="96" stopIfTrue="1" operator="equal">
      <formula>"Ninguno"</formula>
    </cfRule>
  </conditionalFormatting>
  <conditionalFormatting sqref="AH87:AH88">
    <cfRule type="cellIs" dxfId="2118" priority="88" stopIfTrue="1" operator="equal">
      <formula>"Faltan Registros"</formula>
    </cfRule>
    <cfRule type="cellIs" dxfId="2117" priority="89" stopIfTrue="1" operator="equal">
      <formula>"Completa"</formula>
    </cfRule>
    <cfRule type="cellIs" dxfId="2116" priority="90" stopIfTrue="1" operator="equal">
      <formula>"Ninguno"</formula>
    </cfRule>
  </conditionalFormatting>
  <conditionalFormatting sqref="W87:X87 Z87:AE87">
    <cfRule type="cellIs" dxfId="2115" priority="85" operator="equal">
      <formula>"Aplazada"</formula>
    </cfRule>
    <cfRule type="cellIs" dxfId="2114" priority="86" operator="equal">
      <formula>"No"</formula>
    </cfRule>
    <cfRule type="cellIs" dxfId="2113" priority="87" operator="equal">
      <formula>"Si"</formula>
    </cfRule>
  </conditionalFormatting>
  <conditionalFormatting sqref="AH84">
    <cfRule type="cellIs" dxfId="2112" priority="82" stopIfTrue="1" operator="equal">
      <formula>"Faltan Registros"</formula>
    </cfRule>
    <cfRule type="cellIs" dxfId="2111" priority="83" stopIfTrue="1" operator="equal">
      <formula>"Completa"</formula>
    </cfRule>
    <cfRule type="cellIs" dxfId="2110" priority="84" stopIfTrue="1" operator="equal">
      <formula>"Ninguno"</formula>
    </cfRule>
  </conditionalFormatting>
  <conditionalFormatting sqref="W88:X88 Z88:AE88">
    <cfRule type="cellIs" dxfId="2109" priority="76" operator="equal">
      <formula>"Aplazada"</formula>
    </cfRule>
    <cfRule type="cellIs" dxfId="2108" priority="77" operator="equal">
      <formula>"No"</formula>
    </cfRule>
    <cfRule type="cellIs" dxfId="2107" priority="78" operator="equal">
      <formula>"Si"</formula>
    </cfRule>
  </conditionalFormatting>
  <conditionalFormatting sqref="X56">
    <cfRule type="cellIs" dxfId="2106" priority="73" operator="equal">
      <formula>"Aplazada"</formula>
    </cfRule>
    <cfRule type="cellIs" dxfId="2105" priority="74" operator="equal">
      <formula>"No"</formula>
    </cfRule>
    <cfRule type="cellIs" dxfId="2104" priority="75" operator="equal">
      <formula>"Si"</formula>
    </cfRule>
  </conditionalFormatting>
  <conditionalFormatting sqref="Z56:AD56">
    <cfRule type="cellIs" dxfId="2103" priority="70" operator="equal">
      <formula>"Aplazada"</formula>
    </cfRule>
    <cfRule type="cellIs" dxfId="2102" priority="71" operator="equal">
      <formula>"No"</formula>
    </cfRule>
    <cfRule type="cellIs" dxfId="2101" priority="72" operator="equal">
      <formula>"Si"</formula>
    </cfRule>
  </conditionalFormatting>
  <conditionalFormatting sqref="X58">
    <cfRule type="cellIs" dxfId="2100" priority="67" operator="equal">
      <formula>"Aplazada"</formula>
    </cfRule>
    <cfRule type="cellIs" dxfId="2099" priority="68" operator="equal">
      <formula>"No"</formula>
    </cfRule>
    <cfRule type="cellIs" dxfId="2098" priority="69" operator="equal">
      <formula>"Si"</formula>
    </cfRule>
  </conditionalFormatting>
  <conditionalFormatting sqref="AE58">
    <cfRule type="cellIs" dxfId="2097" priority="64" operator="equal">
      <formula>"Aplazada"</formula>
    </cfRule>
    <cfRule type="cellIs" dxfId="2096" priority="65" operator="equal">
      <formula>"No"</formula>
    </cfRule>
    <cfRule type="cellIs" dxfId="2095" priority="66" operator="equal">
      <formula>"Si"</formula>
    </cfRule>
  </conditionalFormatting>
  <conditionalFormatting sqref="Z58:AD58">
    <cfRule type="cellIs" dxfId="2094" priority="61" operator="equal">
      <formula>"Aplazada"</formula>
    </cfRule>
    <cfRule type="cellIs" dxfId="2093" priority="62" operator="equal">
      <formula>"No"</formula>
    </cfRule>
    <cfRule type="cellIs" dxfId="2092" priority="63" operator="equal">
      <formula>"Si"</formula>
    </cfRule>
  </conditionalFormatting>
  <conditionalFormatting sqref="AE80">
    <cfRule type="cellIs" dxfId="2091" priority="58" operator="equal">
      <formula>"Aplazada"</formula>
    </cfRule>
    <cfRule type="cellIs" dxfId="2090" priority="59" operator="equal">
      <formula>"No"</formula>
    </cfRule>
    <cfRule type="cellIs" dxfId="2089" priority="60" operator="equal">
      <formula>"Si"</formula>
    </cfRule>
  </conditionalFormatting>
  <conditionalFormatting sqref="X80">
    <cfRule type="cellIs" dxfId="2088" priority="55" operator="equal">
      <formula>"Aplazada"</formula>
    </cfRule>
    <cfRule type="cellIs" dxfId="2087" priority="56" operator="equal">
      <formula>"No"</formula>
    </cfRule>
    <cfRule type="cellIs" dxfId="2086" priority="57" operator="equal">
      <formula>"Si"</formula>
    </cfRule>
  </conditionalFormatting>
  <conditionalFormatting sqref="Z80:AD80">
    <cfRule type="cellIs" dxfId="2085" priority="52" operator="equal">
      <formula>"Aplazada"</formula>
    </cfRule>
    <cfRule type="cellIs" dxfId="2084" priority="53" operator="equal">
      <formula>"No"</formula>
    </cfRule>
    <cfRule type="cellIs" dxfId="2083" priority="54" operator="equal">
      <formula>"Si"</formula>
    </cfRule>
  </conditionalFormatting>
  <conditionalFormatting sqref="W82">
    <cfRule type="cellIs" dxfId="2082" priority="49" operator="equal">
      <formula>"Aplazada"</formula>
    </cfRule>
    <cfRule type="cellIs" dxfId="2081" priority="50" operator="equal">
      <formula>"No"</formula>
    </cfRule>
    <cfRule type="cellIs" dxfId="2080" priority="51" operator="equal">
      <formula>"Si"</formula>
    </cfRule>
  </conditionalFormatting>
  <conditionalFormatting sqref="AE82">
    <cfRule type="cellIs" dxfId="2079" priority="46" operator="equal">
      <formula>"Aplazada"</formula>
    </cfRule>
    <cfRule type="cellIs" dxfId="2078" priority="47" operator="equal">
      <formula>"No"</formula>
    </cfRule>
    <cfRule type="cellIs" dxfId="2077" priority="48" operator="equal">
      <formula>"Si"</formula>
    </cfRule>
  </conditionalFormatting>
  <conditionalFormatting sqref="X82">
    <cfRule type="cellIs" dxfId="2076" priority="43" operator="equal">
      <formula>"Aplazada"</formula>
    </cfRule>
    <cfRule type="cellIs" dxfId="2075" priority="44" operator="equal">
      <formula>"No"</formula>
    </cfRule>
    <cfRule type="cellIs" dxfId="2074" priority="45" operator="equal">
      <formula>"Si"</formula>
    </cfRule>
  </conditionalFormatting>
  <conditionalFormatting sqref="Z82:AD82">
    <cfRule type="cellIs" dxfId="2073" priority="40" operator="equal">
      <formula>"Aplazada"</formula>
    </cfRule>
    <cfRule type="cellIs" dxfId="2072" priority="41" operator="equal">
      <formula>"No"</formula>
    </cfRule>
    <cfRule type="cellIs" dxfId="2071" priority="42" operator="equal">
      <formula>"Si"</formula>
    </cfRule>
  </conditionalFormatting>
  <conditionalFormatting sqref="W83">
    <cfRule type="cellIs" dxfId="2070" priority="37" operator="equal">
      <formula>"Aplazada"</formula>
    </cfRule>
    <cfRule type="cellIs" dxfId="2069" priority="38" operator="equal">
      <formula>"No"</formula>
    </cfRule>
    <cfRule type="cellIs" dxfId="2068" priority="39" operator="equal">
      <formula>"Si"</formula>
    </cfRule>
  </conditionalFormatting>
  <conditionalFormatting sqref="AE83">
    <cfRule type="cellIs" dxfId="2067" priority="34" operator="equal">
      <formula>"Aplazada"</formula>
    </cfRule>
    <cfRule type="cellIs" dxfId="2066" priority="35" operator="equal">
      <formula>"No"</formula>
    </cfRule>
    <cfRule type="cellIs" dxfId="2065" priority="36" operator="equal">
      <formula>"Si"</formula>
    </cfRule>
  </conditionalFormatting>
  <conditionalFormatting sqref="X83">
    <cfRule type="cellIs" dxfId="2064" priority="31" operator="equal">
      <formula>"Aplazada"</formula>
    </cfRule>
    <cfRule type="cellIs" dxfId="2063" priority="32" operator="equal">
      <formula>"No"</formula>
    </cfRule>
    <cfRule type="cellIs" dxfId="2062" priority="33" operator="equal">
      <formula>"Si"</formula>
    </cfRule>
  </conditionalFormatting>
  <conditionalFormatting sqref="Z83:AD83">
    <cfRule type="cellIs" dxfId="2061" priority="28" operator="equal">
      <formula>"Aplazada"</formula>
    </cfRule>
    <cfRule type="cellIs" dxfId="2060" priority="29" operator="equal">
      <formula>"No"</formula>
    </cfRule>
    <cfRule type="cellIs" dxfId="2059" priority="30" operator="equal">
      <formula>"Si"</formula>
    </cfRule>
  </conditionalFormatting>
  <conditionalFormatting sqref="W84">
    <cfRule type="cellIs" dxfId="2058" priority="25" operator="equal">
      <formula>"Aplazada"</formula>
    </cfRule>
    <cfRule type="cellIs" dxfId="2057" priority="26" operator="equal">
      <formula>"No"</formula>
    </cfRule>
    <cfRule type="cellIs" dxfId="2056" priority="27" operator="equal">
      <formula>"Si"</formula>
    </cfRule>
  </conditionalFormatting>
  <conditionalFormatting sqref="AE84">
    <cfRule type="cellIs" dxfId="2055" priority="22" operator="equal">
      <formula>"Aplazada"</formula>
    </cfRule>
    <cfRule type="cellIs" dxfId="2054" priority="23" operator="equal">
      <formula>"No"</formula>
    </cfRule>
    <cfRule type="cellIs" dxfId="2053" priority="24" operator="equal">
      <formula>"Si"</formula>
    </cfRule>
  </conditionalFormatting>
  <conditionalFormatting sqref="X84">
    <cfRule type="cellIs" dxfId="2052" priority="19" operator="equal">
      <formula>"Aplazada"</formula>
    </cfRule>
    <cfRule type="cellIs" dxfId="2051" priority="20" operator="equal">
      <formula>"No"</formula>
    </cfRule>
    <cfRule type="cellIs" dxfId="2050" priority="21" operator="equal">
      <formula>"Si"</formula>
    </cfRule>
  </conditionalFormatting>
  <conditionalFormatting sqref="Z84:AD84">
    <cfRule type="cellIs" dxfId="2049" priority="16" operator="equal">
      <formula>"Aplazada"</formula>
    </cfRule>
    <cfRule type="cellIs" dxfId="2048" priority="17" operator="equal">
      <formula>"No"</formula>
    </cfRule>
    <cfRule type="cellIs" dxfId="2047" priority="18" operator="equal">
      <formula>"Si"</formula>
    </cfRule>
  </conditionalFormatting>
  <conditionalFormatting sqref="W85:W86">
    <cfRule type="cellIs" dxfId="2046" priority="13" operator="equal">
      <formula>"Aplazada"</formula>
    </cfRule>
    <cfRule type="cellIs" dxfId="2045" priority="14" operator="equal">
      <formula>"No"</formula>
    </cfRule>
    <cfRule type="cellIs" dxfId="2044" priority="15" operator="equal">
      <formula>"Si"</formula>
    </cfRule>
  </conditionalFormatting>
  <conditionalFormatting sqref="AE85:AE86">
    <cfRule type="cellIs" dxfId="2043" priority="10" operator="equal">
      <formula>"Aplazada"</formula>
    </cfRule>
    <cfRule type="cellIs" dxfId="2042" priority="11" operator="equal">
      <formula>"No"</formula>
    </cfRule>
    <cfRule type="cellIs" dxfId="2041" priority="12" operator="equal">
      <formula>"Si"</formula>
    </cfRule>
  </conditionalFormatting>
  <conditionalFormatting sqref="X85:X86">
    <cfRule type="cellIs" dxfId="2040" priority="7" operator="equal">
      <formula>"Aplazada"</formula>
    </cfRule>
    <cfRule type="cellIs" dxfId="2039" priority="8" operator="equal">
      <formula>"No"</formula>
    </cfRule>
    <cfRule type="cellIs" dxfId="2038" priority="9" operator="equal">
      <formula>"Si"</formula>
    </cfRule>
  </conditionalFormatting>
  <conditionalFormatting sqref="Z85:AD86">
    <cfRule type="cellIs" dxfId="2037" priority="4" operator="equal">
      <formula>"Aplazada"</formula>
    </cfRule>
    <cfRule type="cellIs" dxfId="2036" priority="5" operator="equal">
      <formula>"No"</formula>
    </cfRule>
    <cfRule type="cellIs" dxfId="2035" priority="6" operator="equal">
      <formula>"Si"</formula>
    </cfRule>
  </conditionalFormatting>
  <conditionalFormatting sqref="Y78">
    <cfRule type="cellIs" dxfId="2034" priority="1" operator="equal">
      <formula>"Aplazada"</formula>
    </cfRule>
    <cfRule type="cellIs" dxfId="2033" priority="2" operator="equal">
      <formula>"No"</formula>
    </cfRule>
    <cfRule type="cellIs" dxfId="2032" priority="3" operator="equal">
      <formula>"Si"</formula>
    </cfRule>
  </conditionalFormatting>
  <dataValidations count="6">
    <dataValidation type="list" allowBlank="1" showInputMessage="1" showErrorMessage="1" sqref="AE17 AE29 AE25 AE31 W62 W66 W71 W17:W42">
      <formula1>"En ejecución,Si,No,Aplazada,Suspendida"</formula1>
    </dataValidation>
    <dataValidation type="list" allowBlank="1" showInputMessage="1" showErrorMessage="1" sqref="AH17:AH42 AH52:AH88">
      <formula1>"Completa, Faltan Registros, Ninguno"</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W53:W57 AE52:AE58 AE41 AE63 W79 AA54:AA58 W81 AC54:AC58 AB52:AB58 AA80:AC80 AA82:AC86 AE72:AE88">
      <formula1>"Si,No,Aplazada"</formula1>
    </dataValidation>
    <dataValidation type="list" allowBlank="1" showInputMessage="1" showErrorMessage="1" sqref="F31 F33 F23 F35 F17 F27 F25 F29 F41 F21 F37 F19 F39">
      <formula1>"1,2,3,4"</formula1>
    </dataValidation>
    <dataValidation type="list" allowBlank="1" showInputMessage="1" showErrorMessage="1" sqref="W72:W78 W52 W58:W61 W63:W65 W67:W70 W80 W82:W88">
      <formula1>"Si,No,Aplazada, Suspendida"</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04"/>
  <sheetViews>
    <sheetView tabSelected="1" topLeftCell="A19" zoomScale="40" zoomScaleNormal="40" workbookViewId="0">
      <selection activeCell="T40" sqref="T40"/>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324">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325"/>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54.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43099</v>
      </c>
      <c r="Z15" s="462"/>
      <c r="AA15" s="463" t="s">
        <v>17</v>
      </c>
      <c r="AB15" s="463"/>
      <c r="AC15" s="463"/>
      <c r="AD15" s="463"/>
      <c r="AE15" s="463"/>
      <c r="AF15" s="464"/>
    </row>
    <row r="16" spans="1:36" ht="133.5"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328">
        <v>80</v>
      </c>
      <c r="I17" s="443">
        <f>F17*H17</f>
        <v>160</v>
      </c>
      <c r="J17" s="53" t="s">
        <v>125</v>
      </c>
      <c r="K17" s="327"/>
      <c r="L17" s="327"/>
      <c r="M17" s="54"/>
      <c r="N17" s="75" t="s">
        <v>71</v>
      </c>
      <c r="O17" s="326"/>
      <c r="P17" s="326"/>
      <c r="Q17" s="327"/>
      <c r="R17" s="327"/>
      <c r="S17" s="327"/>
      <c r="T17" s="327"/>
      <c r="U17" s="213"/>
      <c r="V17" s="55"/>
      <c r="W17" s="56" t="s">
        <v>72</v>
      </c>
      <c r="X17" s="57" t="s">
        <v>151</v>
      </c>
      <c r="Y17" s="58">
        <v>80</v>
      </c>
      <c r="Z17" s="335">
        <v>42851</v>
      </c>
      <c r="AA17" s="335">
        <v>42852</v>
      </c>
      <c r="AB17" s="335">
        <v>42886</v>
      </c>
      <c r="AC17" s="335">
        <v>42886</v>
      </c>
      <c r="AD17" s="53" t="s">
        <v>152</v>
      </c>
      <c r="AE17" s="114" t="s">
        <v>72</v>
      </c>
      <c r="AF17" s="60" t="s">
        <v>154</v>
      </c>
      <c r="AH17" s="61"/>
    </row>
    <row r="18" spans="2:34" ht="95.25" customHeight="1" x14ac:dyDescent="0.2">
      <c r="B18" s="51">
        <v>2</v>
      </c>
      <c r="C18" s="182" t="s">
        <v>43</v>
      </c>
      <c r="D18" s="422" t="s">
        <v>126</v>
      </c>
      <c r="E18" s="423"/>
      <c r="F18" s="437"/>
      <c r="G18" s="52" t="s">
        <v>73</v>
      </c>
      <c r="H18" s="328">
        <v>80</v>
      </c>
      <c r="I18" s="377"/>
      <c r="J18" s="53" t="s">
        <v>125</v>
      </c>
      <c r="K18" s="327"/>
      <c r="L18" s="213"/>
      <c r="M18" s="213"/>
      <c r="N18" s="136"/>
      <c r="O18" s="213"/>
      <c r="P18" s="213"/>
      <c r="Q18" s="213"/>
      <c r="R18" s="213"/>
      <c r="S18" s="75" t="s">
        <v>71</v>
      </c>
      <c r="T18" s="213"/>
      <c r="V18" s="55"/>
      <c r="W18" s="56" t="s">
        <v>72</v>
      </c>
      <c r="X18" s="57" t="s">
        <v>151</v>
      </c>
      <c r="Y18" s="58">
        <v>100</v>
      </c>
      <c r="Z18" s="335">
        <v>42977</v>
      </c>
      <c r="AA18" s="335">
        <v>42985</v>
      </c>
      <c r="AB18" s="335">
        <v>43039</v>
      </c>
      <c r="AC18" s="335">
        <v>43039</v>
      </c>
      <c r="AD18" s="53" t="s">
        <v>226</v>
      </c>
      <c r="AE18" s="117" t="s">
        <v>72</v>
      </c>
      <c r="AF18" s="131" t="s">
        <v>154</v>
      </c>
      <c r="AH18" s="61"/>
    </row>
    <row r="19" spans="2:34" ht="148.5" customHeight="1" x14ac:dyDescent="0.2">
      <c r="B19" s="51">
        <v>3</v>
      </c>
      <c r="C19" s="182" t="s">
        <v>45</v>
      </c>
      <c r="D19" s="434" t="s">
        <v>132</v>
      </c>
      <c r="E19" s="435"/>
      <c r="F19" s="63">
        <v>1</v>
      </c>
      <c r="G19" s="64" t="s">
        <v>25</v>
      </c>
      <c r="H19" s="330">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337">
        <v>42802</v>
      </c>
      <c r="AA19" s="337">
        <v>42803</v>
      </c>
      <c r="AB19" s="337">
        <v>42823</v>
      </c>
      <c r="AC19" s="337">
        <v>42817</v>
      </c>
      <c r="AD19" s="120" t="s">
        <v>156</v>
      </c>
      <c r="AE19" s="115" t="s">
        <v>72</v>
      </c>
      <c r="AF19" s="68" t="s">
        <v>154</v>
      </c>
      <c r="AH19" s="61"/>
    </row>
    <row r="20" spans="2:34" ht="105" customHeight="1" x14ac:dyDescent="0.2">
      <c r="B20" s="51">
        <v>4</v>
      </c>
      <c r="C20" s="182" t="s">
        <v>45</v>
      </c>
      <c r="D20" s="434" t="s">
        <v>126</v>
      </c>
      <c r="E20" s="435"/>
      <c r="F20" s="327"/>
      <c r="G20" s="64" t="s">
        <v>30</v>
      </c>
      <c r="H20" s="330">
        <v>80</v>
      </c>
      <c r="I20" s="328"/>
      <c r="J20" s="65" t="s">
        <v>128</v>
      </c>
      <c r="K20" s="331"/>
      <c r="L20" s="329"/>
      <c r="M20" s="329"/>
      <c r="N20" s="136"/>
      <c r="O20" s="136"/>
      <c r="P20" s="136"/>
      <c r="Q20" s="329"/>
      <c r="R20" s="183" t="s">
        <v>71</v>
      </c>
      <c r="S20" s="329"/>
      <c r="T20" s="329"/>
      <c r="U20" s="83"/>
      <c r="V20" s="140"/>
      <c r="W20" s="56" t="s">
        <v>72</v>
      </c>
      <c r="X20" s="133" t="s">
        <v>155</v>
      </c>
      <c r="Y20" s="100">
        <v>80</v>
      </c>
      <c r="Z20" s="337">
        <v>42961</v>
      </c>
      <c r="AA20" s="337">
        <v>42962</v>
      </c>
      <c r="AB20" s="337">
        <v>42990</v>
      </c>
      <c r="AC20" s="337">
        <v>42982</v>
      </c>
      <c r="AD20" s="120" t="s">
        <v>223</v>
      </c>
      <c r="AE20" s="117" t="s">
        <v>72</v>
      </c>
      <c r="AF20" s="60" t="s">
        <v>174</v>
      </c>
      <c r="AH20" s="61"/>
    </row>
    <row r="21" spans="2:34" ht="81.75" customHeight="1" x14ac:dyDescent="0.2">
      <c r="B21" s="51">
        <v>5</v>
      </c>
      <c r="C21" s="182" t="s">
        <v>44</v>
      </c>
      <c r="D21" s="422" t="s">
        <v>124</v>
      </c>
      <c r="E21" s="423"/>
      <c r="F21" s="438">
        <v>2</v>
      </c>
      <c r="G21" s="64" t="s">
        <v>26</v>
      </c>
      <c r="H21" s="330">
        <v>80</v>
      </c>
      <c r="I21" s="375">
        <f>F21*H21</f>
        <v>160</v>
      </c>
      <c r="J21" s="71" t="s">
        <v>129</v>
      </c>
      <c r="K21" s="331"/>
      <c r="L21" s="329"/>
      <c r="M21" s="137"/>
      <c r="N21" s="183" t="s">
        <v>71</v>
      </c>
      <c r="O21" s="137"/>
      <c r="P21" s="329"/>
      <c r="Q21" s="329"/>
      <c r="R21" s="329"/>
      <c r="S21" s="329"/>
      <c r="T21" s="329"/>
      <c r="U21" s="329"/>
      <c r="V21" s="140"/>
      <c r="W21" s="56" t="s">
        <v>72</v>
      </c>
      <c r="X21" s="133" t="s">
        <v>157</v>
      </c>
      <c r="Y21" s="100">
        <v>80</v>
      </c>
      <c r="Z21" s="337">
        <v>42829</v>
      </c>
      <c r="AA21" s="337">
        <v>42831</v>
      </c>
      <c r="AB21" s="337">
        <v>42881</v>
      </c>
      <c r="AC21" s="337">
        <v>42859</v>
      </c>
      <c r="AD21" s="120" t="s">
        <v>158</v>
      </c>
      <c r="AE21" s="116" t="s">
        <v>72</v>
      </c>
      <c r="AF21" s="68" t="s">
        <v>154</v>
      </c>
      <c r="AH21" s="61"/>
    </row>
    <row r="22" spans="2:34" ht="102.75" customHeight="1" x14ac:dyDescent="0.2">
      <c r="B22" s="51">
        <v>6</v>
      </c>
      <c r="C22" s="182" t="s">
        <v>44</v>
      </c>
      <c r="D22" s="422" t="s">
        <v>126</v>
      </c>
      <c r="E22" s="423"/>
      <c r="F22" s="437"/>
      <c r="G22" s="64" t="s">
        <v>73</v>
      </c>
      <c r="H22" s="330">
        <v>80</v>
      </c>
      <c r="I22" s="377"/>
      <c r="J22" s="71" t="s">
        <v>129</v>
      </c>
      <c r="K22" s="331"/>
      <c r="L22" s="213"/>
      <c r="M22" s="83"/>
      <c r="N22" s="213"/>
      <c r="O22" s="83"/>
      <c r="P22" s="213"/>
      <c r="Q22" s="329"/>
      <c r="R22" s="329"/>
      <c r="S22" s="183" t="s">
        <v>71</v>
      </c>
      <c r="T22" s="329"/>
      <c r="U22" s="329"/>
      <c r="V22" s="140"/>
      <c r="W22" s="56" t="s">
        <v>72</v>
      </c>
      <c r="X22" s="133" t="s">
        <v>157</v>
      </c>
      <c r="Y22" s="100">
        <v>80</v>
      </c>
      <c r="Z22" s="337">
        <v>43060</v>
      </c>
      <c r="AA22" s="337">
        <v>43062</v>
      </c>
      <c r="AB22" s="134"/>
      <c r="AC22" s="337">
        <v>43456</v>
      </c>
      <c r="AD22" s="120" t="s">
        <v>255</v>
      </c>
      <c r="AE22" s="116" t="s">
        <v>72</v>
      </c>
      <c r="AF22" s="68" t="s">
        <v>154</v>
      </c>
      <c r="AH22" s="61"/>
    </row>
    <row r="23" spans="2:34" ht="99" customHeight="1" x14ac:dyDescent="0.2">
      <c r="B23" s="51">
        <v>7</v>
      </c>
      <c r="C23" s="184" t="s">
        <v>46</v>
      </c>
      <c r="D23" s="422" t="s">
        <v>124</v>
      </c>
      <c r="E23" s="423"/>
      <c r="F23" s="436">
        <v>2</v>
      </c>
      <c r="G23" s="64" t="s">
        <v>26</v>
      </c>
      <c r="H23" s="330">
        <v>80</v>
      </c>
      <c r="I23" s="375">
        <f t="shared" si="0"/>
        <v>160</v>
      </c>
      <c r="J23" s="53" t="s">
        <v>130</v>
      </c>
      <c r="K23" s="331"/>
      <c r="L23" s="329"/>
      <c r="M23" s="329"/>
      <c r="N23" s="183" t="s">
        <v>71</v>
      </c>
      <c r="O23" s="329"/>
      <c r="P23" s="329"/>
      <c r="Q23" s="329"/>
      <c r="R23" s="329"/>
      <c r="S23" s="329"/>
      <c r="T23" s="329"/>
      <c r="U23" s="329"/>
      <c r="V23" s="140"/>
      <c r="W23" s="56" t="s">
        <v>72</v>
      </c>
      <c r="X23" s="133" t="s">
        <v>160</v>
      </c>
      <c r="Y23" s="100">
        <v>100</v>
      </c>
      <c r="Z23" s="337">
        <v>42915</v>
      </c>
      <c r="AA23" s="337">
        <v>42916</v>
      </c>
      <c r="AB23" s="337">
        <v>42950</v>
      </c>
      <c r="AC23" s="337">
        <v>42944</v>
      </c>
      <c r="AD23" s="120" t="s">
        <v>189</v>
      </c>
      <c r="AE23" s="117" t="s">
        <v>72</v>
      </c>
      <c r="AF23" s="276" t="s">
        <v>154</v>
      </c>
      <c r="AH23" s="61"/>
    </row>
    <row r="24" spans="2:34" ht="60.75" customHeight="1" x14ac:dyDescent="0.2">
      <c r="B24" s="51">
        <v>8</v>
      </c>
      <c r="C24" s="184" t="s">
        <v>46</v>
      </c>
      <c r="D24" s="422" t="s">
        <v>126</v>
      </c>
      <c r="E24" s="423"/>
      <c r="F24" s="437"/>
      <c r="G24" s="64" t="s">
        <v>30</v>
      </c>
      <c r="H24" s="330">
        <v>80</v>
      </c>
      <c r="I24" s="377"/>
      <c r="J24" s="53" t="s">
        <v>130</v>
      </c>
      <c r="K24" s="331"/>
      <c r="L24" s="329"/>
      <c r="M24" s="329"/>
      <c r="N24" s="329"/>
      <c r="O24" s="329"/>
      <c r="P24" s="329"/>
      <c r="Q24" s="329"/>
      <c r="R24" s="183" t="s">
        <v>71</v>
      </c>
      <c r="S24" s="329"/>
      <c r="T24" s="329"/>
      <c r="U24" s="331"/>
      <c r="V24" s="73"/>
      <c r="W24" s="56" t="s">
        <v>72</v>
      </c>
      <c r="X24" s="57" t="s">
        <v>160</v>
      </c>
      <c r="Y24" s="58">
        <v>80</v>
      </c>
      <c r="Z24" s="335">
        <v>43068</v>
      </c>
      <c r="AA24" s="335">
        <v>43069</v>
      </c>
      <c r="AB24" s="335">
        <v>43463</v>
      </c>
      <c r="AC24" s="335">
        <v>43463</v>
      </c>
      <c r="AD24" s="53" t="s">
        <v>223</v>
      </c>
      <c r="AE24" s="117" t="s">
        <v>72</v>
      </c>
      <c r="AF24" s="60" t="s">
        <v>154</v>
      </c>
      <c r="AH24" s="61"/>
    </row>
    <row r="25" spans="2:34" ht="117.75" customHeight="1" x14ac:dyDescent="0.2">
      <c r="B25" s="51">
        <v>9</v>
      </c>
      <c r="C25" s="184" t="s">
        <v>49</v>
      </c>
      <c r="D25" s="422" t="s">
        <v>124</v>
      </c>
      <c r="E25" s="423"/>
      <c r="F25" s="436">
        <v>2</v>
      </c>
      <c r="G25" s="64" t="s">
        <v>27</v>
      </c>
      <c r="H25" s="330">
        <v>80</v>
      </c>
      <c r="I25" s="375">
        <f>F25*H25</f>
        <v>160</v>
      </c>
      <c r="J25" s="65" t="s">
        <v>131</v>
      </c>
      <c r="K25" s="66"/>
      <c r="L25" s="82"/>
      <c r="M25" s="82"/>
      <c r="N25" s="82"/>
      <c r="O25" s="183" t="s">
        <v>71</v>
      </c>
      <c r="P25" s="82"/>
      <c r="Q25" s="82"/>
      <c r="R25" s="82"/>
      <c r="S25" s="82"/>
      <c r="T25" s="82"/>
      <c r="U25" s="66"/>
      <c r="V25" s="62"/>
      <c r="W25" s="56" t="s">
        <v>72</v>
      </c>
      <c r="X25" s="81" t="s">
        <v>161</v>
      </c>
      <c r="Y25" s="58">
        <v>80</v>
      </c>
      <c r="Z25" s="335">
        <v>42872</v>
      </c>
      <c r="AA25" s="335">
        <v>42873</v>
      </c>
      <c r="AB25" s="335">
        <v>42916</v>
      </c>
      <c r="AC25" s="335">
        <v>42916</v>
      </c>
      <c r="AD25" s="53" t="s">
        <v>162</v>
      </c>
      <c r="AE25" s="336" t="s">
        <v>72</v>
      </c>
      <c r="AF25" s="68" t="s">
        <v>154</v>
      </c>
      <c r="AH25" s="61"/>
    </row>
    <row r="26" spans="2:34" ht="73.5" customHeight="1" x14ac:dyDescent="0.2">
      <c r="B26" s="51">
        <v>10</v>
      </c>
      <c r="C26" s="184" t="s">
        <v>49</v>
      </c>
      <c r="D26" s="422" t="s">
        <v>126</v>
      </c>
      <c r="E26" s="423"/>
      <c r="F26" s="437"/>
      <c r="G26" s="64" t="s">
        <v>32</v>
      </c>
      <c r="H26" s="330">
        <v>80</v>
      </c>
      <c r="I26" s="377"/>
      <c r="J26" s="65" t="s">
        <v>131</v>
      </c>
      <c r="K26" s="66"/>
      <c r="L26" s="82"/>
      <c r="M26" s="82"/>
      <c r="N26" s="82"/>
      <c r="O26" s="82"/>
      <c r="P26" s="82"/>
      <c r="Q26" s="82"/>
      <c r="R26" s="329"/>
      <c r="S26" s="72" t="s">
        <v>71</v>
      </c>
      <c r="T26" s="329"/>
      <c r="U26" s="66"/>
      <c r="V26" s="62"/>
      <c r="W26" s="56" t="s">
        <v>72</v>
      </c>
      <c r="X26" s="57" t="s">
        <v>161</v>
      </c>
      <c r="Y26" s="58">
        <v>80</v>
      </c>
      <c r="Z26" s="335">
        <v>43005</v>
      </c>
      <c r="AA26" s="337">
        <v>43007</v>
      </c>
      <c r="AB26" s="337">
        <v>43056</v>
      </c>
      <c r="AC26" s="135">
        <v>43056</v>
      </c>
      <c r="AD26" s="53" t="s">
        <v>163</v>
      </c>
      <c r="AE26" s="117" t="s">
        <v>72</v>
      </c>
      <c r="AF26" s="68" t="s">
        <v>154</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329"/>
      <c r="N27" s="185" t="s">
        <v>71</v>
      </c>
      <c r="O27" s="136"/>
      <c r="P27" s="137"/>
      <c r="Q27" s="82"/>
      <c r="R27" s="82"/>
      <c r="S27" s="82"/>
      <c r="T27" s="136"/>
      <c r="U27" s="77"/>
      <c r="V27" s="62"/>
      <c r="W27" s="56" t="s">
        <v>72</v>
      </c>
      <c r="X27" s="57" t="s">
        <v>161</v>
      </c>
      <c r="Y27" s="58">
        <v>80</v>
      </c>
      <c r="Z27" s="335">
        <v>42828</v>
      </c>
      <c r="AA27" s="335">
        <v>42830</v>
      </c>
      <c r="AB27" s="335">
        <v>42880</v>
      </c>
      <c r="AC27" s="335">
        <v>42880</v>
      </c>
      <c r="AD27" s="53" t="s">
        <v>162</v>
      </c>
      <c r="AE27" s="115" t="s">
        <v>72</v>
      </c>
      <c r="AF27" s="68" t="s">
        <v>154</v>
      </c>
      <c r="AH27" s="61"/>
    </row>
    <row r="28" spans="2:34" ht="60" customHeight="1" x14ac:dyDescent="0.2">
      <c r="B28" s="51">
        <v>12</v>
      </c>
      <c r="C28" s="184" t="s">
        <v>48</v>
      </c>
      <c r="D28" s="422" t="s">
        <v>126</v>
      </c>
      <c r="E28" s="423"/>
      <c r="F28" s="437"/>
      <c r="G28" s="52" t="s">
        <v>73</v>
      </c>
      <c r="H28" s="333">
        <v>80</v>
      </c>
      <c r="I28" s="377"/>
      <c r="J28" s="65" t="s">
        <v>131</v>
      </c>
      <c r="K28" s="66"/>
      <c r="L28" s="82"/>
      <c r="M28" s="82"/>
      <c r="N28" s="95"/>
      <c r="O28" s="138"/>
      <c r="P28" s="83"/>
      <c r="Q28" s="95"/>
      <c r="R28" s="95"/>
      <c r="S28" s="183" t="s">
        <v>71</v>
      </c>
      <c r="T28" s="82"/>
      <c r="U28" s="18"/>
      <c r="V28" s="80"/>
      <c r="W28" s="56" t="s">
        <v>72</v>
      </c>
      <c r="X28" s="57" t="s">
        <v>161</v>
      </c>
      <c r="Y28" s="58">
        <v>80</v>
      </c>
      <c r="Z28" s="335">
        <v>42989</v>
      </c>
      <c r="AA28" s="335">
        <v>42990</v>
      </c>
      <c r="AB28" s="335">
        <v>43060</v>
      </c>
      <c r="AC28" s="335">
        <v>43060</v>
      </c>
      <c r="AD28" s="53" t="s">
        <v>223</v>
      </c>
      <c r="AE28" s="117" t="s">
        <v>72</v>
      </c>
      <c r="AF28" s="125" t="s">
        <v>154</v>
      </c>
      <c r="AH28" s="61"/>
    </row>
    <row r="29" spans="2:34" ht="97.5" customHeight="1" x14ac:dyDescent="0.2">
      <c r="B29" s="51">
        <v>13</v>
      </c>
      <c r="C29" s="184" t="s">
        <v>47</v>
      </c>
      <c r="D29" s="422" t="s">
        <v>124</v>
      </c>
      <c r="E29" s="423"/>
      <c r="F29" s="436">
        <v>2</v>
      </c>
      <c r="G29" s="64" t="s">
        <v>25</v>
      </c>
      <c r="H29" s="330">
        <v>80</v>
      </c>
      <c r="I29" s="375"/>
      <c r="J29" s="53" t="s">
        <v>130</v>
      </c>
      <c r="K29" s="331"/>
      <c r="L29" s="329"/>
      <c r="M29" s="185" t="s">
        <v>71</v>
      </c>
      <c r="N29" s="82"/>
      <c r="O29" s="329"/>
      <c r="P29" s="329"/>
      <c r="Q29" s="329"/>
      <c r="R29" s="329"/>
      <c r="S29" s="329"/>
      <c r="T29" s="329"/>
      <c r="U29" s="331"/>
      <c r="V29" s="73"/>
      <c r="W29" s="56" t="s">
        <v>72</v>
      </c>
      <c r="X29" s="57" t="s">
        <v>160</v>
      </c>
      <c r="Y29" s="100">
        <v>100</v>
      </c>
      <c r="Z29" s="335">
        <v>42845</v>
      </c>
      <c r="AA29" s="335">
        <v>42849</v>
      </c>
      <c r="AB29" s="335">
        <v>42934</v>
      </c>
      <c r="AC29" s="335">
        <v>42934</v>
      </c>
      <c r="AD29" s="53" t="s">
        <v>189</v>
      </c>
      <c r="AE29" s="117" t="s">
        <v>72</v>
      </c>
      <c r="AF29" s="276" t="s">
        <v>154</v>
      </c>
      <c r="AH29" s="61"/>
    </row>
    <row r="30" spans="2:34" ht="96" customHeight="1" x14ac:dyDescent="0.2">
      <c r="B30" s="51">
        <v>14</v>
      </c>
      <c r="C30" s="184" t="s">
        <v>47</v>
      </c>
      <c r="D30" s="422" t="s">
        <v>126</v>
      </c>
      <c r="E30" s="423"/>
      <c r="F30" s="437"/>
      <c r="G30" s="331" t="s">
        <v>73</v>
      </c>
      <c r="H30" s="330">
        <v>80</v>
      </c>
      <c r="I30" s="377"/>
      <c r="J30" s="53" t="s">
        <v>130</v>
      </c>
      <c r="K30" s="331"/>
      <c r="L30" s="331"/>
      <c r="M30" s="331"/>
      <c r="N30" s="331"/>
      <c r="O30" s="331"/>
      <c r="P30" s="331"/>
      <c r="Q30" s="331"/>
      <c r="R30" s="82"/>
      <c r="S30" s="183" t="s">
        <v>71</v>
      </c>
      <c r="T30" s="331"/>
      <c r="U30" s="331"/>
      <c r="V30" s="73"/>
      <c r="W30" s="56" t="s">
        <v>72</v>
      </c>
      <c r="X30" s="57" t="s">
        <v>160</v>
      </c>
      <c r="Y30" s="58">
        <v>80</v>
      </c>
      <c r="Z30" s="335">
        <v>42989</v>
      </c>
      <c r="AA30" s="335">
        <v>42990</v>
      </c>
      <c r="AB30" s="335">
        <v>43462</v>
      </c>
      <c r="AC30" s="335">
        <v>43452</v>
      </c>
      <c r="AD30" s="53" t="s">
        <v>250</v>
      </c>
      <c r="AE30" s="127" t="s">
        <v>72</v>
      </c>
      <c r="AF30" s="60" t="s">
        <v>154</v>
      </c>
      <c r="AH30" s="61"/>
    </row>
    <row r="31" spans="2:34" ht="174" customHeight="1" x14ac:dyDescent="0.2">
      <c r="B31" s="51">
        <v>15</v>
      </c>
      <c r="C31" s="184" t="s">
        <v>89</v>
      </c>
      <c r="D31" s="434" t="s">
        <v>132</v>
      </c>
      <c r="E31" s="435"/>
      <c r="F31" s="436">
        <v>2</v>
      </c>
      <c r="G31" s="64" t="s">
        <v>27</v>
      </c>
      <c r="H31" s="330">
        <v>56</v>
      </c>
      <c r="I31" s="375">
        <f>F31*H31</f>
        <v>112</v>
      </c>
      <c r="J31" s="65" t="s">
        <v>128</v>
      </c>
      <c r="K31" s="331"/>
      <c r="L31" s="331"/>
      <c r="M31" s="331"/>
      <c r="O31" s="185" t="s">
        <v>71</v>
      </c>
      <c r="P31" s="331"/>
      <c r="Q31" s="331"/>
      <c r="R31" s="331"/>
      <c r="S31" s="331"/>
      <c r="T31" s="331"/>
      <c r="U31" s="331"/>
      <c r="V31" s="73"/>
      <c r="W31" s="56" t="s">
        <v>72</v>
      </c>
      <c r="X31" s="57" t="s">
        <v>155</v>
      </c>
      <c r="Y31" s="58">
        <v>80</v>
      </c>
      <c r="Z31" s="335">
        <v>42872</v>
      </c>
      <c r="AA31" s="335">
        <v>42873</v>
      </c>
      <c r="AB31" s="335">
        <v>42900</v>
      </c>
      <c r="AC31" s="335">
        <v>42892</v>
      </c>
      <c r="AD31" s="53" t="s">
        <v>163</v>
      </c>
      <c r="AE31" s="336" t="s">
        <v>72</v>
      </c>
      <c r="AF31" s="60" t="s">
        <v>154</v>
      </c>
      <c r="AH31" s="61"/>
    </row>
    <row r="32" spans="2:34" ht="96.75" customHeight="1" x14ac:dyDescent="0.2">
      <c r="B32" s="51">
        <v>16</v>
      </c>
      <c r="C32" s="184" t="s">
        <v>89</v>
      </c>
      <c r="D32" s="422" t="s">
        <v>126</v>
      </c>
      <c r="E32" s="423"/>
      <c r="F32" s="437"/>
      <c r="G32" s="64" t="s">
        <v>73</v>
      </c>
      <c r="H32" s="330">
        <v>80</v>
      </c>
      <c r="I32" s="377"/>
      <c r="J32" s="65" t="s">
        <v>128</v>
      </c>
      <c r="K32" s="331"/>
      <c r="L32" s="329"/>
      <c r="M32" s="329"/>
      <c r="N32" s="329"/>
      <c r="O32" s="329"/>
      <c r="P32" s="329"/>
      <c r="Q32" s="329"/>
      <c r="R32" s="329"/>
      <c r="S32" s="183" t="s">
        <v>71</v>
      </c>
      <c r="T32" s="329"/>
      <c r="U32" s="329"/>
      <c r="V32" s="73"/>
      <c r="W32" s="56" t="s">
        <v>72</v>
      </c>
      <c r="X32" s="57" t="s">
        <v>155</v>
      </c>
      <c r="Y32" s="58">
        <v>80</v>
      </c>
      <c r="Z32" s="335">
        <v>42997</v>
      </c>
      <c r="AA32" s="335">
        <v>43003</v>
      </c>
      <c r="AB32" s="335">
        <v>43066</v>
      </c>
      <c r="AC32" s="335">
        <v>43061</v>
      </c>
      <c r="AD32" s="53" t="s">
        <v>241</v>
      </c>
      <c r="AE32" s="127" t="s">
        <v>72</v>
      </c>
      <c r="AF32" s="60" t="s">
        <v>154</v>
      </c>
      <c r="AH32" s="61"/>
    </row>
    <row r="33" spans="2:34" ht="219" customHeight="1" x14ac:dyDescent="0.2">
      <c r="B33" s="51">
        <v>17</v>
      </c>
      <c r="C33" s="186" t="s">
        <v>51</v>
      </c>
      <c r="D33" s="422" t="s">
        <v>124</v>
      </c>
      <c r="E33" s="423"/>
      <c r="F33" s="438">
        <v>2</v>
      </c>
      <c r="G33" s="64" t="s">
        <v>26</v>
      </c>
      <c r="H33" s="330">
        <v>80</v>
      </c>
      <c r="I33" s="375">
        <f t="shared" si="0"/>
        <v>160</v>
      </c>
      <c r="J33" s="71" t="s">
        <v>133</v>
      </c>
      <c r="K33" s="331"/>
      <c r="L33" s="329"/>
      <c r="M33" s="136"/>
      <c r="N33" s="185" t="s">
        <v>71</v>
      </c>
      <c r="O33" s="74"/>
      <c r="P33" s="82"/>
      <c r="Q33" s="329"/>
      <c r="R33" s="329"/>
      <c r="S33" s="329"/>
      <c r="T33" s="329"/>
      <c r="U33" s="136"/>
      <c r="V33" s="73"/>
      <c r="W33" s="56" t="s">
        <v>72</v>
      </c>
      <c r="X33" s="57" t="s">
        <v>164</v>
      </c>
      <c r="Y33" s="100">
        <v>100</v>
      </c>
      <c r="Z33" s="335">
        <v>42850</v>
      </c>
      <c r="AA33" s="335">
        <v>42852</v>
      </c>
      <c r="AB33" s="335">
        <v>42999</v>
      </c>
      <c r="AC33" s="335">
        <v>42999</v>
      </c>
      <c r="AD33" s="53" t="s">
        <v>228</v>
      </c>
      <c r="AE33" s="116" t="s">
        <v>72</v>
      </c>
      <c r="AF33" s="68" t="s">
        <v>229</v>
      </c>
      <c r="AH33" s="61"/>
    </row>
    <row r="34" spans="2:34" ht="112.5" customHeight="1" x14ac:dyDescent="0.2">
      <c r="B34" s="51">
        <v>18</v>
      </c>
      <c r="C34" s="186" t="s">
        <v>51</v>
      </c>
      <c r="D34" s="422" t="s">
        <v>126</v>
      </c>
      <c r="E34" s="423"/>
      <c r="F34" s="437"/>
      <c r="G34" s="64" t="s">
        <v>73</v>
      </c>
      <c r="H34" s="330">
        <v>80</v>
      </c>
      <c r="I34" s="377"/>
      <c r="J34" s="71" t="s">
        <v>133</v>
      </c>
      <c r="K34" s="331"/>
      <c r="L34" s="329"/>
      <c r="M34" s="136"/>
      <c r="N34" s="329"/>
      <c r="O34" s="329"/>
      <c r="P34" s="329"/>
      <c r="Q34" s="329"/>
      <c r="R34" s="329"/>
      <c r="S34" s="72" t="s">
        <v>71</v>
      </c>
      <c r="T34" s="329"/>
      <c r="U34" s="136"/>
      <c r="V34" s="73"/>
      <c r="W34" s="56" t="s">
        <v>72</v>
      </c>
      <c r="X34" s="57" t="s">
        <v>164</v>
      </c>
      <c r="Y34" s="58">
        <v>80</v>
      </c>
      <c r="Z34" s="335">
        <v>43025</v>
      </c>
      <c r="AA34" s="335">
        <v>43027</v>
      </c>
      <c r="AB34" s="335">
        <v>43463</v>
      </c>
      <c r="AC34" s="335">
        <v>43463</v>
      </c>
      <c r="AD34" s="53" t="s">
        <v>251</v>
      </c>
      <c r="AE34" s="116" t="s">
        <v>72</v>
      </c>
      <c r="AF34" s="68" t="s">
        <v>154</v>
      </c>
      <c r="AH34" s="61"/>
    </row>
    <row r="35" spans="2:34" ht="137.25" customHeight="1" x14ac:dyDescent="0.2">
      <c r="B35" s="51">
        <v>19</v>
      </c>
      <c r="C35" s="186" t="s">
        <v>52</v>
      </c>
      <c r="D35" s="422" t="s">
        <v>124</v>
      </c>
      <c r="E35" s="423"/>
      <c r="F35" s="438">
        <v>2</v>
      </c>
      <c r="G35" s="64" t="s">
        <v>27</v>
      </c>
      <c r="H35" s="330">
        <v>80</v>
      </c>
      <c r="I35" s="375"/>
      <c r="J35" s="71" t="s">
        <v>133</v>
      </c>
      <c r="K35" s="331"/>
      <c r="L35" s="329"/>
      <c r="M35" s="329"/>
      <c r="N35" s="329"/>
      <c r="O35" s="75" t="s">
        <v>71</v>
      </c>
      <c r="P35" s="136"/>
      <c r="Q35" s="329"/>
      <c r="R35" s="136"/>
      <c r="S35" s="213"/>
      <c r="T35" s="329"/>
      <c r="U35" s="329"/>
      <c r="V35" s="73"/>
      <c r="W35" s="340" t="s">
        <v>72</v>
      </c>
      <c r="X35" s="516" t="s">
        <v>164</v>
      </c>
      <c r="Y35" s="518">
        <v>100</v>
      </c>
      <c r="Z35" s="520">
        <v>42885</v>
      </c>
      <c r="AA35" s="520">
        <v>42886</v>
      </c>
      <c r="AB35" s="520">
        <v>43462</v>
      </c>
      <c r="AC35" s="520">
        <v>43462</v>
      </c>
      <c r="AD35" s="522" t="s">
        <v>234</v>
      </c>
      <c r="AE35" s="339" t="s">
        <v>72</v>
      </c>
      <c r="AF35" s="512" t="s">
        <v>244</v>
      </c>
      <c r="AH35" s="61"/>
    </row>
    <row r="36" spans="2:34" ht="99.75" customHeight="1" x14ac:dyDescent="0.2">
      <c r="B36" s="51">
        <v>20</v>
      </c>
      <c r="C36" s="186" t="s">
        <v>52</v>
      </c>
      <c r="D36" s="422" t="s">
        <v>126</v>
      </c>
      <c r="E36" s="423"/>
      <c r="F36" s="437"/>
      <c r="G36" s="331" t="s">
        <v>32</v>
      </c>
      <c r="H36" s="330">
        <v>96</v>
      </c>
      <c r="I36" s="377"/>
      <c r="J36" s="71" t="s">
        <v>133</v>
      </c>
      <c r="K36" s="66"/>
      <c r="L36" s="82"/>
      <c r="M36" s="82"/>
      <c r="N36" s="82"/>
      <c r="O36" s="95"/>
      <c r="P36" s="329"/>
      <c r="Q36" s="82"/>
      <c r="R36" s="136"/>
      <c r="S36" s="82"/>
      <c r="T36" s="183" t="s">
        <v>71</v>
      </c>
      <c r="U36" s="82"/>
      <c r="V36" s="62"/>
      <c r="W36" s="103" t="s">
        <v>72</v>
      </c>
      <c r="X36" s="517"/>
      <c r="Y36" s="519"/>
      <c r="Z36" s="521"/>
      <c r="AA36" s="521"/>
      <c r="AB36" s="521"/>
      <c r="AC36" s="521"/>
      <c r="AD36" s="523"/>
      <c r="AE36" s="66" t="s">
        <v>72</v>
      </c>
      <c r="AF36" s="513"/>
      <c r="AH36" s="61"/>
    </row>
    <row r="37" spans="2:34" ht="222.75" customHeight="1" x14ac:dyDescent="0.2">
      <c r="B37" s="51">
        <v>21</v>
      </c>
      <c r="C37" s="186" t="s">
        <v>91</v>
      </c>
      <c r="D37" s="434" t="s">
        <v>134</v>
      </c>
      <c r="E37" s="435"/>
      <c r="F37" s="436">
        <v>2</v>
      </c>
      <c r="G37" s="64" t="s">
        <v>27</v>
      </c>
      <c r="H37" s="330">
        <v>80</v>
      </c>
      <c r="I37" s="426">
        <f t="shared" si="0"/>
        <v>160</v>
      </c>
      <c r="J37" s="65" t="s">
        <v>129</v>
      </c>
      <c r="K37" s="66"/>
      <c r="L37" s="82"/>
      <c r="M37" s="82"/>
      <c r="N37" s="82"/>
      <c r="O37" s="187" t="s">
        <v>71</v>
      </c>
      <c r="P37" s="82"/>
      <c r="Q37" s="82"/>
      <c r="R37" s="82"/>
      <c r="S37" s="82"/>
      <c r="T37" s="82"/>
      <c r="U37" s="82"/>
      <c r="V37" s="84"/>
      <c r="W37" s="56" t="s">
        <v>72</v>
      </c>
      <c r="X37" s="57" t="s">
        <v>157</v>
      </c>
      <c r="Y37" s="58">
        <v>100</v>
      </c>
      <c r="Z37" s="335">
        <v>42885</v>
      </c>
      <c r="AA37" s="335"/>
      <c r="AB37" s="335">
        <v>43054</v>
      </c>
      <c r="AC37" s="335">
        <v>43054</v>
      </c>
      <c r="AD37" s="53" t="s">
        <v>242</v>
      </c>
      <c r="AE37" s="66" t="s">
        <v>72</v>
      </c>
      <c r="AF37" s="68" t="s">
        <v>154</v>
      </c>
      <c r="AH37" s="61"/>
    </row>
    <row r="38" spans="2:34" ht="96" customHeight="1" x14ac:dyDescent="0.2">
      <c r="B38" s="51">
        <v>22</v>
      </c>
      <c r="C38" s="186" t="s">
        <v>91</v>
      </c>
      <c r="D38" s="422" t="s">
        <v>126</v>
      </c>
      <c r="E38" s="423"/>
      <c r="F38" s="437"/>
      <c r="G38" s="64" t="s">
        <v>32</v>
      </c>
      <c r="H38" s="330">
        <v>80</v>
      </c>
      <c r="I38" s="377"/>
      <c r="J38" s="65" t="s">
        <v>129</v>
      </c>
      <c r="K38" s="66"/>
      <c r="L38" s="82"/>
      <c r="M38" s="82"/>
      <c r="N38" s="82"/>
      <c r="O38" s="95"/>
      <c r="P38" s="82"/>
      <c r="Q38" s="82"/>
      <c r="R38" s="82"/>
      <c r="S38" s="82"/>
      <c r="T38" s="183" t="s">
        <v>71</v>
      </c>
      <c r="U38" s="329"/>
      <c r="V38" s="84"/>
      <c r="W38" s="56" t="s">
        <v>72</v>
      </c>
      <c r="X38" s="57" t="s">
        <v>157</v>
      </c>
      <c r="Y38" s="58">
        <v>80</v>
      </c>
      <c r="Z38" s="335"/>
      <c r="AA38" s="335">
        <v>43452</v>
      </c>
      <c r="AB38" s="129">
        <v>43463</v>
      </c>
      <c r="AC38" s="335">
        <v>43463</v>
      </c>
      <c r="AD38" s="120" t="s">
        <v>154</v>
      </c>
      <c r="AE38" s="117" t="s">
        <v>72</v>
      </c>
      <c r="AF38" s="68" t="s">
        <v>154</v>
      </c>
      <c r="AH38" s="61"/>
    </row>
    <row r="39" spans="2:34" ht="84" customHeight="1" x14ac:dyDescent="0.2">
      <c r="B39" s="51">
        <v>23</v>
      </c>
      <c r="C39" s="188" t="s">
        <v>50</v>
      </c>
      <c r="D39" s="422" t="s">
        <v>124</v>
      </c>
      <c r="E39" s="423"/>
      <c r="F39" s="436">
        <v>2</v>
      </c>
      <c r="G39" s="64" t="s">
        <v>29</v>
      </c>
      <c r="H39" s="328">
        <v>80</v>
      </c>
      <c r="I39" s="375"/>
      <c r="J39" s="65" t="s">
        <v>129</v>
      </c>
      <c r="K39" s="66"/>
      <c r="L39" s="82"/>
      <c r="M39" s="136"/>
      <c r="N39" s="74"/>
      <c r="O39" s="329"/>
      <c r="P39" s="82"/>
      <c r="Q39" s="185" t="s">
        <v>71</v>
      </c>
      <c r="R39" s="82"/>
      <c r="S39" s="136"/>
      <c r="T39" s="82"/>
      <c r="U39" s="136"/>
      <c r="V39" s="62"/>
      <c r="W39" s="56" t="s">
        <v>72</v>
      </c>
      <c r="X39" s="516" t="s">
        <v>157</v>
      </c>
      <c r="Y39" s="518">
        <v>80</v>
      </c>
      <c r="Z39" s="520">
        <v>42996</v>
      </c>
      <c r="AA39" s="526">
        <v>43011</v>
      </c>
      <c r="AB39" s="526">
        <v>43452</v>
      </c>
      <c r="AC39" s="526">
        <v>43449</v>
      </c>
      <c r="AD39" s="522" t="s">
        <v>254</v>
      </c>
      <c r="AE39" s="116" t="s">
        <v>72</v>
      </c>
      <c r="AF39" s="512" t="s">
        <v>253</v>
      </c>
      <c r="AH39" s="61"/>
    </row>
    <row r="40" spans="2:34" ht="81.75" customHeight="1" x14ac:dyDescent="0.2">
      <c r="B40" s="51">
        <v>24</v>
      </c>
      <c r="C40" s="188" t="s">
        <v>50</v>
      </c>
      <c r="D40" s="422" t="s">
        <v>126</v>
      </c>
      <c r="E40" s="423"/>
      <c r="F40" s="437"/>
      <c r="G40" s="64" t="s">
        <v>33</v>
      </c>
      <c r="H40" s="328">
        <v>100</v>
      </c>
      <c r="I40" s="377"/>
      <c r="J40" s="65" t="s">
        <v>129</v>
      </c>
      <c r="K40" s="66"/>
      <c r="L40" s="136"/>
      <c r="M40" s="136"/>
      <c r="N40" s="136"/>
      <c r="O40" s="82"/>
      <c r="P40" s="82"/>
      <c r="Q40" s="82"/>
      <c r="R40" s="82"/>
      <c r="S40" s="136"/>
      <c r="T40" s="82"/>
      <c r="U40" s="183" t="s">
        <v>71</v>
      </c>
      <c r="V40" s="62"/>
      <c r="W40" s="56" t="s">
        <v>72</v>
      </c>
      <c r="X40" s="517"/>
      <c r="Y40" s="519"/>
      <c r="Z40" s="521"/>
      <c r="AA40" s="527"/>
      <c r="AB40" s="527"/>
      <c r="AC40" s="527"/>
      <c r="AD40" s="523"/>
      <c r="AE40" s="117" t="s">
        <v>72</v>
      </c>
      <c r="AF40" s="513"/>
      <c r="AH40" s="61"/>
    </row>
    <row r="41" spans="2:34" ht="90" customHeight="1" x14ac:dyDescent="0.2">
      <c r="B41" s="51">
        <v>25</v>
      </c>
      <c r="C41" s="189" t="s">
        <v>53</v>
      </c>
      <c r="D41" s="422" t="s">
        <v>103</v>
      </c>
      <c r="E41" s="423"/>
      <c r="F41" s="424">
        <v>2</v>
      </c>
      <c r="G41" s="64" t="s">
        <v>28</v>
      </c>
      <c r="H41" s="330">
        <v>80</v>
      </c>
      <c r="I41" s="426">
        <f t="shared" si="0"/>
        <v>160</v>
      </c>
      <c r="J41" s="143" t="s">
        <v>54</v>
      </c>
      <c r="K41" s="66"/>
      <c r="L41" s="82"/>
      <c r="M41" s="82"/>
      <c r="N41" s="82"/>
      <c r="O41" s="82"/>
      <c r="P41" s="72" t="s">
        <v>71</v>
      </c>
      <c r="Q41" s="82"/>
      <c r="R41" s="82"/>
      <c r="S41" s="82"/>
      <c r="T41" s="82"/>
      <c r="U41" s="82"/>
      <c r="V41" s="62"/>
      <c r="W41" s="146" t="s">
        <v>72</v>
      </c>
      <c r="X41" s="57" t="s">
        <v>190</v>
      </c>
      <c r="Y41" s="65">
        <v>80</v>
      </c>
      <c r="Z41" s="148">
        <v>42940</v>
      </c>
      <c r="AA41" s="148">
        <v>42944</v>
      </c>
      <c r="AB41" s="148">
        <v>42978</v>
      </c>
      <c r="AC41" s="148">
        <v>42978</v>
      </c>
      <c r="AD41" s="149" t="s">
        <v>234</v>
      </c>
      <c r="AE41" s="146" t="s">
        <v>72</v>
      </c>
      <c r="AF41" s="331" t="s">
        <v>154</v>
      </c>
      <c r="AH41" s="61"/>
    </row>
    <row r="42" spans="2:34" ht="60" customHeight="1" thickBot="1" x14ac:dyDescent="0.25">
      <c r="B42" s="51">
        <v>26</v>
      </c>
      <c r="C42" s="190" t="s">
        <v>53</v>
      </c>
      <c r="D42" s="428" t="s">
        <v>104</v>
      </c>
      <c r="E42" s="429"/>
      <c r="F42" s="425"/>
      <c r="G42" s="150" t="s">
        <v>32</v>
      </c>
      <c r="H42" s="332">
        <v>80</v>
      </c>
      <c r="I42" s="427"/>
      <c r="J42" s="151" t="s">
        <v>54</v>
      </c>
      <c r="K42" s="152"/>
      <c r="L42" s="153"/>
      <c r="M42" s="153"/>
      <c r="N42" s="153"/>
      <c r="O42" s="153"/>
      <c r="P42" s="153"/>
      <c r="Q42" s="153"/>
      <c r="R42" s="154"/>
      <c r="S42" s="153"/>
      <c r="T42" s="72" t="s">
        <v>71</v>
      </c>
      <c r="U42" s="153"/>
      <c r="V42" s="155"/>
      <c r="W42" s="156" t="s">
        <v>72</v>
      </c>
      <c r="X42" s="157" t="s">
        <v>190</v>
      </c>
      <c r="Y42" s="158">
        <v>80</v>
      </c>
      <c r="Z42" s="159">
        <v>43439</v>
      </c>
      <c r="AA42" s="159">
        <v>43081</v>
      </c>
      <c r="AB42" s="159">
        <v>43455</v>
      </c>
      <c r="AC42" s="160">
        <v>43455</v>
      </c>
      <c r="AD42" s="161" t="s">
        <v>252</v>
      </c>
      <c r="AE42" s="162" t="s">
        <v>72</v>
      </c>
      <c r="AF42" s="60" t="s">
        <v>154</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26</v>
      </c>
      <c r="G45" s="406" t="s">
        <v>107</v>
      </c>
      <c r="H45" s="407"/>
      <c r="I45" s="11">
        <f>SUM(Y17:Y42)</f>
        <v>2040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v>
      </c>
      <c r="G46" s="420" t="s">
        <v>59</v>
      </c>
      <c r="H46" s="421"/>
      <c r="I46" s="12">
        <f>I44-I45</f>
        <v>-568</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1.04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331" t="s">
        <v>85</v>
      </c>
      <c r="G53" s="141"/>
      <c r="H53" s="205"/>
      <c r="I53" s="204" t="s">
        <v>98</v>
      </c>
      <c r="J53" s="63" t="s">
        <v>133</v>
      </c>
      <c r="K53" s="330"/>
      <c r="L53" s="330"/>
      <c r="M53" s="330"/>
      <c r="N53" s="330"/>
      <c r="O53" s="330"/>
      <c r="P53" s="330"/>
      <c r="Q53" s="330"/>
      <c r="R53" s="330"/>
      <c r="S53" s="330"/>
      <c r="T53" s="82"/>
      <c r="U53" s="330"/>
      <c r="V53" s="228"/>
      <c r="W53" s="101"/>
      <c r="X53" s="57"/>
      <c r="Y53" s="58"/>
      <c r="Z53" s="335"/>
      <c r="AA53" s="335"/>
      <c r="AB53" s="335"/>
      <c r="AC53" s="335"/>
      <c r="AD53" s="335"/>
      <c r="AE53" s="80"/>
      <c r="AF53" s="258"/>
      <c r="AH53" s="61"/>
    </row>
    <row r="54" spans="2:34" ht="49.5" customHeight="1" x14ac:dyDescent="0.2">
      <c r="B54" s="169">
        <f t="shared" ref="B54:B88" si="1">B53+1</f>
        <v>3</v>
      </c>
      <c r="C54" s="164" t="s">
        <v>95</v>
      </c>
      <c r="D54" s="368" t="s">
        <v>112</v>
      </c>
      <c r="E54" s="369"/>
      <c r="F54" s="331" t="s">
        <v>85</v>
      </c>
      <c r="G54" s="141" t="s">
        <v>92</v>
      </c>
      <c r="H54" s="76">
        <f>8</f>
        <v>8</v>
      </c>
      <c r="I54" s="205">
        <f>H54*12</f>
        <v>96</v>
      </c>
      <c r="J54" s="329"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335"/>
      <c r="AA54" s="335"/>
      <c r="AB54" s="335"/>
      <c r="AC54" s="335"/>
      <c r="AD54" s="145"/>
      <c r="AE54" s="80"/>
      <c r="AF54" s="300" t="s">
        <v>258</v>
      </c>
      <c r="AH54" s="61"/>
    </row>
    <row r="55" spans="2:34" ht="90" customHeight="1" x14ac:dyDescent="0.2">
      <c r="B55" s="169">
        <f t="shared" si="1"/>
        <v>4</v>
      </c>
      <c r="C55" s="164" t="s">
        <v>95</v>
      </c>
      <c r="D55" s="368" t="s">
        <v>94</v>
      </c>
      <c r="E55" s="369"/>
      <c r="F55" s="331"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335" t="s">
        <v>153</v>
      </c>
      <c r="AB55" s="335" t="s">
        <v>153</v>
      </c>
      <c r="AC55" s="335" t="s">
        <v>153</v>
      </c>
      <c r="AD55" s="145" t="s">
        <v>201</v>
      </c>
      <c r="AE55" s="80" t="s">
        <v>72</v>
      </c>
      <c r="AF55" s="259" t="s">
        <v>239</v>
      </c>
      <c r="AH55" s="61"/>
    </row>
    <row r="56" spans="2:34" ht="43.5" customHeight="1" x14ac:dyDescent="0.2">
      <c r="B56" s="169">
        <f t="shared" si="1"/>
        <v>5</v>
      </c>
      <c r="C56" s="164" t="s">
        <v>95</v>
      </c>
      <c r="D56" s="368" t="s">
        <v>97</v>
      </c>
      <c r="E56" s="369"/>
      <c r="F56" s="331" t="s">
        <v>85</v>
      </c>
      <c r="G56" s="141" t="s">
        <v>24</v>
      </c>
      <c r="H56" s="76">
        <v>40</v>
      </c>
      <c r="I56" s="205" t="s">
        <v>96</v>
      </c>
      <c r="J56" s="63" t="s">
        <v>133</v>
      </c>
      <c r="K56" s="330"/>
      <c r="L56" s="67" t="s">
        <v>71</v>
      </c>
      <c r="M56" s="330"/>
      <c r="N56" s="330"/>
      <c r="O56" s="330"/>
      <c r="P56" s="330"/>
      <c r="Q56" s="330"/>
      <c r="R56" s="330"/>
      <c r="S56" s="330"/>
      <c r="T56" s="82"/>
      <c r="U56" s="330"/>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330"/>
      <c r="M57" s="330"/>
      <c r="N57" s="330"/>
      <c r="O57" s="330"/>
      <c r="P57" s="330"/>
      <c r="Q57" s="330"/>
      <c r="R57" s="330"/>
      <c r="S57" s="330"/>
      <c r="T57" s="82"/>
      <c r="U57" s="330"/>
      <c r="V57" s="228"/>
      <c r="W57" s="101"/>
      <c r="X57" s="57"/>
      <c r="Y57" s="58"/>
      <c r="Z57" s="335"/>
      <c r="AA57" s="335"/>
      <c r="AB57" s="335"/>
      <c r="AC57" s="335"/>
      <c r="AD57" s="145"/>
      <c r="AE57" s="80"/>
      <c r="AF57" s="258"/>
      <c r="AH57" s="61"/>
    </row>
    <row r="58" spans="2:34" ht="63" customHeight="1" x14ac:dyDescent="0.2">
      <c r="B58" s="169">
        <f t="shared" si="1"/>
        <v>7</v>
      </c>
      <c r="C58" s="166" t="s">
        <v>51</v>
      </c>
      <c r="D58" s="371" t="s">
        <v>136</v>
      </c>
      <c r="E58" s="372"/>
      <c r="F58" s="69" t="s">
        <v>85</v>
      </c>
      <c r="G58" s="98" t="s">
        <v>24</v>
      </c>
      <c r="H58" s="331">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331">
        <v>32</v>
      </c>
      <c r="I59" s="375">
        <f>SUM(H59:H62)</f>
        <v>128</v>
      </c>
      <c r="J59" s="71" t="s">
        <v>130</v>
      </c>
      <c r="K59" s="75" t="s">
        <v>71</v>
      </c>
      <c r="L59" s="331"/>
      <c r="M59" s="331"/>
      <c r="N59" s="331"/>
      <c r="O59" s="331"/>
      <c r="P59" s="331"/>
      <c r="Q59" s="331"/>
      <c r="R59" s="331"/>
      <c r="S59" s="331"/>
      <c r="T59" s="331"/>
      <c r="U59" s="331"/>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331">
        <v>32</v>
      </c>
      <c r="I60" s="376"/>
      <c r="J60" s="71" t="s">
        <v>130</v>
      </c>
      <c r="K60" s="331"/>
      <c r="L60" s="331"/>
      <c r="M60" s="331"/>
      <c r="N60" s="75" t="s">
        <v>71</v>
      </c>
      <c r="O60" s="331"/>
      <c r="P60" s="331"/>
      <c r="Q60" s="331"/>
      <c r="R60" s="331"/>
      <c r="S60" s="331"/>
      <c r="T60" s="331"/>
      <c r="U60" s="331"/>
      <c r="V60" s="73"/>
      <c r="W60" s="101"/>
      <c r="X60" s="57"/>
      <c r="Y60" s="58"/>
      <c r="Z60" s="335"/>
      <c r="AA60" s="335"/>
      <c r="AB60" s="335"/>
      <c r="AC60" s="335"/>
      <c r="AD60" s="335"/>
      <c r="AE60" s="62"/>
      <c r="AF60" s="259"/>
      <c r="AH60" s="61"/>
    </row>
    <row r="61" spans="2:34" ht="49.5" customHeight="1" x14ac:dyDescent="0.2">
      <c r="B61" s="169">
        <f t="shared" si="1"/>
        <v>10</v>
      </c>
      <c r="C61" s="167" t="s">
        <v>51</v>
      </c>
      <c r="D61" s="371" t="s">
        <v>114</v>
      </c>
      <c r="E61" s="372"/>
      <c r="F61" s="69" t="s">
        <v>85</v>
      </c>
      <c r="G61" s="99" t="s">
        <v>29</v>
      </c>
      <c r="H61" s="331">
        <v>32</v>
      </c>
      <c r="I61" s="376"/>
      <c r="J61" s="71" t="s">
        <v>130</v>
      </c>
      <c r="K61" s="331"/>
      <c r="L61" s="331"/>
      <c r="M61" s="331"/>
      <c r="N61" s="331"/>
      <c r="O61" s="331"/>
      <c r="P61" s="331"/>
      <c r="Q61" s="75" t="s">
        <v>71</v>
      </c>
      <c r="R61" s="331"/>
      <c r="S61" s="331"/>
      <c r="T61" s="331"/>
      <c r="U61" s="331"/>
      <c r="V61" s="73"/>
      <c r="W61" s="101"/>
      <c r="X61" s="57"/>
      <c r="Y61" s="58"/>
      <c r="Z61" s="335"/>
      <c r="AA61" s="335"/>
      <c r="AB61" s="335"/>
      <c r="AC61" s="335"/>
      <c r="AD61" s="335"/>
      <c r="AE61" s="62"/>
      <c r="AF61" s="259"/>
      <c r="AH61" s="61"/>
    </row>
    <row r="62" spans="2:34" ht="45.75" customHeight="1" x14ac:dyDescent="0.2">
      <c r="B62" s="169">
        <f t="shared" si="1"/>
        <v>11</v>
      </c>
      <c r="C62" s="167" t="s">
        <v>51</v>
      </c>
      <c r="D62" s="371" t="s">
        <v>114</v>
      </c>
      <c r="E62" s="372"/>
      <c r="F62" s="69" t="s">
        <v>85</v>
      </c>
      <c r="G62" s="99" t="s">
        <v>32</v>
      </c>
      <c r="H62" s="331">
        <v>32</v>
      </c>
      <c r="I62" s="377"/>
      <c r="J62" s="71" t="s">
        <v>130</v>
      </c>
      <c r="K62" s="331"/>
      <c r="L62" s="331"/>
      <c r="M62" s="331"/>
      <c r="N62" s="331"/>
      <c r="O62" s="331"/>
      <c r="P62" s="331"/>
      <c r="Q62" s="331"/>
      <c r="R62" s="331"/>
      <c r="S62" s="331"/>
      <c r="T62" s="75" t="s">
        <v>71</v>
      </c>
      <c r="U62" s="331"/>
      <c r="V62" s="73"/>
      <c r="W62" s="103"/>
      <c r="X62" s="57"/>
      <c r="Y62" s="132"/>
      <c r="Z62" s="335"/>
      <c r="AA62" s="335"/>
      <c r="AB62" s="335"/>
      <c r="AC62" s="335"/>
      <c r="AD62" s="335"/>
      <c r="AE62" s="62"/>
      <c r="AF62" s="259"/>
      <c r="AH62" s="61"/>
    </row>
    <row r="63" spans="2:34" ht="37.5" customHeight="1" x14ac:dyDescent="0.2">
      <c r="B63" s="169">
        <f t="shared" si="1"/>
        <v>12</v>
      </c>
      <c r="C63" s="167" t="s">
        <v>77</v>
      </c>
      <c r="D63" s="370" t="s">
        <v>138</v>
      </c>
      <c r="E63" s="370"/>
      <c r="F63" s="69" t="s">
        <v>85</v>
      </c>
      <c r="G63" s="99">
        <v>42428</v>
      </c>
      <c r="H63" s="331">
        <v>80</v>
      </c>
      <c r="I63" s="96"/>
      <c r="J63" s="69" t="s">
        <v>139</v>
      </c>
      <c r="K63" s="330"/>
      <c r="L63" s="75" t="s">
        <v>71</v>
      </c>
      <c r="M63" s="330"/>
      <c r="N63" s="330"/>
      <c r="O63" s="330"/>
      <c r="P63" s="330"/>
      <c r="Q63" s="330"/>
      <c r="R63" s="330"/>
      <c r="S63" s="330"/>
      <c r="T63" s="82"/>
      <c r="U63" s="330"/>
      <c r="V63" s="228"/>
      <c r="W63" s="101"/>
      <c r="X63" s="81"/>
      <c r="Y63" s="58"/>
      <c r="Z63" s="335"/>
      <c r="AA63" s="335"/>
      <c r="AB63" s="335"/>
      <c r="AC63" s="335"/>
      <c r="AD63" s="335"/>
      <c r="AE63" s="80"/>
      <c r="AF63" s="259"/>
      <c r="AH63" s="61"/>
    </row>
    <row r="64" spans="2:34" ht="32.25" customHeight="1" x14ac:dyDescent="0.2">
      <c r="B64" s="169">
        <f t="shared" si="1"/>
        <v>13</v>
      </c>
      <c r="C64" s="165" t="s">
        <v>69</v>
      </c>
      <c r="D64" s="371" t="s">
        <v>115</v>
      </c>
      <c r="E64" s="372"/>
      <c r="F64" s="69" t="s">
        <v>85</v>
      </c>
      <c r="G64" s="98" t="s">
        <v>25</v>
      </c>
      <c r="H64" s="331">
        <v>56</v>
      </c>
      <c r="I64" s="375"/>
      <c r="J64" s="71" t="s">
        <v>130</v>
      </c>
      <c r="K64" s="331"/>
      <c r="L64" s="18"/>
      <c r="M64" s="75" t="s">
        <v>71</v>
      </c>
      <c r="N64" s="331"/>
      <c r="O64" s="331"/>
      <c r="P64" s="331"/>
      <c r="Q64" s="331"/>
      <c r="R64" s="331"/>
      <c r="S64" s="331"/>
      <c r="T64" s="331"/>
      <c r="U64" s="331"/>
      <c r="V64" s="73"/>
      <c r="W64" s="101"/>
      <c r="X64" s="57"/>
      <c r="Y64" s="58"/>
      <c r="Z64" s="335"/>
      <c r="AA64" s="335"/>
      <c r="AB64" s="335"/>
      <c r="AC64" s="335"/>
      <c r="AD64" s="335"/>
      <c r="AE64" s="62"/>
      <c r="AF64" s="259"/>
      <c r="AH64" s="61"/>
    </row>
    <row r="65" spans="2:34" ht="29.25" customHeight="1" x14ac:dyDescent="0.2">
      <c r="B65" s="169">
        <f t="shared" si="1"/>
        <v>14</v>
      </c>
      <c r="C65" s="165" t="s">
        <v>69</v>
      </c>
      <c r="D65" s="371" t="s">
        <v>115</v>
      </c>
      <c r="E65" s="372"/>
      <c r="F65" s="69" t="s">
        <v>85</v>
      </c>
      <c r="G65" s="99" t="s">
        <v>29</v>
      </c>
      <c r="H65" s="331">
        <v>56</v>
      </c>
      <c r="I65" s="376"/>
      <c r="J65" s="71" t="s">
        <v>130</v>
      </c>
      <c r="K65" s="331"/>
      <c r="L65" s="331"/>
      <c r="M65" s="18"/>
      <c r="N65" s="331"/>
      <c r="O65" s="331"/>
      <c r="P65" s="331"/>
      <c r="Q65" s="72" t="s">
        <v>71</v>
      </c>
      <c r="R65" s="331"/>
      <c r="S65" s="331"/>
      <c r="T65" s="331"/>
      <c r="U65" s="331"/>
      <c r="V65" s="73"/>
      <c r="W65" s="101"/>
      <c r="X65" s="57"/>
      <c r="Y65" s="58"/>
      <c r="Z65" s="335"/>
      <c r="AA65" s="335"/>
      <c r="AB65" s="335"/>
      <c r="AC65" s="335"/>
      <c r="AD65" s="335"/>
      <c r="AE65" s="62"/>
      <c r="AF65" s="259"/>
      <c r="AH65" s="61"/>
    </row>
    <row r="66" spans="2:34" ht="31.5" customHeight="1" x14ac:dyDescent="0.2">
      <c r="B66" s="169">
        <f t="shared" si="1"/>
        <v>15</v>
      </c>
      <c r="C66" s="165" t="s">
        <v>69</v>
      </c>
      <c r="D66" s="371" t="s">
        <v>115</v>
      </c>
      <c r="E66" s="372"/>
      <c r="F66" s="69" t="s">
        <v>85</v>
      </c>
      <c r="G66" s="128" t="s">
        <v>76</v>
      </c>
      <c r="H66" s="331">
        <v>56</v>
      </c>
      <c r="I66" s="377"/>
      <c r="J66" s="71" t="s">
        <v>130</v>
      </c>
      <c r="K66" s="331"/>
      <c r="L66" s="331"/>
      <c r="M66" s="331"/>
      <c r="N66" s="331"/>
      <c r="O66" s="331"/>
      <c r="P66" s="331"/>
      <c r="Q66" s="331"/>
      <c r="R66" s="331"/>
      <c r="S66" s="331"/>
      <c r="T66" s="331"/>
      <c r="U66" s="75" t="s">
        <v>71</v>
      </c>
      <c r="V66" s="73"/>
      <c r="W66" s="103"/>
      <c r="X66" s="57"/>
      <c r="Y66" s="58"/>
      <c r="Z66" s="335"/>
      <c r="AA66" s="335"/>
      <c r="AB66" s="335"/>
      <c r="AC66" s="335"/>
      <c r="AD66" s="335"/>
      <c r="AE66" s="62"/>
      <c r="AF66" s="259"/>
      <c r="AH66" s="61"/>
    </row>
    <row r="67" spans="2:34" ht="55.5" customHeight="1" x14ac:dyDescent="0.2">
      <c r="B67" s="169">
        <f t="shared" si="1"/>
        <v>16</v>
      </c>
      <c r="C67" s="167" t="s">
        <v>43</v>
      </c>
      <c r="D67" s="371" t="s">
        <v>142</v>
      </c>
      <c r="E67" s="372"/>
      <c r="F67" s="63" t="s">
        <v>85</v>
      </c>
      <c r="G67" s="206" t="s">
        <v>24</v>
      </c>
      <c r="H67" s="329">
        <v>48</v>
      </c>
      <c r="I67" s="378"/>
      <c r="J67" s="71" t="s">
        <v>130</v>
      </c>
      <c r="K67" s="331"/>
      <c r="L67" s="75" t="s">
        <v>71</v>
      </c>
      <c r="M67" s="331"/>
      <c r="N67" s="331"/>
      <c r="O67" s="331"/>
      <c r="P67" s="331"/>
      <c r="Q67" s="331"/>
      <c r="R67" s="331"/>
      <c r="S67" s="331"/>
      <c r="T67" s="331"/>
      <c r="U67" s="331"/>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329">
        <v>48</v>
      </c>
      <c r="I68" s="379"/>
      <c r="J68" s="71" t="s">
        <v>130</v>
      </c>
      <c r="K68" s="331"/>
      <c r="L68" s="331"/>
      <c r="M68" s="331"/>
      <c r="N68" s="75" t="s">
        <v>71</v>
      </c>
      <c r="O68" s="331"/>
      <c r="P68" s="331"/>
      <c r="Q68" s="331"/>
      <c r="R68" s="331"/>
      <c r="S68" s="331"/>
      <c r="T68" s="331"/>
      <c r="U68" s="331"/>
      <c r="V68" s="73"/>
      <c r="W68" s="101"/>
      <c r="X68" s="57"/>
      <c r="Y68" s="66"/>
      <c r="Z68" s="335"/>
      <c r="AA68" s="335"/>
      <c r="AB68" s="335"/>
      <c r="AC68" s="335"/>
      <c r="AD68" s="335"/>
      <c r="AE68" s="62"/>
      <c r="AF68" s="259"/>
      <c r="AH68" s="61"/>
    </row>
    <row r="69" spans="2:34" ht="39" customHeight="1" x14ac:dyDescent="0.2">
      <c r="B69" s="169">
        <f t="shared" si="1"/>
        <v>18</v>
      </c>
      <c r="C69" s="167" t="s">
        <v>43</v>
      </c>
      <c r="D69" s="371" t="s">
        <v>141</v>
      </c>
      <c r="E69" s="372"/>
      <c r="F69" s="63" t="s">
        <v>85</v>
      </c>
      <c r="G69" s="206" t="s">
        <v>27</v>
      </c>
      <c r="H69" s="329">
        <v>48</v>
      </c>
      <c r="I69" s="379"/>
      <c r="J69" s="71" t="s">
        <v>130</v>
      </c>
      <c r="K69" s="331"/>
      <c r="L69" s="331"/>
      <c r="M69" s="331"/>
      <c r="N69" s="331"/>
      <c r="O69" s="75" t="s">
        <v>71</v>
      </c>
      <c r="P69" s="331"/>
      <c r="Q69" s="331"/>
      <c r="R69" s="331"/>
      <c r="S69" s="331"/>
      <c r="T69" s="331"/>
      <c r="U69" s="331"/>
      <c r="V69" s="73"/>
      <c r="W69" s="101"/>
      <c r="X69" s="81"/>
      <c r="Y69" s="66"/>
      <c r="Z69" s="335"/>
      <c r="AA69" s="335"/>
      <c r="AB69" s="335"/>
      <c r="AC69" s="335"/>
      <c r="AD69" s="335"/>
      <c r="AE69" s="62"/>
      <c r="AF69" s="259"/>
      <c r="AH69" s="61"/>
    </row>
    <row r="70" spans="2:34" ht="39.75" customHeight="1" x14ac:dyDescent="0.2">
      <c r="B70" s="169">
        <f t="shared" si="1"/>
        <v>19</v>
      </c>
      <c r="C70" s="167" t="s">
        <v>43</v>
      </c>
      <c r="D70" s="371" t="s">
        <v>143</v>
      </c>
      <c r="E70" s="372"/>
      <c r="F70" s="63" t="s">
        <v>85</v>
      </c>
      <c r="G70" s="99" t="s">
        <v>29</v>
      </c>
      <c r="H70" s="329">
        <v>48</v>
      </c>
      <c r="I70" s="379"/>
      <c r="J70" s="71" t="s">
        <v>130</v>
      </c>
      <c r="K70" s="331"/>
      <c r="L70" s="331"/>
      <c r="M70" s="331"/>
      <c r="N70" s="331"/>
      <c r="O70" s="331"/>
      <c r="P70" s="331"/>
      <c r="Q70" s="75" t="s">
        <v>71</v>
      </c>
      <c r="R70" s="331"/>
      <c r="S70" s="331"/>
      <c r="T70" s="331"/>
      <c r="U70" s="331"/>
      <c r="V70" s="73"/>
      <c r="W70" s="101"/>
      <c r="X70" s="81"/>
      <c r="Y70" s="66"/>
      <c r="Z70" s="335"/>
      <c r="AA70" s="335"/>
      <c r="AB70" s="335"/>
      <c r="AC70" s="335"/>
      <c r="AD70" s="335"/>
      <c r="AE70" s="62"/>
      <c r="AF70" s="259"/>
      <c r="AH70" s="61"/>
    </row>
    <row r="71" spans="2:34" ht="44.25" customHeight="1" x14ac:dyDescent="0.2">
      <c r="B71" s="169">
        <f t="shared" si="1"/>
        <v>20</v>
      </c>
      <c r="C71" s="167" t="s">
        <v>43</v>
      </c>
      <c r="D71" s="371" t="s">
        <v>141</v>
      </c>
      <c r="E71" s="372"/>
      <c r="F71" s="63" t="s">
        <v>85</v>
      </c>
      <c r="G71" s="206" t="s">
        <v>73</v>
      </c>
      <c r="H71" s="329">
        <v>48</v>
      </c>
      <c r="I71" s="380"/>
      <c r="J71" s="71" t="s">
        <v>130</v>
      </c>
      <c r="K71" s="331"/>
      <c r="L71" s="331"/>
      <c r="M71" s="331"/>
      <c r="N71" s="331"/>
      <c r="O71" s="331"/>
      <c r="P71" s="331"/>
      <c r="Q71" s="331"/>
      <c r="R71" s="331"/>
      <c r="S71" s="75" t="s">
        <v>71</v>
      </c>
      <c r="T71" s="331"/>
      <c r="U71" s="331"/>
      <c r="V71" s="55"/>
      <c r="X71" s="81"/>
      <c r="Y71" s="66"/>
      <c r="Z71" s="335"/>
      <c r="AA71" s="335"/>
      <c r="AB71" s="335"/>
      <c r="AC71" s="335"/>
      <c r="AD71" s="335"/>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328"/>
      <c r="M72" s="329"/>
      <c r="N72" s="328"/>
      <c r="O72" s="95"/>
      <c r="P72" s="328"/>
      <c r="Q72" s="328"/>
      <c r="R72" s="328"/>
      <c r="S72" s="328"/>
      <c r="T72" s="328"/>
      <c r="U72" s="79"/>
      <c r="V72" s="230"/>
      <c r="W72" s="3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330"/>
      <c r="L73" s="330"/>
      <c r="M73" s="330"/>
      <c r="N73" s="329"/>
      <c r="O73" s="75" t="s">
        <v>71</v>
      </c>
      <c r="P73" s="330"/>
      <c r="Q73" s="330"/>
      <c r="R73" s="330"/>
      <c r="S73" s="330"/>
      <c r="T73" s="330"/>
      <c r="U73" s="74"/>
      <c r="V73" s="228"/>
      <c r="W73" s="103"/>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330"/>
      <c r="L74" s="330"/>
      <c r="M74" s="330"/>
      <c r="N74" s="330"/>
      <c r="O74" s="82"/>
      <c r="P74" s="330"/>
      <c r="Q74" s="330"/>
      <c r="R74" s="329"/>
      <c r="S74" s="75" t="s">
        <v>71</v>
      </c>
      <c r="T74" s="330"/>
      <c r="U74" s="74"/>
      <c r="V74" s="228"/>
      <c r="W74" s="101"/>
      <c r="X74" s="81" t="s">
        <v>201</v>
      </c>
      <c r="Y74" s="81" t="s">
        <v>201</v>
      </c>
      <c r="Z74" s="81" t="s">
        <v>201</v>
      </c>
      <c r="AA74" s="81" t="s">
        <v>201</v>
      </c>
      <c r="AB74" s="81" t="s">
        <v>201</v>
      </c>
      <c r="AC74" s="81" t="s">
        <v>201</v>
      </c>
      <c r="AD74" s="81" t="s">
        <v>201</v>
      </c>
      <c r="AE74" s="80"/>
      <c r="AF74" s="259"/>
      <c r="AH74" s="61"/>
    </row>
    <row r="75" spans="2:34" ht="42.75" customHeight="1" x14ac:dyDescent="0.2">
      <c r="B75" s="169">
        <f t="shared" si="1"/>
        <v>24</v>
      </c>
      <c r="C75" s="165" t="s">
        <v>69</v>
      </c>
      <c r="D75" s="368" t="s">
        <v>84</v>
      </c>
      <c r="E75" s="369"/>
      <c r="F75" s="63" t="s">
        <v>85</v>
      </c>
      <c r="G75" s="141" t="s">
        <v>24</v>
      </c>
      <c r="H75" s="329">
        <v>32</v>
      </c>
      <c r="I75" s="205"/>
      <c r="J75" s="69" t="s">
        <v>125</v>
      </c>
      <c r="K75" s="330"/>
      <c r="L75" s="75" t="s">
        <v>71</v>
      </c>
      <c r="M75" s="330"/>
      <c r="N75" s="330"/>
      <c r="O75" s="82"/>
      <c r="P75" s="330"/>
      <c r="Q75" s="330"/>
      <c r="R75" s="330"/>
      <c r="S75" s="330"/>
      <c r="T75" s="330"/>
      <c r="U75" s="74"/>
      <c r="V75" s="228"/>
      <c r="W75" s="101"/>
      <c r="X75" s="81"/>
      <c r="Y75" s="58"/>
      <c r="Z75" s="335"/>
      <c r="AA75" s="335"/>
      <c r="AB75" s="335"/>
      <c r="AC75" s="335"/>
      <c r="AD75" s="335"/>
      <c r="AE75" s="80"/>
      <c r="AF75" s="259" t="s">
        <v>154</v>
      </c>
      <c r="AH75" s="61"/>
    </row>
    <row r="76" spans="2:34" ht="42.75" customHeight="1" x14ac:dyDescent="0.2">
      <c r="B76" s="169">
        <f t="shared" si="1"/>
        <v>25</v>
      </c>
      <c r="C76" s="165" t="s">
        <v>69</v>
      </c>
      <c r="D76" s="368" t="s">
        <v>84</v>
      </c>
      <c r="E76" s="369"/>
      <c r="F76" s="63" t="s">
        <v>85</v>
      </c>
      <c r="G76" s="99" t="s">
        <v>29</v>
      </c>
      <c r="H76" s="329">
        <v>32</v>
      </c>
      <c r="I76" s="205"/>
      <c r="J76" s="69" t="s">
        <v>125</v>
      </c>
      <c r="K76" s="330"/>
      <c r="L76" s="330"/>
      <c r="M76" s="330"/>
      <c r="N76" s="330"/>
      <c r="O76" s="82"/>
      <c r="P76" s="330"/>
      <c r="Q76" s="75" t="s">
        <v>71</v>
      </c>
      <c r="R76" s="330"/>
      <c r="S76" s="330"/>
      <c r="T76" s="330"/>
      <c r="U76" s="74"/>
      <c r="V76" s="228"/>
      <c r="W76" s="101"/>
      <c r="X76" s="81"/>
      <c r="Y76" s="58"/>
      <c r="Z76" s="335"/>
      <c r="AA76" s="335"/>
      <c r="AB76" s="335"/>
      <c r="AC76" s="335"/>
      <c r="AD76" s="335"/>
      <c r="AE76" s="80"/>
      <c r="AF76" s="259" t="s">
        <v>154</v>
      </c>
      <c r="AH76" s="61"/>
    </row>
    <row r="77" spans="2:34" ht="36.75" customHeight="1" x14ac:dyDescent="0.2">
      <c r="B77" s="169">
        <f t="shared" si="1"/>
        <v>26</v>
      </c>
      <c r="C77" s="165" t="s">
        <v>69</v>
      </c>
      <c r="D77" s="368" t="s">
        <v>144</v>
      </c>
      <c r="E77" s="369"/>
      <c r="F77" s="63" t="s">
        <v>85</v>
      </c>
      <c r="G77" s="141"/>
      <c r="H77" s="329">
        <v>40</v>
      </c>
      <c r="I77" s="205"/>
      <c r="J77" s="69" t="s">
        <v>125</v>
      </c>
      <c r="K77" s="330"/>
      <c r="L77" s="330"/>
      <c r="M77" s="330"/>
      <c r="N77" s="330"/>
      <c r="O77" s="329"/>
      <c r="P77" s="330"/>
      <c r="Q77" s="74"/>
      <c r="R77" s="330"/>
      <c r="S77" s="330"/>
      <c r="T77" s="330"/>
      <c r="U77" s="74"/>
      <c r="V77" s="228"/>
      <c r="W77" s="101"/>
      <c r="X77" s="81"/>
      <c r="Y77" s="58"/>
      <c r="Z77" s="335"/>
      <c r="AA77" s="335"/>
      <c r="AB77" s="335"/>
      <c r="AC77" s="335"/>
      <c r="AD77" s="335"/>
      <c r="AE77" s="80"/>
      <c r="AF77" s="259" t="s">
        <v>184</v>
      </c>
      <c r="AH77" s="61"/>
    </row>
    <row r="78" spans="2:34" ht="60.75" customHeight="1" x14ac:dyDescent="0.2">
      <c r="B78" s="169">
        <f t="shared" si="1"/>
        <v>27</v>
      </c>
      <c r="C78" s="198" t="s">
        <v>117</v>
      </c>
      <c r="D78" s="368" t="s">
        <v>118</v>
      </c>
      <c r="E78" s="369"/>
      <c r="F78" s="63" t="s">
        <v>85</v>
      </c>
      <c r="G78" s="141" t="s">
        <v>23</v>
      </c>
      <c r="H78" s="329">
        <v>32</v>
      </c>
      <c r="I78" s="205"/>
      <c r="J78" s="69" t="s">
        <v>128</v>
      </c>
      <c r="K78" s="75" t="s">
        <v>71</v>
      </c>
      <c r="L78" s="330"/>
      <c r="M78" s="330"/>
      <c r="N78" s="82"/>
      <c r="O78" s="82"/>
      <c r="P78" s="330"/>
      <c r="Q78" s="82"/>
      <c r="R78" s="82"/>
      <c r="S78" s="330"/>
      <c r="T78" s="330"/>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329">
        <v>32</v>
      </c>
      <c r="I79" s="205"/>
      <c r="J79" s="69" t="s">
        <v>128</v>
      </c>
      <c r="K79" s="82"/>
      <c r="L79" s="330"/>
      <c r="M79" s="330"/>
      <c r="N79" s="82"/>
      <c r="O79" s="82"/>
      <c r="P79" s="330"/>
      <c r="Q79" s="75" t="s">
        <v>71</v>
      </c>
      <c r="R79" s="18"/>
      <c r="S79" s="330"/>
      <c r="T79" s="330"/>
      <c r="U79" s="74"/>
      <c r="V79" s="139"/>
      <c r="W79" s="101"/>
      <c r="X79" s="57" t="s">
        <v>201</v>
      </c>
      <c r="Y79" s="57" t="s">
        <v>201</v>
      </c>
      <c r="Z79" s="57" t="s">
        <v>201</v>
      </c>
      <c r="AA79" s="57" t="s">
        <v>201</v>
      </c>
      <c r="AB79" s="57" t="s">
        <v>201</v>
      </c>
      <c r="AC79" s="57" t="s">
        <v>201</v>
      </c>
      <c r="AD79" s="57" t="s">
        <v>201</v>
      </c>
      <c r="AE79" s="80"/>
      <c r="AF79" s="259" t="s">
        <v>201</v>
      </c>
      <c r="AH79" s="61"/>
    </row>
    <row r="80" spans="2:34" ht="164.25" customHeight="1" x14ac:dyDescent="0.2">
      <c r="B80" s="169">
        <f t="shared" si="1"/>
        <v>29</v>
      </c>
      <c r="C80" s="216" t="s">
        <v>119</v>
      </c>
      <c r="D80" s="370" t="s">
        <v>120</v>
      </c>
      <c r="E80" s="370"/>
      <c r="F80" s="329" t="s">
        <v>85</v>
      </c>
      <c r="G80" s="141" t="s">
        <v>27</v>
      </c>
      <c r="H80" s="329">
        <v>32</v>
      </c>
      <c r="I80" s="205"/>
      <c r="J80" s="331" t="s">
        <v>133</v>
      </c>
      <c r="K80" s="330"/>
      <c r="L80" s="330"/>
      <c r="M80" s="330"/>
      <c r="N80" s="330"/>
      <c r="O80" s="75" t="s">
        <v>71</v>
      </c>
      <c r="P80" s="330"/>
      <c r="Q80" s="330"/>
      <c r="R80" s="330"/>
      <c r="S80" s="330"/>
      <c r="T80" s="330"/>
      <c r="U80" s="330"/>
      <c r="V80" s="228"/>
      <c r="W80" s="101" t="s">
        <v>72</v>
      </c>
      <c r="X80" s="217" t="s">
        <v>164</v>
      </c>
      <c r="Y80" s="58">
        <v>24</v>
      </c>
      <c r="Z80" s="102" t="s">
        <v>201</v>
      </c>
      <c r="AA80" s="335" t="s">
        <v>153</v>
      </c>
      <c r="AB80" s="335" t="s">
        <v>153</v>
      </c>
      <c r="AC80" s="335" t="s">
        <v>153</v>
      </c>
      <c r="AD80" s="145" t="s">
        <v>201</v>
      </c>
      <c r="AE80" s="80" t="s">
        <v>72</v>
      </c>
      <c r="AF80" s="259" t="s">
        <v>209</v>
      </c>
      <c r="AH80" s="61"/>
    </row>
    <row r="81" spans="2:34" ht="50.25" customHeight="1" x14ac:dyDescent="0.2">
      <c r="B81" s="169">
        <f t="shared" si="1"/>
        <v>30</v>
      </c>
      <c r="C81" s="216" t="s">
        <v>119</v>
      </c>
      <c r="D81" s="370" t="s">
        <v>120</v>
      </c>
      <c r="E81" s="370"/>
      <c r="F81" s="329" t="s">
        <v>85</v>
      </c>
      <c r="G81" s="141" t="s">
        <v>33</v>
      </c>
      <c r="H81" s="329">
        <v>32</v>
      </c>
      <c r="I81" s="205"/>
      <c r="J81" s="331" t="s">
        <v>133</v>
      </c>
      <c r="K81" s="330"/>
      <c r="L81" s="330"/>
      <c r="M81" s="330"/>
      <c r="N81" s="330"/>
      <c r="O81" s="330"/>
      <c r="P81" s="330"/>
      <c r="Q81" s="330"/>
      <c r="R81" s="330"/>
      <c r="S81" s="330"/>
      <c r="T81" s="330"/>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329" t="s">
        <v>85</v>
      </c>
      <c r="G82" s="141" t="s">
        <v>25</v>
      </c>
      <c r="H82" s="329">
        <v>32</v>
      </c>
      <c r="I82" s="205"/>
      <c r="J82" s="331" t="s">
        <v>133</v>
      </c>
      <c r="K82" s="330"/>
      <c r="L82" s="330"/>
      <c r="M82" s="75" t="s">
        <v>71</v>
      </c>
      <c r="N82" s="330"/>
      <c r="O82" s="330"/>
      <c r="P82" s="330"/>
      <c r="Q82" s="330"/>
      <c r="R82" s="330"/>
      <c r="S82" s="330"/>
      <c r="T82" s="330"/>
      <c r="U82" s="330"/>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329" t="s">
        <v>85</v>
      </c>
      <c r="G83" s="141" t="s">
        <v>23</v>
      </c>
      <c r="H83" s="329">
        <v>32</v>
      </c>
      <c r="I83" s="205"/>
      <c r="J83" s="331" t="s">
        <v>133</v>
      </c>
      <c r="K83" s="75" t="s">
        <v>71</v>
      </c>
      <c r="L83" s="330"/>
      <c r="M83" s="329"/>
      <c r="N83" s="330"/>
      <c r="O83" s="330"/>
      <c r="P83" s="330"/>
      <c r="Q83" s="330"/>
      <c r="R83" s="330"/>
      <c r="S83" s="330"/>
      <c r="T83" s="330"/>
      <c r="U83" s="330"/>
      <c r="V83" s="228"/>
      <c r="W83" s="57"/>
      <c r="X83" s="57" t="s">
        <v>154</v>
      </c>
      <c r="Y83" s="57" t="s">
        <v>154</v>
      </c>
      <c r="Z83" s="57" t="s">
        <v>154</v>
      </c>
      <c r="AA83" s="57" t="s">
        <v>154</v>
      </c>
      <c r="AB83" s="57" t="s">
        <v>154</v>
      </c>
      <c r="AC83" s="57" t="s">
        <v>154</v>
      </c>
      <c r="AD83" s="57" t="s">
        <v>154</v>
      </c>
      <c r="AE83" s="57" t="s">
        <v>154</v>
      </c>
      <c r="AF83" s="259" t="s">
        <v>216</v>
      </c>
      <c r="AH83" s="61"/>
    </row>
    <row r="84" spans="2:34" ht="81.75" customHeight="1" x14ac:dyDescent="0.2">
      <c r="B84" s="169">
        <f>B82+1</f>
        <v>32</v>
      </c>
      <c r="C84" s="216" t="s">
        <v>52</v>
      </c>
      <c r="D84" s="366" t="s">
        <v>147</v>
      </c>
      <c r="E84" s="366"/>
      <c r="F84" s="329" t="s">
        <v>85</v>
      </c>
      <c r="G84" s="141" t="s">
        <v>23</v>
      </c>
      <c r="H84" s="329">
        <v>32</v>
      </c>
      <c r="I84" s="205"/>
      <c r="J84" s="331" t="s">
        <v>133</v>
      </c>
      <c r="K84" s="75" t="s">
        <v>71</v>
      </c>
      <c r="L84" s="330"/>
      <c r="M84" s="329"/>
      <c r="N84" s="330"/>
      <c r="O84" s="330"/>
      <c r="P84" s="330"/>
      <c r="Q84" s="330"/>
      <c r="R84" s="330"/>
      <c r="S84" s="330"/>
      <c r="T84" s="330"/>
      <c r="U84" s="330"/>
      <c r="V84" s="228"/>
      <c r="W84" s="101" t="s">
        <v>72</v>
      </c>
      <c r="X84" s="217" t="s">
        <v>164</v>
      </c>
      <c r="Y84" s="58">
        <v>12</v>
      </c>
      <c r="Z84" s="102" t="s">
        <v>201</v>
      </c>
      <c r="AA84" s="335" t="s">
        <v>153</v>
      </c>
      <c r="AB84" s="335" t="s">
        <v>153</v>
      </c>
      <c r="AC84" s="335" t="s">
        <v>153</v>
      </c>
      <c r="AD84" s="145" t="s">
        <v>201</v>
      </c>
      <c r="AE84" s="80" t="s">
        <v>72</v>
      </c>
      <c r="AF84" s="259" t="s">
        <v>220</v>
      </c>
      <c r="AH84" s="61"/>
    </row>
    <row r="85" spans="2:34" ht="83.25" customHeight="1" x14ac:dyDescent="0.2">
      <c r="B85" s="169">
        <f>B83+1</f>
        <v>33</v>
      </c>
      <c r="C85" s="216" t="s">
        <v>52</v>
      </c>
      <c r="D85" s="366" t="s">
        <v>147</v>
      </c>
      <c r="E85" s="366"/>
      <c r="F85" s="329" t="s">
        <v>85</v>
      </c>
      <c r="G85" s="141" t="s">
        <v>25</v>
      </c>
      <c r="H85" s="329">
        <v>32</v>
      </c>
      <c r="I85" s="205"/>
      <c r="J85" s="331" t="s">
        <v>133</v>
      </c>
      <c r="K85" s="329"/>
      <c r="L85" s="330"/>
      <c r="M85" s="75" t="s">
        <v>71</v>
      </c>
      <c r="N85" s="330"/>
      <c r="O85" s="330"/>
      <c r="P85" s="330"/>
      <c r="Q85" s="330"/>
      <c r="R85" s="330"/>
      <c r="S85" s="330"/>
      <c r="T85" s="330"/>
      <c r="U85" s="330"/>
      <c r="V85" s="228"/>
      <c r="W85" s="101" t="s">
        <v>72</v>
      </c>
      <c r="X85" s="217" t="s">
        <v>164</v>
      </c>
      <c r="Y85" s="58">
        <v>12</v>
      </c>
      <c r="Z85" s="102" t="s">
        <v>201</v>
      </c>
      <c r="AA85" s="335" t="s">
        <v>153</v>
      </c>
      <c r="AB85" s="335" t="s">
        <v>153</v>
      </c>
      <c r="AC85" s="335" t="s">
        <v>153</v>
      </c>
      <c r="AD85" s="145" t="s">
        <v>201</v>
      </c>
      <c r="AE85" s="80" t="s">
        <v>72</v>
      </c>
      <c r="AF85" s="259" t="s">
        <v>212</v>
      </c>
      <c r="AH85" s="61"/>
    </row>
    <row r="86" spans="2:34" ht="110.25" customHeight="1" x14ac:dyDescent="0.2">
      <c r="B86" s="169">
        <f t="shared" si="1"/>
        <v>34</v>
      </c>
      <c r="C86" s="216" t="s">
        <v>52</v>
      </c>
      <c r="D86" s="366" t="s">
        <v>147</v>
      </c>
      <c r="E86" s="366"/>
      <c r="F86" s="329" t="s">
        <v>85</v>
      </c>
      <c r="G86" s="141" t="s">
        <v>29</v>
      </c>
      <c r="H86" s="329">
        <v>32</v>
      </c>
      <c r="I86" s="205"/>
      <c r="J86" s="331" t="s">
        <v>133</v>
      </c>
      <c r="K86" s="329"/>
      <c r="L86" s="330"/>
      <c r="M86" s="329"/>
      <c r="N86" s="330"/>
      <c r="O86" s="330"/>
      <c r="P86" s="330"/>
      <c r="Q86" s="75" t="s">
        <v>71</v>
      </c>
      <c r="R86" s="330"/>
      <c r="S86" s="330"/>
      <c r="T86" s="330"/>
      <c r="U86" s="330"/>
      <c r="V86" s="228"/>
      <c r="W86" s="101" t="s">
        <v>72</v>
      </c>
      <c r="X86" s="217" t="s">
        <v>164</v>
      </c>
      <c r="Y86" s="58">
        <v>12</v>
      </c>
      <c r="Z86" s="102" t="s">
        <v>201</v>
      </c>
      <c r="AA86" s="335" t="s">
        <v>153</v>
      </c>
      <c r="AB86" s="335" t="s">
        <v>153</v>
      </c>
      <c r="AC86" s="335" t="s">
        <v>153</v>
      </c>
      <c r="AD86" s="145" t="s">
        <v>201</v>
      </c>
      <c r="AE86" s="80" t="s">
        <v>72</v>
      </c>
      <c r="AF86" s="259" t="s">
        <v>212</v>
      </c>
      <c r="AH86" s="61"/>
    </row>
    <row r="87" spans="2:34" ht="81.75" customHeight="1" x14ac:dyDescent="0.2">
      <c r="B87" s="169">
        <f t="shared" si="1"/>
        <v>35</v>
      </c>
      <c r="C87" s="216" t="s">
        <v>52</v>
      </c>
      <c r="D87" s="366" t="s">
        <v>147</v>
      </c>
      <c r="E87" s="366"/>
      <c r="F87" s="329" t="s">
        <v>85</v>
      </c>
      <c r="G87" s="141" t="s">
        <v>32</v>
      </c>
      <c r="H87" s="329">
        <v>32</v>
      </c>
      <c r="I87" s="205"/>
      <c r="J87" s="331" t="s">
        <v>133</v>
      </c>
      <c r="K87" s="329"/>
      <c r="L87" s="330"/>
      <c r="M87" s="329"/>
      <c r="N87" s="330"/>
      <c r="O87" s="330"/>
      <c r="P87" s="330"/>
      <c r="Q87" s="330"/>
      <c r="R87" s="330"/>
      <c r="S87" s="330"/>
      <c r="T87" s="75" t="s">
        <v>71</v>
      </c>
      <c r="U87" s="330"/>
      <c r="V87" s="228"/>
      <c r="W87" s="101" t="s">
        <v>72</v>
      </c>
      <c r="X87" s="217" t="s">
        <v>164</v>
      </c>
      <c r="Y87" s="58">
        <v>12</v>
      </c>
      <c r="Z87" s="102" t="s">
        <v>201</v>
      </c>
      <c r="AA87" s="335" t="s">
        <v>153</v>
      </c>
      <c r="AB87" s="335" t="s">
        <v>153</v>
      </c>
      <c r="AC87" s="335" t="s">
        <v>153</v>
      </c>
      <c r="AD87" s="145" t="s">
        <v>201</v>
      </c>
      <c r="AE87" s="80" t="s">
        <v>72</v>
      </c>
      <c r="AF87" s="259" t="s">
        <v>212</v>
      </c>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334"/>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26</v>
      </c>
      <c r="E99" s="111"/>
    </row>
    <row r="100" spans="2:5" ht="19.5" thickTop="1" thickBot="1" x14ac:dyDescent="0.25">
      <c r="B100" s="59" t="s">
        <v>72</v>
      </c>
      <c r="C100" s="200" t="s">
        <v>81</v>
      </c>
      <c r="D100" s="123">
        <f>COUNTIF(AE17:AE42,B100)</f>
        <v>26</v>
      </c>
      <c r="E100" s="5">
        <f>IFERROR(D100/D99,0)</f>
        <v>1</v>
      </c>
    </row>
    <row r="101" spans="2:5" ht="19.5" thickTop="1" thickBot="1" x14ac:dyDescent="0.25">
      <c r="B101" s="59" t="s">
        <v>78</v>
      </c>
      <c r="C101" s="200" t="s">
        <v>82</v>
      </c>
      <c r="D101" s="112">
        <f>COUNTIF(AE17:AE42,B101)</f>
        <v>0</v>
      </c>
    </row>
    <row r="102" spans="2:5" ht="19.5" thickTop="1" thickBot="1" x14ac:dyDescent="0.25">
      <c r="B102" s="59" t="s">
        <v>74</v>
      </c>
      <c r="C102" s="201" t="s">
        <v>83</v>
      </c>
      <c r="D102" s="124">
        <f>D99-(D100+D101)</f>
        <v>0</v>
      </c>
    </row>
    <row r="103" spans="2:5" ht="21.75" thickTop="1" thickBot="1" x14ac:dyDescent="0.25">
      <c r="B103" s="110"/>
      <c r="C103" s="202" t="s">
        <v>109</v>
      </c>
      <c r="D103" s="113">
        <f>IFERROR((D100+D101)/D99,0)</f>
        <v>1</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67">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8:E58"/>
    <mergeCell ref="D59:E59"/>
    <mergeCell ref="I59:I62"/>
    <mergeCell ref="D60:E60"/>
    <mergeCell ref="D61:E61"/>
    <mergeCell ref="D62:E62"/>
    <mergeCell ref="H51:I51"/>
    <mergeCell ref="D52:E52"/>
    <mergeCell ref="D53:E53"/>
    <mergeCell ref="D54:E54"/>
    <mergeCell ref="D55:E55"/>
    <mergeCell ref="D56:E56"/>
    <mergeCell ref="C47:D47"/>
    <mergeCell ref="C49:V49"/>
    <mergeCell ref="C50:C51"/>
    <mergeCell ref="D50:E51"/>
    <mergeCell ref="F50:I50"/>
    <mergeCell ref="J50:J51"/>
    <mergeCell ref="K50:V50"/>
    <mergeCell ref="W50:AF50"/>
    <mergeCell ref="D57:E57"/>
    <mergeCell ref="C44:D44"/>
    <mergeCell ref="G44:H44"/>
    <mergeCell ref="J44:V44"/>
    <mergeCell ref="C45:D46"/>
    <mergeCell ref="G45:H45"/>
    <mergeCell ref="J45:V46"/>
    <mergeCell ref="AB39:AB40"/>
    <mergeCell ref="AC39:AC40"/>
    <mergeCell ref="AD39:AD40"/>
    <mergeCell ref="W45:AF46"/>
    <mergeCell ref="G46:H46"/>
    <mergeCell ref="AF39:AF40"/>
    <mergeCell ref="D40:E40"/>
    <mergeCell ref="D41:E41"/>
    <mergeCell ref="F41:F42"/>
    <mergeCell ref="I41:I42"/>
    <mergeCell ref="D42:E42"/>
    <mergeCell ref="D39:E39"/>
    <mergeCell ref="F39:F40"/>
    <mergeCell ref="I39:I40"/>
    <mergeCell ref="Y39:Y40"/>
    <mergeCell ref="Z39:Z40"/>
    <mergeCell ref="AA39:AA40"/>
    <mergeCell ref="X39:X40"/>
    <mergeCell ref="AC35:AC36"/>
    <mergeCell ref="AD35:AD36"/>
    <mergeCell ref="AF35:AF36"/>
    <mergeCell ref="D36:E36"/>
    <mergeCell ref="D37:E37"/>
    <mergeCell ref="F37:F38"/>
    <mergeCell ref="I37:I38"/>
    <mergeCell ref="D38:E38"/>
    <mergeCell ref="X35:X36"/>
    <mergeCell ref="Y35:Y36"/>
    <mergeCell ref="Z35:Z36"/>
    <mergeCell ref="AA35:AA36"/>
    <mergeCell ref="AB35:AB36"/>
    <mergeCell ref="D33:E33"/>
    <mergeCell ref="F33:F34"/>
    <mergeCell ref="I33:I34"/>
    <mergeCell ref="D34:E34"/>
    <mergeCell ref="D35:E35"/>
    <mergeCell ref="F35:F36"/>
    <mergeCell ref="I35:I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 Z75:AE76 X71:AD71 W73 W40 AE72:AE74 W37:W38">
    <cfRule type="cellIs" dxfId="255" priority="254" operator="equal">
      <formula>"Aplazada"</formula>
    </cfRule>
    <cfRule type="cellIs" dxfId="254" priority="255" operator="equal">
      <formula>"No"</formula>
    </cfRule>
    <cfRule type="cellIs" dxfId="253" priority="256" operator="equal">
      <formula>"Si"</formula>
    </cfRule>
  </conditionalFormatting>
  <conditionalFormatting sqref="B99:B102 AE17:AE19 W17:W19 W35 AE35 AE40 W40 W42 W37:W38 AE37:AE38">
    <cfRule type="cellIs" dxfId="252" priority="253" operator="equal">
      <formula>"En ejecución"</formula>
    </cfRule>
  </conditionalFormatting>
  <conditionalFormatting sqref="X63 X52:AE52 X53:X54 W52:W54 AE71 X59:Y62 W64:AE70 W81:AE81 W75:X76 Z53:AE54 Z59:AE63 W58:W63 W78:X79 X72:X73 Z78:AE79 W74">
    <cfRule type="cellIs" dxfId="251" priority="198" operator="equal">
      <formula>"Aplazada"</formula>
    </cfRule>
    <cfRule type="cellIs" dxfId="250" priority="199" operator="equal">
      <formula>"No"</formula>
    </cfRule>
    <cfRule type="cellIs" dxfId="249" priority="200" operator="equal">
      <formula>"Si"</formula>
    </cfRule>
  </conditionalFormatting>
  <conditionalFormatting sqref="W58:W62 W64:W70 AE64:AE71 AE59:AE62">
    <cfRule type="cellIs" dxfId="248" priority="197" operator="equal">
      <formula>"En ejecución"</formula>
    </cfRule>
  </conditionalFormatting>
  <conditionalFormatting sqref="AH58:AH62 AH64:AH71 AH17:AH19 AH35:AH42">
    <cfRule type="cellIs" dxfId="247" priority="194" stopIfTrue="1" operator="equal">
      <formula>"Faltan Registros"</formula>
    </cfRule>
    <cfRule type="cellIs" dxfId="246" priority="195" stopIfTrue="1" operator="equal">
      <formula>"Completa"</formula>
    </cfRule>
    <cfRule type="cellIs" dxfId="245" priority="196" stopIfTrue="1" operator="equal">
      <formula>"Ninguno"</formula>
    </cfRule>
  </conditionalFormatting>
  <conditionalFormatting sqref="W57:X57 Z57:AE57 W56">
    <cfRule type="cellIs" dxfId="244" priority="187" operator="equal">
      <formula>"Aplazada"</formula>
    </cfRule>
    <cfRule type="cellIs" dxfId="243" priority="188" operator="equal">
      <formula>"No"</formula>
    </cfRule>
    <cfRule type="cellIs" dxfId="242" priority="189" operator="equal">
      <formula>"Si"</formula>
    </cfRule>
  </conditionalFormatting>
  <conditionalFormatting sqref="Y23:AD23 X26:AB26 X24:AD24 W19:X19 W17:AE18 Z19:AE19 AD25:AD26 X27:AD30 W23:W30 AE40 W21:AE21 X25:AC25 Y35:AE35 AE23:AE30 W42:AE42 X37:AE38">
    <cfRule type="cellIs" dxfId="241" priority="250" operator="equal">
      <formula>"Aplazada"</formula>
    </cfRule>
    <cfRule type="cellIs" dxfId="240" priority="251" operator="equal">
      <formula>"No"</formula>
    </cfRule>
    <cfRule type="cellIs" dxfId="239" priority="252" operator="equal">
      <formula>"Si"</formula>
    </cfRule>
  </conditionalFormatting>
  <conditionalFormatting sqref="AE42 W21 AE21 W23:W30 AE23:AE30">
    <cfRule type="cellIs" dxfId="238" priority="249" operator="equal">
      <formula>"En ejecución"</formula>
    </cfRule>
  </conditionalFormatting>
  <conditionalFormatting sqref="AH21 AH23:AH30 AH33">
    <cfRule type="cellIs" dxfId="237" priority="246" stopIfTrue="1" operator="equal">
      <formula>"Faltan Registros"</formula>
    </cfRule>
    <cfRule type="cellIs" dxfId="236" priority="247" stopIfTrue="1" operator="equal">
      <formula>"Completa"</formula>
    </cfRule>
    <cfRule type="cellIs" dxfId="235" priority="248" stopIfTrue="1" operator="equal">
      <formula>"Ninguno"</formula>
    </cfRule>
  </conditionalFormatting>
  <conditionalFormatting sqref="W17">
    <cfRule type="cellIs" dxfId="234" priority="245" stopIfTrue="1" operator="equal">
      <formula>"Suspendida"</formula>
    </cfRule>
  </conditionalFormatting>
  <conditionalFormatting sqref="W29">
    <cfRule type="cellIs" dxfId="233" priority="244" stopIfTrue="1" operator="equal">
      <formula>"Suspendida"</formula>
    </cfRule>
  </conditionalFormatting>
  <conditionalFormatting sqref="AE29">
    <cfRule type="cellIs" dxfId="232" priority="243" stopIfTrue="1" operator="equal">
      <formula>"Suspendida"</formula>
    </cfRule>
  </conditionalFormatting>
  <conditionalFormatting sqref="W25">
    <cfRule type="cellIs" dxfId="231" priority="242" stopIfTrue="1" operator="equal">
      <formula>"Suspendida"</formula>
    </cfRule>
  </conditionalFormatting>
  <conditionalFormatting sqref="AE25">
    <cfRule type="cellIs" dxfId="230" priority="241" stopIfTrue="1" operator="equal">
      <formula>"Suspendida"</formula>
    </cfRule>
  </conditionalFormatting>
  <conditionalFormatting sqref="AC26">
    <cfRule type="cellIs" dxfId="229" priority="238" operator="equal">
      <formula>"Aplazada"</formula>
    </cfRule>
    <cfRule type="cellIs" dxfId="228" priority="239" operator="equal">
      <formula>"No"</formula>
    </cfRule>
    <cfRule type="cellIs" dxfId="227" priority="240" operator="equal">
      <formula>"Si"</formula>
    </cfRule>
  </conditionalFormatting>
  <conditionalFormatting sqref="AB20:AE20">
    <cfRule type="cellIs" dxfId="226" priority="235" operator="equal">
      <formula>"Aplazada"</formula>
    </cfRule>
    <cfRule type="cellIs" dxfId="225" priority="236" operator="equal">
      <formula>"No"</formula>
    </cfRule>
    <cfRule type="cellIs" dxfId="224" priority="237" operator="equal">
      <formula>"Si"</formula>
    </cfRule>
  </conditionalFormatting>
  <conditionalFormatting sqref="AE20">
    <cfRule type="cellIs" dxfId="223" priority="234" operator="equal">
      <formula>"En ejecución"</formula>
    </cfRule>
  </conditionalFormatting>
  <conditionalFormatting sqref="AH20">
    <cfRule type="cellIs" dxfId="222" priority="231" stopIfTrue="1" operator="equal">
      <formula>"Faltan Registros"</formula>
    </cfRule>
    <cfRule type="cellIs" dxfId="221" priority="232" stopIfTrue="1" operator="equal">
      <formula>"Completa"</formula>
    </cfRule>
    <cfRule type="cellIs" dxfId="220" priority="233" stopIfTrue="1" operator="equal">
      <formula>"Ninguno"</formula>
    </cfRule>
  </conditionalFormatting>
  <conditionalFormatting sqref="W20:AA20">
    <cfRule type="cellIs" dxfId="219" priority="228" operator="equal">
      <formula>"Aplazada"</formula>
    </cfRule>
    <cfRule type="cellIs" dxfId="218" priority="229" operator="equal">
      <formula>"No"</formula>
    </cfRule>
    <cfRule type="cellIs" dxfId="217" priority="230" operator="equal">
      <formula>"Si"</formula>
    </cfRule>
  </conditionalFormatting>
  <conditionalFormatting sqref="W20">
    <cfRule type="cellIs" dxfId="216" priority="227" operator="equal">
      <formula>"En ejecución"</formula>
    </cfRule>
  </conditionalFormatting>
  <conditionalFormatting sqref="W22:AE22">
    <cfRule type="cellIs" dxfId="215" priority="224" operator="equal">
      <formula>"Aplazada"</formula>
    </cfRule>
    <cfRule type="cellIs" dxfId="214" priority="225" operator="equal">
      <formula>"No"</formula>
    </cfRule>
    <cfRule type="cellIs" dxfId="213" priority="226" operator="equal">
      <formula>"Si"</formula>
    </cfRule>
  </conditionalFormatting>
  <conditionalFormatting sqref="W22 AE22">
    <cfRule type="cellIs" dxfId="212" priority="223" operator="equal">
      <formula>"En ejecución"</formula>
    </cfRule>
  </conditionalFormatting>
  <conditionalFormatting sqref="AH22">
    <cfRule type="cellIs" dxfId="211" priority="220" stopIfTrue="1" operator="equal">
      <formula>"Faltan Registros"</formula>
    </cfRule>
    <cfRule type="cellIs" dxfId="210" priority="221" stopIfTrue="1" operator="equal">
      <formula>"Completa"</formula>
    </cfRule>
    <cfRule type="cellIs" dxfId="209" priority="222" stopIfTrue="1" operator="equal">
      <formula>"Ninguno"</formula>
    </cfRule>
  </conditionalFormatting>
  <conditionalFormatting sqref="Y34:AC34 AE34 W34">
    <cfRule type="cellIs" dxfId="208" priority="217" operator="equal">
      <formula>"Aplazada"</formula>
    </cfRule>
    <cfRule type="cellIs" dxfId="207" priority="218" operator="equal">
      <formula>"No"</formula>
    </cfRule>
    <cfRule type="cellIs" dxfId="206" priority="219" operator="equal">
      <formula>"Si"</formula>
    </cfRule>
  </conditionalFormatting>
  <conditionalFormatting sqref="AE34 W34">
    <cfRule type="cellIs" dxfId="205" priority="216" operator="equal">
      <formula>"En ejecución"</formula>
    </cfRule>
  </conditionalFormatting>
  <conditionalFormatting sqref="AH34">
    <cfRule type="cellIs" dxfId="204" priority="213" stopIfTrue="1" operator="equal">
      <formula>"Faltan Registros"</formula>
    </cfRule>
    <cfRule type="cellIs" dxfId="203" priority="214" stopIfTrue="1" operator="equal">
      <formula>"Completa"</formula>
    </cfRule>
    <cfRule type="cellIs" dxfId="202" priority="215" stopIfTrue="1" operator="equal">
      <formula>"Ninguno"</formula>
    </cfRule>
  </conditionalFormatting>
  <conditionalFormatting sqref="AD34">
    <cfRule type="cellIs" dxfId="201" priority="210" operator="equal">
      <formula>"Aplazada"</formula>
    </cfRule>
    <cfRule type="cellIs" dxfId="200" priority="211" operator="equal">
      <formula>"No"</formula>
    </cfRule>
    <cfRule type="cellIs" dxfId="199" priority="212" operator="equal">
      <formula>"Si"</formula>
    </cfRule>
  </conditionalFormatting>
  <conditionalFormatting sqref="W31:AE32">
    <cfRule type="cellIs" dxfId="198" priority="207" operator="equal">
      <formula>"Aplazada"</formula>
    </cfRule>
    <cfRule type="cellIs" dxfId="197" priority="208" operator="equal">
      <formula>"No"</formula>
    </cfRule>
    <cfRule type="cellIs" dxfId="196" priority="209" operator="equal">
      <formula>"Si"</formula>
    </cfRule>
  </conditionalFormatting>
  <conditionalFormatting sqref="AE31:AE32 W31:W32">
    <cfRule type="cellIs" dxfId="195" priority="206" operator="equal">
      <formula>"En ejecución"</formula>
    </cfRule>
  </conditionalFormatting>
  <conditionalFormatting sqref="AH31:AH32">
    <cfRule type="cellIs" dxfId="194" priority="203" stopIfTrue="1" operator="equal">
      <formula>"Faltan Registros"</formula>
    </cfRule>
    <cfRule type="cellIs" dxfId="193" priority="204" stopIfTrue="1" operator="equal">
      <formula>"Completa"</formula>
    </cfRule>
    <cfRule type="cellIs" dxfId="192" priority="205" stopIfTrue="1" operator="equal">
      <formula>"Ninguno"</formula>
    </cfRule>
  </conditionalFormatting>
  <conditionalFormatting sqref="W31">
    <cfRule type="cellIs" dxfId="191" priority="202" stopIfTrue="1" operator="equal">
      <formula>"Suspendida"</formula>
    </cfRule>
  </conditionalFormatting>
  <conditionalFormatting sqref="AE31">
    <cfRule type="cellIs" dxfId="190" priority="201" stopIfTrue="1" operator="equal">
      <formula>"Suspendida"</formula>
    </cfRule>
  </conditionalFormatting>
  <conditionalFormatting sqref="AH63 AH52:AH55 AH78:AH83 AH72:AH76 AH85">
    <cfRule type="cellIs" dxfId="189" priority="191" stopIfTrue="1" operator="equal">
      <formula>"Faltan Registros"</formula>
    </cfRule>
    <cfRule type="cellIs" dxfId="188" priority="192" stopIfTrue="1" operator="equal">
      <formula>"Completa"</formula>
    </cfRule>
    <cfRule type="cellIs" dxfId="187" priority="193" stopIfTrue="1" operator="equal">
      <formula>"Ninguno"</formula>
    </cfRule>
  </conditionalFormatting>
  <conditionalFormatting sqref="W73">
    <cfRule type="cellIs" dxfId="186" priority="190" operator="equal">
      <formula>"En ejecución"</formula>
    </cfRule>
  </conditionalFormatting>
  <conditionalFormatting sqref="AH56:AH57">
    <cfRule type="cellIs" dxfId="185" priority="184" stopIfTrue="1" operator="equal">
      <formula>"Faltan Registros"</formula>
    </cfRule>
    <cfRule type="cellIs" dxfId="184" priority="185" stopIfTrue="1" operator="equal">
      <formula>"Completa"</formula>
    </cfRule>
    <cfRule type="cellIs" dxfId="183" priority="186" stopIfTrue="1" operator="equal">
      <formula>"Ninguno"</formula>
    </cfRule>
  </conditionalFormatting>
  <conditionalFormatting sqref="W77:X77 Z77:AE77">
    <cfRule type="cellIs" dxfId="182" priority="181" operator="equal">
      <formula>"Aplazada"</formula>
    </cfRule>
    <cfRule type="cellIs" dxfId="181" priority="182" operator="equal">
      <formula>"No"</formula>
    </cfRule>
    <cfRule type="cellIs" dxfId="180" priority="183" operator="equal">
      <formula>"Si"</formula>
    </cfRule>
  </conditionalFormatting>
  <conditionalFormatting sqref="AH77">
    <cfRule type="cellIs" dxfId="179" priority="178" stopIfTrue="1" operator="equal">
      <formula>"Faltan Registros"</formula>
    </cfRule>
    <cfRule type="cellIs" dxfId="178" priority="179" stopIfTrue="1" operator="equal">
      <formula>"Completa"</formula>
    </cfRule>
    <cfRule type="cellIs" dxfId="177" priority="180" stopIfTrue="1" operator="equal">
      <formula>"Ninguno"</formula>
    </cfRule>
  </conditionalFormatting>
  <conditionalFormatting sqref="AH86">
    <cfRule type="cellIs" dxfId="176" priority="175" stopIfTrue="1" operator="equal">
      <formula>"Faltan Registros"</formula>
    </cfRule>
    <cfRule type="cellIs" dxfId="175" priority="176" stopIfTrue="1" operator="equal">
      <formula>"Completa"</formula>
    </cfRule>
    <cfRule type="cellIs" dxfId="174" priority="177" stopIfTrue="1" operator="equal">
      <formula>"Ninguno"</formula>
    </cfRule>
  </conditionalFormatting>
  <conditionalFormatting sqref="AH87:AH88">
    <cfRule type="cellIs" dxfId="173" priority="172" stopIfTrue="1" operator="equal">
      <formula>"Faltan Registros"</formula>
    </cfRule>
    <cfRule type="cellIs" dxfId="172" priority="173" stopIfTrue="1" operator="equal">
      <formula>"Completa"</formula>
    </cfRule>
    <cfRule type="cellIs" dxfId="171" priority="174" stopIfTrue="1" operator="equal">
      <formula>"Ninguno"</formula>
    </cfRule>
  </conditionalFormatting>
  <conditionalFormatting sqref="W87">
    <cfRule type="cellIs" dxfId="170" priority="169" operator="equal">
      <formula>"Aplazada"</formula>
    </cfRule>
    <cfRule type="cellIs" dxfId="169" priority="170" operator="equal">
      <formula>"No"</formula>
    </cfRule>
    <cfRule type="cellIs" dxfId="168" priority="171" operator="equal">
      <formula>"Si"</formula>
    </cfRule>
  </conditionalFormatting>
  <conditionalFormatting sqref="AH84">
    <cfRule type="cellIs" dxfId="167" priority="166" stopIfTrue="1" operator="equal">
      <formula>"Faltan Registros"</formula>
    </cfRule>
    <cfRule type="cellIs" dxfId="166" priority="167" stopIfTrue="1" operator="equal">
      <formula>"Completa"</formula>
    </cfRule>
    <cfRule type="cellIs" dxfId="165" priority="168" stopIfTrue="1" operator="equal">
      <formula>"Ninguno"</formula>
    </cfRule>
  </conditionalFormatting>
  <conditionalFormatting sqref="W88:X88 Z88:AE88">
    <cfRule type="cellIs" dxfId="164" priority="163" operator="equal">
      <formula>"Aplazada"</formula>
    </cfRule>
    <cfRule type="cellIs" dxfId="163" priority="164" operator="equal">
      <formula>"No"</formula>
    </cfRule>
    <cfRule type="cellIs" dxfId="162" priority="165" operator="equal">
      <formula>"Si"</formula>
    </cfRule>
  </conditionalFormatting>
  <conditionalFormatting sqref="W55:X55 Z55:AE55">
    <cfRule type="cellIs" dxfId="161" priority="160" operator="equal">
      <formula>"Aplazada"</formula>
    </cfRule>
    <cfRule type="cellIs" dxfId="160" priority="161" operator="equal">
      <formula>"No"</formula>
    </cfRule>
    <cfRule type="cellIs" dxfId="159" priority="162" operator="equal">
      <formula>"Si"</formula>
    </cfRule>
  </conditionalFormatting>
  <conditionalFormatting sqref="X56">
    <cfRule type="cellIs" dxfId="158" priority="157" operator="equal">
      <formula>"Aplazada"</formula>
    </cfRule>
    <cfRule type="cellIs" dxfId="157" priority="158" operator="equal">
      <formula>"No"</formula>
    </cfRule>
    <cfRule type="cellIs" dxfId="156" priority="159" operator="equal">
      <formula>"Si"</formula>
    </cfRule>
  </conditionalFormatting>
  <conditionalFormatting sqref="Y56:AE56">
    <cfRule type="cellIs" dxfId="155" priority="154" operator="equal">
      <formula>"Aplazada"</formula>
    </cfRule>
    <cfRule type="cellIs" dxfId="154" priority="155" operator="equal">
      <formula>"No"</formula>
    </cfRule>
    <cfRule type="cellIs" dxfId="153" priority="156" operator="equal">
      <formula>"Si"</formula>
    </cfRule>
  </conditionalFormatting>
  <conditionalFormatting sqref="X58">
    <cfRule type="cellIs" dxfId="152" priority="151" operator="equal">
      <formula>"Aplazada"</formula>
    </cfRule>
    <cfRule type="cellIs" dxfId="151" priority="152" operator="equal">
      <formula>"No"</formula>
    </cfRule>
    <cfRule type="cellIs" dxfId="150" priority="153" operator="equal">
      <formula>"Si"</formula>
    </cfRule>
  </conditionalFormatting>
  <conditionalFormatting sqref="Y58:AE58">
    <cfRule type="cellIs" dxfId="149" priority="148" operator="equal">
      <formula>"Aplazada"</formula>
    </cfRule>
    <cfRule type="cellIs" dxfId="148" priority="149" operator="equal">
      <formula>"No"</formula>
    </cfRule>
    <cfRule type="cellIs" dxfId="147" priority="150" operator="equal">
      <formula>"Si"</formula>
    </cfRule>
  </conditionalFormatting>
  <conditionalFormatting sqref="W80">
    <cfRule type="cellIs" dxfId="146" priority="145" operator="equal">
      <formula>"Aplazada"</formula>
    </cfRule>
    <cfRule type="cellIs" dxfId="145" priority="146" operator="equal">
      <formula>"No"</formula>
    </cfRule>
    <cfRule type="cellIs" dxfId="144" priority="147" operator="equal">
      <formula>"Si"</formula>
    </cfRule>
  </conditionalFormatting>
  <conditionalFormatting sqref="AE80">
    <cfRule type="cellIs" dxfId="143" priority="142" operator="equal">
      <formula>"Aplazada"</formula>
    </cfRule>
    <cfRule type="cellIs" dxfId="142" priority="143" operator="equal">
      <formula>"No"</formula>
    </cfRule>
    <cfRule type="cellIs" dxfId="141" priority="144" operator="equal">
      <formula>"Si"</formula>
    </cfRule>
  </conditionalFormatting>
  <conditionalFormatting sqref="X80">
    <cfRule type="cellIs" dxfId="140" priority="139" operator="equal">
      <formula>"Aplazada"</formula>
    </cfRule>
    <cfRule type="cellIs" dxfId="139" priority="140" operator="equal">
      <formula>"No"</formula>
    </cfRule>
    <cfRule type="cellIs" dxfId="138" priority="141" operator="equal">
      <formula>"Si"</formula>
    </cfRule>
  </conditionalFormatting>
  <conditionalFormatting sqref="Z80:AD80">
    <cfRule type="cellIs" dxfId="137" priority="136" operator="equal">
      <formula>"Aplazada"</formula>
    </cfRule>
    <cfRule type="cellIs" dxfId="136" priority="137" operator="equal">
      <formula>"No"</formula>
    </cfRule>
    <cfRule type="cellIs" dxfId="135" priority="138" operator="equal">
      <formula>"Si"</formula>
    </cfRule>
  </conditionalFormatting>
  <conditionalFormatting sqref="W82">
    <cfRule type="cellIs" dxfId="134" priority="133" operator="equal">
      <formula>"Aplazada"</formula>
    </cfRule>
    <cfRule type="cellIs" dxfId="133" priority="134" operator="equal">
      <formula>"No"</formula>
    </cfRule>
    <cfRule type="cellIs" dxfId="132" priority="135" operator="equal">
      <formula>"Si"</formula>
    </cfRule>
  </conditionalFormatting>
  <conditionalFormatting sqref="X82:AE82">
    <cfRule type="cellIs" dxfId="131" priority="130" operator="equal">
      <formula>"Aplazada"</formula>
    </cfRule>
    <cfRule type="cellIs" dxfId="130" priority="131" operator="equal">
      <formula>"No"</formula>
    </cfRule>
    <cfRule type="cellIs" dxfId="129" priority="132" operator="equal">
      <formula>"Si"</formula>
    </cfRule>
  </conditionalFormatting>
  <conditionalFormatting sqref="W83">
    <cfRule type="cellIs" dxfId="128" priority="127" operator="equal">
      <formula>"Aplazada"</formula>
    </cfRule>
    <cfRule type="cellIs" dxfId="127" priority="128" operator="equal">
      <formula>"No"</formula>
    </cfRule>
    <cfRule type="cellIs" dxfId="126" priority="129" operator="equal">
      <formula>"Si"</formula>
    </cfRule>
  </conditionalFormatting>
  <conditionalFormatting sqref="X83:AE83">
    <cfRule type="cellIs" dxfId="125" priority="124" operator="equal">
      <formula>"Aplazada"</formula>
    </cfRule>
    <cfRule type="cellIs" dxfId="124" priority="125" operator="equal">
      <formula>"No"</formula>
    </cfRule>
    <cfRule type="cellIs" dxfId="123" priority="126" operator="equal">
      <formula>"Si"</formula>
    </cfRule>
  </conditionalFormatting>
  <conditionalFormatting sqref="W84">
    <cfRule type="cellIs" dxfId="122" priority="121" operator="equal">
      <formula>"Aplazada"</formula>
    </cfRule>
    <cfRule type="cellIs" dxfId="121" priority="122" operator="equal">
      <formula>"No"</formula>
    </cfRule>
    <cfRule type="cellIs" dxfId="120" priority="123" operator="equal">
      <formula>"Si"</formula>
    </cfRule>
  </conditionalFormatting>
  <conditionalFormatting sqref="X84">
    <cfRule type="cellIs" dxfId="119" priority="118" operator="equal">
      <formula>"Aplazada"</formula>
    </cfRule>
    <cfRule type="cellIs" dxfId="118" priority="119" operator="equal">
      <formula>"No"</formula>
    </cfRule>
    <cfRule type="cellIs" dxfId="117" priority="120" operator="equal">
      <formula>"Si"</formula>
    </cfRule>
  </conditionalFormatting>
  <conditionalFormatting sqref="Z84:AD84">
    <cfRule type="cellIs" dxfId="116" priority="115" operator="equal">
      <formula>"Aplazada"</formula>
    </cfRule>
    <cfRule type="cellIs" dxfId="115" priority="116" operator="equal">
      <formula>"No"</formula>
    </cfRule>
    <cfRule type="cellIs" dxfId="114" priority="117" operator="equal">
      <formula>"Si"</formula>
    </cfRule>
  </conditionalFormatting>
  <conditionalFormatting sqref="W85">
    <cfRule type="cellIs" dxfId="113" priority="112" operator="equal">
      <formula>"Aplazada"</formula>
    </cfRule>
    <cfRule type="cellIs" dxfId="112" priority="113" operator="equal">
      <formula>"No"</formula>
    </cfRule>
    <cfRule type="cellIs" dxfId="111" priority="114" operator="equal">
      <formula>"Si"</formula>
    </cfRule>
  </conditionalFormatting>
  <conditionalFormatting sqref="X85">
    <cfRule type="cellIs" dxfId="110" priority="109" operator="equal">
      <formula>"Aplazada"</formula>
    </cfRule>
    <cfRule type="cellIs" dxfId="109" priority="110" operator="equal">
      <formula>"No"</formula>
    </cfRule>
    <cfRule type="cellIs" dxfId="108" priority="111" operator="equal">
      <formula>"Si"</formula>
    </cfRule>
  </conditionalFormatting>
  <conditionalFormatting sqref="Z85:AD85">
    <cfRule type="cellIs" dxfId="107" priority="106" operator="equal">
      <formula>"Aplazada"</formula>
    </cfRule>
    <cfRule type="cellIs" dxfId="106" priority="107" operator="equal">
      <formula>"No"</formula>
    </cfRule>
    <cfRule type="cellIs" dxfId="105" priority="108" operator="equal">
      <formula>"Si"</formula>
    </cfRule>
  </conditionalFormatting>
  <conditionalFormatting sqref="AE84">
    <cfRule type="cellIs" dxfId="104" priority="103" operator="equal">
      <formula>"Aplazada"</formula>
    </cfRule>
    <cfRule type="cellIs" dxfId="103" priority="104" operator="equal">
      <formula>"No"</formula>
    </cfRule>
    <cfRule type="cellIs" dxfId="102" priority="105" operator="equal">
      <formula>"Si"</formula>
    </cfRule>
  </conditionalFormatting>
  <conditionalFormatting sqref="AE85">
    <cfRule type="cellIs" dxfId="101" priority="100" operator="equal">
      <formula>"Aplazada"</formula>
    </cfRule>
    <cfRule type="cellIs" dxfId="100" priority="101" operator="equal">
      <formula>"No"</formula>
    </cfRule>
    <cfRule type="cellIs" dxfId="99" priority="102" operator="equal">
      <formula>"Si"</formula>
    </cfRule>
  </conditionalFormatting>
  <conditionalFormatting sqref="W86">
    <cfRule type="cellIs" dxfId="98" priority="97" operator="equal">
      <formula>"Aplazada"</formula>
    </cfRule>
    <cfRule type="cellIs" dxfId="97" priority="98" operator="equal">
      <formula>"No"</formula>
    </cfRule>
    <cfRule type="cellIs" dxfId="96" priority="99" operator="equal">
      <formula>"Si"</formula>
    </cfRule>
  </conditionalFormatting>
  <conditionalFormatting sqref="X86">
    <cfRule type="cellIs" dxfId="95" priority="94" operator="equal">
      <formula>"Aplazada"</formula>
    </cfRule>
    <cfRule type="cellIs" dxfId="94" priority="95" operator="equal">
      <formula>"No"</formula>
    </cfRule>
    <cfRule type="cellIs" dxfId="93" priority="96" operator="equal">
      <formula>"Si"</formula>
    </cfRule>
  </conditionalFormatting>
  <conditionalFormatting sqref="Z86:AD86">
    <cfRule type="cellIs" dxfId="92" priority="91" operator="equal">
      <formula>"Aplazada"</formula>
    </cfRule>
    <cfRule type="cellIs" dxfId="91" priority="92" operator="equal">
      <formula>"No"</formula>
    </cfRule>
    <cfRule type="cellIs" dxfId="90" priority="93" operator="equal">
      <formula>"Si"</formula>
    </cfRule>
  </conditionalFormatting>
  <conditionalFormatting sqref="AE86">
    <cfRule type="cellIs" dxfId="89" priority="88" operator="equal">
      <formula>"Aplazada"</formula>
    </cfRule>
    <cfRule type="cellIs" dxfId="88" priority="89" operator="equal">
      <formula>"No"</formula>
    </cfRule>
    <cfRule type="cellIs" dxfId="87" priority="90" operator="equal">
      <formula>"Si"</formula>
    </cfRule>
  </conditionalFormatting>
  <conditionalFormatting sqref="X82">
    <cfRule type="cellIs" dxfId="86" priority="85" operator="equal">
      <formula>"Aplazada"</formula>
    </cfRule>
    <cfRule type="cellIs" dxfId="85" priority="86" operator="equal">
      <formula>"No"</formula>
    </cfRule>
    <cfRule type="cellIs" dxfId="84" priority="87" operator="equal">
      <formula>"Si"</formula>
    </cfRule>
  </conditionalFormatting>
  <conditionalFormatting sqref="X83">
    <cfRule type="cellIs" dxfId="83" priority="82" operator="equal">
      <formula>"Aplazada"</formula>
    </cfRule>
    <cfRule type="cellIs" dxfId="82" priority="83" operator="equal">
      <formula>"No"</formula>
    </cfRule>
    <cfRule type="cellIs" dxfId="81" priority="84" operator="equal">
      <formula>"Si"</formula>
    </cfRule>
  </conditionalFormatting>
  <conditionalFormatting sqref="Y72:Y73">
    <cfRule type="cellIs" dxfId="80" priority="79" operator="equal">
      <formula>"Aplazada"</formula>
    </cfRule>
    <cfRule type="cellIs" dxfId="79" priority="80" operator="equal">
      <formula>"No"</formula>
    </cfRule>
    <cfRule type="cellIs" dxfId="78" priority="81" operator="equal">
      <formula>"Si"</formula>
    </cfRule>
  </conditionalFormatting>
  <conditionalFormatting sqref="Z72:Z73">
    <cfRule type="cellIs" dxfId="77" priority="76" operator="equal">
      <formula>"Aplazada"</formula>
    </cfRule>
    <cfRule type="cellIs" dxfId="76" priority="77" operator="equal">
      <formula>"No"</formula>
    </cfRule>
    <cfRule type="cellIs" dxfId="75" priority="78" operator="equal">
      <formula>"Si"</formula>
    </cfRule>
  </conditionalFormatting>
  <conditionalFormatting sqref="AA72:AA73">
    <cfRule type="cellIs" dxfId="74" priority="73" operator="equal">
      <formula>"Aplazada"</formula>
    </cfRule>
    <cfRule type="cellIs" dxfId="73" priority="74" operator="equal">
      <formula>"No"</formula>
    </cfRule>
    <cfRule type="cellIs" dxfId="72" priority="75" operator="equal">
      <formula>"Si"</formula>
    </cfRule>
  </conditionalFormatting>
  <conditionalFormatting sqref="AB72:AB73">
    <cfRule type="cellIs" dxfId="71" priority="70" operator="equal">
      <formula>"Aplazada"</formula>
    </cfRule>
    <cfRule type="cellIs" dxfId="70" priority="71" operator="equal">
      <formula>"No"</formula>
    </cfRule>
    <cfRule type="cellIs" dxfId="69" priority="72" operator="equal">
      <formula>"Si"</formula>
    </cfRule>
  </conditionalFormatting>
  <conditionalFormatting sqref="AC72:AC73">
    <cfRule type="cellIs" dxfId="68" priority="67" operator="equal">
      <formula>"Aplazada"</formula>
    </cfRule>
    <cfRule type="cellIs" dxfId="67" priority="68" operator="equal">
      <formula>"No"</formula>
    </cfRule>
    <cfRule type="cellIs" dxfId="66" priority="69" operator="equal">
      <formula>"Si"</formula>
    </cfRule>
  </conditionalFormatting>
  <conditionalFormatting sqref="AD72:AD73">
    <cfRule type="cellIs" dxfId="65" priority="64" operator="equal">
      <formula>"Aplazada"</formula>
    </cfRule>
    <cfRule type="cellIs" dxfId="64" priority="65" operator="equal">
      <formula>"No"</formula>
    </cfRule>
    <cfRule type="cellIs" dxfId="63" priority="66" operator="equal">
      <formula>"Si"</formula>
    </cfRule>
  </conditionalFormatting>
  <conditionalFormatting sqref="Y78:Y79">
    <cfRule type="cellIs" dxfId="62" priority="61" operator="equal">
      <formula>"Aplazada"</formula>
    </cfRule>
    <cfRule type="cellIs" dxfId="61" priority="62" operator="equal">
      <formula>"No"</formula>
    </cfRule>
    <cfRule type="cellIs" dxfId="60" priority="63" operator="equal">
      <formula>"Si"</formula>
    </cfRule>
  </conditionalFormatting>
  <conditionalFormatting sqref="Y33:AC33 W33 AE33">
    <cfRule type="cellIs" dxfId="59" priority="58" operator="equal">
      <formula>"Aplazada"</formula>
    </cfRule>
    <cfRule type="cellIs" dxfId="58" priority="59" operator="equal">
      <formula>"No"</formula>
    </cfRule>
    <cfRule type="cellIs" dxfId="57" priority="60" operator="equal">
      <formula>"Si"</formula>
    </cfRule>
  </conditionalFormatting>
  <conditionalFormatting sqref="W33 AE33">
    <cfRule type="cellIs" dxfId="56" priority="57" operator="equal">
      <formula>"En ejecución"</formula>
    </cfRule>
  </conditionalFormatting>
  <conditionalFormatting sqref="AD33">
    <cfRule type="cellIs" dxfId="55" priority="54" operator="equal">
      <formula>"Aplazada"</formula>
    </cfRule>
    <cfRule type="cellIs" dxfId="54" priority="55" operator="equal">
      <formula>"No"</formula>
    </cfRule>
    <cfRule type="cellIs" dxfId="53" priority="56" operator="equal">
      <formula>"Si"</formula>
    </cfRule>
  </conditionalFormatting>
  <conditionalFormatting sqref="W39">
    <cfRule type="cellIs" dxfId="52" priority="51" operator="equal">
      <formula>"Aplazada"</formula>
    </cfRule>
    <cfRule type="cellIs" dxfId="51" priority="52" operator="equal">
      <formula>"No"</formula>
    </cfRule>
    <cfRule type="cellIs" dxfId="50" priority="53" operator="equal">
      <formula>"Si"</formula>
    </cfRule>
  </conditionalFormatting>
  <conditionalFormatting sqref="W39 AE39">
    <cfRule type="cellIs" dxfId="49" priority="50" operator="equal">
      <formula>"En ejecución"</formula>
    </cfRule>
  </conditionalFormatting>
  <conditionalFormatting sqref="Y39:AB39 AD39:AE39">
    <cfRule type="cellIs" dxfId="48" priority="47" operator="equal">
      <formula>"Aplazada"</formula>
    </cfRule>
    <cfRule type="cellIs" dxfId="47" priority="48" operator="equal">
      <formula>"No"</formula>
    </cfRule>
    <cfRule type="cellIs" dxfId="46" priority="49" operator="equal">
      <formula>"Si"</formula>
    </cfRule>
  </conditionalFormatting>
  <conditionalFormatting sqref="W41">
    <cfRule type="cellIs" dxfId="45" priority="46" operator="equal">
      <formula>"En ejecución"</formula>
    </cfRule>
  </conditionalFormatting>
  <conditionalFormatting sqref="W41:AE41">
    <cfRule type="cellIs" dxfId="44" priority="43" operator="equal">
      <formula>"Aplazada"</formula>
    </cfRule>
    <cfRule type="cellIs" dxfId="43" priority="44" operator="equal">
      <formula>"No"</formula>
    </cfRule>
    <cfRule type="cellIs" dxfId="42" priority="45" operator="equal">
      <formula>"Si"</formula>
    </cfRule>
  </conditionalFormatting>
  <conditionalFormatting sqref="AE41">
    <cfRule type="cellIs" dxfId="41" priority="42" operator="equal">
      <formula>"En ejecución"</formula>
    </cfRule>
  </conditionalFormatting>
  <conditionalFormatting sqref="X87">
    <cfRule type="cellIs" dxfId="40" priority="39" operator="equal">
      <formula>"Aplazada"</formula>
    </cfRule>
    <cfRule type="cellIs" dxfId="39" priority="40" operator="equal">
      <formula>"No"</formula>
    </cfRule>
    <cfRule type="cellIs" dxfId="38" priority="41" operator="equal">
      <formula>"Si"</formula>
    </cfRule>
  </conditionalFormatting>
  <conditionalFormatting sqref="Z87:AD87">
    <cfRule type="cellIs" dxfId="37" priority="36" operator="equal">
      <formula>"Aplazada"</formula>
    </cfRule>
    <cfRule type="cellIs" dxfId="36" priority="37" operator="equal">
      <formula>"No"</formula>
    </cfRule>
    <cfRule type="cellIs" dxfId="35" priority="38" operator="equal">
      <formula>"Si"</formula>
    </cfRule>
  </conditionalFormatting>
  <conditionalFormatting sqref="AE87">
    <cfRule type="cellIs" dxfId="34" priority="33" operator="equal">
      <formula>"Aplazada"</formula>
    </cfRule>
    <cfRule type="cellIs" dxfId="33" priority="34" operator="equal">
      <formula>"No"</formula>
    </cfRule>
    <cfRule type="cellIs" dxfId="32" priority="35" operator="equal">
      <formula>"Si"</formula>
    </cfRule>
  </conditionalFormatting>
  <conditionalFormatting sqref="X74">
    <cfRule type="cellIs" dxfId="31" priority="30" operator="equal">
      <formula>"Aplazada"</formula>
    </cfRule>
    <cfRule type="cellIs" dxfId="30" priority="31" operator="equal">
      <formula>"No"</formula>
    </cfRule>
    <cfRule type="cellIs" dxfId="29" priority="32" operator="equal">
      <formula>"Si"</formula>
    </cfRule>
  </conditionalFormatting>
  <conditionalFormatting sqref="Y74">
    <cfRule type="cellIs" dxfId="28" priority="27" operator="equal">
      <formula>"Aplazada"</formula>
    </cfRule>
    <cfRule type="cellIs" dxfId="27" priority="28" operator="equal">
      <formula>"No"</formula>
    </cfRule>
    <cfRule type="cellIs" dxfId="26" priority="29" operator="equal">
      <formula>"Si"</formula>
    </cfRule>
  </conditionalFormatting>
  <conditionalFormatting sqref="Z74">
    <cfRule type="cellIs" dxfId="25" priority="24" operator="equal">
      <formula>"Aplazada"</formula>
    </cfRule>
    <cfRule type="cellIs" dxfId="24" priority="25" operator="equal">
      <formula>"No"</formula>
    </cfRule>
    <cfRule type="cellIs" dxfId="23" priority="26" operator="equal">
      <formula>"Si"</formula>
    </cfRule>
  </conditionalFormatting>
  <conditionalFormatting sqref="AA74">
    <cfRule type="cellIs" dxfId="22" priority="21" operator="equal">
      <formula>"Aplazada"</formula>
    </cfRule>
    <cfRule type="cellIs" dxfId="21" priority="22" operator="equal">
      <formula>"No"</formula>
    </cfRule>
    <cfRule type="cellIs" dxfId="20" priority="23" operator="equal">
      <formula>"Si"</formula>
    </cfRule>
  </conditionalFormatting>
  <conditionalFormatting sqref="AB74">
    <cfRule type="cellIs" dxfId="19" priority="18" operator="equal">
      <formula>"Aplazada"</formula>
    </cfRule>
    <cfRule type="cellIs" dxfId="18" priority="19" operator="equal">
      <formula>"No"</formula>
    </cfRule>
    <cfRule type="cellIs" dxfId="17" priority="20" operator="equal">
      <formula>"Si"</formula>
    </cfRule>
  </conditionalFormatting>
  <conditionalFormatting sqref="AC74">
    <cfRule type="cellIs" dxfId="16" priority="15" operator="equal">
      <formula>"Aplazada"</formula>
    </cfRule>
    <cfRule type="cellIs" dxfId="15" priority="16" operator="equal">
      <formula>"No"</formula>
    </cfRule>
    <cfRule type="cellIs" dxfId="14" priority="17" operator="equal">
      <formula>"Si"</formula>
    </cfRule>
  </conditionalFormatting>
  <conditionalFormatting sqref="AD74">
    <cfRule type="cellIs" dxfId="13" priority="12" operator="equal">
      <formula>"Aplazada"</formula>
    </cfRule>
    <cfRule type="cellIs" dxfId="12" priority="13" operator="equal">
      <formula>"No"</formula>
    </cfRule>
    <cfRule type="cellIs" dxfId="11" priority="14" operator="equal">
      <formula>"Si"</formula>
    </cfRule>
  </conditionalFormatting>
  <conditionalFormatting sqref="AC39">
    <cfRule type="cellIs" dxfId="10" priority="9" operator="equal">
      <formula>"Aplazada"</formula>
    </cfRule>
    <cfRule type="cellIs" dxfId="9" priority="10" operator="equal">
      <formula>"No"</formula>
    </cfRule>
    <cfRule type="cellIs" dxfId="8" priority="11" operator="equal">
      <formula>"Si"</formula>
    </cfRule>
  </conditionalFormatting>
  <conditionalFormatting sqref="W36">
    <cfRule type="cellIs" dxfId="7" priority="6" operator="equal">
      <formula>"Aplazada"</formula>
    </cfRule>
    <cfRule type="cellIs" dxfId="6" priority="7" operator="equal">
      <formula>"No"</formula>
    </cfRule>
    <cfRule type="cellIs" dxfId="5" priority="8" operator="equal">
      <formula>"Si"</formula>
    </cfRule>
  </conditionalFormatting>
  <conditionalFormatting sqref="W36">
    <cfRule type="cellIs" dxfId="4" priority="5" operator="equal">
      <formula>"En ejecución"</formula>
    </cfRule>
  </conditionalFormatting>
  <conditionalFormatting sqref="AE36">
    <cfRule type="cellIs" dxfId="3" priority="4" operator="equal">
      <formula>"En ejecución"</formula>
    </cfRule>
  </conditionalFormatting>
  <conditionalFormatting sqref="AE36">
    <cfRule type="cellIs" dxfId="2" priority="1" operator="equal">
      <formula>"Aplazada"</formula>
    </cfRule>
    <cfRule type="cellIs" dxfId="1" priority="2" operator="equal">
      <formula>"No"</formula>
    </cfRule>
    <cfRule type="cellIs" dxfId="0" priority="3" operator="equal">
      <formula>"Si"</formula>
    </cfRule>
  </conditionalFormatting>
  <dataValidations count="6">
    <dataValidation type="list" allowBlank="1" showInputMessage="1" showErrorMessage="1" sqref="W84:W88 W52 W58:W61 W63:W65 W67:W70 W80 W74:W78">
      <formula1>"Si,No,Aplazada, Suspendida"</formula1>
    </dataValidation>
    <dataValidation type="list" allowBlank="1" showInputMessage="1" showErrorMessage="1" sqref="F31 F33 F23 F35 F17 F27 F25 F29 F41 F21 F37 F19 F39">
      <formula1>"1,2,3,4"</formula1>
    </dataValidation>
    <dataValidation type="list" allowBlank="1" showInputMessage="1" showErrorMessage="1" sqref="AA57:AC57 AE63 W79 W81 AE57 W53:W57 AE52:AE55 AC53:AC55 AB52:AB55 AA53:AA55 AA80:AC80 AE72:AE81 AA84:AC87 AE84:AE88">
      <formula1>"Si,No,Aplazada"</formula1>
    </dataValidation>
    <dataValidation type="list" allowBlank="1" showInputMessage="1" showErrorMessage="1" sqref="B99:B102 AE42 AE30 AE26:AE28 AE59:AE62 AE64:AE71 AE18:AE24 AE32:AE40">
      <formula1>"En Ejecución,Si,No,Aplazada"</formula1>
    </dataValidation>
    <dataValidation type="list" allowBlank="1" showInputMessage="1" showErrorMessage="1" sqref="AH17:AH42 AH52:AH88">
      <formula1>"Completa, Faltan Registros, Ninguno"</formula1>
    </dataValidation>
    <dataValidation type="list" allowBlank="1" showInputMessage="1" showErrorMessage="1" sqref="AE17 AE29 AE25 AE31 W62 W66 W73 AE41 W17:W42">
      <formula1>"En ejecución,Si,No,Aplazada,Suspendida"</formula1>
    </dataValidation>
  </dataValidations>
  <pageMargins left="0.7" right="0.7" top="0.51" bottom="0.75" header="0.3" footer="0.3"/>
  <pageSetup paperSize="5" scale="3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D58" zoomScale="50" zoomScaleNormal="50" workbookViewId="0">
      <selection activeCell="X75" sqref="X75:AD75"/>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273">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272"/>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42855</v>
      </c>
      <c r="Z15" s="462"/>
      <c r="AA15" s="463" t="s">
        <v>17</v>
      </c>
      <c r="AB15" s="463"/>
      <c r="AC15" s="463"/>
      <c r="AD15" s="463"/>
      <c r="AE15" s="463"/>
      <c r="AF15" s="464"/>
    </row>
    <row r="16" spans="1:36" ht="111"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264">
        <v>80</v>
      </c>
      <c r="I17" s="443">
        <f>F17*H17</f>
        <v>160</v>
      </c>
      <c r="J17" s="53" t="s">
        <v>125</v>
      </c>
      <c r="K17" s="266"/>
      <c r="L17" s="266"/>
      <c r="M17" s="54"/>
      <c r="N17" s="75" t="s">
        <v>71</v>
      </c>
      <c r="O17" s="271"/>
      <c r="P17" s="271"/>
      <c r="Q17" s="266"/>
      <c r="R17" s="266"/>
      <c r="S17" s="266"/>
      <c r="T17" s="266"/>
      <c r="U17" s="213"/>
      <c r="V17" s="55"/>
      <c r="W17" s="56" t="s">
        <v>159</v>
      </c>
      <c r="X17" s="57" t="s">
        <v>151</v>
      </c>
      <c r="Y17" s="58"/>
      <c r="Z17" s="130">
        <v>42851</v>
      </c>
      <c r="AA17" s="130">
        <v>42852</v>
      </c>
      <c r="AB17" s="130"/>
      <c r="AC17" s="130"/>
      <c r="AD17" s="53"/>
      <c r="AE17" s="114" t="s">
        <v>159</v>
      </c>
      <c r="AF17" s="68" t="s">
        <v>154</v>
      </c>
      <c r="AH17" s="61"/>
    </row>
    <row r="18" spans="2:34" ht="69.75" customHeight="1" x14ac:dyDescent="0.2">
      <c r="B18" s="51">
        <v>2</v>
      </c>
      <c r="C18" s="182" t="s">
        <v>43</v>
      </c>
      <c r="D18" s="422" t="s">
        <v>126</v>
      </c>
      <c r="E18" s="423"/>
      <c r="F18" s="437"/>
      <c r="G18" s="52" t="s">
        <v>73</v>
      </c>
      <c r="H18" s="264">
        <v>80</v>
      </c>
      <c r="I18" s="377"/>
      <c r="J18" s="53" t="s">
        <v>125</v>
      </c>
      <c r="K18" s="266"/>
      <c r="L18" s="213"/>
      <c r="M18" s="213"/>
      <c r="N18" s="136"/>
      <c r="O18" s="213"/>
      <c r="P18" s="213"/>
      <c r="Q18" s="213"/>
      <c r="R18" s="213"/>
      <c r="S18" s="75" t="s">
        <v>71</v>
      </c>
      <c r="T18" s="213"/>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26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56.25" customHeight="1" x14ac:dyDescent="0.2">
      <c r="B20" s="51">
        <v>4</v>
      </c>
      <c r="C20" s="182" t="s">
        <v>45</v>
      </c>
      <c r="D20" s="422" t="s">
        <v>126</v>
      </c>
      <c r="E20" s="423"/>
      <c r="F20" s="266"/>
      <c r="G20" s="64" t="s">
        <v>30</v>
      </c>
      <c r="H20" s="268">
        <v>80</v>
      </c>
      <c r="I20" s="264"/>
      <c r="J20" s="65" t="s">
        <v>128</v>
      </c>
      <c r="K20" s="267"/>
      <c r="L20" s="270"/>
      <c r="M20" s="270"/>
      <c r="N20" s="136"/>
      <c r="O20" s="136"/>
      <c r="P20" s="136"/>
      <c r="Q20" s="270"/>
      <c r="R20" s="183" t="s">
        <v>71</v>
      </c>
      <c r="S20" s="270"/>
      <c r="T20" s="270"/>
      <c r="U20" s="83"/>
      <c r="V20" s="140"/>
      <c r="W20" s="56"/>
      <c r="X20" s="133"/>
      <c r="Y20" s="100"/>
      <c r="Z20" s="119"/>
      <c r="AA20" s="119"/>
      <c r="AB20" s="119"/>
      <c r="AC20" s="119"/>
      <c r="AD20" s="120"/>
      <c r="AE20" s="117"/>
      <c r="AF20" s="60" t="s">
        <v>174</v>
      </c>
      <c r="AH20" s="61"/>
    </row>
    <row r="21" spans="2:34" ht="81.75" customHeight="1" x14ac:dyDescent="0.2">
      <c r="B21" s="51">
        <v>5</v>
      </c>
      <c r="C21" s="182" t="s">
        <v>44</v>
      </c>
      <c r="D21" s="422" t="s">
        <v>124</v>
      </c>
      <c r="E21" s="423"/>
      <c r="F21" s="438">
        <v>2</v>
      </c>
      <c r="G21" s="64" t="s">
        <v>26</v>
      </c>
      <c r="H21" s="268">
        <v>80</v>
      </c>
      <c r="I21" s="375">
        <f>F21*H21</f>
        <v>160</v>
      </c>
      <c r="J21" s="71" t="s">
        <v>129</v>
      </c>
      <c r="K21" s="267"/>
      <c r="L21" s="270"/>
      <c r="M21" s="137"/>
      <c r="N21" s="183" t="s">
        <v>71</v>
      </c>
      <c r="O21" s="137"/>
      <c r="P21" s="270"/>
      <c r="Q21" s="270"/>
      <c r="R21" s="270"/>
      <c r="S21" s="270"/>
      <c r="T21" s="270"/>
      <c r="U21" s="270"/>
      <c r="V21" s="140"/>
      <c r="W21" s="56" t="s">
        <v>159</v>
      </c>
      <c r="X21" s="133" t="s">
        <v>157</v>
      </c>
      <c r="Y21" s="100"/>
      <c r="Z21" s="119">
        <v>42829</v>
      </c>
      <c r="AA21" s="119">
        <v>42831</v>
      </c>
      <c r="AB21" s="119"/>
      <c r="AC21" s="119"/>
      <c r="AD21" s="120"/>
      <c r="AE21" s="116"/>
      <c r="AF21" s="68" t="s">
        <v>154</v>
      </c>
      <c r="AH21" s="61"/>
    </row>
    <row r="22" spans="2:34" ht="48.75" customHeight="1" x14ac:dyDescent="0.2">
      <c r="B22" s="51">
        <v>6</v>
      </c>
      <c r="C22" s="182" t="s">
        <v>44</v>
      </c>
      <c r="D22" s="422" t="s">
        <v>126</v>
      </c>
      <c r="E22" s="423"/>
      <c r="F22" s="437"/>
      <c r="G22" s="64" t="s">
        <v>73</v>
      </c>
      <c r="H22" s="268">
        <v>80</v>
      </c>
      <c r="I22" s="377"/>
      <c r="J22" s="71" t="s">
        <v>129</v>
      </c>
      <c r="K22" s="267"/>
      <c r="L22" s="213"/>
      <c r="M22" s="83"/>
      <c r="N22" s="213"/>
      <c r="O22" s="83"/>
      <c r="P22" s="213"/>
      <c r="Q22" s="270"/>
      <c r="R22" s="270"/>
      <c r="S22" s="183" t="s">
        <v>71</v>
      </c>
      <c r="T22" s="270"/>
      <c r="U22" s="270"/>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268">
        <v>80</v>
      </c>
      <c r="I23" s="375">
        <f t="shared" si="0"/>
        <v>160</v>
      </c>
      <c r="J23" s="53" t="s">
        <v>130</v>
      </c>
      <c r="K23" s="267"/>
      <c r="L23" s="270"/>
      <c r="M23" s="270"/>
      <c r="N23" s="183" t="s">
        <v>71</v>
      </c>
      <c r="O23" s="270"/>
      <c r="P23" s="270"/>
      <c r="Q23" s="270"/>
      <c r="R23" s="270"/>
      <c r="S23" s="270"/>
      <c r="T23" s="270"/>
      <c r="U23" s="270"/>
      <c r="V23" s="140"/>
      <c r="W23" s="56" t="s">
        <v>153</v>
      </c>
      <c r="X23" s="133" t="s">
        <v>160</v>
      </c>
      <c r="Y23" s="100"/>
      <c r="Z23" s="119"/>
      <c r="AA23" s="119"/>
      <c r="AB23" s="119"/>
      <c r="AC23" s="119"/>
      <c r="AD23" s="120"/>
      <c r="AE23" s="278"/>
      <c r="AF23" s="276" t="s">
        <v>181</v>
      </c>
      <c r="AH23" s="61"/>
    </row>
    <row r="24" spans="2:34" ht="51.75" customHeight="1" x14ac:dyDescent="0.2">
      <c r="B24" s="51">
        <v>8</v>
      </c>
      <c r="C24" s="184" t="s">
        <v>46</v>
      </c>
      <c r="D24" s="422" t="s">
        <v>126</v>
      </c>
      <c r="E24" s="423"/>
      <c r="F24" s="437"/>
      <c r="G24" s="64" t="s">
        <v>30</v>
      </c>
      <c r="H24" s="268">
        <v>80</v>
      </c>
      <c r="I24" s="377"/>
      <c r="J24" s="53" t="s">
        <v>130</v>
      </c>
      <c r="K24" s="267"/>
      <c r="L24" s="270"/>
      <c r="M24" s="270"/>
      <c r="N24" s="270"/>
      <c r="O24" s="270"/>
      <c r="P24" s="270"/>
      <c r="Q24" s="270"/>
      <c r="R24" s="183" t="s">
        <v>71</v>
      </c>
      <c r="S24" s="270"/>
      <c r="T24" s="270"/>
      <c r="U24" s="267"/>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268">
        <v>80</v>
      </c>
      <c r="I25" s="375">
        <f>F25*H25</f>
        <v>160</v>
      </c>
      <c r="J25" s="65" t="s">
        <v>131</v>
      </c>
      <c r="K25" s="66"/>
      <c r="L25" s="82"/>
      <c r="M25" s="82"/>
      <c r="N25" s="82"/>
      <c r="O25" s="183" t="s">
        <v>71</v>
      </c>
      <c r="P25" s="82"/>
      <c r="Q25" s="82"/>
      <c r="R25" s="82"/>
      <c r="S25" s="82"/>
      <c r="T25" s="82"/>
      <c r="U25" s="66"/>
      <c r="V25" s="62"/>
      <c r="W25" s="56"/>
      <c r="X25" s="81"/>
      <c r="Y25" s="58"/>
      <c r="Z25" s="130"/>
      <c r="AA25" s="130"/>
      <c r="AB25" s="130"/>
      <c r="AC25" s="130"/>
      <c r="AD25" s="53"/>
      <c r="AE25" s="118"/>
      <c r="AF25" s="68" t="s">
        <v>171</v>
      </c>
      <c r="AH25" s="61"/>
    </row>
    <row r="26" spans="2:34" ht="73.5" customHeight="1" x14ac:dyDescent="0.2">
      <c r="B26" s="51">
        <v>10</v>
      </c>
      <c r="C26" s="184" t="s">
        <v>49</v>
      </c>
      <c r="D26" s="422" t="s">
        <v>126</v>
      </c>
      <c r="E26" s="423"/>
      <c r="F26" s="437"/>
      <c r="G26" s="64" t="s">
        <v>73</v>
      </c>
      <c r="H26" s="268">
        <v>80</v>
      </c>
      <c r="I26" s="377"/>
      <c r="J26" s="65" t="s">
        <v>131</v>
      </c>
      <c r="K26" s="66"/>
      <c r="L26" s="82"/>
      <c r="M26" s="82"/>
      <c r="N26" s="82"/>
      <c r="O26" s="82"/>
      <c r="P26" s="82"/>
      <c r="Q26" s="82"/>
      <c r="R26" s="270"/>
      <c r="S26" s="72" t="s">
        <v>71</v>
      </c>
      <c r="T26" s="270"/>
      <c r="U26" s="66"/>
      <c r="V26" s="62"/>
      <c r="W26" s="56"/>
      <c r="X26" s="57"/>
      <c r="Y26" s="58"/>
      <c r="Z26" s="130"/>
      <c r="AA26" s="119"/>
      <c r="AB26" s="119"/>
      <c r="AC26" s="135"/>
      <c r="AD26" s="53"/>
      <c r="AE26" s="117"/>
      <c r="AF26" s="68" t="s">
        <v>173</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270"/>
      <c r="N27" s="185" t="s">
        <v>71</v>
      </c>
      <c r="O27" s="136"/>
      <c r="P27" s="137"/>
      <c r="Q27" s="82"/>
      <c r="R27" s="82"/>
      <c r="S27" s="82"/>
      <c r="T27" s="136"/>
      <c r="U27" s="77"/>
      <c r="V27" s="62"/>
      <c r="W27" s="56" t="s">
        <v>159</v>
      </c>
      <c r="X27" s="57" t="s">
        <v>161</v>
      </c>
      <c r="Y27" s="58"/>
      <c r="Z27" s="130">
        <v>42828</v>
      </c>
      <c r="AA27" s="130">
        <v>42830</v>
      </c>
      <c r="AB27" s="130"/>
      <c r="AC27" s="130"/>
      <c r="AD27" s="53"/>
      <c r="AE27" s="115"/>
      <c r="AF27" s="68" t="s">
        <v>154</v>
      </c>
      <c r="AH27" s="61"/>
    </row>
    <row r="28" spans="2:34" ht="60" customHeight="1" x14ac:dyDescent="0.2">
      <c r="B28" s="51">
        <v>12</v>
      </c>
      <c r="C28" s="184" t="s">
        <v>48</v>
      </c>
      <c r="D28" s="422" t="s">
        <v>126</v>
      </c>
      <c r="E28" s="423"/>
      <c r="F28" s="437"/>
      <c r="G28" s="52" t="s">
        <v>73</v>
      </c>
      <c r="H28" s="265">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268">
        <v>80</v>
      </c>
      <c r="I29" s="375"/>
      <c r="J29" s="53" t="s">
        <v>130</v>
      </c>
      <c r="K29" s="267"/>
      <c r="L29" s="270"/>
      <c r="M29" s="185" t="s">
        <v>71</v>
      </c>
      <c r="N29" s="82"/>
      <c r="O29" s="270"/>
      <c r="P29" s="270"/>
      <c r="Q29" s="270"/>
      <c r="R29" s="270"/>
      <c r="S29" s="270"/>
      <c r="T29" s="270"/>
      <c r="U29" s="267"/>
      <c r="V29" s="73"/>
      <c r="W29" s="56" t="s">
        <v>159</v>
      </c>
      <c r="X29" s="57" t="s">
        <v>160</v>
      </c>
      <c r="Y29" s="100"/>
      <c r="Z29" s="130">
        <v>42845</v>
      </c>
      <c r="AA29" s="130">
        <v>42849</v>
      </c>
      <c r="AB29" s="130"/>
      <c r="AC29" s="130"/>
      <c r="AD29" s="53"/>
      <c r="AE29" s="118" t="s">
        <v>159</v>
      </c>
      <c r="AF29" s="68" t="s">
        <v>154</v>
      </c>
      <c r="AH29" s="61"/>
    </row>
    <row r="30" spans="2:34" ht="51.75" customHeight="1" x14ac:dyDescent="0.2">
      <c r="B30" s="51">
        <v>14</v>
      </c>
      <c r="C30" s="184" t="s">
        <v>47</v>
      </c>
      <c r="D30" s="422" t="s">
        <v>126</v>
      </c>
      <c r="E30" s="423"/>
      <c r="F30" s="437"/>
      <c r="G30" s="267" t="s">
        <v>73</v>
      </c>
      <c r="H30" s="268">
        <v>80</v>
      </c>
      <c r="I30" s="377"/>
      <c r="J30" s="53" t="s">
        <v>130</v>
      </c>
      <c r="K30" s="267"/>
      <c r="L30" s="267"/>
      <c r="M30" s="267"/>
      <c r="N30" s="267"/>
      <c r="O30" s="267"/>
      <c r="P30" s="267"/>
      <c r="Q30" s="267"/>
      <c r="R30" s="82"/>
      <c r="S30" s="183" t="s">
        <v>71</v>
      </c>
      <c r="T30" s="267"/>
      <c r="U30" s="267"/>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268">
        <v>56</v>
      </c>
      <c r="I31" s="375">
        <f>F31*H31</f>
        <v>112</v>
      </c>
      <c r="J31" s="65" t="s">
        <v>128</v>
      </c>
      <c r="K31" s="267"/>
      <c r="L31" s="267"/>
      <c r="M31" s="267"/>
      <c r="O31" s="185" t="s">
        <v>71</v>
      </c>
      <c r="P31" s="267"/>
      <c r="Q31" s="267"/>
      <c r="R31" s="267"/>
      <c r="S31" s="267"/>
      <c r="T31" s="267"/>
      <c r="U31" s="267"/>
      <c r="V31" s="73"/>
      <c r="W31" s="56"/>
      <c r="X31" s="57"/>
      <c r="Y31" s="58"/>
      <c r="Z31" s="130"/>
      <c r="AA31" s="130"/>
      <c r="AB31" s="130"/>
      <c r="AC31" s="130"/>
      <c r="AD31" s="53"/>
      <c r="AE31" s="118"/>
      <c r="AF31" s="60" t="s">
        <v>171</v>
      </c>
      <c r="AH31" s="61"/>
    </row>
    <row r="32" spans="2:34" ht="54.75" customHeight="1" x14ac:dyDescent="0.2">
      <c r="B32" s="51">
        <v>16</v>
      </c>
      <c r="C32" s="184" t="s">
        <v>89</v>
      </c>
      <c r="D32" s="422" t="s">
        <v>126</v>
      </c>
      <c r="E32" s="423"/>
      <c r="F32" s="437"/>
      <c r="G32" s="64" t="s">
        <v>73</v>
      </c>
      <c r="H32" s="268">
        <v>80</v>
      </c>
      <c r="I32" s="377"/>
      <c r="J32" s="65" t="s">
        <v>128</v>
      </c>
      <c r="K32" s="267"/>
      <c r="L32" s="270"/>
      <c r="M32" s="270"/>
      <c r="N32" s="270"/>
      <c r="O32" s="270"/>
      <c r="P32" s="270"/>
      <c r="Q32" s="270"/>
      <c r="R32" s="270"/>
      <c r="S32" s="183" t="s">
        <v>71</v>
      </c>
      <c r="T32" s="270"/>
      <c r="U32" s="270"/>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268">
        <v>80</v>
      </c>
      <c r="I33" s="375">
        <f t="shared" si="0"/>
        <v>160</v>
      </c>
      <c r="J33" s="71" t="s">
        <v>133</v>
      </c>
      <c r="K33" s="267"/>
      <c r="L33" s="270"/>
      <c r="M33" s="136"/>
      <c r="N33" s="185" t="s">
        <v>71</v>
      </c>
      <c r="O33" s="74"/>
      <c r="P33" s="82"/>
      <c r="Q33" s="270"/>
      <c r="R33" s="270"/>
      <c r="S33" s="270"/>
      <c r="T33" s="270"/>
      <c r="U33" s="136"/>
      <c r="V33" s="73"/>
      <c r="W33" s="56" t="s">
        <v>159</v>
      </c>
      <c r="X33" s="57" t="s">
        <v>164</v>
      </c>
      <c r="Y33" s="100"/>
      <c r="Z33" s="130">
        <v>42850</v>
      </c>
      <c r="AA33" s="130">
        <v>42852</v>
      </c>
      <c r="AB33" s="130"/>
      <c r="AC33" s="130"/>
      <c r="AD33" s="53"/>
      <c r="AE33" s="116"/>
      <c r="AF33" s="68"/>
      <c r="AH33" s="61"/>
    </row>
    <row r="34" spans="2:34" ht="52.5" customHeight="1" x14ac:dyDescent="0.2">
      <c r="B34" s="51">
        <v>18</v>
      </c>
      <c r="C34" s="186" t="s">
        <v>51</v>
      </c>
      <c r="D34" s="422" t="s">
        <v>126</v>
      </c>
      <c r="E34" s="423"/>
      <c r="F34" s="437"/>
      <c r="G34" s="64" t="s">
        <v>73</v>
      </c>
      <c r="H34" s="268">
        <v>80</v>
      </c>
      <c r="I34" s="377"/>
      <c r="J34" s="71" t="s">
        <v>133</v>
      </c>
      <c r="K34" s="267"/>
      <c r="L34" s="270"/>
      <c r="M34" s="136"/>
      <c r="N34" s="270"/>
      <c r="O34" s="270"/>
      <c r="P34" s="270"/>
      <c r="Q34" s="270"/>
      <c r="R34" s="270"/>
      <c r="S34" s="72" t="s">
        <v>71</v>
      </c>
      <c r="T34" s="270"/>
      <c r="U34" s="136"/>
      <c r="V34" s="73"/>
      <c r="W34" s="56"/>
      <c r="X34" s="57"/>
      <c r="Y34" s="58"/>
      <c r="Z34" s="130"/>
      <c r="AA34" s="130"/>
      <c r="AB34" s="130"/>
      <c r="AC34" s="130"/>
      <c r="AD34" s="53"/>
      <c r="AE34" s="116"/>
      <c r="AF34" s="68" t="s">
        <v>173</v>
      </c>
      <c r="AH34" s="61"/>
    </row>
    <row r="35" spans="2:34" ht="210.75" customHeight="1" x14ac:dyDescent="0.2">
      <c r="B35" s="51">
        <v>19</v>
      </c>
      <c r="C35" s="186" t="s">
        <v>52</v>
      </c>
      <c r="D35" s="422" t="s">
        <v>124</v>
      </c>
      <c r="E35" s="423"/>
      <c r="F35" s="438">
        <v>2</v>
      </c>
      <c r="G35" s="64" t="s">
        <v>27</v>
      </c>
      <c r="H35" s="268">
        <v>80</v>
      </c>
      <c r="I35" s="375"/>
      <c r="J35" s="71" t="s">
        <v>133</v>
      </c>
      <c r="K35" s="267"/>
      <c r="L35" s="270"/>
      <c r="M35" s="270"/>
      <c r="N35" s="270"/>
      <c r="O35" s="75" t="s">
        <v>71</v>
      </c>
      <c r="P35" s="136"/>
      <c r="Q35" s="270"/>
      <c r="R35" s="136"/>
      <c r="S35" s="213"/>
      <c r="T35" s="270"/>
      <c r="U35" s="270"/>
      <c r="V35" s="73"/>
      <c r="W35" s="56"/>
      <c r="X35" s="57"/>
      <c r="Y35" s="58"/>
      <c r="Z35" s="130"/>
      <c r="AA35" s="130"/>
      <c r="AB35" s="130"/>
      <c r="AC35" s="130"/>
      <c r="AD35" s="53"/>
      <c r="AE35" s="117"/>
      <c r="AF35" s="68" t="s">
        <v>171</v>
      </c>
      <c r="AH35" s="61"/>
    </row>
    <row r="36" spans="2:34" ht="81.75" customHeight="1" x14ac:dyDescent="0.2">
      <c r="B36" s="51">
        <v>20</v>
      </c>
      <c r="C36" s="186" t="s">
        <v>52</v>
      </c>
      <c r="D36" s="422" t="s">
        <v>126</v>
      </c>
      <c r="E36" s="423"/>
      <c r="F36" s="437"/>
      <c r="G36" s="267" t="s">
        <v>32</v>
      </c>
      <c r="H36" s="268">
        <v>96</v>
      </c>
      <c r="I36" s="377"/>
      <c r="J36" s="71" t="s">
        <v>133</v>
      </c>
      <c r="K36" s="66"/>
      <c r="L36" s="82"/>
      <c r="M36" s="82"/>
      <c r="N36" s="82"/>
      <c r="O36" s="95"/>
      <c r="P36" s="270"/>
      <c r="Q36" s="82"/>
      <c r="R36" s="136"/>
      <c r="S36" s="82"/>
      <c r="T36" s="183" t="s">
        <v>71</v>
      </c>
      <c r="U36" s="82"/>
      <c r="V36" s="62"/>
      <c r="W36" s="56"/>
      <c r="X36" s="57"/>
      <c r="Y36" s="100"/>
      <c r="Z36" s="130"/>
      <c r="AA36" s="130"/>
      <c r="AB36" s="130"/>
      <c r="AC36" s="130"/>
      <c r="AD36" s="53"/>
      <c r="AE36" s="117"/>
      <c r="AF36" s="97" t="s">
        <v>172</v>
      </c>
      <c r="AH36" s="61"/>
    </row>
    <row r="37" spans="2:34" ht="222.75" customHeight="1" x14ac:dyDescent="0.2">
      <c r="B37" s="51">
        <v>21</v>
      </c>
      <c r="C37" s="186" t="s">
        <v>91</v>
      </c>
      <c r="D37" s="434" t="s">
        <v>134</v>
      </c>
      <c r="E37" s="435"/>
      <c r="F37" s="436">
        <v>2</v>
      </c>
      <c r="G37" s="64" t="s">
        <v>27</v>
      </c>
      <c r="H37" s="268">
        <v>80</v>
      </c>
      <c r="I37" s="426">
        <f t="shared" si="0"/>
        <v>160</v>
      </c>
      <c r="J37" s="65" t="s">
        <v>129</v>
      </c>
      <c r="K37" s="66"/>
      <c r="L37" s="82"/>
      <c r="M37" s="82"/>
      <c r="N37" s="82"/>
      <c r="O37" s="187" t="s">
        <v>71</v>
      </c>
      <c r="P37" s="82"/>
      <c r="Q37" s="82"/>
      <c r="R37" s="82"/>
      <c r="S37" s="82"/>
      <c r="T37" s="82"/>
      <c r="U37" s="82"/>
      <c r="V37" s="84"/>
      <c r="W37" s="56"/>
      <c r="X37" s="57"/>
      <c r="Y37" s="58"/>
      <c r="Z37" s="130"/>
      <c r="AA37" s="130"/>
      <c r="AB37" s="130"/>
      <c r="AC37" s="130"/>
      <c r="AD37" s="53"/>
      <c r="AE37" s="66"/>
      <c r="AF37" s="68" t="s">
        <v>171</v>
      </c>
      <c r="AH37" s="61"/>
    </row>
    <row r="38" spans="2:34" ht="51" customHeight="1" x14ac:dyDescent="0.2">
      <c r="B38" s="51">
        <v>22</v>
      </c>
      <c r="C38" s="186" t="s">
        <v>91</v>
      </c>
      <c r="D38" s="422" t="s">
        <v>126</v>
      </c>
      <c r="E38" s="423"/>
      <c r="F38" s="437"/>
      <c r="G38" s="64" t="s">
        <v>32</v>
      </c>
      <c r="H38" s="268">
        <v>80</v>
      </c>
      <c r="I38" s="377"/>
      <c r="J38" s="65" t="s">
        <v>129</v>
      </c>
      <c r="K38" s="66"/>
      <c r="L38" s="82"/>
      <c r="M38" s="82"/>
      <c r="N38" s="82"/>
      <c r="O38" s="95"/>
      <c r="P38" s="82"/>
      <c r="Q38" s="82"/>
      <c r="R38" s="82"/>
      <c r="S38" s="82"/>
      <c r="T38" s="183" t="s">
        <v>71</v>
      </c>
      <c r="U38" s="270"/>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264">
        <v>80</v>
      </c>
      <c r="I39" s="375"/>
      <c r="J39" s="65" t="s">
        <v>129</v>
      </c>
      <c r="K39" s="66"/>
      <c r="L39" s="82"/>
      <c r="M39" s="136"/>
      <c r="N39" s="74"/>
      <c r="O39" s="270"/>
      <c r="P39" s="82"/>
      <c r="Q39" s="185" t="s">
        <v>71</v>
      </c>
      <c r="R39" s="82"/>
      <c r="S39" s="136"/>
      <c r="T39" s="82"/>
      <c r="U39" s="136"/>
      <c r="V39" s="62"/>
      <c r="W39" s="56"/>
      <c r="X39" s="57"/>
      <c r="Y39" s="58"/>
      <c r="Z39" s="130"/>
      <c r="AA39" s="119"/>
      <c r="AB39" s="119"/>
      <c r="AC39" s="119"/>
      <c r="AD39" s="53"/>
      <c r="AE39" s="116"/>
      <c r="AF39" s="60" t="s">
        <v>165</v>
      </c>
      <c r="AH39" s="61"/>
    </row>
    <row r="40" spans="2:34" ht="81.75" customHeight="1" x14ac:dyDescent="0.2">
      <c r="B40" s="51">
        <v>24</v>
      </c>
      <c r="C40" s="188" t="s">
        <v>50</v>
      </c>
      <c r="D40" s="422" t="s">
        <v>126</v>
      </c>
      <c r="E40" s="423"/>
      <c r="F40" s="437"/>
      <c r="G40" s="64" t="s">
        <v>33</v>
      </c>
      <c r="H40" s="264">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175</v>
      </c>
      <c r="AH40" s="61"/>
    </row>
    <row r="41" spans="2:34" ht="49.5" customHeight="1" x14ac:dyDescent="0.2">
      <c r="B41" s="51">
        <v>25</v>
      </c>
      <c r="C41" s="189" t="s">
        <v>53</v>
      </c>
      <c r="D41" s="422" t="s">
        <v>103</v>
      </c>
      <c r="E41" s="423"/>
      <c r="F41" s="424">
        <v>2</v>
      </c>
      <c r="G41" s="64" t="s">
        <v>28</v>
      </c>
      <c r="H41" s="268">
        <v>80</v>
      </c>
      <c r="I41" s="426">
        <f t="shared" si="0"/>
        <v>160</v>
      </c>
      <c r="J41" s="143" t="s">
        <v>54</v>
      </c>
      <c r="K41" s="66"/>
      <c r="L41" s="82"/>
      <c r="M41" s="82"/>
      <c r="N41" s="82"/>
      <c r="O41" s="82"/>
      <c r="P41" s="72" t="s">
        <v>71</v>
      </c>
      <c r="Q41" s="82"/>
      <c r="R41" s="82"/>
      <c r="S41" s="82"/>
      <c r="T41" s="82"/>
      <c r="U41" s="82"/>
      <c r="V41" s="62"/>
      <c r="W41" s="146"/>
      <c r="X41" s="147"/>
      <c r="Y41" s="65"/>
      <c r="Z41" s="148"/>
      <c r="AA41" s="148"/>
      <c r="AB41" s="148"/>
      <c r="AC41" s="148"/>
      <c r="AD41" s="149"/>
      <c r="AE41" s="275"/>
      <c r="AF41" s="96" t="s">
        <v>166</v>
      </c>
      <c r="AH41" s="61"/>
    </row>
    <row r="42" spans="2:34" ht="49.5" customHeight="1" thickBot="1" x14ac:dyDescent="0.25">
      <c r="B42" s="51">
        <v>26</v>
      </c>
      <c r="C42" s="190" t="s">
        <v>53</v>
      </c>
      <c r="D42" s="428" t="s">
        <v>104</v>
      </c>
      <c r="E42" s="429"/>
      <c r="F42" s="425"/>
      <c r="G42" s="150" t="s">
        <v>32</v>
      </c>
      <c r="H42" s="269">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274"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v>
      </c>
      <c r="G45" s="406" t="s">
        <v>107</v>
      </c>
      <c r="H45" s="407"/>
      <c r="I45" s="11">
        <f>SUM(Y17:Y42)</f>
        <v>80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24</v>
      </c>
      <c r="G46" s="420" t="s">
        <v>59</v>
      </c>
      <c r="H46" s="421"/>
      <c r="I46" s="12">
        <f>I44-I45</f>
        <v>1392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0.04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267" t="s">
        <v>85</v>
      </c>
      <c r="G53" s="141"/>
      <c r="H53" s="205"/>
      <c r="I53" s="204" t="s">
        <v>98</v>
      </c>
      <c r="J53" s="63" t="s">
        <v>133</v>
      </c>
      <c r="K53" s="268"/>
      <c r="L53" s="268"/>
      <c r="M53" s="268"/>
      <c r="N53" s="268"/>
      <c r="O53" s="268"/>
      <c r="P53" s="268"/>
      <c r="Q53" s="268"/>
      <c r="R53" s="268"/>
      <c r="S53" s="268"/>
      <c r="T53" s="82"/>
      <c r="U53" s="26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267" t="s">
        <v>85</v>
      </c>
      <c r="G54" s="141" t="s">
        <v>92</v>
      </c>
      <c r="H54" s="76">
        <f>8</f>
        <v>8</v>
      </c>
      <c r="I54" s="205">
        <f>H54*12</f>
        <v>96</v>
      </c>
      <c r="J54" s="270"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258" t="s">
        <v>187</v>
      </c>
      <c r="AH54" s="61"/>
    </row>
    <row r="55" spans="2:34" ht="82.5" customHeight="1" x14ac:dyDescent="0.2">
      <c r="B55" s="169">
        <f t="shared" si="1"/>
        <v>4</v>
      </c>
      <c r="C55" s="164" t="s">
        <v>95</v>
      </c>
      <c r="D55" s="368" t="s">
        <v>94</v>
      </c>
      <c r="E55" s="369"/>
      <c r="F55" s="267"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238</v>
      </c>
      <c r="AH55" s="61"/>
    </row>
    <row r="56" spans="2:34" ht="43.5" customHeight="1" x14ac:dyDescent="0.2">
      <c r="B56" s="169">
        <f t="shared" si="1"/>
        <v>5</v>
      </c>
      <c r="C56" s="164" t="s">
        <v>95</v>
      </c>
      <c r="D56" s="368" t="s">
        <v>97</v>
      </c>
      <c r="E56" s="369"/>
      <c r="F56" s="267" t="s">
        <v>85</v>
      </c>
      <c r="G56" s="141" t="s">
        <v>24</v>
      </c>
      <c r="H56" s="76">
        <v>40</v>
      </c>
      <c r="I56" s="205" t="s">
        <v>96</v>
      </c>
      <c r="J56" s="63" t="s">
        <v>133</v>
      </c>
      <c r="K56" s="268"/>
      <c r="L56" s="67" t="s">
        <v>71</v>
      </c>
      <c r="M56" s="268"/>
      <c r="N56" s="268"/>
      <c r="O56" s="268"/>
      <c r="P56" s="268"/>
      <c r="Q56" s="268"/>
      <c r="R56" s="268"/>
      <c r="S56" s="268"/>
      <c r="T56" s="82"/>
      <c r="U56" s="268"/>
      <c r="V56" s="228"/>
      <c r="W56" s="101"/>
      <c r="X56" s="57" t="s">
        <v>154</v>
      </c>
      <c r="Y56" s="57" t="s">
        <v>154</v>
      </c>
      <c r="Z56" s="57" t="s">
        <v>154</v>
      </c>
      <c r="AA56" s="57" t="s">
        <v>154</v>
      </c>
      <c r="AB56" s="57" t="s">
        <v>154</v>
      </c>
      <c r="AC56" s="57" t="s">
        <v>154</v>
      </c>
      <c r="AD56" s="57" t="s">
        <v>154</v>
      </c>
      <c r="AE56" s="57" t="s">
        <v>154</v>
      </c>
      <c r="AF56" s="259" t="s">
        <v>214</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68"/>
      <c r="M57" s="268"/>
      <c r="N57" s="268"/>
      <c r="O57" s="268"/>
      <c r="P57" s="268"/>
      <c r="Q57" s="268"/>
      <c r="R57" s="268"/>
      <c r="S57" s="268"/>
      <c r="T57" s="82"/>
      <c r="U57" s="268"/>
      <c r="V57" s="228"/>
      <c r="W57" s="101"/>
      <c r="X57" s="57"/>
      <c r="Y57" s="58"/>
      <c r="Z57" s="130"/>
      <c r="AA57" s="130"/>
      <c r="AB57" s="130"/>
      <c r="AC57" s="130"/>
      <c r="AD57" s="145"/>
      <c r="AE57" s="80"/>
      <c r="AF57" s="259"/>
      <c r="AH57" s="61"/>
    </row>
    <row r="58" spans="2:34" ht="63" customHeight="1" x14ac:dyDescent="0.2">
      <c r="B58" s="169">
        <f t="shared" si="1"/>
        <v>7</v>
      </c>
      <c r="C58" s="166" t="s">
        <v>51</v>
      </c>
      <c r="D58" s="371" t="s">
        <v>136</v>
      </c>
      <c r="E58" s="372"/>
      <c r="F58" s="69" t="s">
        <v>85</v>
      </c>
      <c r="G58" s="98" t="s">
        <v>24</v>
      </c>
      <c r="H58" s="267">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214</v>
      </c>
      <c r="AH58" s="61"/>
    </row>
    <row r="59" spans="2:34" s="197" customFormat="1" ht="54.75" customHeight="1" x14ac:dyDescent="0.2">
      <c r="B59" s="195">
        <f t="shared" si="1"/>
        <v>8</v>
      </c>
      <c r="C59" s="167" t="s">
        <v>51</v>
      </c>
      <c r="D59" s="371" t="s">
        <v>114</v>
      </c>
      <c r="E59" s="372"/>
      <c r="F59" s="69" t="s">
        <v>85</v>
      </c>
      <c r="G59" s="99" t="s">
        <v>23</v>
      </c>
      <c r="H59" s="267">
        <v>32</v>
      </c>
      <c r="I59" s="375">
        <f>SUM(H59:H62)</f>
        <v>128</v>
      </c>
      <c r="J59" s="71" t="s">
        <v>130</v>
      </c>
      <c r="K59" s="75" t="s">
        <v>71</v>
      </c>
      <c r="L59" s="267"/>
      <c r="M59" s="267"/>
      <c r="N59" s="267"/>
      <c r="O59" s="267"/>
      <c r="P59" s="267"/>
      <c r="Q59" s="267"/>
      <c r="R59" s="267"/>
      <c r="S59" s="267"/>
      <c r="T59" s="267"/>
      <c r="U59" s="267"/>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67">
        <v>32</v>
      </c>
      <c r="I60" s="376"/>
      <c r="J60" s="71" t="s">
        <v>130</v>
      </c>
      <c r="K60" s="267"/>
      <c r="L60" s="267"/>
      <c r="M60" s="267"/>
      <c r="N60" s="75" t="s">
        <v>71</v>
      </c>
      <c r="O60" s="267"/>
      <c r="P60" s="267"/>
      <c r="Q60" s="267"/>
      <c r="R60" s="267"/>
      <c r="S60" s="267"/>
      <c r="T60" s="267"/>
      <c r="U60" s="267"/>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67">
        <v>32</v>
      </c>
      <c r="I61" s="376"/>
      <c r="J61" s="71" t="s">
        <v>130</v>
      </c>
      <c r="K61" s="267"/>
      <c r="L61" s="267"/>
      <c r="M61" s="267"/>
      <c r="N61" s="267"/>
      <c r="O61" s="267"/>
      <c r="P61" s="267"/>
      <c r="Q61" s="75" t="s">
        <v>71</v>
      </c>
      <c r="R61" s="267"/>
      <c r="S61" s="267"/>
      <c r="T61" s="267"/>
      <c r="U61" s="267"/>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67">
        <v>32</v>
      </c>
      <c r="I62" s="377"/>
      <c r="J62" s="71" t="s">
        <v>130</v>
      </c>
      <c r="K62" s="267"/>
      <c r="L62" s="267"/>
      <c r="M62" s="267"/>
      <c r="N62" s="267"/>
      <c r="O62" s="267"/>
      <c r="P62" s="267"/>
      <c r="Q62" s="267"/>
      <c r="R62" s="267"/>
      <c r="S62" s="267"/>
      <c r="T62" s="75" t="s">
        <v>71</v>
      </c>
      <c r="U62" s="267"/>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67">
        <v>80</v>
      </c>
      <c r="I63" s="96"/>
      <c r="J63" s="69" t="s">
        <v>139</v>
      </c>
      <c r="K63" s="268"/>
      <c r="L63" s="75" t="s">
        <v>71</v>
      </c>
      <c r="M63" s="268"/>
      <c r="N63" s="268"/>
      <c r="O63" s="268"/>
      <c r="P63" s="268"/>
      <c r="Q63" s="268"/>
      <c r="R63" s="268"/>
      <c r="S63" s="268"/>
      <c r="T63" s="82"/>
      <c r="U63" s="26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67">
        <v>56</v>
      </c>
      <c r="I64" s="375"/>
      <c r="J64" s="71" t="s">
        <v>130</v>
      </c>
      <c r="K64" s="267"/>
      <c r="L64" s="18"/>
      <c r="M64" s="75" t="s">
        <v>71</v>
      </c>
      <c r="N64" s="267"/>
      <c r="O64" s="267"/>
      <c r="P64" s="267"/>
      <c r="Q64" s="267"/>
      <c r="R64" s="267"/>
      <c r="S64" s="267"/>
      <c r="T64" s="267"/>
      <c r="U64" s="267"/>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67">
        <v>56</v>
      </c>
      <c r="I65" s="376"/>
      <c r="J65" s="71" t="s">
        <v>130</v>
      </c>
      <c r="K65" s="267"/>
      <c r="L65" s="267"/>
      <c r="M65" s="18"/>
      <c r="N65" s="267"/>
      <c r="O65" s="267"/>
      <c r="P65" s="267"/>
      <c r="Q65" s="72" t="s">
        <v>71</v>
      </c>
      <c r="R65" s="267"/>
      <c r="S65" s="267"/>
      <c r="T65" s="267"/>
      <c r="U65" s="267"/>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67">
        <v>56</v>
      </c>
      <c r="I66" s="377"/>
      <c r="J66" s="71" t="s">
        <v>130</v>
      </c>
      <c r="K66" s="267"/>
      <c r="L66" s="267"/>
      <c r="M66" s="267"/>
      <c r="N66" s="267"/>
      <c r="O66" s="267"/>
      <c r="P66" s="267"/>
      <c r="Q66" s="267"/>
      <c r="R66" s="267"/>
      <c r="S66" s="267"/>
      <c r="T66" s="267"/>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70">
        <v>48</v>
      </c>
      <c r="I67" s="378"/>
      <c r="J67" s="71" t="s">
        <v>130</v>
      </c>
      <c r="K67" s="267"/>
      <c r="L67" s="75" t="s">
        <v>71</v>
      </c>
      <c r="M67" s="267"/>
      <c r="N67" s="267"/>
      <c r="O67" s="267"/>
      <c r="P67" s="267"/>
      <c r="Q67" s="267"/>
      <c r="R67" s="267"/>
      <c r="S67" s="267"/>
      <c r="T67" s="267"/>
      <c r="U67" s="267"/>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70">
        <v>48</v>
      </c>
      <c r="I68" s="379"/>
      <c r="J68" s="71" t="s">
        <v>130</v>
      </c>
      <c r="K68" s="267"/>
      <c r="L68" s="267"/>
      <c r="M68" s="267"/>
      <c r="N68" s="75" t="s">
        <v>71</v>
      </c>
      <c r="O68" s="267"/>
      <c r="P68" s="267"/>
      <c r="Q68" s="267"/>
      <c r="R68" s="267"/>
      <c r="S68" s="267"/>
      <c r="T68" s="267"/>
      <c r="U68" s="267"/>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70">
        <v>48</v>
      </c>
      <c r="I69" s="379"/>
      <c r="J69" s="71" t="s">
        <v>130</v>
      </c>
      <c r="K69" s="267"/>
      <c r="L69" s="267"/>
      <c r="M69" s="267"/>
      <c r="N69" s="267"/>
      <c r="O69" s="75" t="s">
        <v>71</v>
      </c>
      <c r="P69" s="267"/>
      <c r="Q69" s="267"/>
      <c r="R69" s="267"/>
      <c r="S69" s="267"/>
      <c r="T69" s="267"/>
      <c r="U69" s="267"/>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70">
        <v>48</v>
      </c>
      <c r="I70" s="379"/>
      <c r="J70" s="71" t="s">
        <v>130</v>
      </c>
      <c r="K70" s="267"/>
      <c r="L70" s="267"/>
      <c r="M70" s="267"/>
      <c r="N70" s="267"/>
      <c r="O70" s="267"/>
      <c r="P70" s="267"/>
      <c r="Q70" s="75" t="s">
        <v>71</v>
      </c>
      <c r="R70" s="267"/>
      <c r="S70" s="267"/>
      <c r="T70" s="267"/>
      <c r="U70" s="267"/>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70">
        <v>48</v>
      </c>
      <c r="I71" s="380"/>
      <c r="J71" s="71" t="s">
        <v>130</v>
      </c>
      <c r="K71" s="267"/>
      <c r="L71" s="267"/>
      <c r="M71" s="267"/>
      <c r="N71" s="267"/>
      <c r="O71" s="267"/>
      <c r="P71" s="267"/>
      <c r="Q71" s="267"/>
      <c r="R71" s="267"/>
      <c r="S71" s="75" t="s">
        <v>71</v>
      </c>
      <c r="T71" s="267"/>
      <c r="U71" s="267"/>
      <c r="V71" s="55"/>
      <c r="W71" s="103"/>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264"/>
      <c r="M72" s="270"/>
      <c r="N72" s="264"/>
      <c r="O72" s="95"/>
      <c r="P72" s="264"/>
      <c r="Q72" s="264"/>
      <c r="R72" s="264"/>
      <c r="S72" s="264"/>
      <c r="T72" s="264"/>
      <c r="U72" s="79"/>
      <c r="V72" s="230"/>
      <c r="W72" s="101"/>
      <c r="X72" s="57" t="s">
        <v>201</v>
      </c>
      <c r="Y72" s="57" t="s">
        <v>201</v>
      </c>
      <c r="Z72" s="57" t="s">
        <v>201</v>
      </c>
      <c r="AA72" s="57" t="s">
        <v>201</v>
      </c>
      <c r="AB72" s="57" t="s">
        <v>201</v>
      </c>
      <c r="AC72" s="57" t="s">
        <v>201</v>
      </c>
      <c r="AD72" s="57" t="s">
        <v>201</v>
      </c>
      <c r="AE72" s="80"/>
      <c r="AF72" s="57" t="s">
        <v>201</v>
      </c>
      <c r="AH72" s="61"/>
    </row>
    <row r="73" spans="2:34" ht="45.75" customHeight="1" x14ac:dyDescent="0.2">
      <c r="B73" s="169">
        <f t="shared" si="1"/>
        <v>22</v>
      </c>
      <c r="C73" s="167" t="s">
        <v>69</v>
      </c>
      <c r="D73" s="368" t="s">
        <v>116</v>
      </c>
      <c r="E73" s="369"/>
      <c r="F73" s="63" t="s">
        <v>85</v>
      </c>
      <c r="G73" s="141" t="s">
        <v>27</v>
      </c>
      <c r="H73" s="213">
        <v>40</v>
      </c>
      <c r="I73" s="205"/>
      <c r="J73" s="69" t="s">
        <v>128</v>
      </c>
      <c r="K73" s="268"/>
      <c r="L73" s="268"/>
      <c r="M73" s="268"/>
      <c r="N73" s="270"/>
      <c r="O73" s="75" t="s">
        <v>71</v>
      </c>
      <c r="P73" s="268"/>
      <c r="Q73" s="268"/>
      <c r="R73" s="268"/>
      <c r="S73" s="268"/>
      <c r="T73" s="268"/>
      <c r="U73" s="74"/>
      <c r="V73" s="228"/>
      <c r="W73" s="101"/>
      <c r="X73" s="81"/>
      <c r="Y73" s="58"/>
      <c r="Z73" s="130"/>
      <c r="AA73" s="130"/>
      <c r="AB73" s="130"/>
      <c r="AC73" s="130"/>
      <c r="AD73" s="130"/>
      <c r="AE73" s="80"/>
      <c r="AF73" s="259"/>
      <c r="AH73" s="61"/>
    </row>
    <row r="74" spans="2:34" ht="41.25" customHeight="1" x14ac:dyDescent="0.2">
      <c r="B74" s="169">
        <f t="shared" si="1"/>
        <v>23</v>
      </c>
      <c r="C74" s="167" t="s">
        <v>69</v>
      </c>
      <c r="D74" s="368" t="s">
        <v>116</v>
      </c>
      <c r="E74" s="369"/>
      <c r="F74" s="63" t="s">
        <v>85</v>
      </c>
      <c r="G74" s="141" t="s">
        <v>73</v>
      </c>
      <c r="H74" s="213">
        <v>40</v>
      </c>
      <c r="I74" s="205"/>
      <c r="J74" s="69" t="s">
        <v>128</v>
      </c>
      <c r="K74" s="268"/>
      <c r="L74" s="268"/>
      <c r="M74" s="268"/>
      <c r="N74" s="268"/>
      <c r="O74" s="82"/>
      <c r="P74" s="268"/>
      <c r="Q74" s="268"/>
      <c r="R74" s="270"/>
      <c r="S74" s="75" t="s">
        <v>71</v>
      </c>
      <c r="T74" s="268"/>
      <c r="U74" s="74"/>
      <c r="V74" s="228"/>
      <c r="W74" s="101"/>
      <c r="X74" s="57"/>
      <c r="Y74" s="58"/>
      <c r="Z74" s="130"/>
      <c r="AA74" s="130"/>
      <c r="AB74" s="130"/>
      <c r="AC74" s="130"/>
      <c r="AD74" s="130"/>
      <c r="AE74" s="80"/>
      <c r="AF74" s="259"/>
      <c r="AH74" s="61"/>
    </row>
    <row r="75" spans="2:34" ht="42.75" customHeight="1" x14ac:dyDescent="0.2">
      <c r="B75" s="169">
        <f t="shared" si="1"/>
        <v>24</v>
      </c>
      <c r="C75" s="165" t="s">
        <v>69</v>
      </c>
      <c r="D75" s="368" t="s">
        <v>84</v>
      </c>
      <c r="E75" s="369"/>
      <c r="F75" s="63" t="s">
        <v>85</v>
      </c>
      <c r="G75" s="141" t="s">
        <v>24</v>
      </c>
      <c r="H75" s="270">
        <v>32</v>
      </c>
      <c r="I75" s="205"/>
      <c r="J75" s="69" t="s">
        <v>125</v>
      </c>
      <c r="K75" s="268"/>
      <c r="L75" s="75" t="s">
        <v>71</v>
      </c>
      <c r="M75" s="268"/>
      <c r="N75" s="268"/>
      <c r="O75" s="82"/>
      <c r="P75" s="268"/>
      <c r="Q75" s="268"/>
      <c r="R75" s="268"/>
      <c r="S75" s="268"/>
      <c r="T75" s="268"/>
      <c r="U75" s="74"/>
      <c r="V75" s="228"/>
      <c r="W75" s="101"/>
      <c r="X75" s="259"/>
      <c r="Y75" s="259"/>
      <c r="Z75" s="259"/>
      <c r="AA75" s="259"/>
      <c r="AB75" s="259"/>
      <c r="AC75" s="259"/>
      <c r="AD75" s="259"/>
      <c r="AE75" s="80"/>
      <c r="AF75" s="259" t="s">
        <v>154</v>
      </c>
      <c r="AH75" s="61"/>
    </row>
    <row r="76" spans="2:34" ht="53.25" customHeight="1" x14ac:dyDescent="0.2">
      <c r="B76" s="169">
        <f t="shared" si="1"/>
        <v>25</v>
      </c>
      <c r="C76" s="165" t="s">
        <v>69</v>
      </c>
      <c r="D76" s="368" t="s">
        <v>84</v>
      </c>
      <c r="E76" s="369"/>
      <c r="F76" s="63" t="s">
        <v>85</v>
      </c>
      <c r="G76" s="99" t="s">
        <v>29</v>
      </c>
      <c r="H76" s="270">
        <v>32</v>
      </c>
      <c r="I76" s="205"/>
      <c r="J76" s="69" t="s">
        <v>125</v>
      </c>
      <c r="K76" s="268"/>
      <c r="L76" s="268"/>
      <c r="M76" s="268"/>
      <c r="N76" s="268"/>
      <c r="O76" s="82"/>
      <c r="P76" s="268"/>
      <c r="Q76" s="75" t="s">
        <v>71</v>
      </c>
      <c r="R76" s="268"/>
      <c r="S76" s="268"/>
      <c r="T76" s="268"/>
      <c r="U76" s="74"/>
      <c r="V76" s="228"/>
      <c r="W76" s="101"/>
      <c r="X76" s="81"/>
      <c r="Y76" s="58"/>
      <c r="Z76" s="130"/>
      <c r="AA76" s="130"/>
      <c r="AB76" s="130"/>
      <c r="AC76" s="130"/>
      <c r="AD76" s="130"/>
      <c r="AE76" s="80"/>
      <c r="AF76" s="259" t="s">
        <v>182</v>
      </c>
      <c r="AH76" s="61"/>
    </row>
    <row r="77" spans="2:34" ht="36.75" customHeight="1" x14ac:dyDescent="0.2">
      <c r="B77" s="169">
        <f t="shared" si="1"/>
        <v>26</v>
      </c>
      <c r="C77" s="165" t="s">
        <v>69</v>
      </c>
      <c r="D77" s="368" t="s">
        <v>144</v>
      </c>
      <c r="E77" s="369"/>
      <c r="F77" s="63" t="s">
        <v>85</v>
      </c>
      <c r="G77" s="141"/>
      <c r="H77" s="270">
        <v>40</v>
      </c>
      <c r="I77" s="205"/>
      <c r="J77" s="69" t="s">
        <v>125</v>
      </c>
      <c r="K77" s="268"/>
      <c r="L77" s="268"/>
      <c r="M77" s="268"/>
      <c r="N77" s="268"/>
      <c r="O77" s="270"/>
      <c r="P77" s="268"/>
      <c r="Q77" s="74"/>
      <c r="R77" s="268"/>
      <c r="S77" s="268"/>
      <c r="T77" s="26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70">
        <v>32</v>
      </c>
      <c r="I78" s="205"/>
      <c r="J78" s="69" t="s">
        <v>128</v>
      </c>
      <c r="K78" s="75" t="s">
        <v>71</v>
      </c>
      <c r="L78" s="268"/>
      <c r="M78" s="268"/>
      <c r="N78" s="82"/>
      <c r="O78" s="82"/>
      <c r="P78" s="268"/>
      <c r="Q78" s="82"/>
      <c r="R78" s="82"/>
      <c r="S78" s="268"/>
      <c r="T78" s="268"/>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270">
        <v>32</v>
      </c>
      <c r="I79" s="205"/>
      <c r="J79" s="69" t="s">
        <v>128</v>
      </c>
      <c r="K79" s="82"/>
      <c r="L79" s="268"/>
      <c r="M79" s="268"/>
      <c r="N79" s="82"/>
      <c r="O79" s="82"/>
      <c r="P79" s="268"/>
      <c r="Q79" s="75" t="s">
        <v>71</v>
      </c>
      <c r="R79" s="18"/>
      <c r="S79" s="268"/>
      <c r="T79" s="268"/>
      <c r="U79" s="74"/>
      <c r="V79" s="139"/>
      <c r="W79" s="101"/>
      <c r="X79" s="57"/>
      <c r="Y79" s="58"/>
      <c r="Z79" s="130"/>
      <c r="AA79" s="130"/>
      <c r="AB79" s="130"/>
      <c r="AC79" s="130"/>
      <c r="AD79" s="130"/>
      <c r="AE79" s="80"/>
      <c r="AF79" s="259"/>
      <c r="AH79" s="61"/>
    </row>
    <row r="80" spans="2:34" ht="146.25" customHeight="1" x14ac:dyDescent="0.2">
      <c r="B80" s="169">
        <f t="shared" si="1"/>
        <v>29</v>
      </c>
      <c r="C80" s="216" t="s">
        <v>119</v>
      </c>
      <c r="D80" s="370" t="s">
        <v>120</v>
      </c>
      <c r="E80" s="370"/>
      <c r="F80" s="270" t="s">
        <v>85</v>
      </c>
      <c r="G80" s="141" t="s">
        <v>27</v>
      </c>
      <c r="H80" s="270">
        <v>32</v>
      </c>
      <c r="I80" s="205"/>
      <c r="J80" s="267" t="s">
        <v>133</v>
      </c>
      <c r="K80" s="268"/>
      <c r="L80" s="268"/>
      <c r="M80" s="268"/>
      <c r="N80" s="268"/>
      <c r="O80" s="75" t="s">
        <v>71</v>
      </c>
      <c r="P80" s="268"/>
      <c r="Q80" s="268"/>
      <c r="R80" s="268"/>
      <c r="S80" s="268"/>
      <c r="T80" s="268"/>
      <c r="U80" s="26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70" t="s">
        <v>85</v>
      </c>
      <c r="G81" s="141" t="s">
        <v>33</v>
      </c>
      <c r="H81" s="270">
        <v>32</v>
      </c>
      <c r="I81" s="205"/>
      <c r="J81" s="267" t="s">
        <v>133</v>
      </c>
      <c r="K81" s="268"/>
      <c r="L81" s="268"/>
      <c r="M81" s="268"/>
      <c r="N81" s="268"/>
      <c r="O81" s="268"/>
      <c r="P81" s="268"/>
      <c r="Q81" s="268"/>
      <c r="R81" s="268"/>
      <c r="S81" s="268"/>
      <c r="T81" s="26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270" t="s">
        <v>85</v>
      </c>
      <c r="G82" s="141" t="s">
        <v>25</v>
      </c>
      <c r="H82" s="270">
        <v>32</v>
      </c>
      <c r="I82" s="205"/>
      <c r="J82" s="267" t="s">
        <v>133</v>
      </c>
      <c r="K82" s="268"/>
      <c r="L82" s="268"/>
      <c r="M82" s="75" t="s">
        <v>71</v>
      </c>
      <c r="N82" s="268"/>
      <c r="O82" s="268"/>
      <c r="P82" s="268"/>
      <c r="Q82" s="268"/>
      <c r="R82" s="268"/>
      <c r="S82" s="268"/>
      <c r="T82" s="268"/>
      <c r="U82" s="268"/>
      <c r="V82" s="228"/>
      <c r="W82" s="101"/>
      <c r="X82" s="57" t="s">
        <v>154</v>
      </c>
      <c r="Y82" s="57" t="s">
        <v>154</v>
      </c>
      <c r="Z82" s="57" t="s">
        <v>154</v>
      </c>
      <c r="AA82" s="57" t="s">
        <v>154</v>
      </c>
      <c r="AB82" s="57" t="s">
        <v>154</v>
      </c>
      <c r="AC82" s="57" t="s">
        <v>154</v>
      </c>
      <c r="AD82" s="57" t="s">
        <v>154</v>
      </c>
      <c r="AE82" s="57" t="s">
        <v>154</v>
      </c>
      <c r="AF82" s="259" t="s">
        <v>215</v>
      </c>
      <c r="AH82" s="61"/>
    </row>
    <row r="83" spans="2:34" ht="45.75" customHeight="1" x14ac:dyDescent="0.2">
      <c r="B83" s="169">
        <f t="shared" si="1"/>
        <v>32</v>
      </c>
      <c r="C83" s="216" t="s">
        <v>52</v>
      </c>
      <c r="D83" s="366" t="s">
        <v>146</v>
      </c>
      <c r="E83" s="366"/>
      <c r="F83" s="270" t="s">
        <v>85</v>
      </c>
      <c r="G83" s="141" t="s">
        <v>23</v>
      </c>
      <c r="H83" s="270">
        <v>32</v>
      </c>
      <c r="I83" s="205"/>
      <c r="J83" s="267" t="s">
        <v>133</v>
      </c>
      <c r="K83" s="75" t="s">
        <v>71</v>
      </c>
      <c r="L83" s="268"/>
      <c r="M83" s="270"/>
      <c r="N83" s="268"/>
      <c r="O83" s="268"/>
      <c r="P83" s="268"/>
      <c r="Q83" s="268"/>
      <c r="R83" s="268"/>
      <c r="S83" s="268"/>
      <c r="T83" s="268"/>
      <c r="U83" s="268"/>
      <c r="V83" s="228"/>
      <c r="W83" s="101"/>
      <c r="X83" s="57" t="s">
        <v>154</v>
      </c>
      <c r="Y83" s="57" t="s">
        <v>154</v>
      </c>
      <c r="Z83" s="57" t="s">
        <v>154</v>
      </c>
      <c r="AA83" s="57" t="s">
        <v>154</v>
      </c>
      <c r="AB83" s="57" t="s">
        <v>154</v>
      </c>
      <c r="AC83" s="57" t="s">
        <v>154</v>
      </c>
      <c r="AD83" s="57" t="s">
        <v>154</v>
      </c>
      <c r="AE83" s="57" t="s">
        <v>154</v>
      </c>
      <c r="AF83" s="259" t="s">
        <v>215</v>
      </c>
      <c r="AH83" s="61"/>
    </row>
    <row r="84" spans="2:34" ht="90.75" customHeight="1" x14ac:dyDescent="0.2">
      <c r="B84" s="169">
        <f>B82+1</f>
        <v>32</v>
      </c>
      <c r="C84" s="216" t="s">
        <v>52</v>
      </c>
      <c r="D84" s="366" t="s">
        <v>147</v>
      </c>
      <c r="E84" s="366"/>
      <c r="F84" s="270" t="s">
        <v>85</v>
      </c>
      <c r="G84" s="141" t="s">
        <v>23</v>
      </c>
      <c r="H84" s="270">
        <v>32</v>
      </c>
      <c r="I84" s="205"/>
      <c r="J84" s="267" t="s">
        <v>133</v>
      </c>
      <c r="K84" s="75" t="s">
        <v>71</v>
      </c>
      <c r="L84" s="268"/>
      <c r="M84" s="270"/>
      <c r="N84" s="268"/>
      <c r="O84" s="268"/>
      <c r="P84" s="268"/>
      <c r="Q84" s="268"/>
      <c r="R84" s="268"/>
      <c r="S84" s="268"/>
      <c r="T84" s="268"/>
      <c r="U84" s="268"/>
      <c r="V84" s="228"/>
      <c r="W84" s="101" t="s">
        <v>72</v>
      </c>
      <c r="X84" s="217" t="s">
        <v>164</v>
      </c>
      <c r="Y84" s="58">
        <v>12</v>
      </c>
      <c r="Z84" s="102" t="s">
        <v>201</v>
      </c>
      <c r="AA84" s="130" t="s">
        <v>153</v>
      </c>
      <c r="AB84" s="130" t="s">
        <v>153</v>
      </c>
      <c r="AC84" s="130" t="s">
        <v>153</v>
      </c>
      <c r="AD84" s="145" t="s">
        <v>201</v>
      </c>
      <c r="AE84" s="80" t="s">
        <v>72</v>
      </c>
      <c r="AF84" s="259" t="s">
        <v>211</v>
      </c>
      <c r="AH84" s="61"/>
    </row>
    <row r="85" spans="2:34" ht="75.75" customHeight="1" x14ac:dyDescent="0.2">
      <c r="B85" s="169">
        <f>B83+1</f>
        <v>33</v>
      </c>
      <c r="C85" s="216" t="s">
        <v>52</v>
      </c>
      <c r="D85" s="366" t="s">
        <v>147</v>
      </c>
      <c r="E85" s="366"/>
      <c r="F85" s="270" t="s">
        <v>85</v>
      </c>
      <c r="G85" s="141" t="s">
        <v>25</v>
      </c>
      <c r="H85" s="270">
        <v>32</v>
      </c>
      <c r="I85" s="205"/>
      <c r="J85" s="267" t="s">
        <v>133</v>
      </c>
      <c r="K85" s="270"/>
      <c r="L85" s="268"/>
      <c r="M85" s="75" t="s">
        <v>71</v>
      </c>
      <c r="N85" s="268"/>
      <c r="O85" s="268"/>
      <c r="P85" s="268"/>
      <c r="Q85" s="268"/>
      <c r="R85" s="268"/>
      <c r="S85" s="268"/>
      <c r="T85" s="268"/>
      <c r="U85" s="268"/>
      <c r="V85" s="228"/>
      <c r="W85" s="101" t="s">
        <v>72</v>
      </c>
      <c r="X85" s="217" t="s">
        <v>164</v>
      </c>
      <c r="Y85" s="58">
        <v>12</v>
      </c>
      <c r="Z85" s="102" t="s">
        <v>201</v>
      </c>
      <c r="AA85" s="130" t="s">
        <v>153</v>
      </c>
      <c r="AB85" s="130" t="s">
        <v>153</v>
      </c>
      <c r="AC85" s="130" t="s">
        <v>153</v>
      </c>
      <c r="AD85" s="145" t="s">
        <v>201</v>
      </c>
      <c r="AE85" s="80" t="s">
        <v>72</v>
      </c>
      <c r="AF85" s="259" t="s">
        <v>212</v>
      </c>
      <c r="AH85" s="61"/>
    </row>
    <row r="86" spans="2:34" ht="102.75" customHeight="1" x14ac:dyDescent="0.2">
      <c r="B86" s="169">
        <f t="shared" si="1"/>
        <v>34</v>
      </c>
      <c r="C86" s="216" t="s">
        <v>52</v>
      </c>
      <c r="D86" s="366" t="s">
        <v>147</v>
      </c>
      <c r="E86" s="366"/>
      <c r="F86" s="270" t="s">
        <v>85</v>
      </c>
      <c r="G86" s="141" t="s">
        <v>29</v>
      </c>
      <c r="H86" s="270">
        <v>32</v>
      </c>
      <c r="I86" s="205"/>
      <c r="J86" s="267" t="s">
        <v>133</v>
      </c>
      <c r="K86" s="270"/>
      <c r="L86" s="268"/>
      <c r="M86" s="270"/>
      <c r="N86" s="268"/>
      <c r="O86" s="268"/>
      <c r="P86" s="268"/>
      <c r="Q86" s="75" t="s">
        <v>71</v>
      </c>
      <c r="R86" s="268"/>
      <c r="S86" s="268"/>
      <c r="T86" s="268"/>
      <c r="U86" s="268"/>
      <c r="V86" s="228"/>
      <c r="W86" s="101"/>
      <c r="X86" s="217"/>
      <c r="Y86" s="58"/>
      <c r="Z86" s="102"/>
      <c r="AA86" s="130"/>
      <c r="AB86" s="130"/>
      <c r="AC86" s="130"/>
      <c r="AD86" s="145"/>
      <c r="AE86" s="80"/>
      <c r="AF86" s="259"/>
      <c r="AH86" s="61"/>
    </row>
    <row r="87" spans="2:34" ht="45.75" customHeight="1" x14ac:dyDescent="0.2">
      <c r="B87" s="169">
        <f t="shared" si="1"/>
        <v>35</v>
      </c>
      <c r="C87" s="216" t="s">
        <v>52</v>
      </c>
      <c r="D87" s="366" t="s">
        <v>147</v>
      </c>
      <c r="E87" s="366"/>
      <c r="F87" s="270" t="s">
        <v>85</v>
      </c>
      <c r="G87" s="141" t="s">
        <v>32</v>
      </c>
      <c r="H87" s="270">
        <v>32</v>
      </c>
      <c r="I87" s="205"/>
      <c r="J87" s="267" t="s">
        <v>133</v>
      </c>
      <c r="K87" s="270"/>
      <c r="L87" s="268"/>
      <c r="M87" s="270"/>
      <c r="N87" s="268"/>
      <c r="O87" s="268"/>
      <c r="P87" s="268"/>
      <c r="Q87" s="268"/>
      <c r="R87" s="268"/>
      <c r="S87" s="268"/>
      <c r="T87" s="75" t="s">
        <v>71</v>
      </c>
      <c r="U87" s="268"/>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263"/>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7</v>
      </c>
      <c r="E99" s="111"/>
    </row>
    <row r="100" spans="2:5" ht="19.5" thickTop="1" thickBot="1" x14ac:dyDescent="0.25">
      <c r="B100" s="59" t="s">
        <v>72</v>
      </c>
      <c r="C100" s="200" t="s">
        <v>81</v>
      </c>
      <c r="D100" s="123">
        <f>COUNTIF(AE17:AE42,B100)</f>
        <v>1</v>
      </c>
      <c r="E100" s="5">
        <f>IFERROR(D100/D99,0)</f>
        <v>0.14285714285714285</v>
      </c>
    </row>
    <row r="101" spans="2:5" ht="19.5" thickTop="1" thickBot="1" x14ac:dyDescent="0.25">
      <c r="B101" s="59" t="s">
        <v>78</v>
      </c>
      <c r="C101" s="200" t="s">
        <v>82</v>
      </c>
      <c r="D101" s="112">
        <f>COUNTIF(AE17:AE42,B101)</f>
        <v>2</v>
      </c>
    </row>
    <row r="102" spans="2:5" ht="19.5" thickTop="1" thickBot="1" x14ac:dyDescent="0.25">
      <c r="B102" s="59" t="s">
        <v>74</v>
      </c>
      <c r="C102" s="201" t="s">
        <v>83</v>
      </c>
      <c r="D102" s="124">
        <f>D99-(D100+D101)</f>
        <v>4</v>
      </c>
    </row>
    <row r="103" spans="2:5" ht="21.75" thickTop="1" thickBot="1" x14ac:dyDescent="0.25">
      <c r="B103" s="110"/>
      <c r="C103" s="202" t="s">
        <v>109</v>
      </c>
      <c r="D103" s="113">
        <f>IFERROR((D100+D101)/D99,0)</f>
        <v>0.42857142857142855</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D2:M4"/>
    <mergeCell ref="N2:Q2"/>
    <mergeCell ref="R2:V2"/>
    <mergeCell ref="W2:AB4"/>
    <mergeCell ref="AC2:AE2"/>
    <mergeCell ref="N3:P3"/>
    <mergeCell ref="R3:V3"/>
    <mergeCell ref="R4:V4"/>
    <mergeCell ref="AC4:AE4"/>
    <mergeCell ref="F8:V8"/>
    <mergeCell ref="W8:AF8"/>
    <mergeCell ref="F9:V9"/>
    <mergeCell ref="W9:AF9"/>
    <mergeCell ref="C10:V10"/>
    <mergeCell ref="C11:V11"/>
    <mergeCell ref="W11:AF11"/>
    <mergeCell ref="C6:C7"/>
    <mergeCell ref="D6:D7"/>
    <mergeCell ref="F6:V6"/>
    <mergeCell ref="W6:AF6"/>
    <mergeCell ref="F7:V7"/>
    <mergeCell ref="W7:AF7"/>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C47:D47"/>
    <mergeCell ref="C49:V49"/>
    <mergeCell ref="C50:C51"/>
    <mergeCell ref="D50:E51"/>
    <mergeCell ref="F50:I50"/>
    <mergeCell ref="J50:J51"/>
    <mergeCell ref="K50:V50"/>
    <mergeCell ref="J44:V44"/>
    <mergeCell ref="C45:D46"/>
    <mergeCell ref="G45:H45"/>
    <mergeCell ref="J45:V46"/>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W91:AF92"/>
    <mergeCell ref="G92:H92"/>
    <mergeCell ref="C93:D93"/>
    <mergeCell ref="C97:C98"/>
    <mergeCell ref="D97:D98"/>
    <mergeCell ref="E97:E98"/>
    <mergeCell ref="D89:I89"/>
    <mergeCell ref="C90:D90"/>
    <mergeCell ref="G90:H90"/>
    <mergeCell ref="J90:V90"/>
    <mergeCell ref="C91:D92"/>
    <mergeCell ref="G91:H91"/>
    <mergeCell ref="J91:V92"/>
  </mergeCells>
  <conditionalFormatting sqref="B99:B102 Y15 W35:W40 Z73:AE74 AE72 Z76:AE76 AE75">
    <cfRule type="cellIs" dxfId="2031" priority="210" operator="equal">
      <formula>"Aplazada"</formula>
    </cfRule>
    <cfRule type="cellIs" dxfId="2030" priority="211" operator="equal">
      <formula>"No"</formula>
    </cfRule>
    <cfRule type="cellIs" dxfId="2029" priority="212" operator="equal">
      <formula>"Si"</formula>
    </cfRule>
  </conditionalFormatting>
  <conditionalFormatting sqref="B99:B102 AE17:AE19 W17:W19 W35:W42 AE35:AE40">
    <cfRule type="cellIs" dxfId="2028" priority="209" operator="equal">
      <formula>"En ejecución"</formula>
    </cfRule>
  </conditionalFormatting>
  <conditionalFormatting sqref="AB36">
    <cfRule type="cellIs" dxfId="2027" priority="190" operator="equal">
      <formula>"Aplazada"</formula>
    </cfRule>
    <cfRule type="cellIs" dxfId="2026" priority="191" operator="equal">
      <formula>"No"</formula>
    </cfRule>
    <cfRule type="cellIs" dxfId="2025" priority="192" operator="equal">
      <formula>"Si"</formula>
    </cfRule>
  </conditionalFormatting>
  <conditionalFormatting sqref="AC36">
    <cfRule type="cellIs" dxfId="2024" priority="187" operator="equal">
      <formula>"Aplazada"</formula>
    </cfRule>
    <cfRule type="cellIs" dxfId="2023" priority="188" operator="equal">
      <formula>"No"</formula>
    </cfRule>
    <cfRule type="cellIs" dxfId="2022" priority="189" operator="equal">
      <formula>"Si"</formula>
    </cfRule>
  </conditionalFormatting>
  <conditionalFormatting sqref="X63 X52:AE52 X53:X54 W52:W54 AE71 X59:Y62 W64:AE70 W81:AE81 W72:X74 Z53:AE54 Z59:AE63 W58:W63 W78:X79 W82 Z78:AE79 W76:X76 W75">
    <cfRule type="cellIs" dxfId="2021" priority="144" operator="equal">
      <formula>"Aplazada"</formula>
    </cfRule>
    <cfRule type="cellIs" dxfId="2020" priority="145" operator="equal">
      <formula>"No"</formula>
    </cfRule>
    <cfRule type="cellIs" dxfId="2019" priority="146" operator="equal">
      <formula>"Si"</formula>
    </cfRule>
  </conditionalFormatting>
  <conditionalFormatting sqref="W58:W62 W64:W70 AE64:AE71 AE59:AE62">
    <cfRule type="cellIs" dxfId="2018" priority="143" operator="equal">
      <formula>"En ejecución"</formula>
    </cfRule>
  </conditionalFormatting>
  <conditionalFormatting sqref="AH58:AH62 AH64:AH71 AH17:AH19 AH35:AH42">
    <cfRule type="cellIs" dxfId="2017" priority="140" stopIfTrue="1" operator="equal">
      <formula>"Faltan Registros"</formula>
    </cfRule>
    <cfRule type="cellIs" dxfId="2016" priority="141" stopIfTrue="1" operator="equal">
      <formula>"Completa"</formula>
    </cfRule>
    <cfRule type="cellIs" dxfId="2015" priority="142" stopIfTrue="1" operator="equal">
      <formula>"Ninguno"</formula>
    </cfRule>
  </conditionalFormatting>
  <conditionalFormatting sqref="W57:X57 Z57:AE57 W56">
    <cfRule type="cellIs" dxfId="2014" priority="130" operator="equal">
      <formula>"Aplazada"</formula>
    </cfRule>
    <cfRule type="cellIs" dxfId="2013" priority="131" operator="equal">
      <formula>"No"</formula>
    </cfRule>
    <cfRule type="cellIs" dxfId="2012" priority="132" operator="equal">
      <formula>"Si"</formula>
    </cfRule>
  </conditionalFormatting>
  <conditionalFormatting sqref="Y23:AD23 X26:AB26 X36:AA36 X24:AD24 X37:AC38 W19:X19 W17:AE18 Z19:AE19 Y35:AC35 AD25:AD26 X27:AD30 AE23:AE30 W23:W30 W41:AE42 Y33:AC33 W33 AE33 Y39:AE40 W21:AE21 X25:AC25 AD35:AE38">
    <cfRule type="cellIs" dxfId="2011" priority="206" operator="equal">
      <formula>"Aplazada"</formula>
    </cfRule>
    <cfRule type="cellIs" dxfId="2010" priority="207" operator="equal">
      <formula>"No"</formula>
    </cfRule>
    <cfRule type="cellIs" dxfId="2009" priority="208" operator="equal">
      <formula>"Si"</formula>
    </cfRule>
  </conditionalFormatting>
  <conditionalFormatting sqref="AE42 W21 AE21 AE23:AE30 W23:W30 W33 AE33">
    <cfRule type="cellIs" dxfId="2008" priority="205" operator="equal">
      <formula>"En ejecución"</formula>
    </cfRule>
  </conditionalFormatting>
  <conditionalFormatting sqref="AH21 AH23:AH30 AH33">
    <cfRule type="cellIs" dxfId="2007" priority="202" stopIfTrue="1" operator="equal">
      <formula>"Faltan Registros"</formula>
    </cfRule>
    <cfRule type="cellIs" dxfId="2006" priority="203" stopIfTrue="1" operator="equal">
      <formula>"Completa"</formula>
    </cfRule>
    <cfRule type="cellIs" dxfId="2005" priority="204" stopIfTrue="1" operator="equal">
      <formula>"Ninguno"</formula>
    </cfRule>
  </conditionalFormatting>
  <conditionalFormatting sqref="W17">
    <cfRule type="cellIs" dxfId="2004" priority="201" stopIfTrue="1" operator="equal">
      <formula>"Suspendida"</formula>
    </cfRule>
  </conditionalFormatting>
  <conditionalFormatting sqref="W29">
    <cfRule type="cellIs" dxfId="2003" priority="200" stopIfTrue="1" operator="equal">
      <formula>"Suspendida"</formula>
    </cfRule>
  </conditionalFormatting>
  <conditionalFormatting sqref="AE29">
    <cfRule type="cellIs" dxfId="2002" priority="199" stopIfTrue="1" operator="equal">
      <formula>"Suspendida"</formula>
    </cfRule>
  </conditionalFormatting>
  <conditionalFormatting sqref="W25">
    <cfRule type="cellIs" dxfId="2001" priority="198" stopIfTrue="1" operator="equal">
      <formula>"Suspendida"</formula>
    </cfRule>
  </conditionalFormatting>
  <conditionalFormatting sqref="AE25">
    <cfRule type="cellIs" dxfId="2000" priority="197" stopIfTrue="1" operator="equal">
      <formula>"Suspendida"</formula>
    </cfRule>
  </conditionalFormatting>
  <conditionalFormatting sqref="W36">
    <cfRule type="cellIs" dxfId="1999" priority="196" stopIfTrue="1" operator="equal">
      <formula>"Suspendida"</formula>
    </cfRule>
  </conditionalFormatting>
  <conditionalFormatting sqref="AD33">
    <cfRule type="cellIs" dxfId="1998" priority="193" operator="equal">
      <formula>"Aplazada"</formula>
    </cfRule>
    <cfRule type="cellIs" dxfId="1997" priority="194" operator="equal">
      <formula>"No"</formula>
    </cfRule>
    <cfRule type="cellIs" dxfId="1996" priority="195" operator="equal">
      <formula>"Si"</formula>
    </cfRule>
  </conditionalFormatting>
  <conditionalFormatting sqref="AC26">
    <cfRule type="cellIs" dxfId="1995" priority="184" operator="equal">
      <formula>"Aplazada"</formula>
    </cfRule>
    <cfRule type="cellIs" dxfId="1994" priority="185" operator="equal">
      <formula>"No"</formula>
    </cfRule>
    <cfRule type="cellIs" dxfId="1993" priority="186" operator="equal">
      <formula>"Si"</formula>
    </cfRule>
  </conditionalFormatting>
  <conditionalFormatting sqref="AB20:AE20">
    <cfRule type="cellIs" dxfId="1992" priority="181" operator="equal">
      <formula>"Aplazada"</formula>
    </cfRule>
    <cfRule type="cellIs" dxfId="1991" priority="182" operator="equal">
      <formula>"No"</formula>
    </cfRule>
    <cfRule type="cellIs" dxfId="1990" priority="183" operator="equal">
      <formula>"Si"</formula>
    </cfRule>
  </conditionalFormatting>
  <conditionalFormatting sqref="AE20">
    <cfRule type="cellIs" dxfId="1989" priority="180" operator="equal">
      <formula>"En ejecución"</formula>
    </cfRule>
  </conditionalFormatting>
  <conditionalFormatting sqref="AH20">
    <cfRule type="cellIs" dxfId="1988" priority="177" stopIfTrue="1" operator="equal">
      <formula>"Faltan Registros"</formula>
    </cfRule>
    <cfRule type="cellIs" dxfId="1987" priority="178" stopIfTrue="1" operator="equal">
      <formula>"Completa"</formula>
    </cfRule>
    <cfRule type="cellIs" dxfId="1986" priority="179" stopIfTrue="1" operator="equal">
      <formula>"Ninguno"</formula>
    </cfRule>
  </conditionalFormatting>
  <conditionalFormatting sqref="W20:AA20">
    <cfRule type="cellIs" dxfId="1985" priority="174" operator="equal">
      <formula>"Aplazada"</formula>
    </cfRule>
    <cfRule type="cellIs" dxfId="1984" priority="175" operator="equal">
      <formula>"No"</formula>
    </cfRule>
    <cfRule type="cellIs" dxfId="1983" priority="176" operator="equal">
      <formula>"Si"</formula>
    </cfRule>
  </conditionalFormatting>
  <conditionalFormatting sqref="W20">
    <cfRule type="cellIs" dxfId="1982" priority="173" operator="equal">
      <formula>"En ejecución"</formula>
    </cfRule>
  </conditionalFormatting>
  <conditionalFormatting sqref="W22:AE22">
    <cfRule type="cellIs" dxfId="1981" priority="170" operator="equal">
      <formula>"Aplazada"</formula>
    </cfRule>
    <cfRule type="cellIs" dxfId="1980" priority="171" operator="equal">
      <formula>"No"</formula>
    </cfRule>
    <cfRule type="cellIs" dxfId="1979" priority="172" operator="equal">
      <formula>"Si"</formula>
    </cfRule>
  </conditionalFormatting>
  <conditionalFormatting sqref="W22 AE22">
    <cfRule type="cellIs" dxfId="1978" priority="169" operator="equal">
      <formula>"En ejecución"</formula>
    </cfRule>
  </conditionalFormatting>
  <conditionalFormatting sqref="AH22">
    <cfRule type="cellIs" dxfId="1977" priority="166" stopIfTrue="1" operator="equal">
      <formula>"Faltan Registros"</formula>
    </cfRule>
    <cfRule type="cellIs" dxfId="1976" priority="167" stopIfTrue="1" operator="equal">
      <formula>"Completa"</formula>
    </cfRule>
    <cfRule type="cellIs" dxfId="1975" priority="168" stopIfTrue="1" operator="equal">
      <formula>"Ninguno"</formula>
    </cfRule>
  </conditionalFormatting>
  <conditionalFormatting sqref="Y34:AC34 AE34 W34">
    <cfRule type="cellIs" dxfId="1974" priority="163" operator="equal">
      <formula>"Aplazada"</formula>
    </cfRule>
    <cfRule type="cellIs" dxfId="1973" priority="164" operator="equal">
      <formula>"No"</formula>
    </cfRule>
    <cfRule type="cellIs" dxfId="1972" priority="165" operator="equal">
      <formula>"Si"</formula>
    </cfRule>
  </conditionalFormatting>
  <conditionalFormatting sqref="AE34 W34">
    <cfRule type="cellIs" dxfId="1971" priority="162" operator="equal">
      <formula>"En ejecución"</formula>
    </cfRule>
  </conditionalFormatting>
  <conditionalFormatting sqref="AH34">
    <cfRule type="cellIs" dxfId="1970" priority="159" stopIfTrue="1" operator="equal">
      <formula>"Faltan Registros"</formula>
    </cfRule>
    <cfRule type="cellIs" dxfId="1969" priority="160" stopIfTrue="1" operator="equal">
      <formula>"Completa"</formula>
    </cfRule>
    <cfRule type="cellIs" dxfId="1968" priority="161" stopIfTrue="1" operator="equal">
      <formula>"Ninguno"</formula>
    </cfRule>
  </conditionalFormatting>
  <conditionalFormatting sqref="AD34">
    <cfRule type="cellIs" dxfId="1967" priority="156" operator="equal">
      <formula>"Aplazada"</formula>
    </cfRule>
    <cfRule type="cellIs" dxfId="1966" priority="157" operator="equal">
      <formula>"No"</formula>
    </cfRule>
    <cfRule type="cellIs" dxfId="1965" priority="158" operator="equal">
      <formula>"Si"</formula>
    </cfRule>
  </conditionalFormatting>
  <conditionalFormatting sqref="W31:AE32">
    <cfRule type="cellIs" dxfId="1964" priority="153" operator="equal">
      <formula>"Aplazada"</formula>
    </cfRule>
    <cfRule type="cellIs" dxfId="1963" priority="154" operator="equal">
      <formula>"No"</formula>
    </cfRule>
    <cfRule type="cellIs" dxfId="1962" priority="155" operator="equal">
      <formula>"Si"</formula>
    </cfRule>
  </conditionalFormatting>
  <conditionalFormatting sqref="AE31:AE32 W31:W32">
    <cfRule type="cellIs" dxfId="1961" priority="152" operator="equal">
      <formula>"En ejecución"</formula>
    </cfRule>
  </conditionalFormatting>
  <conditionalFormatting sqref="AH31:AH32">
    <cfRule type="cellIs" dxfId="1960" priority="149" stopIfTrue="1" operator="equal">
      <formula>"Faltan Registros"</formula>
    </cfRule>
    <cfRule type="cellIs" dxfId="1959" priority="150" stopIfTrue="1" operator="equal">
      <formula>"Completa"</formula>
    </cfRule>
    <cfRule type="cellIs" dxfId="1958" priority="151" stopIfTrue="1" operator="equal">
      <formula>"Ninguno"</formula>
    </cfRule>
  </conditionalFormatting>
  <conditionalFormatting sqref="W31">
    <cfRule type="cellIs" dxfId="1957" priority="148" stopIfTrue="1" operator="equal">
      <formula>"Suspendida"</formula>
    </cfRule>
  </conditionalFormatting>
  <conditionalFormatting sqref="AE31">
    <cfRule type="cellIs" dxfId="1956" priority="147" stopIfTrue="1" operator="equal">
      <formula>"Suspendida"</formula>
    </cfRule>
  </conditionalFormatting>
  <conditionalFormatting sqref="AH63 AH52:AH55 AH78:AH83 AH72:AH76 AH85">
    <cfRule type="cellIs" dxfId="1955" priority="137" stopIfTrue="1" operator="equal">
      <formula>"Faltan Registros"</formula>
    </cfRule>
    <cfRule type="cellIs" dxfId="1954" priority="138" stopIfTrue="1" operator="equal">
      <formula>"Completa"</formula>
    </cfRule>
    <cfRule type="cellIs" dxfId="1953" priority="139" stopIfTrue="1" operator="equal">
      <formula>"Ninguno"</formula>
    </cfRule>
  </conditionalFormatting>
  <conditionalFormatting sqref="W71:AD71">
    <cfRule type="cellIs" dxfId="1952" priority="134" operator="equal">
      <formula>"Aplazada"</formula>
    </cfRule>
    <cfRule type="cellIs" dxfId="1951" priority="135" operator="equal">
      <formula>"No"</formula>
    </cfRule>
    <cfRule type="cellIs" dxfId="1950" priority="136" operator="equal">
      <formula>"Si"</formula>
    </cfRule>
  </conditionalFormatting>
  <conditionalFormatting sqref="W71">
    <cfRule type="cellIs" dxfId="1949" priority="133" operator="equal">
      <formula>"En ejecución"</formula>
    </cfRule>
  </conditionalFormatting>
  <conditionalFormatting sqref="AH56:AH57">
    <cfRule type="cellIs" dxfId="1948" priority="127" stopIfTrue="1" operator="equal">
      <formula>"Faltan Registros"</formula>
    </cfRule>
    <cfRule type="cellIs" dxfId="1947" priority="128" stopIfTrue="1" operator="equal">
      <formula>"Completa"</formula>
    </cfRule>
    <cfRule type="cellIs" dxfId="1946" priority="129" stopIfTrue="1" operator="equal">
      <formula>"Ninguno"</formula>
    </cfRule>
  </conditionalFormatting>
  <conditionalFormatting sqref="W77:X77 Z77:AE77">
    <cfRule type="cellIs" dxfId="1945" priority="124" operator="equal">
      <formula>"Aplazada"</formula>
    </cfRule>
    <cfRule type="cellIs" dxfId="1944" priority="125" operator="equal">
      <formula>"No"</formula>
    </cfRule>
    <cfRule type="cellIs" dxfId="1943" priority="126" operator="equal">
      <formula>"Si"</formula>
    </cfRule>
  </conditionalFormatting>
  <conditionalFormatting sqref="AH77">
    <cfRule type="cellIs" dxfId="1942" priority="121" stopIfTrue="1" operator="equal">
      <formula>"Faltan Registros"</formula>
    </cfRule>
    <cfRule type="cellIs" dxfId="1941" priority="122" stopIfTrue="1" operator="equal">
      <formula>"Completa"</formula>
    </cfRule>
    <cfRule type="cellIs" dxfId="1940" priority="123" stopIfTrue="1" operator="equal">
      <formula>"Ninguno"</formula>
    </cfRule>
  </conditionalFormatting>
  <conditionalFormatting sqref="W83">
    <cfRule type="cellIs" dxfId="1939" priority="118" operator="equal">
      <formula>"Aplazada"</formula>
    </cfRule>
    <cfRule type="cellIs" dxfId="1938" priority="119" operator="equal">
      <formula>"No"</formula>
    </cfRule>
    <cfRule type="cellIs" dxfId="1937" priority="120" operator="equal">
      <formula>"Si"</formula>
    </cfRule>
  </conditionalFormatting>
  <conditionalFormatting sqref="AH86">
    <cfRule type="cellIs" dxfId="1936" priority="115" stopIfTrue="1" operator="equal">
      <formula>"Faltan Registros"</formula>
    </cfRule>
    <cfRule type="cellIs" dxfId="1935" priority="116" stopIfTrue="1" operator="equal">
      <formula>"Completa"</formula>
    </cfRule>
    <cfRule type="cellIs" dxfId="1934" priority="117" stopIfTrue="1" operator="equal">
      <formula>"Ninguno"</formula>
    </cfRule>
  </conditionalFormatting>
  <conditionalFormatting sqref="AH87:AH88">
    <cfRule type="cellIs" dxfId="1933" priority="109" stopIfTrue="1" operator="equal">
      <formula>"Faltan Registros"</formula>
    </cfRule>
    <cfRule type="cellIs" dxfId="1932" priority="110" stopIfTrue="1" operator="equal">
      <formula>"Completa"</formula>
    </cfRule>
    <cfRule type="cellIs" dxfId="1931" priority="111" stopIfTrue="1" operator="equal">
      <formula>"Ninguno"</formula>
    </cfRule>
  </conditionalFormatting>
  <conditionalFormatting sqref="W87:X87 Z87:AE87">
    <cfRule type="cellIs" dxfId="1930" priority="106" operator="equal">
      <formula>"Aplazada"</formula>
    </cfRule>
    <cfRule type="cellIs" dxfId="1929" priority="107" operator="equal">
      <formula>"No"</formula>
    </cfRule>
    <cfRule type="cellIs" dxfId="1928" priority="108" operator="equal">
      <formula>"Si"</formula>
    </cfRule>
  </conditionalFormatting>
  <conditionalFormatting sqref="AH84">
    <cfRule type="cellIs" dxfId="1927" priority="103" stopIfTrue="1" operator="equal">
      <formula>"Faltan Registros"</formula>
    </cfRule>
    <cfRule type="cellIs" dxfId="1926" priority="104" stopIfTrue="1" operator="equal">
      <formula>"Completa"</formula>
    </cfRule>
    <cfRule type="cellIs" dxfId="1925" priority="105" stopIfTrue="1" operator="equal">
      <formula>"Ninguno"</formula>
    </cfRule>
  </conditionalFormatting>
  <conditionalFormatting sqref="W88:X88 Z88:AE88">
    <cfRule type="cellIs" dxfId="1924" priority="97" operator="equal">
      <formula>"Aplazada"</formula>
    </cfRule>
    <cfRule type="cellIs" dxfId="1923" priority="98" operator="equal">
      <formula>"No"</formula>
    </cfRule>
    <cfRule type="cellIs" dxfId="1922" priority="99" operator="equal">
      <formula>"Si"</formula>
    </cfRule>
  </conditionalFormatting>
  <conditionalFormatting sqref="W55:X55 Z55:AE55">
    <cfRule type="cellIs" dxfId="1921" priority="94" operator="equal">
      <formula>"Aplazada"</formula>
    </cfRule>
    <cfRule type="cellIs" dxfId="1920" priority="95" operator="equal">
      <formula>"No"</formula>
    </cfRule>
    <cfRule type="cellIs" dxfId="1919" priority="96" operator="equal">
      <formula>"Si"</formula>
    </cfRule>
  </conditionalFormatting>
  <conditionalFormatting sqref="W80">
    <cfRule type="cellIs" dxfId="1918" priority="91" operator="equal">
      <formula>"Aplazada"</formula>
    </cfRule>
    <cfRule type="cellIs" dxfId="1917" priority="92" operator="equal">
      <formula>"No"</formula>
    </cfRule>
    <cfRule type="cellIs" dxfId="1916" priority="93" operator="equal">
      <formula>"Si"</formula>
    </cfRule>
  </conditionalFormatting>
  <conditionalFormatting sqref="AE80">
    <cfRule type="cellIs" dxfId="1915" priority="88" operator="equal">
      <formula>"Aplazada"</formula>
    </cfRule>
    <cfRule type="cellIs" dxfId="1914" priority="89" operator="equal">
      <formula>"No"</formula>
    </cfRule>
    <cfRule type="cellIs" dxfId="1913" priority="90" operator="equal">
      <formula>"Si"</formula>
    </cfRule>
  </conditionalFormatting>
  <conditionalFormatting sqref="X80">
    <cfRule type="cellIs" dxfId="1912" priority="85" operator="equal">
      <formula>"Aplazada"</formula>
    </cfRule>
    <cfRule type="cellIs" dxfId="1911" priority="86" operator="equal">
      <formula>"No"</formula>
    </cfRule>
    <cfRule type="cellIs" dxfId="1910" priority="87" operator="equal">
      <formula>"Si"</formula>
    </cfRule>
  </conditionalFormatting>
  <conditionalFormatting sqref="Z80:AD80">
    <cfRule type="cellIs" dxfId="1909" priority="82" operator="equal">
      <formula>"Aplazada"</formula>
    </cfRule>
    <cfRule type="cellIs" dxfId="1908" priority="83" operator="equal">
      <formula>"No"</formula>
    </cfRule>
    <cfRule type="cellIs" dxfId="1907" priority="84" operator="equal">
      <formula>"Si"</formula>
    </cfRule>
  </conditionalFormatting>
  <conditionalFormatting sqref="W84">
    <cfRule type="cellIs" dxfId="1906" priority="79" operator="equal">
      <formula>"Aplazada"</formula>
    </cfRule>
    <cfRule type="cellIs" dxfId="1905" priority="80" operator="equal">
      <formula>"No"</formula>
    </cfRule>
    <cfRule type="cellIs" dxfId="1904" priority="81" operator="equal">
      <formula>"Si"</formula>
    </cfRule>
  </conditionalFormatting>
  <conditionalFormatting sqref="X84">
    <cfRule type="cellIs" dxfId="1903" priority="76" operator="equal">
      <formula>"Aplazada"</formula>
    </cfRule>
    <cfRule type="cellIs" dxfId="1902" priority="77" operator="equal">
      <formula>"No"</formula>
    </cfRule>
    <cfRule type="cellIs" dxfId="1901" priority="78" operator="equal">
      <formula>"Si"</formula>
    </cfRule>
  </conditionalFormatting>
  <conditionalFormatting sqref="Z84:AD84">
    <cfRule type="cellIs" dxfId="1900" priority="73" operator="equal">
      <formula>"Aplazada"</formula>
    </cfRule>
    <cfRule type="cellIs" dxfId="1899" priority="74" operator="equal">
      <formula>"No"</formula>
    </cfRule>
    <cfRule type="cellIs" dxfId="1898" priority="75" operator="equal">
      <formula>"Si"</formula>
    </cfRule>
  </conditionalFormatting>
  <conditionalFormatting sqref="W85">
    <cfRule type="cellIs" dxfId="1897" priority="70" operator="equal">
      <formula>"Aplazada"</formula>
    </cfRule>
    <cfRule type="cellIs" dxfId="1896" priority="71" operator="equal">
      <formula>"No"</formula>
    </cfRule>
    <cfRule type="cellIs" dxfId="1895" priority="72" operator="equal">
      <formula>"Si"</formula>
    </cfRule>
  </conditionalFormatting>
  <conditionalFormatting sqref="X85">
    <cfRule type="cellIs" dxfId="1894" priority="67" operator="equal">
      <formula>"Aplazada"</formula>
    </cfRule>
    <cfRule type="cellIs" dxfId="1893" priority="68" operator="equal">
      <formula>"No"</formula>
    </cfRule>
    <cfRule type="cellIs" dxfId="1892" priority="69" operator="equal">
      <formula>"Si"</formula>
    </cfRule>
  </conditionalFormatting>
  <conditionalFormatting sqref="Z85:AD85">
    <cfRule type="cellIs" dxfId="1891" priority="64" operator="equal">
      <formula>"Aplazada"</formula>
    </cfRule>
    <cfRule type="cellIs" dxfId="1890" priority="65" operator="equal">
      <formula>"No"</formula>
    </cfRule>
    <cfRule type="cellIs" dxfId="1889" priority="66" operator="equal">
      <formula>"Si"</formula>
    </cfRule>
  </conditionalFormatting>
  <conditionalFormatting sqref="W86">
    <cfRule type="cellIs" dxfId="1888" priority="61" operator="equal">
      <formula>"Aplazada"</formula>
    </cfRule>
    <cfRule type="cellIs" dxfId="1887" priority="62" operator="equal">
      <formula>"No"</formula>
    </cfRule>
    <cfRule type="cellIs" dxfId="1886" priority="63" operator="equal">
      <formula>"Si"</formula>
    </cfRule>
  </conditionalFormatting>
  <conditionalFormatting sqref="X86">
    <cfRule type="cellIs" dxfId="1885" priority="58" operator="equal">
      <formula>"Aplazada"</formula>
    </cfRule>
    <cfRule type="cellIs" dxfId="1884" priority="59" operator="equal">
      <formula>"No"</formula>
    </cfRule>
    <cfRule type="cellIs" dxfId="1883" priority="60" operator="equal">
      <formula>"Si"</formula>
    </cfRule>
  </conditionalFormatting>
  <conditionalFormatting sqref="Z86:AD86">
    <cfRule type="cellIs" dxfId="1882" priority="55" operator="equal">
      <formula>"Aplazada"</formula>
    </cfRule>
    <cfRule type="cellIs" dxfId="1881" priority="56" operator="equal">
      <formula>"No"</formula>
    </cfRule>
    <cfRule type="cellIs" dxfId="1880" priority="57" operator="equal">
      <formula>"Si"</formula>
    </cfRule>
  </conditionalFormatting>
  <conditionalFormatting sqref="AE84">
    <cfRule type="cellIs" dxfId="1879" priority="52" operator="equal">
      <formula>"Aplazada"</formula>
    </cfRule>
    <cfRule type="cellIs" dxfId="1878" priority="53" operator="equal">
      <formula>"No"</formula>
    </cfRule>
    <cfRule type="cellIs" dxfId="1877" priority="54" operator="equal">
      <formula>"Si"</formula>
    </cfRule>
  </conditionalFormatting>
  <conditionalFormatting sqref="AE85">
    <cfRule type="cellIs" dxfId="1876" priority="49" operator="equal">
      <formula>"Aplazada"</formula>
    </cfRule>
    <cfRule type="cellIs" dxfId="1875" priority="50" operator="equal">
      <formula>"No"</formula>
    </cfRule>
    <cfRule type="cellIs" dxfId="1874" priority="51" operator="equal">
      <formula>"Si"</formula>
    </cfRule>
  </conditionalFormatting>
  <conditionalFormatting sqref="AE86">
    <cfRule type="cellIs" dxfId="1873" priority="46" operator="equal">
      <formula>"Aplazada"</formula>
    </cfRule>
    <cfRule type="cellIs" dxfId="1872" priority="47" operator="equal">
      <formula>"No"</formula>
    </cfRule>
    <cfRule type="cellIs" dxfId="1871" priority="48" operator="equal">
      <formula>"Si"</formula>
    </cfRule>
  </conditionalFormatting>
  <conditionalFormatting sqref="X56">
    <cfRule type="cellIs" dxfId="1870" priority="43" operator="equal">
      <formula>"Aplazada"</formula>
    </cfRule>
    <cfRule type="cellIs" dxfId="1869" priority="44" operator="equal">
      <formula>"No"</formula>
    </cfRule>
    <cfRule type="cellIs" dxfId="1868" priority="45" operator="equal">
      <formula>"Si"</formula>
    </cfRule>
  </conditionalFormatting>
  <conditionalFormatting sqref="Y56:AE56">
    <cfRule type="cellIs" dxfId="1867" priority="40" operator="equal">
      <formula>"Aplazada"</formula>
    </cfRule>
    <cfRule type="cellIs" dxfId="1866" priority="41" operator="equal">
      <formula>"No"</formula>
    </cfRule>
    <cfRule type="cellIs" dxfId="1865" priority="42" operator="equal">
      <formula>"Si"</formula>
    </cfRule>
  </conditionalFormatting>
  <conditionalFormatting sqref="X58">
    <cfRule type="cellIs" dxfId="1864" priority="37" operator="equal">
      <formula>"Aplazada"</formula>
    </cfRule>
    <cfRule type="cellIs" dxfId="1863" priority="38" operator="equal">
      <formula>"No"</formula>
    </cfRule>
    <cfRule type="cellIs" dxfId="1862" priority="39" operator="equal">
      <formula>"Si"</formula>
    </cfRule>
  </conditionalFormatting>
  <conditionalFormatting sqref="Y58:AE58">
    <cfRule type="cellIs" dxfId="1861" priority="34" operator="equal">
      <formula>"Aplazada"</formula>
    </cfRule>
    <cfRule type="cellIs" dxfId="1860" priority="35" operator="equal">
      <formula>"No"</formula>
    </cfRule>
    <cfRule type="cellIs" dxfId="1859" priority="36" operator="equal">
      <formula>"Si"</formula>
    </cfRule>
  </conditionalFormatting>
  <conditionalFormatting sqref="X82:X83">
    <cfRule type="cellIs" dxfId="1858" priority="31" operator="equal">
      <formula>"Aplazada"</formula>
    </cfRule>
    <cfRule type="cellIs" dxfId="1857" priority="32" operator="equal">
      <formula>"No"</formula>
    </cfRule>
    <cfRule type="cellIs" dxfId="1856" priority="33" operator="equal">
      <formula>"Si"</formula>
    </cfRule>
  </conditionalFormatting>
  <conditionalFormatting sqref="Y82:AE83">
    <cfRule type="cellIs" dxfId="1855" priority="28" operator="equal">
      <formula>"Aplazada"</formula>
    </cfRule>
    <cfRule type="cellIs" dxfId="1854" priority="29" operator="equal">
      <formula>"No"</formula>
    </cfRule>
    <cfRule type="cellIs" dxfId="1853" priority="30" operator="equal">
      <formula>"Si"</formula>
    </cfRule>
  </conditionalFormatting>
  <conditionalFormatting sqref="Y72">
    <cfRule type="cellIs" dxfId="1852" priority="25" operator="equal">
      <formula>"Aplazada"</formula>
    </cfRule>
    <cfRule type="cellIs" dxfId="1851" priority="26" operator="equal">
      <formula>"No"</formula>
    </cfRule>
    <cfRule type="cellIs" dxfId="1850" priority="27" operator="equal">
      <formula>"Si"</formula>
    </cfRule>
  </conditionalFormatting>
  <conditionalFormatting sqref="Z72">
    <cfRule type="cellIs" dxfId="1849" priority="22" operator="equal">
      <formula>"Aplazada"</formula>
    </cfRule>
    <cfRule type="cellIs" dxfId="1848" priority="23" operator="equal">
      <formula>"No"</formula>
    </cfRule>
    <cfRule type="cellIs" dxfId="1847" priority="24" operator="equal">
      <formula>"Si"</formula>
    </cfRule>
  </conditionalFormatting>
  <conditionalFormatting sqref="AA72">
    <cfRule type="cellIs" dxfId="1846" priority="19" operator="equal">
      <formula>"Aplazada"</formula>
    </cfRule>
    <cfRule type="cellIs" dxfId="1845" priority="20" operator="equal">
      <formula>"No"</formula>
    </cfRule>
    <cfRule type="cellIs" dxfId="1844" priority="21" operator="equal">
      <formula>"Si"</formula>
    </cfRule>
  </conditionalFormatting>
  <conditionalFormatting sqref="AB72">
    <cfRule type="cellIs" dxfId="1843" priority="16" operator="equal">
      <formula>"Aplazada"</formula>
    </cfRule>
    <cfRule type="cellIs" dxfId="1842" priority="17" operator="equal">
      <formula>"No"</formula>
    </cfRule>
    <cfRule type="cellIs" dxfId="1841" priority="18" operator="equal">
      <formula>"Si"</formula>
    </cfRule>
  </conditionalFormatting>
  <conditionalFormatting sqref="AC72">
    <cfRule type="cellIs" dxfId="1840" priority="13" operator="equal">
      <formula>"Aplazada"</formula>
    </cfRule>
    <cfRule type="cellIs" dxfId="1839" priority="14" operator="equal">
      <formula>"No"</formula>
    </cfRule>
    <cfRule type="cellIs" dxfId="1838" priority="15" operator="equal">
      <formula>"Si"</formula>
    </cfRule>
  </conditionalFormatting>
  <conditionalFormatting sqref="AD72">
    <cfRule type="cellIs" dxfId="1837" priority="10" operator="equal">
      <formula>"Aplazada"</formula>
    </cfRule>
    <cfRule type="cellIs" dxfId="1836" priority="11" operator="equal">
      <formula>"No"</formula>
    </cfRule>
    <cfRule type="cellIs" dxfId="1835" priority="12" operator="equal">
      <formula>"Si"</formula>
    </cfRule>
  </conditionalFormatting>
  <conditionalFormatting sqref="AF72">
    <cfRule type="cellIs" dxfId="1834" priority="7" operator="equal">
      <formula>"Aplazada"</formula>
    </cfRule>
    <cfRule type="cellIs" dxfId="1833" priority="8" operator="equal">
      <formula>"No"</formula>
    </cfRule>
    <cfRule type="cellIs" dxfId="1832" priority="9" operator="equal">
      <formula>"Si"</formula>
    </cfRule>
  </conditionalFormatting>
  <conditionalFormatting sqref="Y78">
    <cfRule type="cellIs" dxfId="1831" priority="4" operator="equal">
      <formula>"Aplazada"</formula>
    </cfRule>
    <cfRule type="cellIs" dxfId="1830" priority="5" operator="equal">
      <formula>"No"</formula>
    </cfRule>
    <cfRule type="cellIs" dxfId="1829" priority="6" operator="equal">
      <formula>"Si"</formula>
    </cfRule>
  </conditionalFormatting>
  <dataValidations count="6">
    <dataValidation type="list" allowBlank="1" showInputMessage="1" showErrorMessage="1" sqref="AE17 AE29 AE25 AE31 W62 W66 W71 W17:W42">
      <formula1>"En ejecución,Si,No,Aplazada,Suspendida"</formula1>
    </dataValidation>
    <dataValidation type="list" allowBlank="1" showInputMessage="1" showErrorMessage="1" sqref="AH17:AH42 AH52:AH88">
      <formula1>"Completa, Faltan Registros, Ninguno"</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E41 AE63 W79 W53:W57 W81 AE57 AA57:AC57 AA84:AC86 AA80:AC80 AE52:AE55 AC53:AC55 AB52:AB55 AA53:AA55 AE72:AE81 AE84:AE88">
      <formula1>"Si,No,Aplazada"</formula1>
    </dataValidation>
    <dataValidation type="list" allowBlank="1" showInputMessage="1" showErrorMessage="1" sqref="F31 F33 F23 F35 F17 F27 F25 F29 F41 F21 F37 F19 F39">
      <formula1>"1,2,3,4"</formula1>
    </dataValidation>
    <dataValidation type="list" allowBlank="1" showInputMessage="1" showErrorMessage="1" sqref="W72:W78 W52 W58:W61 W63:W65 W67:W70 W80 W82:W88">
      <formula1>"Si,No,Aplazada, Suspendida"</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A67" zoomScale="60" zoomScaleNormal="60" workbookViewId="0">
      <selection activeCell="C73" sqref="C73"/>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273">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272"/>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42886</v>
      </c>
      <c r="Z15" s="462"/>
      <c r="AA15" s="463" t="s">
        <v>17</v>
      </c>
      <c r="AB15" s="463"/>
      <c r="AC15" s="463"/>
      <c r="AD15" s="463"/>
      <c r="AE15" s="463"/>
      <c r="AF15" s="464"/>
    </row>
    <row r="16" spans="1:36" ht="111"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264">
        <v>80</v>
      </c>
      <c r="I17" s="443">
        <f>F17*H17</f>
        <v>160</v>
      </c>
      <c r="J17" s="53" t="s">
        <v>125</v>
      </c>
      <c r="K17" s="266"/>
      <c r="L17" s="266"/>
      <c r="M17" s="54"/>
      <c r="N17" s="75" t="s">
        <v>71</v>
      </c>
      <c r="O17" s="271"/>
      <c r="P17" s="271"/>
      <c r="Q17" s="266"/>
      <c r="R17" s="266"/>
      <c r="S17" s="266"/>
      <c r="T17" s="266"/>
      <c r="U17" s="213"/>
      <c r="V17" s="55"/>
      <c r="W17" s="56" t="s">
        <v>72</v>
      </c>
      <c r="X17" s="57" t="s">
        <v>151</v>
      </c>
      <c r="Y17" s="58">
        <v>80</v>
      </c>
      <c r="Z17" s="130">
        <v>42851</v>
      </c>
      <c r="AA17" s="130">
        <v>42852</v>
      </c>
      <c r="AB17" s="130">
        <v>42886</v>
      </c>
      <c r="AC17" s="130">
        <v>42886</v>
      </c>
      <c r="AD17" s="53" t="s">
        <v>152</v>
      </c>
      <c r="AE17" s="114" t="s">
        <v>72</v>
      </c>
      <c r="AF17" s="68" t="s">
        <v>154</v>
      </c>
      <c r="AH17" s="61"/>
    </row>
    <row r="18" spans="2:34" ht="69.75" customHeight="1" x14ac:dyDescent="0.2">
      <c r="B18" s="51">
        <v>2</v>
      </c>
      <c r="C18" s="182" t="s">
        <v>43</v>
      </c>
      <c r="D18" s="422" t="s">
        <v>126</v>
      </c>
      <c r="E18" s="423"/>
      <c r="F18" s="437"/>
      <c r="G18" s="52" t="s">
        <v>73</v>
      </c>
      <c r="H18" s="264">
        <v>80</v>
      </c>
      <c r="I18" s="377"/>
      <c r="J18" s="53" t="s">
        <v>125</v>
      </c>
      <c r="K18" s="266"/>
      <c r="L18" s="213"/>
      <c r="M18" s="213"/>
      <c r="N18" s="136"/>
      <c r="O18" s="213"/>
      <c r="P18" s="213"/>
      <c r="Q18" s="213"/>
      <c r="R18" s="213"/>
      <c r="S18" s="75" t="s">
        <v>71</v>
      </c>
      <c r="T18" s="213"/>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26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56.25" customHeight="1" x14ac:dyDescent="0.2">
      <c r="B20" s="51">
        <v>4</v>
      </c>
      <c r="C20" s="182" t="s">
        <v>45</v>
      </c>
      <c r="D20" s="422" t="s">
        <v>126</v>
      </c>
      <c r="E20" s="423"/>
      <c r="F20" s="266"/>
      <c r="G20" s="64" t="s">
        <v>30</v>
      </c>
      <c r="H20" s="268">
        <v>80</v>
      </c>
      <c r="I20" s="264"/>
      <c r="J20" s="65" t="s">
        <v>128</v>
      </c>
      <c r="K20" s="267"/>
      <c r="L20" s="270"/>
      <c r="M20" s="270"/>
      <c r="N20" s="136"/>
      <c r="O20" s="136"/>
      <c r="P20" s="136"/>
      <c r="Q20" s="270"/>
      <c r="R20" s="183" t="s">
        <v>71</v>
      </c>
      <c r="S20" s="270"/>
      <c r="T20" s="270"/>
      <c r="U20" s="83"/>
      <c r="V20" s="140"/>
      <c r="W20" s="56"/>
      <c r="X20" s="133"/>
      <c r="Y20" s="100"/>
      <c r="Z20" s="119"/>
      <c r="AA20" s="119"/>
      <c r="AB20" s="119"/>
      <c r="AC20" s="119"/>
      <c r="AD20" s="120"/>
      <c r="AE20" s="117"/>
      <c r="AF20" s="60" t="s">
        <v>174</v>
      </c>
      <c r="AH20" s="61"/>
    </row>
    <row r="21" spans="2:34" ht="81.75" customHeight="1" x14ac:dyDescent="0.2">
      <c r="B21" s="51">
        <v>5</v>
      </c>
      <c r="C21" s="182" t="s">
        <v>44</v>
      </c>
      <c r="D21" s="422" t="s">
        <v>124</v>
      </c>
      <c r="E21" s="423"/>
      <c r="F21" s="438">
        <v>2</v>
      </c>
      <c r="G21" s="64" t="s">
        <v>26</v>
      </c>
      <c r="H21" s="268">
        <v>80</v>
      </c>
      <c r="I21" s="375">
        <f>F21*H21</f>
        <v>160</v>
      </c>
      <c r="J21" s="71" t="s">
        <v>129</v>
      </c>
      <c r="K21" s="267"/>
      <c r="L21" s="270"/>
      <c r="M21" s="137"/>
      <c r="N21" s="183" t="s">
        <v>71</v>
      </c>
      <c r="O21" s="137"/>
      <c r="P21" s="270"/>
      <c r="Q21" s="270"/>
      <c r="R21" s="270"/>
      <c r="S21" s="270"/>
      <c r="T21" s="270"/>
      <c r="U21" s="270"/>
      <c r="V21" s="140"/>
      <c r="W21" s="56" t="s">
        <v>72</v>
      </c>
      <c r="X21" s="133" t="s">
        <v>157</v>
      </c>
      <c r="Y21" s="100">
        <v>80</v>
      </c>
      <c r="Z21" s="119">
        <v>42829</v>
      </c>
      <c r="AA21" s="119">
        <v>42831</v>
      </c>
      <c r="AB21" s="119">
        <v>42881</v>
      </c>
      <c r="AC21" s="119">
        <v>42859</v>
      </c>
      <c r="AD21" s="120" t="s">
        <v>176</v>
      </c>
      <c r="AE21" s="116" t="s">
        <v>72</v>
      </c>
      <c r="AF21" s="68" t="s">
        <v>154</v>
      </c>
      <c r="AH21" s="61"/>
    </row>
    <row r="22" spans="2:34" ht="60" customHeight="1" x14ac:dyDescent="0.2">
      <c r="B22" s="51">
        <v>6</v>
      </c>
      <c r="C22" s="182" t="s">
        <v>44</v>
      </c>
      <c r="D22" s="422" t="s">
        <v>126</v>
      </c>
      <c r="E22" s="423"/>
      <c r="F22" s="437"/>
      <c r="G22" s="64" t="s">
        <v>73</v>
      </c>
      <c r="H22" s="268">
        <v>80</v>
      </c>
      <c r="I22" s="377"/>
      <c r="J22" s="71" t="s">
        <v>129</v>
      </c>
      <c r="K22" s="267"/>
      <c r="L22" s="213"/>
      <c r="M22" s="83"/>
      <c r="N22" s="213"/>
      <c r="O22" s="83"/>
      <c r="P22" s="213"/>
      <c r="Q22" s="270"/>
      <c r="R22" s="270"/>
      <c r="S22" s="183" t="s">
        <v>71</v>
      </c>
      <c r="T22" s="270"/>
      <c r="U22" s="270"/>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268">
        <v>80</v>
      </c>
      <c r="I23" s="375">
        <f t="shared" si="0"/>
        <v>160</v>
      </c>
      <c r="J23" s="53" t="s">
        <v>130</v>
      </c>
      <c r="K23" s="267"/>
      <c r="L23" s="270"/>
      <c r="M23" s="270"/>
      <c r="N23" s="183" t="s">
        <v>71</v>
      </c>
      <c r="O23" s="270"/>
      <c r="P23" s="270"/>
      <c r="Q23" s="270"/>
      <c r="R23" s="270"/>
      <c r="S23" s="270"/>
      <c r="T23" s="270"/>
      <c r="U23" s="270"/>
      <c r="V23" s="140"/>
      <c r="W23" s="56" t="s">
        <v>153</v>
      </c>
      <c r="X23" s="133" t="s">
        <v>160</v>
      </c>
      <c r="Y23" s="100"/>
      <c r="Z23" s="119"/>
      <c r="AA23" s="119"/>
      <c r="AB23" s="119"/>
      <c r="AC23" s="119"/>
      <c r="AD23" s="120"/>
      <c r="AE23" s="278" t="s">
        <v>153</v>
      </c>
      <c r="AF23" s="279"/>
      <c r="AH23" s="61"/>
    </row>
    <row r="24" spans="2:34" ht="59.25" customHeight="1" x14ac:dyDescent="0.2">
      <c r="B24" s="51">
        <v>8</v>
      </c>
      <c r="C24" s="184" t="s">
        <v>46</v>
      </c>
      <c r="D24" s="422" t="s">
        <v>126</v>
      </c>
      <c r="E24" s="423"/>
      <c r="F24" s="437"/>
      <c r="G24" s="64" t="s">
        <v>30</v>
      </c>
      <c r="H24" s="268">
        <v>80</v>
      </c>
      <c r="I24" s="377"/>
      <c r="J24" s="53" t="s">
        <v>130</v>
      </c>
      <c r="K24" s="267"/>
      <c r="L24" s="270"/>
      <c r="M24" s="270"/>
      <c r="N24" s="270"/>
      <c r="O24" s="270"/>
      <c r="P24" s="270"/>
      <c r="Q24" s="270"/>
      <c r="R24" s="183" t="s">
        <v>71</v>
      </c>
      <c r="S24" s="270"/>
      <c r="T24" s="270"/>
      <c r="U24" s="267"/>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268">
        <v>80</v>
      </c>
      <c r="I25" s="375">
        <f>F25*H25</f>
        <v>160</v>
      </c>
      <c r="J25" s="65" t="s">
        <v>131</v>
      </c>
      <c r="K25" s="66"/>
      <c r="L25" s="82"/>
      <c r="M25" s="82"/>
      <c r="N25" s="82"/>
      <c r="O25" s="183" t="s">
        <v>71</v>
      </c>
      <c r="P25" s="82"/>
      <c r="Q25" s="82"/>
      <c r="R25" s="82"/>
      <c r="S25" s="82"/>
      <c r="T25" s="82"/>
      <c r="U25" s="66"/>
      <c r="V25" s="62"/>
      <c r="W25" s="56" t="s">
        <v>159</v>
      </c>
      <c r="X25" s="81" t="s">
        <v>161</v>
      </c>
      <c r="Y25" s="58"/>
      <c r="Z25" s="130">
        <v>42872</v>
      </c>
      <c r="AA25" s="130">
        <v>42873</v>
      </c>
      <c r="AB25" s="130"/>
      <c r="AC25" s="130"/>
      <c r="AD25" s="53"/>
      <c r="AE25" s="118"/>
      <c r="AF25" s="68"/>
      <c r="AH25" s="61"/>
    </row>
    <row r="26" spans="2:34" ht="73.5" customHeight="1" x14ac:dyDescent="0.2">
      <c r="B26" s="51">
        <v>10</v>
      </c>
      <c r="C26" s="184" t="s">
        <v>49</v>
      </c>
      <c r="D26" s="422" t="s">
        <v>126</v>
      </c>
      <c r="E26" s="423"/>
      <c r="F26" s="437"/>
      <c r="G26" s="64" t="s">
        <v>73</v>
      </c>
      <c r="H26" s="268">
        <v>80</v>
      </c>
      <c r="I26" s="377"/>
      <c r="J26" s="65" t="s">
        <v>131</v>
      </c>
      <c r="K26" s="66"/>
      <c r="L26" s="82"/>
      <c r="M26" s="82"/>
      <c r="N26" s="82"/>
      <c r="O26" s="82"/>
      <c r="P26" s="82"/>
      <c r="Q26" s="82"/>
      <c r="R26" s="270"/>
      <c r="S26" s="72" t="s">
        <v>71</v>
      </c>
      <c r="T26" s="270"/>
      <c r="U26" s="66"/>
      <c r="V26" s="62"/>
      <c r="W26" s="56"/>
      <c r="X26" s="57"/>
      <c r="Y26" s="58"/>
      <c r="Z26" s="130"/>
      <c r="AA26" s="119"/>
      <c r="AB26" s="119"/>
      <c r="AC26" s="135"/>
      <c r="AD26" s="53"/>
      <c r="AE26" s="117"/>
      <c r="AF26" s="68" t="s">
        <v>173</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270"/>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265">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268">
        <v>80</v>
      </c>
      <c r="I29" s="375"/>
      <c r="J29" s="53" t="s">
        <v>130</v>
      </c>
      <c r="K29" s="267"/>
      <c r="L29" s="270"/>
      <c r="M29" s="185" t="s">
        <v>71</v>
      </c>
      <c r="N29" s="82"/>
      <c r="O29" s="270"/>
      <c r="P29" s="270"/>
      <c r="Q29" s="270"/>
      <c r="R29" s="270"/>
      <c r="S29" s="270"/>
      <c r="T29" s="270"/>
      <c r="U29" s="267"/>
      <c r="V29" s="73"/>
      <c r="W29" s="56" t="s">
        <v>159</v>
      </c>
      <c r="X29" s="57" t="s">
        <v>160</v>
      </c>
      <c r="Y29" s="100"/>
      <c r="Z29" s="130">
        <v>42845</v>
      </c>
      <c r="AA29" s="130">
        <v>42849</v>
      </c>
      <c r="AB29" s="130"/>
      <c r="AC29" s="130"/>
      <c r="AD29" s="53"/>
      <c r="AE29" s="118" t="s">
        <v>159</v>
      </c>
      <c r="AF29" s="281"/>
      <c r="AH29" s="61"/>
    </row>
    <row r="30" spans="2:34" ht="71.25" customHeight="1" x14ac:dyDescent="0.2">
      <c r="B30" s="51">
        <v>14</v>
      </c>
      <c r="C30" s="184" t="s">
        <v>47</v>
      </c>
      <c r="D30" s="422" t="s">
        <v>126</v>
      </c>
      <c r="E30" s="423"/>
      <c r="F30" s="437"/>
      <c r="G30" s="267" t="s">
        <v>73</v>
      </c>
      <c r="H30" s="268">
        <v>80</v>
      </c>
      <c r="I30" s="377"/>
      <c r="J30" s="53" t="s">
        <v>130</v>
      </c>
      <c r="K30" s="267"/>
      <c r="L30" s="267"/>
      <c r="M30" s="267"/>
      <c r="N30" s="267"/>
      <c r="O30" s="267"/>
      <c r="P30" s="267"/>
      <c r="Q30" s="267"/>
      <c r="R30" s="82"/>
      <c r="S30" s="183" t="s">
        <v>71</v>
      </c>
      <c r="T30" s="267"/>
      <c r="U30" s="267"/>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268">
        <v>56</v>
      </c>
      <c r="I31" s="375">
        <f>F31*H31</f>
        <v>112</v>
      </c>
      <c r="J31" s="65" t="s">
        <v>128</v>
      </c>
      <c r="K31" s="267"/>
      <c r="L31" s="267"/>
      <c r="M31" s="267"/>
      <c r="O31" s="185" t="s">
        <v>71</v>
      </c>
      <c r="P31" s="267"/>
      <c r="Q31" s="267"/>
      <c r="R31" s="267"/>
      <c r="S31" s="267"/>
      <c r="T31" s="267"/>
      <c r="U31" s="267"/>
      <c r="V31" s="73"/>
      <c r="W31" s="56" t="s">
        <v>72</v>
      </c>
      <c r="X31" s="57" t="s">
        <v>155</v>
      </c>
      <c r="Y31" s="58">
        <v>80</v>
      </c>
      <c r="Z31" s="130">
        <v>42872</v>
      </c>
      <c r="AA31" s="130">
        <v>42873</v>
      </c>
      <c r="AB31" s="130">
        <v>42900</v>
      </c>
      <c r="AC31" s="130">
        <v>42892</v>
      </c>
      <c r="AD31" s="53" t="s">
        <v>163</v>
      </c>
      <c r="AE31" s="118" t="s">
        <v>72</v>
      </c>
      <c r="AF31" s="60"/>
      <c r="AH31" s="61"/>
    </row>
    <row r="32" spans="2:34" ht="60.75" customHeight="1" x14ac:dyDescent="0.2">
      <c r="B32" s="51">
        <v>16</v>
      </c>
      <c r="C32" s="184" t="s">
        <v>89</v>
      </c>
      <c r="D32" s="422" t="s">
        <v>126</v>
      </c>
      <c r="E32" s="423"/>
      <c r="F32" s="437"/>
      <c r="G32" s="64" t="s">
        <v>73</v>
      </c>
      <c r="H32" s="268">
        <v>80</v>
      </c>
      <c r="I32" s="377"/>
      <c r="J32" s="65" t="s">
        <v>128</v>
      </c>
      <c r="K32" s="267"/>
      <c r="L32" s="270"/>
      <c r="M32" s="270"/>
      <c r="N32" s="270"/>
      <c r="O32" s="270"/>
      <c r="P32" s="270"/>
      <c r="Q32" s="270"/>
      <c r="R32" s="270"/>
      <c r="S32" s="183" t="s">
        <v>71</v>
      </c>
      <c r="T32" s="270"/>
      <c r="U32" s="270"/>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268">
        <v>80</v>
      </c>
      <c r="I33" s="375">
        <f t="shared" si="0"/>
        <v>160</v>
      </c>
      <c r="J33" s="71" t="s">
        <v>133</v>
      </c>
      <c r="K33" s="267"/>
      <c r="L33" s="270"/>
      <c r="M33" s="136"/>
      <c r="N33" s="185" t="s">
        <v>71</v>
      </c>
      <c r="O33" s="74"/>
      <c r="P33" s="82"/>
      <c r="Q33" s="270"/>
      <c r="R33" s="270"/>
      <c r="S33" s="270"/>
      <c r="T33" s="270"/>
      <c r="U33" s="136"/>
      <c r="V33" s="73"/>
      <c r="W33" s="56" t="s">
        <v>159</v>
      </c>
      <c r="X33" s="57" t="s">
        <v>164</v>
      </c>
      <c r="Y33" s="100"/>
      <c r="Z33" s="130">
        <v>42850</v>
      </c>
      <c r="AA33" s="130">
        <v>42852</v>
      </c>
      <c r="AB33" s="130"/>
      <c r="AC33" s="130"/>
      <c r="AD33" s="53"/>
      <c r="AE33" s="116" t="s">
        <v>78</v>
      </c>
      <c r="AF33" s="68"/>
      <c r="AH33" s="61"/>
    </row>
    <row r="34" spans="2:34" ht="58.5" customHeight="1" x14ac:dyDescent="0.2">
      <c r="B34" s="51">
        <v>18</v>
      </c>
      <c r="C34" s="186" t="s">
        <v>51</v>
      </c>
      <c r="D34" s="422" t="s">
        <v>126</v>
      </c>
      <c r="E34" s="423"/>
      <c r="F34" s="437"/>
      <c r="G34" s="64" t="s">
        <v>73</v>
      </c>
      <c r="H34" s="268">
        <v>80</v>
      </c>
      <c r="I34" s="377"/>
      <c r="J34" s="71" t="s">
        <v>133</v>
      </c>
      <c r="K34" s="267"/>
      <c r="L34" s="270"/>
      <c r="M34" s="136"/>
      <c r="N34" s="270"/>
      <c r="O34" s="270"/>
      <c r="P34" s="270"/>
      <c r="Q34" s="270"/>
      <c r="R34" s="270"/>
      <c r="S34" s="72" t="s">
        <v>71</v>
      </c>
      <c r="T34" s="270"/>
      <c r="U34" s="136"/>
      <c r="V34" s="73"/>
      <c r="W34" s="56"/>
      <c r="X34" s="57"/>
      <c r="Y34" s="58"/>
      <c r="Z34" s="130"/>
      <c r="AA34" s="130"/>
      <c r="AB34" s="130"/>
      <c r="AC34" s="130"/>
      <c r="AD34" s="53"/>
      <c r="AE34" s="116"/>
      <c r="AF34" s="68" t="s">
        <v>173</v>
      </c>
      <c r="AH34" s="61"/>
    </row>
    <row r="35" spans="2:34" ht="210.75" customHeight="1" x14ac:dyDescent="0.2">
      <c r="B35" s="51">
        <v>19</v>
      </c>
      <c r="C35" s="186" t="s">
        <v>52</v>
      </c>
      <c r="D35" s="422" t="s">
        <v>124</v>
      </c>
      <c r="E35" s="423"/>
      <c r="F35" s="438">
        <v>2</v>
      </c>
      <c r="G35" s="64" t="s">
        <v>27</v>
      </c>
      <c r="H35" s="268">
        <v>80</v>
      </c>
      <c r="I35" s="375"/>
      <c r="J35" s="71" t="s">
        <v>133</v>
      </c>
      <c r="K35" s="267"/>
      <c r="L35" s="270"/>
      <c r="M35" s="270"/>
      <c r="N35" s="270"/>
      <c r="O35" s="75" t="s">
        <v>71</v>
      </c>
      <c r="P35" s="136"/>
      <c r="Q35" s="270"/>
      <c r="R35" s="136"/>
      <c r="S35" s="213"/>
      <c r="T35" s="270"/>
      <c r="U35" s="270"/>
      <c r="V35" s="73"/>
      <c r="W35" s="56" t="s">
        <v>159</v>
      </c>
      <c r="X35" s="57" t="s">
        <v>164</v>
      </c>
      <c r="Y35" s="58"/>
      <c r="Z35" s="130">
        <v>42885</v>
      </c>
      <c r="AA35" s="130">
        <v>42886</v>
      </c>
      <c r="AB35" s="130"/>
      <c r="AC35" s="130"/>
      <c r="AD35" s="53"/>
      <c r="AE35" s="117" t="s">
        <v>78</v>
      </c>
      <c r="AF35" s="68"/>
      <c r="AH35" s="61"/>
    </row>
    <row r="36" spans="2:34" ht="81.75" customHeight="1" x14ac:dyDescent="0.2">
      <c r="B36" s="51">
        <v>20</v>
      </c>
      <c r="C36" s="186" t="s">
        <v>52</v>
      </c>
      <c r="D36" s="422" t="s">
        <v>126</v>
      </c>
      <c r="E36" s="423"/>
      <c r="F36" s="437"/>
      <c r="G36" s="267" t="s">
        <v>32</v>
      </c>
      <c r="H36" s="268">
        <v>96</v>
      </c>
      <c r="I36" s="377"/>
      <c r="J36" s="71" t="s">
        <v>133</v>
      </c>
      <c r="K36" s="66"/>
      <c r="L36" s="82"/>
      <c r="M36" s="82"/>
      <c r="N36" s="82"/>
      <c r="O36" s="95"/>
      <c r="P36" s="270"/>
      <c r="Q36" s="82"/>
      <c r="R36" s="136"/>
      <c r="S36" s="82"/>
      <c r="T36" s="183" t="s">
        <v>71</v>
      </c>
      <c r="U36" s="82"/>
      <c r="V36" s="62"/>
      <c r="W36" s="56"/>
      <c r="X36" s="57"/>
      <c r="Y36" s="100"/>
      <c r="Z36" s="130"/>
      <c r="AA36" s="130"/>
      <c r="AB36" s="130"/>
      <c r="AC36" s="130"/>
      <c r="AD36" s="53"/>
      <c r="AE36" s="117"/>
      <c r="AF36" s="97" t="s">
        <v>172</v>
      </c>
      <c r="AH36" s="61"/>
    </row>
    <row r="37" spans="2:34" ht="222.75" customHeight="1" x14ac:dyDescent="0.2">
      <c r="B37" s="51">
        <v>21</v>
      </c>
      <c r="C37" s="186" t="s">
        <v>91</v>
      </c>
      <c r="D37" s="434" t="s">
        <v>134</v>
      </c>
      <c r="E37" s="435"/>
      <c r="F37" s="436">
        <v>2</v>
      </c>
      <c r="G37" s="64" t="s">
        <v>27</v>
      </c>
      <c r="H37" s="268">
        <v>80</v>
      </c>
      <c r="I37" s="426">
        <f t="shared" si="0"/>
        <v>160</v>
      </c>
      <c r="J37" s="65" t="s">
        <v>129</v>
      </c>
      <c r="K37" s="66"/>
      <c r="L37" s="82"/>
      <c r="M37" s="82"/>
      <c r="N37" s="82"/>
      <c r="O37" s="187" t="s">
        <v>71</v>
      </c>
      <c r="P37" s="82"/>
      <c r="Q37" s="82"/>
      <c r="R37" s="82"/>
      <c r="S37" s="82"/>
      <c r="T37" s="82"/>
      <c r="U37" s="82"/>
      <c r="V37" s="84"/>
      <c r="W37" s="56" t="s">
        <v>159</v>
      </c>
      <c r="X37" s="57" t="s">
        <v>157</v>
      </c>
      <c r="Y37" s="58"/>
      <c r="Z37" s="130">
        <v>42885</v>
      </c>
      <c r="AA37" s="130"/>
      <c r="AB37" s="130"/>
      <c r="AC37" s="130"/>
      <c r="AD37" s="53"/>
      <c r="AE37" s="66" t="s">
        <v>78</v>
      </c>
      <c r="AF37" s="68"/>
      <c r="AH37" s="61"/>
    </row>
    <row r="38" spans="2:34" ht="51" customHeight="1" x14ac:dyDescent="0.2">
      <c r="B38" s="51">
        <v>22</v>
      </c>
      <c r="C38" s="186" t="s">
        <v>91</v>
      </c>
      <c r="D38" s="422" t="s">
        <v>126</v>
      </c>
      <c r="E38" s="423"/>
      <c r="F38" s="437"/>
      <c r="G38" s="64" t="s">
        <v>32</v>
      </c>
      <c r="H38" s="268">
        <v>80</v>
      </c>
      <c r="I38" s="377"/>
      <c r="J38" s="65" t="s">
        <v>129</v>
      </c>
      <c r="K38" s="66"/>
      <c r="L38" s="82"/>
      <c r="M38" s="82"/>
      <c r="N38" s="82"/>
      <c r="O38" s="95"/>
      <c r="P38" s="82"/>
      <c r="Q38" s="82"/>
      <c r="R38" s="82"/>
      <c r="S38" s="82"/>
      <c r="T38" s="183" t="s">
        <v>71</v>
      </c>
      <c r="U38" s="270"/>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264">
        <v>80</v>
      </c>
      <c r="I39" s="375"/>
      <c r="J39" s="65" t="s">
        <v>129</v>
      </c>
      <c r="K39" s="66"/>
      <c r="L39" s="82"/>
      <c r="M39" s="136"/>
      <c r="N39" s="74"/>
      <c r="O39" s="270"/>
      <c r="P39" s="82"/>
      <c r="Q39" s="185" t="s">
        <v>71</v>
      </c>
      <c r="R39" s="82"/>
      <c r="S39" s="136"/>
      <c r="T39" s="82"/>
      <c r="U39" s="136"/>
      <c r="V39" s="62"/>
      <c r="W39" s="56"/>
      <c r="X39" s="57"/>
      <c r="Y39" s="58"/>
      <c r="Z39" s="130"/>
      <c r="AA39" s="119"/>
      <c r="AB39" s="119"/>
      <c r="AC39" s="119"/>
      <c r="AD39" s="53"/>
      <c r="AE39" s="116"/>
      <c r="AF39" s="60" t="s">
        <v>165</v>
      </c>
      <c r="AH39" s="61"/>
    </row>
    <row r="40" spans="2:34" ht="81.75" customHeight="1" x14ac:dyDescent="0.2">
      <c r="B40" s="51">
        <v>24</v>
      </c>
      <c r="C40" s="188" t="s">
        <v>50</v>
      </c>
      <c r="D40" s="422" t="s">
        <v>126</v>
      </c>
      <c r="E40" s="423"/>
      <c r="F40" s="437"/>
      <c r="G40" s="64" t="s">
        <v>33</v>
      </c>
      <c r="H40" s="264">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175</v>
      </c>
      <c r="AH40" s="61"/>
    </row>
    <row r="41" spans="2:34" ht="49.5" customHeight="1" x14ac:dyDescent="0.2">
      <c r="B41" s="51">
        <v>25</v>
      </c>
      <c r="C41" s="189" t="s">
        <v>53</v>
      </c>
      <c r="D41" s="422" t="s">
        <v>103</v>
      </c>
      <c r="E41" s="423"/>
      <c r="F41" s="424">
        <v>2</v>
      </c>
      <c r="G41" s="64" t="s">
        <v>28</v>
      </c>
      <c r="H41" s="268">
        <v>80</v>
      </c>
      <c r="I41" s="426">
        <f t="shared" si="0"/>
        <v>160</v>
      </c>
      <c r="J41" s="143" t="s">
        <v>54</v>
      </c>
      <c r="K41" s="66"/>
      <c r="L41" s="82"/>
      <c r="M41" s="82"/>
      <c r="N41" s="82"/>
      <c r="O41" s="82"/>
      <c r="P41" s="72" t="s">
        <v>71</v>
      </c>
      <c r="Q41" s="82"/>
      <c r="R41" s="82"/>
      <c r="S41" s="82"/>
      <c r="T41" s="82"/>
      <c r="U41" s="82"/>
      <c r="V41" s="62"/>
      <c r="W41" s="146"/>
      <c r="X41" s="147"/>
      <c r="Y41" s="65"/>
      <c r="Z41" s="148"/>
      <c r="AA41" s="148"/>
      <c r="AB41" s="148"/>
      <c r="AC41" s="148"/>
      <c r="AD41" s="149"/>
      <c r="AE41" s="275"/>
      <c r="AF41" s="96" t="s">
        <v>166</v>
      </c>
      <c r="AH41" s="61"/>
    </row>
    <row r="42" spans="2:34" ht="49.5" customHeight="1" thickBot="1" x14ac:dyDescent="0.25">
      <c r="B42" s="51">
        <v>26</v>
      </c>
      <c r="C42" s="190" t="s">
        <v>53</v>
      </c>
      <c r="D42" s="428" t="s">
        <v>104</v>
      </c>
      <c r="E42" s="429"/>
      <c r="F42" s="425"/>
      <c r="G42" s="150" t="s">
        <v>32</v>
      </c>
      <c r="H42" s="269">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274"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5</v>
      </c>
      <c r="G45" s="406" t="s">
        <v>107</v>
      </c>
      <c r="H45" s="407"/>
      <c r="I45" s="11">
        <f>SUM(Y17:Y42)</f>
        <v>400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20</v>
      </c>
      <c r="G46" s="420" t="s">
        <v>59</v>
      </c>
      <c r="H46" s="421"/>
      <c r="I46" s="12">
        <f>I44-I45</f>
        <v>1072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0.2</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267" t="s">
        <v>85</v>
      </c>
      <c r="G53" s="141"/>
      <c r="H53" s="205"/>
      <c r="I53" s="204" t="s">
        <v>98</v>
      </c>
      <c r="J53" s="63" t="s">
        <v>133</v>
      </c>
      <c r="K53" s="268"/>
      <c r="L53" s="268"/>
      <c r="M53" s="268"/>
      <c r="N53" s="268"/>
      <c r="O53" s="268"/>
      <c r="P53" s="268"/>
      <c r="Q53" s="268"/>
      <c r="R53" s="268"/>
      <c r="S53" s="268"/>
      <c r="T53" s="82"/>
      <c r="U53" s="26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267" t="s">
        <v>85</v>
      </c>
      <c r="G54" s="141" t="s">
        <v>92</v>
      </c>
      <c r="H54" s="76">
        <f>8</f>
        <v>8</v>
      </c>
      <c r="I54" s="205">
        <f>H54*12</f>
        <v>96</v>
      </c>
      <c r="J54" s="270"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258" t="s">
        <v>186</v>
      </c>
      <c r="AH54" s="61"/>
    </row>
    <row r="55" spans="2:34" ht="99" customHeight="1" x14ac:dyDescent="0.2">
      <c r="B55" s="169">
        <f t="shared" si="1"/>
        <v>4</v>
      </c>
      <c r="C55" s="164" t="s">
        <v>95</v>
      </c>
      <c r="D55" s="368" t="s">
        <v>94</v>
      </c>
      <c r="E55" s="369"/>
      <c r="F55" s="267"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213</v>
      </c>
      <c r="AH55" s="61"/>
    </row>
    <row r="56" spans="2:34" ht="43.5" customHeight="1" x14ac:dyDescent="0.2">
      <c r="B56" s="169">
        <f t="shared" si="1"/>
        <v>5</v>
      </c>
      <c r="C56" s="164" t="s">
        <v>95</v>
      </c>
      <c r="D56" s="368" t="s">
        <v>97</v>
      </c>
      <c r="E56" s="369"/>
      <c r="F56" s="267" t="s">
        <v>85</v>
      </c>
      <c r="G56" s="141" t="s">
        <v>24</v>
      </c>
      <c r="H56" s="76">
        <v>40</v>
      </c>
      <c r="I56" s="205" t="s">
        <v>96</v>
      </c>
      <c r="J56" s="63" t="s">
        <v>133</v>
      </c>
      <c r="K56" s="268"/>
      <c r="L56" s="67" t="s">
        <v>71</v>
      </c>
      <c r="M56" s="268"/>
      <c r="N56" s="268"/>
      <c r="O56" s="268"/>
      <c r="P56" s="268"/>
      <c r="Q56" s="268"/>
      <c r="R56" s="268"/>
      <c r="S56" s="268"/>
      <c r="T56" s="82"/>
      <c r="U56" s="268"/>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68"/>
      <c r="M57" s="268"/>
      <c r="N57" s="268"/>
      <c r="O57" s="268"/>
      <c r="P57" s="268"/>
      <c r="Q57" s="268"/>
      <c r="R57" s="268"/>
      <c r="S57" s="268"/>
      <c r="T57" s="82"/>
      <c r="U57" s="26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267">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267">
        <v>32</v>
      </c>
      <c r="I59" s="375">
        <f>SUM(H59:H62)</f>
        <v>128</v>
      </c>
      <c r="J59" s="71" t="s">
        <v>130</v>
      </c>
      <c r="K59" s="75" t="s">
        <v>71</v>
      </c>
      <c r="L59" s="267"/>
      <c r="M59" s="267"/>
      <c r="N59" s="267"/>
      <c r="O59" s="267"/>
      <c r="P59" s="267"/>
      <c r="Q59" s="267"/>
      <c r="R59" s="267"/>
      <c r="S59" s="267"/>
      <c r="T59" s="267"/>
      <c r="U59" s="267"/>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67">
        <v>32</v>
      </c>
      <c r="I60" s="376"/>
      <c r="J60" s="71" t="s">
        <v>130</v>
      </c>
      <c r="K60" s="267"/>
      <c r="L60" s="267"/>
      <c r="M60" s="267"/>
      <c r="N60" s="75" t="s">
        <v>71</v>
      </c>
      <c r="O60" s="267"/>
      <c r="P60" s="267"/>
      <c r="Q60" s="267"/>
      <c r="R60" s="267"/>
      <c r="S60" s="267"/>
      <c r="T60" s="267"/>
      <c r="U60" s="267"/>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67">
        <v>32</v>
      </c>
      <c r="I61" s="376"/>
      <c r="J61" s="71" t="s">
        <v>130</v>
      </c>
      <c r="K61" s="267"/>
      <c r="L61" s="267"/>
      <c r="M61" s="267"/>
      <c r="N61" s="267"/>
      <c r="O61" s="267"/>
      <c r="P61" s="267"/>
      <c r="Q61" s="75" t="s">
        <v>71</v>
      </c>
      <c r="R61" s="267"/>
      <c r="S61" s="267"/>
      <c r="T61" s="267"/>
      <c r="U61" s="267"/>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67">
        <v>32</v>
      </c>
      <c r="I62" s="377"/>
      <c r="J62" s="71" t="s">
        <v>130</v>
      </c>
      <c r="K62" s="267"/>
      <c r="L62" s="267"/>
      <c r="M62" s="267"/>
      <c r="N62" s="267"/>
      <c r="O62" s="267"/>
      <c r="P62" s="267"/>
      <c r="Q62" s="267"/>
      <c r="R62" s="267"/>
      <c r="S62" s="267"/>
      <c r="T62" s="75" t="s">
        <v>71</v>
      </c>
      <c r="U62" s="267"/>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67">
        <v>80</v>
      </c>
      <c r="I63" s="96"/>
      <c r="J63" s="69" t="s">
        <v>139</v>
      </c>
      <c r="K63" s="268"/>
      <c r="L63" s="75" t="s">
        <v>71</v>
      </c>
      <c r="M63" s="268"/>
      <c r="N63" s="268"/>
      <c r="O63" s="268"/>
      <c r="P63" s="268"/>
      <c r="Q63" s="268"/>
      <c r="R63" s="268"/>
      <c r="S63" s="268"/>
      <c r="T63" s="82"/>
      <c r="U63" s="26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67">
        <v>56</v>
      </c>
      <c r="I64" s="375"/>
      <c r="J64" s="71" t="s">
        <v>130</v>
      </c>
      <c r="K64" s="267"/>
      <c r="L64" s="18"/>
      <c r="M64" s="75" t="s">
        <v>71</v>
      </c>
      <c r="N64" s="267"/>
      <c r="O64" s="267"/>
      <c r="P64" s="267"/>
      <c r="Q64" s="267"/>
      <c r="R64" s="267"/>
      <c r="S64" s="267"/>
      <c r="T64" s="267"/>
      <c r="U64" s="267"/>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67">
        <v>56</v>
      </c>
      <c r="I65" s="376"/>
      <c r="J65" s="71" t="s">
        <v>130</v>
      </c>
      <c r="K65" s="267"/>
      <c r="L65" s="267"/>
      <c r="M65" s="18"/>
      <c r="N65" s="267"/>
      <c r="O65" s="267"/>
      <c r="P65" s="267"/>
      <c r="Q65" s="72" t="s">
        <v>71</v>
      </c>
      <c r="R65" s="267"/>
      <c r="S65" s="267"/>
      <c r="T65" s="267"/>
      <c r="U65" s="267"/>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67">
        <v>56</v>
      </c>
      <c r="I66" s="377"/>
      <c r="J66" s="71" t="s">
        <v>130</v>
      </c>
      <c r="K66" s="267"/>
      <c r="L66" s="267"/>
      <c r="M66" s="267"/>
      <c r="N66" s="267"/>
      <c r="O66" s="267"/>
      <c r="P66" s="267"/>
      <c r="Q66" s="267"/>
      <c r="R66" s="267"/>
      <c r="S66" s="267"/>
      <c r="T66" s="267"/>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70">
        <v>48</v>
      </c>
      <c r="I67" s="378"/>
      <c r="J67" s="71" t="s">
        <v>130</v>
      </c>
      <c r="K67" s="267"/>
      <c r="L67" s="75" t="s">
        <v>71</v>
      </c>
      <c r="M67" s="267"/>
      <c r="N67" s="267"/>
      <c r="O67" s="267"/>
      <c r="P67" s="267"/>
      <c r="Q67" s="267"/>
      <c r="R67" s="267"/>
      <c r="S67" s="267"/>
      <c r="T67" s="267"/>
      <c r="U67" s="267"/>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70">
        <v>48</v>
      </c>
      <c r="I68" s="379"/>
      <c r="J68" s="71" t="s">
        <v>130</v>
      </c>
      <c r="K68" s="267"/>
      <c r="L68" s="267"/>
      <c r="M68" s="267"/>
      <c r="N68" s="75" t="s">
        <v>71</v>
      </c>
      <c r="O68" s="267"/>
      <c r="P68" s="267"/>
      <c r="Q68" s="267"/>
      <c r="R68" s="267"/>
      <c r="S68" s="267"/>
      <c r="T68" s="267"/>
      <c r="U68" s="267"/>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70">
        <v>48</v>
      </c>
      <c r="I69" s="379"/>
      <c r="J69" s="71" t="s">
        <v>130</v>
      </c>
      <c r="K69" s="267"/>
      <c r="L69" s="267"/>
      <c r="M69" s="267"/>
      <c r="N69" s="267"/>
      <c r="O69" s="75" t="s">
        <v>71</v>
      </c>
      <c r="P69" s="267"/>
      <c r="Q69" s="267"/>
      <c r="R69" s="267"/>
      <c r="S69" s="267"/>
      <c r="T69" s="267"/>
      <c r="U69" s="267"/>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70">
        <v>48</v>
      </c>
      <c r="I70" s="379"/>
      <c r="J70" s="71" t="s">
        <v>130</v>
      </c>
      <c r="K70" s="267"/>
      <c r="L70" s="267"/>
      <c r="M70" s="267"/>
      <c r="N70" s="267"/>
      <c r="O70" s="267"/>
      <c r="P70" s="267"/>
      <c r="Q70" s="75" t="s">
        <v>71</v>
      </c>
      <c r="R70" s="267"/>
      <c r="S70" s="267"/>
      <c r="T70" s="267"/>
      <c r="U70" s="267"/>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70">
        <v>48</v>
      </c>
      <c r="I71" s="380"/>
      <c r="J71" s="71" t="s">
        <v>130</v>
      </c>
      <c r="K71" s="267"/>
      <c r="L71" s="267"/>
      <c r="M71" s="267"/>
      <c r="N71" s="267"/>
      <c r="O71" s="267"/>
      <c r="P71" s="267"/>
      <c r="Q71" s="267"/>
      <c r="R71" s="267"/>
      <c r="S71" s="75" t="s">
        <v>71</v>
      </c>
      <c r="T71" s="267"/>
      <c r="U71" s="267"/>
      <c r="V71" s="55"/>
      <c r="W71" s="103"/>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264"/>
      <c r="M72" s="270"/>
      <c r="N72" s="264"/>
      <c r="O72" s="95"/>
      <c r="P72" s="264"/>
      <c r="Q72" s="264"/>
      <c r="R72" s="264"/>
      <c r="S72" s="264"/>
      <c r="T72" s="264"/>
      <c r="U72" s="79"/>
      <c r="V72" s="230"/>
      <c r="W72" s="101"/>
      <c r="X72" s="57" t="s">
        <v>201</v>
      </c>
      <c r="Y72" s="57" t="s">
        <v>201</v>
      </c>
      <c r="Z72" s="57" t="s">
        <v>201</v>
      </c>
      <c r="AA72" s="57" t="s">
        <v>201</v>
      </c>
      <c r="AB72" s="57" t="s">
        <v>201</v>
      </c>
      <c r="AC72" s="57" t="s">
        <v>201</v>
      </c>
      <c r="AD72" s="57" t="s">
        <v>201</v>
      </c>
      <c r="AE72" s="80"/>
      <c r="AF72" s="57" t="s">
        <v>201</v>
      </c>
      <c r="AH72" s="61"/>
    </row>
    <row r="73" spans="2:34" ht="60.75" customHeight="1" x14ac:dyDescent="0.2">
      <c r="B73" s="169">
        <f t="shared" si="1"/>
        <v>22</v>
      </c>
      <c r="C73" s="167" t="s">
        <v>69</v>
      </c>
      <c r="D73" s="368" t="s">
        <v>116</v>
      </c>
      <c r="E73" s="369"/>
      <c r="F73" s="63" t="s">
        <v>85</v>
      </c>
      <c r="G73" s="141" t="s">
        <v>27</v>
      </c>
      <c r="H73" s="213">
        <v>40</v>
      </c>
      <c r="I73" s="205"/>
      <c r="J73" s="69" t="s">
        <v>128</v>
      </c>
      <c r="K73" s="268"/>
      <c r="L73" s="268"/>
      <c r="M73" s="268"/>
      <c r="N73" s="270"/>
      <c r="O73" s="75" t="s">
        <v>71</v>
      </c>
      <c r="P73" s="268"/>
      <c r="Q73" s="268"/>
      <c r="R73" s="268"/>
      <c r="S73" s="268"/>
      <c r="T73" s="268"/>
      <c r="U73" s="74"/>
      <c r="V73" s="228"/>
      <c r="W73" s="101" t="s">
        <v>72</v>
      </c>
      <c r="X73" s="81" t="s">
        <v>155</v>
      </c>
      <c r="Y73" s="58">
        <v>12</v>
      </c>
      <c r="Z73" s="130" t="s">
        <v>154</v>
      </c>
      <c r="AA73" s="130">
        <v>42867</v>
      </c>
      <c r="AB73" s="130">
        <v>42870</v>
      </c>
      <c r="AC73" s="130">
        <v>42870</v>
      </c>
      <c r="AD73" s="130" t="s">
        <v>154</v>
      </c>
      <c r="AE73" s="80" t="s">
        <v>72</v>
      </c>
      <c r="AF73" s="259" t="s">
        <v>199</v>
      </c>
      <c r="AH73" s="61"/>
    </row>
    <row r="74" spans="2:34" ht="41.25" customHeight="1" x14ac:dyDescent="0.2">
      <c r="B74" s="169">
        <f t="shared" si="1"/>
        <v>23</v>
      </c>
      <c r="C74" s="167" t="s">
        <v>69</v>
      </c>
      <c r="D74" s="368" t="s">
        <v>116</v>
      </c>
      <c r="E74" s="369"/>
      <c r="F74" s="63" t="s">
        <v>85</v>
      </c>
      <c r="G74" s="141" t="s">
        <v>73</v>
      </c>
      <c r="H74" s="213">
        <v>40</v>
      </c>
      <c r="I74" s="205"/>
      <c r="J74" s="69" t="s">
        <v>128</v>
      </c>
      <c r="K74" s="268"/>
      <c r="L74" s="268"/>
      <c r="M74" s="268"/>
      <c r="N74" s="268"/>
      <c r="O74" s="82"/>
      <c r="P74" s="268"/>
      <c r="Q74" s="268"/>
      <c r="R74" s="270"/>
      <c r="S74" s="75" t="s">
        <v>71</v>
      </c>
      <c r="T74" s="268"/>
      <c r="U74" s="74"/>
      <c r="V74" s="228"/>
      <c r="W74" s="101"/>
      <c r="X74" s="57"/>
      <c r="Y74" s="58"/>
      <c r="Z74" s="130"/>
      <c r="AA74" s="130"/>
      <c r="AB74" s="130"/>
      <c r="AC74" s="130"/>
      <c r="AD74" s="130"/>
      <c r="AE74" s="80"/>
      <c r="AF74" s="259"/>
      <c r="AH74" s="61"/>
    </row>
    <row r="75" spans="2:34" ht="42.75" customHeight="1" x14ac:dyDescent="0.2">
      <c r="B75" s="169">
        <f t="shared" si="1"/>
        <v>24</v>
      </c>
      <c r="C75" s="165" t="s">
        <v>69</v>
      </c>
      <c r="D75" s="368" t="s">
        <v>84</v>
      </c>
      <c r="E75" s="369"/>
      <c r="F75" s="63" t="s">
        <v>85</v>
      </c>
      <c r="G75" s="141" t="s">
        <v>24</v>
      </c>
      <c r="H75" s="270">
        <v>32</v>
      </c>
      <c r="I75" s="205"/>
      <c r="J75" s="69" t="s">
        <v>125</v>
      </c>
      <c r="K75" s="268"/>
      <c r="L75" s="75" t="s">
        <v>71</v>
      </c>
      <c r="M75" s="268"/>
      <c r="N75" s="268"/>
      <c r="O75" s="82"/>
      <c r="P75" s="268"/>
      <c r="Q75" s="268"/>
      <c r="R75" s="268"/>
      <c r="S75" s="268"/>
      <c r="T75" s="268"/>
      <c r="U75" s="74"/>
      <c r="V75" s="228"/>
      <c r="W75" s="101"/>
      <c r="X75" s="57" t="s">
        <v>154</v>
      </c>
      <c r="Y75" s="57" t="s">
        <v>154</v>
      </c>
      <c r="Z75" s="57" t="s">
        <v>154</v>
      </c>
      <c r="AA75" s="57" t="s">
        <v>154</v>
      </c>
      <c r="AB75" s="57" t="s">
        <v>154</v>
      </c>
      <c r="AC75" s="57" t="s">
        <v>154</v>
      </c>
      <c r="AD75" s="57" t="s">
        <v>154</v>
      </c>
      <c r="AE75" s="57" t="s">
        <v>154</v>
      </c>
      <c r="AF75" s="259" t="s">
        <v>154</v>
      </c>
      <c r="AH75" s="61"/>
    </row>
    <row r="76" spans="2:34" ht="62.25" customHeight="1" x14ac:dyDescent="0.2">
      <c r="B76" s="169">
        <f t="shared" si="1"/>
        <v>25</v>
      </c>
      <c r="C76" s="165" t="s">
        <v>69</v>
      </c>
      <c r="D76" s="368" t="s">
        <v>84</v>
      </c>
      <c r="E76" s="369"/>
      <c r="F76" s="63" t="s">
        <v>85</v>
      </c>
      <c r="G76" s="99" t="s">
        <v>29</v>
      </c>
      <c r="H76" s="270">
        <v>32</v>
      </c>
      <c r="I76" s="205"/>
      <c r="J76" s="69" t="s">
        <v>125</v>
      </c>
      <c r="K76" s="268"/>
      <c r="L76" s="268"/>
      <c r="M76" s="268"/>
      <c r="N76" s="268"/>
      <c r="O76" s="82"/>
      <c r="P76" s="268"/>
      <c r="Q76" s="75" t="s">
        <v>71</v>
      </c>
      <c r="R76" s="268"/>
      <c r="S76" s="268"/>
      <c r="T76" s="268"/>
      <c r="U76" s="74"/>
      <c r="V76" s="228"/>
      <c r="W76" s="101"/>
      <c r="X76" s="81"/>
      <c r="Y76" s="58"/>
      <c r="Z76" s="130"/>
      <c r="AA76" s="130"/>
      <c r="AB76" s="130"/>
      <c r="AC76" s="130"/>
      <c r="AD76" s="130"/>
      <c r="AE76" s="80"/>
      <c r="AF76" s="259" t="s">
        <v>182</v>
      </c>
      <c r="AH76" s="61"/>
    </row>
    <row r="77" spans="2:34" ht="36.75" customHeight="1" x14ac:dyDescent="0.2">
      <c r="B77" s="169">
        <f t="shared" si="1"/>
        <v>26</v>
      </c>
      <c r="C77" s="165" t="s">
        <v>69</v>
      </c>
      <c r="D77" s="368" t="s">
        <v>144</v>
      </c>
      <c r="E77" s="369"/>
      <c r="F77" s="63" t="s">
        <v>85</v>
      </c>
      <c r="G77" s="141"/>
      <c r="H77" s="270">
        <v>40</v>
      </c>
      <c r="I77" s="205"/>
      <c r="J77" s="69" t="s">
        <v>125</v>
      </c>
      <c r="K77" s="268"/>
      <c r="L77" s="268"/>
      <c r="M77" s="268"/>
      <c r="N77" s="268"/>
      <c r="O77" s="270"/>
      <c r="P77" s="268"/>
      <c r="Q77" s="74"/>
      <c r="R77" s="268"/>
      <c r="S77" s="268"/>
      <c r="T77" s="26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70">
        <v>32</v>
      </c>
      <c r="I78" s="205"/>
      <c r="J78" s="69" t="s">
        <v>128</v>
      </c>
      <c r="K78" s="75" t="s">
        <v>71</v>
      </c>
      <c r="L78" s="268"/>
      <c r="M78" s="268"/>
      <c r="N78" s="82"/>
      <c r="O78" s="82"/>
      <c r="P78" s="268"/>
      <c r="Q78" s="82"/>
      <c r="R78" s="82"/>
      <c r="S78" s="268"/>
      <c r="T78" s="268"/>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270">
        <v>32</v>
      </c>
      <c r="I79" s="205"/>
      <c r="J79" s="69" t="s">
        <v>128</v>
      </c>
      <c r="K79" s="82"/>
      <c r="L79" s="268"/>
      <c r="M79" s="268"/>
      <c r="N79" s="82"/>
      <c r="O79" s="82"/>
      <c r="P79" s="268"/>
      <c r="Q79" s="75" t="s">
        <v>71</v>
      </c>
      <c r="R79" s="18"/>
      <c r="S79" s="268"/>
      <c r="T79" s="268"/>
      <c r="U79" s="74"/>
      <c r="V79" s="139"/>
      <c r="W79" s="101"/>
      <c r="X79" s="57"/>
      <c r="Y79" s="58"/>
      <c r="Z79" s="130"/>
      <c r="AA79" s="130"/>
      <c r="AB79" s="130"/>
      <c r="AC79" s="130"/>
      <c r="AD79" s="130"/>
      <c r="AE79" s="80"/>
      <c r="AF79" s="259"/>
      <c r="AH79" s="61"/>
    </row>
    <row r="80" spans="2:34" ht="165.75" customHeight="1" x14ac:dyDescent="0.2">
      <c r="B80" s="169">
        <f t="shared" si="1"/>
        <v>29</v>
      </c>
      <c r="C80" s="216" t="s">
        <v>119</v>
      </c>
      <c r="D80" s="370" t="s">
        <v>120</v>
      </c>
      <c r="E80" s="370"/>
      <c r="F80" s="270" t="s">
        <v>85</v>
      </c>
      <c r="G80" s="141" t="s">
        <v>27</v>
      </c>
      <c r="H80" s="270">
        <v>32</v>
      </c>
      <c r="I80" s="205"/>
      <c r="J80" s="267" t="s">
        <v>133</v>
      </c>
      <c r="K80" s="268"/>
      <c r="L80" s="268"/>
      <c r="M80" s="268"/>
      <c r="N80" s="268"/>
      <c r="O80" s="75" t="s">
        <v>71</v>
      </c>
      <c r="P80" s="268"/>
      <c r="Q80" s="268"/>
      <c r="R80" s="268"/>
      <c r="S80" s="268"/>
      <c r="T80" s="268"/>
      <c r="U80" s="26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70" t="s">
        <v>85</v>
      </c>
      <c r="G81" s="141" t="s">
        <v>33</v>
      </c>
      <c r="H81" s="270">
        <v>32</v>
      </c>
      <c r="I81" s="205"/>
      <c r="J81" s="267" t="s">
        <v>133</v>
      </c>
      <c r="K81" s="268"/>
      <c r="L81" s="268"/>
      <c r="M81" s="268"/>
      <c r="N81" s="268"/>
      <c r="O81" s="268"/>
      <c r="P81" s="268"/>
      <c r="Q81" s="268"/>
      <c r="R81" s="268"/>
      <c r="S81" s="268"/>
      <c r="T81" s="26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270" t="s">
        <v>85</v>
      </c>
      <c r="G82" s="141" t="s">
        <v>25</v>
      </c>
      <c r="H82" s="270">
        <v>32</v>
      </c>
      <c r="I82" s="205"/>
      <c r="J82" s="267" t="s">
        <v>133</v>
      </c>
      <c r="K82" s="268"/>
      <c r="L82" s="268"/>
      <c r="M82" s="75" t="s">
        <v>71</v>
      </c>
      <c r="N82" s="268"/>
      <c r="O82" s="268"/>
      <c r="P82" s="268"/>
      <c r="Q82" s="268"/>
      <c r="R82" s="268"/>
      <c r="S82" s="268"/>
      <c r="T82" s="268"/>
      <c r="U82" s="268"/>
      <c r="V82" s="228"/>
      <c r="W82" s="101"/>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270" t="s">
        <v>85</v>
      </c>
      <c r="G83" s="141" t="s">
        <v>23</v>
      </c>
      <c r="H83" s="270">
        <v>32</v>
      </c>
      <c r="I83" s="205"/>
      <c r="J83" s="267" t="s">
        <v>133</v>
      </c>
      <c r="K83" s="75" t="s">
        <v>71</v>
      </c>
      <c r="L83" s="268"/>
      <c r="M83" s="270"/>
      <c r="N83" s="268"/>
      <c r="O83" s="268"/>
      <c r="P83" s="268"/>
      <c r="Q83" s="268"/>
      <c r="R83" s="268"/>
      <c r="S83" s="268"/>
      <c r="T83" s="268"/>
      <c r="U83" s="268"/>
      <c r="V83" s="228"/>
      <c r="W83" s="101"/>
      <c r="X83" s="57" t="s">
        <v>154</v>
      </c>
      <c r="Y83" s="57" t="s">
        <v>154</v>
      </c>
      <c r="Z83" s="57" t="s">
        <v>154</v>
      </c>
      <c r="AA83" s="57" t="s">
        <v>154</v>
      </c>
      <c r="AB83" s="57" t="s">
        <v>154</v>
      </c>
      <c r="AC83" s="57" t="s">
        <v>154</v>
      </c>
      <c r="AD83" s="57" t="s">
        <v>154</v>
      </c>
      <c r="AE83" s="57" t="s">
        <v>154</v>
      </c>
      <c r="AF83" s="259" t="s">
        <v>216</v>
      </c>
      <c r="AH83" s="61"/>
    </row>
    <row r="84" spans="2:34" ht="92.25" customHeight="1" x14ac:dyDescent="0.2">
      <c r="B84" s="169">
        <f>B82+1</f>
        <v>32</v>
      </c>
      <c r="C84" s="216" t="s">
        <v>52</v>
      </c>
      <c r="D84" s="366" t="s">
        <v>147</v>
      </c>
      <c r="E84" s="366"/>
      <c r="F84" s="270" t="s">
        <v>85</v>
      </c>
      <c r="G84" s="141" t="s">
        <v>23</v>
      </c>
      <c r="H84" s="270">
        <v>32</v>
      </c>
      <c r="I84" s="205"/>
      <c r="J84" s="267" t="s">
        <v>133</v>
      </c>
      <c r="K84" s="75" t="s">
        <v>71</v>
      </c>
      <c r="L84" s="268"/>
      <c r="M84" s="270"/>
      <c r="N84" s="268"/>
      <c r="O84" s="268"/>
      <c r="P84" s="268"/>
      <c r="Q84" s="268"/>
      <c r="R84" s="268"/>
      <c r="S84" s="268"/>
      <c r="T84" s="268"/>
      <c r="U84" s="268"/>
      <c r="V84" s="228"/>
      <c r="W84" s="101" t="s">
        <v>72</v>
      </c>
      <c r="X84" s="217" t="s">
        <v>164</v>
      </c>
      <c r="Y84" s="58">
        <v>12</v>
      </c>
      <c r="Z84" s="102" t="s">
        <v>201</v>
      </c>
      <c r="AA84" s="130" t="s">
        <v>153</v>
      </c>
      <c r="AB84" s="130" t="s">
        <v>153</v>
      </c>
      <c r="AC84" s="130" t="s">
        <v>153</v>
      </c>
      <c r="AD84" s="145" t="s">
        <v>201</v>
      </c>
      <c r="AE84" s="80" t="s">
        <v>72</v>
      </c>
      <c r="AF84" s="259" t="s">
        <v>211</v>
      </c>
      <c r="AH84" s="61"/>
    </row>
    <row r="85" spans="2:34" ht="77.25" customHeight="1" x14ac:dyDescent="0.2">
      <c r="B85" s="169">
        <f>B83+1</f>
        <v>33</v>
      </c>
      <c r="C85" s="216" t="s">
        <v>52</v>
      </c>
      <c r="D85" s="366" t="s">
        <v>147</v>
      </c>
      <c r="E85" s="366"/>
      <c r="F85" s="270" t="s">
        <v>85</v>
      </c>
      <c r="G85" s="141" t="s">
        <v>25</v>
      </c>
      <c r="H85" s="270">
        <v>32</v>
      </c>
      <c r="I85" s="205"/>
      <c r="J85" s="267" t="s">
        <v>133</v>
      </c>
      <c r="K85" s="270"/>
      <c r="L85" s="268"/>
      <c r="M85" s="75" t="s">
        <v>71</v>
      </c>
      <c r="N85" s="268"/>
      <c r="O85" s="268"/>
      <c r="P85" s="268"/>
      <c r="Q85" s="268"/>
      <c r="R85" s="268"/>
      <c r="S85" s="268"/>
      <c r="T85" s="268"/>
      <c r="U85" s="268"/>
      <c r="V85" s="228"/>
      <c r="W85" s="101" t="s">
        <v>72</v>
      </c>
      <c r="X85" s="217" t="s">
        <v>164</v>
      </c>
      <c r="Y85" s="58">
        <v>12</v>
      </c>
      <c r="Z85" s="102" t="s">
        <v>201</v>
      </c>
      <c r="AA85" s="130" t="s">
        <v>153</v>
      </c>
      <c r="AB85" s="130" t="s">
        <v>153</v>
      </c>
      <c r="AC85" s="130" t="s">
        <v>153</v>
      </c>
      <c r="AD85" s="145" t="s">
        <v>201</v>
      </c>
      <c r="AE85" s="80" t="s">
        <v>72</v>
      </c>
      <c r="AF85" s="259" t="s">
        <v>212</v>
      </c>
      <c r="AH85" s="61"/>
    </row>
    <row r="86" spans="2:34" ht="45.75" customHeight="1" x14ac:dyDescent="0.2">
      <c r="B86" s="169">
        <f t="shared" si="1"/>
        <v>34</v>
      </c>
      <c r="C86" s="216" t="s">
        <v>52</v>
      </c>
      <c r="D86" s="366" t="s">
        <v>147</v>
      </c>
      <c r="E86" s="366"/>
      <c r="F86" s="270" t="s">
        <v>85</v>
      </c>
      <c r="G86" s="141" t="s">
        <v>29</v>
      </c>
      <c r="H86" s="270">
        <v>32</v>
      </c>
      <c r="I86" s="205"/>
      <c r="J86" s="267" t="s">
        <v>133</v>
      </c>
      <c r="K86" s="270"/>
      <c r="L86" s="268"/>
      <c r="M86" s="270"/>
      <c r="N86" s="268"/>
      <c r="O86" s="268"/>
      <c r="P86" s="268"/>
      <c r="Q86" s="75" t="s">
        <v>71</v>
      </c>
      <c r="R86" s="268"/>
      <c r="S86" s="268"/>
      <c r="T86" s="268"/>
      <c r="U86" s="268"/>
      <c r="V86" s="228"/>
      <c r="W86" s="101"/>
      <c r="X86" s="217"/>
      <c r="Y86" s="66"/>
      <c r="Z86" s="102"/>
      <c r="AA86" s="102"/>
      <c r="AB86" s="102"/>
      <c r="AC86" s="102"/>
      <c r="AD86" s="102"/>
      <c r="AE86" s="62"/>
      <c r="AF86" s="259"/>
      <c r="AH86" s="61"/>
    </row>
    <row r="87" spans="2:34" ht="45.75" customHeight="1" x14ac:dyDescent="0.2">
      <c r="B87" s="169">
        <f t="shared" si="1"/>
        <v>35</v>
      </c>
      <c r="C87" s="216" t="s">
        <v>52</v>
      </c>
      <c r="D87" s="366" t="s">
        <v>147</v>
      </c>
      <c r="E87" s="366"/>
      <c r="F87" s="270" t="s">
        <v>85</v>
      </c>
      <c r="G87" s="141" t="s">
        <v>32</v>
      </c>
      <c r="H87" s="270">
        <v>32</v>
      </c>
      <c r="I87" s="205"/>
      <c r="J87" s="267" t="s">
        <v>133</v>
      </c>
      <c r="K87" s="270"/>
      <c r="L87" s="268"/>
      <c r="M87" s="270"/>
      <c r="N87" s="268"/>
      <c r="O87" s="268"/>
      <c r="P87" s="268"/>
      <c r="Q87" s="268"/>
      <c r="R87" s="268"/>
      <c r="S87" s="268"/>
      <c r="T87" s="75" t="s">
        <v>71</v>
      </c>
      <c r="U87" s="268"/>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263"/>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11</v>
      </c>
      <c r="E99" s="111"/>
    </row>
    <row r="100" spans="2:5" ht="19.5" thickTop="1" thickBot="1" x14ac:dyDescent="0.25">
      <c r="B100" s="59" t="s">
        <v>72</v>
      </c>
      <c r="C100" s="200" t="s">
        <v>81</v>
      </c>
      <c r="D100" s="123">
        <f>COUNTIF(AE17:AE42,B100)</f>
        <v>5</v>
      </c>
      <c r="E100" s="5">
        <f>IFERROR(D100/D99,0)</f>
        <v>0.45454545454545453</v>
      </c>
    </row>
    <row r="101" spans="2:5" ht="19.5" thickTop="1" thickBot="1" x14ac:dyDescent="0.25">
      <c r="B101" s="59" t="s">
        <v>78</v>
      </c>
      <c r="C101" s="200" t="s">
        <v>82</v>
      </c>
      <c r="D101" s="112">
        <f>COUNTIF(AE17:AE42,B101)</f>
        <v>4</v>
      </c>
    </row>
    <row r="102" spans="2:5" ht="19.5" thickTop="1" thickBot="1" x14ac:dyDescent="0.25">
      <c r="B102" s="59" t="s">
        <v>74</v>
      </c>
      <c r="C102" s="201" t="s">
        <v>83</v>
      </c>
      <c r="D102" s="124">
        <f>D99-(D100+D101)</f>
        <v>2</v>
      </c>
    </row>
    <row r="103" spans="2:5" ht="21.75" thickTop="1" thickBot="1" x14ac:dyDescent="0.25">
      <c r="B103" s="110"/>
      <c r="C103" s="202" t="s">
        <v>109</v>
      </c>
      <c r="D103" s="113">
        <f>IFERROR((D100+D101)/D99,0)</f>
        <v>0.81818181818181823</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D2:M4"/>
    <mergeCell ref="N2:Q2"/>
    <mergeCell ref="R2:V2"/>
    <mergeCell ref="W2:AB4"/>
    <mergeCell ref="AC2:AE2"/>
    <mergeCell ref="N3:P3"/>
    <mergeCell ref="R3:V3"/>
    <mergeCell ref="R4:V4"/>
    <mergeCell ref="AC4:AE4"/>
    <mergeCell ref="F8:V8"/>
    <mergeCell ref="W8:AF8"/>
    <mergeCell ref="F9:V9"/>
    <mergeCell ref="W9:AF9"/>
    <mergeCell ref="C10:V10"/>
    <mergeCell ref="C11:V11"/>
    <mergeCell ref="W11:AF11"/>
    <mergeCell ref="C6:C7"/>
    <mergeCell ref="D6:D7"/>
    <mergeCell ref="F6:V6"/>
    <mergeCell ref="W6:AF6"/>
    <mergeCell ref="F7:V7"/>
    <mergeCell ref="W7:AF7"/>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C47:D47"/>
    <mergeCell ref="C49:V49"/>
    <mergeCell ref="C50:C51"/>
    <mergeCell ref="D50:E51"/>
    <mergeCell ref="F50:I50"/>
    <mergeCell ref="J50:J51"/>
    <mergeCell ref="K50:V50"/>
    <mergeCell ref="J44:V44"/>
    <mergeCell ref="C45:D46"/>
    <mergeCell ref="G45:H45"/>
    <mergeCell ref="J45:V46"/>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83:E83"/>
    <mergeCell ref="D84:E84"/>
    <mergeCell ref="D85:E85"/>
    <mergeCell ref="D86:E86"/>
    <mergeCell ref="D87:E87"/>
    <mergeCell ref="D88:E88"/>
    <mergeCell ref="D77:E77"/>
    <mergeCell ref="D78:E78"/>
    <mergeCell ref="D79:E79"/>
    <mergeCell ref="D80:E80"/>
    <mergeCell ref="D81:E81"/>
    <mergeCell ref="D82:E82"/>
    <mergeCell ref="W91:AF92"/>
    <mergeCell ref="G92:H92"/>
    <mergeCell ref="C93:D93"/>
    <mergeCell ref="C97:C98"/>
    <mergeCell ref="D97:D98"/>
    <mergeCell ref="E97:E98"/>
    <mergeCell ref="D89:I89"/>
    <mergeCell ref="C90:D90"/>
    <mergeCell ref="G90:H90"/>
    <mergeCell ref="J90:V90"/>
    <mergeCell ref="C91:D92"/>
    <mergeCell ref="G91:H91"/>
    <mergeCell ref="J91:V92"/>
  </mergeCells>
  <conditionalFormatting sqref="B99:B102 Y15 W35:W40 Z73:AE74 Z76:AE76 AE72">
    <cfRule type="cellIs" dxfId="1828" priority="201" operator="equal">
      <formula>"Aplazada"</formula>
    </cfRule>
    <cfRule type="cellIs" dxfId="1827" priority="202" operator="equal">
      <formula>"No"</formula>
    </cfRule>
    <cfRule type="cellIs" dxfId="1826" priority="203" operator="equal">
      <formula>"Si"</formula>
    </cfRule>
  </conditionalFormatting>
  <conditionalFormatting sqref="B99:B102 AE17:AE19 W17:W19 W35:W42 AE35:AE40">
    <cfRule type="cellIs" dxfId="1825" priority="200" operator="equal">
      <formula>"En ejecución"</formula>
    </cfRule>
  </conditionalFormatting>
  <conditionalFormatting sqref="AB36">
    <cfRule type="cellIs" dxfId="1824" priority="181" operator="equal">
      <formula>"Aplazada"</formula>
    </cfRule>
    <cfRule type="cellIs" dxfId="1823" priority="182" operator="equal">
      <formula>"No"</formula>
    </cfRule>
    <cfRule type="cellIs" dxfId="1822" priority="183" operator="equal">
      <formula>"Si"</formula>
    </cfRule>
  </conditionalFormatting>
  <conditionalFormatting sqref="AC36">
    <cfRule type="cellIs" dxfId="1821" priority="178" operator="equal">
      <formula>"Aplazada"</formula>
    </cfRule>
    <cfRule type="cellIs" dxfId="1820" priority="179" operator="equal">
      <formula>"No"</formula>
    </cfRule>
    <cfRule type="cellIs" dxfId="1819" priority="180" operator="equal">
      <formula>"Si"</formula>
    </cfRule>
  </conditionalFormatting>
  <conditionalFormatting sqref="X63 X52:AE52 X53:X54 W52:W54 AE71 X59:Y62 W64:AE70 W81:AE81 W72:X74 Z53:AE54 Z59:AE63 W58:W63 W78:X79 W76:X76 W75 W82 Z78:AE79">
    <cfRule type="cellIs" dxfId="1818" priority="135" operator="equal">
      <formula>"Aplazada"</formula>
    </cfRule>
    <cfRule type="cellIs" dxfId="1817" priority="136" operator="equal">
      <formula>"No"</formula>
    </cfRule>
    <cfRule type="cellIs" dxfId="1816" priority="137" operator="equal">
      <formula>"Si"</formula>
    </cfRule>
  </conditionalFormatting>
  <conditionalFormatting sqref="W58:W62 W64:W70 AE64:AE71 AE59:AE62">
    <cfRule type="cellIs" dxfId="1815" priority="134" operator="equal">
      <formula>"En ejecución"</formula>
    </cfRule>
  </conditionalFormatting>
  <conditionalFormatting sqref="AH58:AH62 AH64:AH71 AH17:AH19 AH35:AH42">
    <cfRule type="cellIs" dxfId="1814" priority="131" stopIfTrue="1" operator="equal">
      <formula>"Faltan Registros"</formula>
    </cfRule>
    <cfRule type="cellIs" dxfId="1813" priority="132" stopIfTrue="1" operator="equal">
      <formula>"Completa"</formula>
    </cfRule>
    <cfRule type="cellIs" dxfId="1812" priority="133" stopIfTrue="1" operator="equal">
      <formula>"Ninguno"</formula>
    </cfRule>
  </conditionalFormatting>
  <conditionalFormatting sqref="W56:X57 Z57:AE57">
    <cfRule type="cellIs" dxfId="1811" priority="121" operator="equal">
      <formula>"Aplazada"</formula>
    </cfRule>
    <cfRule type="cellIs" dxfId="1810" priority="122" operator="equal">
      <formula>"No"</formula>
    </cfRule>
    <cfRule type="cellIs" dxfId="1809" priority="123" operator="equal">
      <formula>"Si"</formula>
    </cfRule>
  </conditionalFormatting>
  <conditionalFormatting sqref="Y23:AD23 X26:AB26 X36:AA36 X24:AD24 X37:AC38 W19:X19 W17:AE18 Z19:AE19 Y35:AC35 AD25:AD26 X27:AD30 AE23:AE30 W23:W30 W41:AE42 Y33:AC33 W33 AE33 Y39:AE40 W21:AE21 X25:AC25 AD35:AE38">
    <cfRule type="cellIs" dxfId="1808" priority="197" operator="equal">
      <formula>"Aplazada"</formula>
    </cfRule>
    <cfRule type="cellIs" dxfId="1807" priority="198" operator="equal">
      <formula>"No"</formula>
    </cfRule>
    <cfRule type="cellIs" dxfId="1806" priority="199" operator="equal">
      <formula>"Si"</formula>
    </cfRule>
  </conditionalFormatting>
  <conditionalFormatting sqref="AE42 W21 AE21 AE23:AE30 W23:W30 W33 AE33">
    <cfRule type="cellIs" dxfId="1805" priority="196" operator="equal">
      <formula>"En ejecución"</formula>
    </cfRule>
  </conditionalFormatting>
  <conditionalFormatting sqref="AH21 AH23:AH30 AH33">
    <cfRule type="cellIs" dxfId="1804" priority="193" stopIfTrue="1" operator="equal">
      <formula>"Faltan Registros"</formula>
    </cfRule>
    <cfRule type="cellIs" dxfId="1803" priority="194" stopIfTrue="1" operator="equal">
      <formula>"Completa"</formula>
    </cfRule>
    <cfRule type="cellIs" dxfId="1802" priority="195" stopIfTrue="1" operator="equal">
      <formula>"Ninguno"</formula>
    </cfRule>
  </conditionalFormatting>
  <conditionalFormatting sqref="W17">
    <cfRule type="cellIs" dxfId="1801" priority="192" stopIfTrue="1" operator="equal">
      <formula>"Suspendida"</formula>
    </cfRule>
  </conditionalFormatting>
  <conditionalFormatting sqref="W29">
    <cfRule type="cellIs" dxfId="1800" priority="191" stopIfTrue="1" operator="equal">
      <formula>"Suspendida"</formula>
    </cfRule>
  </conditionalFormatting>
  <conditionalFormatting sqref="AE29">
    <cfRule type="cellIs" dxfId="1799" priority="190" stopIfTrue="1" operator="equal">
      <formula>"Suspendida"</formula>
    </cfRule>
  </conditionalFormatting>
  <conditionalFormatting sqref="W25">
    <cfRule type="cellIs" dxfId="1798" priority="189" stopIfTrue="1" operator="equal">
      <formula>"Suspendida"</formula>
    </cfRule>
  </conditionalFormatting>
  <conditionalFormatting sqref="AE25">
    <cfRule type="cellIs" dxfId="1797" priority="188" stopIfTrue="1" operator="equal">
      <formula>"Suspendida"</formula>
    </cfRule>
  </conditionalFormatting>
  <conditionalFormatting sqref="W36">
    <cfRule type="cellIs" dxfId="1796" priority="187" stopIfTrue="1" operator="equal">
      <formula>"Suspendida"</formula>
    </cfRule>
  </conditionalFormatting>
  <conditionalFormatting sqref="AD33">
    <cfRule type="cellIs" dxfId="1795" priority="184" operator="equal">
      <formula>"Aplazada"</formula>
    </cfRule>
    <cfRule type="cellIs" dxfId="1794" priority="185" operator="equal">
      <formula>"No"</formula>
    </cfRule>
    <cfRule type="cellIs" dxfId="1793" priority="186" operator="equal">
      <formula>"Si"</formula>
    </cfRule>
  </conditionalFormatting>
  <conditionalFormatting sqref="AC26">
    <cfRule type="cellIs" dxfId="1792" priority="175" operator="equal">
      <formula>"Aplazada"</formula>
    </cfRule>
    <cfRule type="cellIs" dxfId="1791" priority="176" operator="equal">
      <formula>"No"</formula>
    </cfRule>
    <cfRule type="cellIs" dxfId="1790" priority="177" operator="equal">
      <formula>"Si"</formula>
    </cfRule>
  </conditionalFormatting>
  <conditionalFormatting sqref="AB20:AE20">
    <cfRule type="cellIs" dxfId="1789" priority="172" operator="equal">
      <formula>"Aplazada"</formula>
    </cfRule>
    <cfRule type="cellIs" dxfId="1788" priority="173" operator="equal">
      <formula>"No"</formula>
    </cfRule>
    <cfRule type="cellIs" dxfId="1787" priority="174" operator="equal">
      <formula>"Si"</formula>
    </cfRule>
  </conditionalFormatting>
  <conditionalFormatting sqref="AE20">
    <cfRule type="cellIs" dxfId="1786" priority="171" operator="equal">
      <formula>"En ejecución"</formula>
    </cfRule>
  </conditionalFormatting>
  <conditionalFormatting sqref="AH20">
    <cfRule type="cellIs" dxfId="1785" priority="168" stopIfTrue="1" operator="equal">
      <formula>"Faltan Registros"</formula>
    </cfRule>
    <cfRule type="cellIs" dxfId="1784" priority="169" stopIfTrue="1" operator="equal">
      <formula>"Completa"</formula>
    </cfRule>
    <cfRule type="cellIs" dxfId="1783" priority="170" stopIfTrue="1" operator="equal">
      <formula>"Ninguno"</formula>
    </cfRule>
  </conditionalFormatting>
  <conditionalFormatting sqref="W20:AA20">
    <cfRule type="cellIs" dxfId="1782" priority="165" operator="equal">
      <formula>"Aplazada"</formula>
    </cfRule>
    <cfRule type="cellIs" dxfId="1781" priority="166" operator="equal">
      <formula>"No"</formula>
    </cfRule>
    <cfRule type="cellIs" dxfId="1780" priority="167" operator="equal">
      <formula>"Si"</formula>
    </cfRule>
  </conditionalFormatting>
  <conditionalFormatting sqref="W20">
    <cfRule type="cellIs" dxfId="1779" priority="164" operator="equal">
      <formula>"En ejecución"</formula>
    </cfRule>
  </conditionalFormatting>
  <conditionalFormatting sqref="W22:AE22">
    <cfRule type="cellIs" dxfId="1778" priority="161" operator="equal">
      <formula>"Aplazada"</formula>
    </cfRule>
    <cfRule type="cellIs" dxfId="1777" priority="162" operator="equal">
      <formula>"No"</formula>
    </cfRule>
    <cfRule type="cellIs" dxfId="1776" priority="163" operator="equal">
      <formula>"Si"</formula>
    </cfRule>
  </conditionalFormatting>
  <conditionalFormatting sqref="W22 AE22">
    <cfRule type="cellIs" dxfId="1775" priority="160" operator="equal">
      <formula>"En ejecución"</formula>
    </cfRule>
  </conditionalFormatting>
  <conditionalFormatting sqref="AH22">
    <cfRule type="cellIs" dxfId="1774" priority="157" stopIfTrue="1" operator="equal">
      <formula>"Faltan Registros"</formula>
    </cfRule>
    <cfRule type="cellIs" dxfId="1773" priority="158" stopIfTrue="1" operator="equal">
      <formula>"Completa"</formula>
    </cfRule>
    <cfRule type="cellIs" dxfId="1772" priority="159" stopIfTrue="1" operator="equal">
      <formula>"Ninguno"</formula>
    </cfRule>
  </conditionalFormatting>
  <conditionalFormatting sqref="Y34:AC34 AE34 W34">
    <cfRule type="cellIs" dxfId="1771" priority="154" operator="equal">
      <formula>"Aplazada"</formula>
    </cfRule>
    <cfRule type="cellIs" dxfId="1770" priority="155" operator="equal">
      <formula>"No"</formula>
    </cfRule>
    <cfRule type="cellIs" dxfId="1769" priority="156" operator="equal">
      <formula>"Si"</formula>
    </cfRule>
  </conditionalFormatting>
  <conditionalFormatting sqref="AE34 W34">
    <cfRule type="cellIs" dxfId="1768" priority="153" operator="equal">
      <formula>"En ejecución"</formula>
    </cfRule>
  </conditionalFormatting>
  <conditionalFormatting sqref="AH34">
    <cfRule type="cellIs" dxfId="1767" priority="150" stopIfTrue="1" operator="equal">
      <formula>"Faltan Registros"</formula>
    </cfRule>
    <cfRule type="cellIs" dxfId="1766" priority="151" stopIfTrue="1" operator="equal">
      <formula>"Completa"</formula>
    </cfRule>
    <cfRule type="cellIs" dxfId="1765" priority="152" stopIfTrue="1" operator="equal">
      <formula>"Ninguno"</formula>
    </cfRule>
  </conditionalFormatting>
  <conditionalFormatting sqref="AD34">
    <cfRule type="cellIs" dxfId="1764" priority="147" operator="equal">
      <formula>"Aplazada"</formula>
    </cfRule>
    <cfRule type="cellIs" dxfId="1763" priority="148" operator="equal">
      <formula>"No"</formula>
    </cfRule>
    <cfRule type="cellIs" dxfId="1762" priority="149" operator="equal">
      <formula>"Si"</formula>
    </cfRule>
  </conditionalFormatting>
  <conditionalFormatting sqref="W32:AE32 W31 AE31">
    <cfRule type="cellIs" dxfId="1761" priority="144" operator="equal">
      <formula>"Aplazada"</formula>
    </cfRule>
    <cfRule type="cellIs" dxfId="1760" priority="145" operator="equal">
      <formula>"No"</formula>
    </cfRule>
    <cfRule type="cellIs" dxfId="1759" priority="146" operator="equal">
      <formula>"Si"</formula>
    </cfRule>
  </conditionalFormatting>
  <conditionalFormatting sqref="AE31:AE32 W31:W32">
    <cfRule type="cellIs" dxfId="1758" priority="143" operator="equal">
      <formula>"En ejecución"</formula>
    </cfRule>
  </conditionalFormatting>
  <conditionalFormatting sqref="AH31:AH32">
    <cfRule type="cellIs" dxfId="1757" priority="140" stopIfTrue="1" operator="equal">
      <formula>"Faltan Registros"</formula>
    </cfRule>
    <cfRule type="cellIs" dxfId="1756" priority="141" stopIfTrue="1" operator="equal">
      <formula>"Completa"</formula>
    </cfRule>
    <cfRule type="cellIs" dxfId="1755" priority="142" stopIfTrue="1" operator="equal">
      <formula>"Ninguno"</formula>
    </cfRule>
  </conditionalFormatting>
  <conditionalFormatting sqref="W31">
    <cfRule type="cellIs" dxfId="1754" priority="139" stopIfTrue="1" operator="equal">
      <formula>"Suspendida"</formula>
    </cfRule>
  </conditionalFormatting>
  <conditionalFormatting sqref="AE31">
    <cfRule type="cellIs" dxfId="1753" priority="138" stopIfTrue="1" operator="equal">
      <formula>"Suspendida"</formula>
    </cfRule>
  </conditionalFormatting>
  <conditionalFormatting sqref="AH63 AH52:AH55 AH78:AH83 AH72:AH76 AH85">
    <cfRule type="cellIs" dxfId="1752" priority="128" stopIfTrue="1" operator="equal">
      <formula>"Faltan Registros"</formula>
    </cfRule>
    <cfRule type="cellIs" dxfId="1751" priority="129" stopIfTrue="1" operator="equal">
      <formula>"Completa"</formula>
    </cfRule>
    <cfRule type="cellIs" dxfId="1750" priority="130" stopIfTrue="1" operator="equal">
      <formula>"Ninguno"</formula>
    </cfRule>
  </conditionalFormatting>
  <conditionalFormatting sqref="W71:AD71">
    <cfRule type="cellIs" dxfId="1749" priority="125" operator="equal">
      <formula>"Aplazada"</formula>
    </cfRule>
    <cfRule type="cellIs" dxfId="1748" priority="126" operator="equal">
      <formula>"No"</formula>
    </cfRule>
    <cfRule type="cellIs" dxfId="1747" priority="127" operator="equal">
      <formula>"Si"</formula>
    </cfRule>
  </conditionalFormatting>
  <conditionalFormatting sqref="W71">
    <cfRule type="cellIs" dxfId="1746" priority="124" operator="equal">
      <formula>"En ejecución"</formula>
    </cfRule>
  </conditionalFormatting>
  <conditionalFormatting sqref="AH56:AH57">
    <cfRule type="cellIs" dxfId="1745" priority="118" stopIfTrue="1" operator="equal">
      <formula>"Faltan Registros"</formula>
    </cfRule>
    <cfRule type="cellIs" dxfId="1744" priority="119" stopIfTrue="1" operator="equal">
      <formula>"Completa"</formula>
    </cfRule>
    <cfRule type="cellIs" dxfId="1743" priority="120" stopIfTrue="1" operator="equal">
      <formula>"Ninguno"</formula>
    </cfRule>
  </conditionalFormatting>
  <conditionalFormatting sqref="W77:X77 Z77:AE77">
    <cfRule type="cellIs" dxfId="1742" priority="115" operator="equal">
      <formula>"Aplazada"</formula>
    </cfRule>
    <cfRule type="cellIs" dxfId="1741" priority="116" operator="equal">
      <formula>"No"</formula>
    </cfRule>
    <cfRule type="cellIs" dxfId="1740" priority="117" operator="equal">
      <formula>"Si"</formula>
    </cfRule>
  </conditionalFormatting>
  <conditionalFormatting sqref="AH77">
    <cfRule type="cellIs" dxfId="1739" priority="112" stopIfTrue="1" operator="equal">
      <formula>"Faltan Registros"</formula>
    </cfRule>
    <cfRule type="cellIs" dxfId="1738" priority="113" stopIfTrue="1" operator="equal">
      <formula>"Completa"</formula>
    </cfRule>
    <cfRule type="cellIs" dxfId="1737" priority="114" stopIfTrue="1" operator="equal">
      <formula>"Ninguno"</formula>
    </cfRule>
  </conditionalFormatting>
  <conditionalFormatting sqref="W83">
    <cfRule type="cellIs" dxfId="1736" priority="109" operator="equal">
      <formula>"Aplazada"</formula>
    </cfRule>
    <cfRule type="cellIs" dxfId="1735" priority="110" operator="equal">
      <formula>"No"</formula>
    </cfRule>
    <cfRule type="cellIs" dxfId="1734" priority="111" operator="equal">
      <formula>"Si"</formula>
    </cfRule>
  </conditionalFormatting>
  <conditionalFormatting sqref="AH86">
    <cfRule type="cellIs" dxfId="1733" priority="106" stopIfTrue="1" operator="equal">
      <formula>"Faltan Registros"</formula>
    </cfRule>
    <cfRule type="cellIs" dxfId="1732" priority="107" stopIfTrue="1" operator="equal">
      <formula>"Completa"</formula>
    </cfRule>
    <cfRule type="cellIs" dxfId="1731" priority="108" stopIfTrue="1" operator="equal">
      <formula>"Ninguno"</formula>
    </cfRule>
  </conditionalFormatting>
  <conditionalFormatting sqref="W86:X86 Z86:AE86">
    <cfRule type="cellIs" dxfId="1730" priority="103" operator="equal">
      <formula>"Aplazada"</formula>
    </cfRule>
    <cfRule type="cellIs" dxfId="1729" priority="104" operator="equal">
      <formula>"No"</formula>
    </cfRule>
    <cfRule type="cellIs" dxfId="1728" priority="105" operator="equal">
      <formula>"Si"</formula>
    </cfRule>
  </conditionalFormatting>
  <conditionalFormatting sqref="AH87:AH88">
    <cfRule type="cellIs" dxfId="1727" priority="100" stopIfTrue="1" operator="equal">
      <formula>"Faltan Registros"</formula>
    </cfRule>
    <cfRule type="cellIs" dxfId="1726" priority="101" stopIfTrue="1" operator="equal">
      <formula>"Completa"</formula>
    </cfRule>
    <cfRule type="cellIs" dxfId="1725" priority="102" stopIfTrue="1" operator="equal">
      <formula>"Ninguno"</formula>
    </cfRule>
  </conditionalFormatting>
  <conditionalFormatting sqref="W87:X87 Z87:AE87">
    <cfRule type="cellIs" dxfId="1724" priority="97" operator="equal">
      <formula>"Aplazada"</formula>
    </cfRule>
    <cfRule type="cellIs" dxfId="1723" priority="98" operator="equal">
      <formula>"No"</formula>
    </cfRule>
    <cfRule type="cellIs" dxfId="1722" priority="99" operator="equal">
      <formula>"Si"</formula>
    </cfRule>
  </conditionalFormatting>
  <conditionalFormatting sqref="AH84">
    <cfRule type="cellIs" dxfId="1721" priority="94" stopIfTrue="1" operator="equal">
      <formula>"Faltan Registros"</formula>
    </cfRule>
    <cfRule type="cellIs" dxfId="1720" priority="95" stopIfTrue="1" operator="equal">
      <formula>"Completa"</formula>
    </cfRule>
    <cfRule type="cellIs" dxfId="1719" priority="96" stopIfTrue="1" operator="equal">
      <formula>"Ninguno"</formula>
    </cfRule>
  </conditionalFormatting>
  <conditionalFormatting sqref="W88:X88 Z88:AE88">
    <cfRule type="cellIs" dxfId="1718" priority="88" operator="equal">
      <formula>"Aplazada"</formula>
    </cfRule>
    <cfRule type="cellIs" dxfId="1717" priority="89" operator="equal">
      <formula>"No"</formula>
    </cfRule>
    <cfRule type="cellIs" dxfId="1716" priority="90" operator="equal">
      <formula>"Si"</formula>
    </cfRule>
  </conditionalFormatting>
  <conditionalFormatting sqref="X31:AD31">
    <cfRule type="cellIs" dxfId="1715" priority="85" operator="equal">
      <formula>"Aplazada"</formula>
    </cfRule>
    <cfRule type="cellIs" dxfId="1714" priority="86" operator="equal">
      <formula>"No"</formula>
    </cfRule>
    <cfRule type="cellIs" dxfId="1713" priority="87" operator="equal">
      <formula>"Si"</formula>
    </cfRule>
  </conditionalFormatting>
  <conditionalFormatting sqref="W80">
    <cfRule type="cellIs" dxfId="1712" priority="82" operator="equal">
      <formula>"Aplazada"</formula>
    </cfRule>
    <cfRule type="cellIs" dxfId="1711" priority="83" operator="equal">
      <formula>"No"</formula>
    </cfRule>
    <cfRule type="cellIs" dxfId="1710" priority="84" operator="equal">
      <formula>"Si"</formula>
    </cfRule>
  </conditionalFormatting>
  <conditionalFormatting sqref="AE80">
    <cfRule type="cellIs" dxfId="1709" priority="79" operator="equal">
      <formula>"Aplazada"</formula>
    </cfRule>
    <cfRule type="cellIs" dxfId="1708" priority="80" operator="equal">
      <formula>"No"</formula>
    </cfRule>
    <cfRule type="cellIs" dxfId="1707" priority="81" operator="equal">
      <formula>"Si"</formula>
    </cfRule>
  </conditionalFormatting>
  <conditionalFormatting sqref="X80">
    <cfRule type="cellIs" dxfId="1706" priority="76" operator="equal">
      <formula>"Aplazada"</formula>
    </cfRule>
    <cfRule type="cellIs" dxfId="1705" priority="77" operator="equal">
      <formula>"No"</formula>
    </cfRule>
    <cfRule type="cellIs" dxfId="1704" priority="78" operator="equal">
      <formula>"Si"</formula>
    </cfRule>
  </conditionalFormatting>
  <conditionalFormatting sqref="Z80:AD80">
    <cfRule type="cellIs" dxfId="1703" priority="73" operator="equal">
      <formula>"Aplazada"</formula>
    </cfRule>
    <cfRule type="cellIs" dxfId="1702" priority="74" operator="equal">
      <formula>"No"</formula>
    </cfRule>
    <cfRule type="cellIs" dxfId="1701" priority="75" operator="equal">
      <formula>"Si"</formula>
    </cfRule>
  </conditionalFormatting>
  <conditionalFormatting sqref="W84">
    <cfRule type="cellIs" dxfId="1700" priority="70" operator="equal">
      <formula>"Aplazada"</formula>
    </cfRule>
    <cfRule type="cellIs" dxfId="1699" priority="71" operator="equal">
      <formula>"No"</formula>
    </cfRule>
    <cfRule type="cellIs" dxfId="1698" priority="72" operator="equal">
      <formula>"Si"</formula>
    </cfRule>
  </conditionalFormatting>
  <conditionalFormatting sqref="X84">
    <cfRule type="cellIs" dxfId="1697" priority="67" operator="equal">
      <formula>"Aplazada"</formula>
    </cfRule>
    <cfRule type="cellIs" dxfId="1696" priority="68" operator="equal">
      <formula>"No"</formula>
    </cfRule>
    <cfRule type="cellIs" dxfId="1695" priority="69" operator="equal">
      <formula>"Si"</formula>
    </cfRule>
  </conditionalFormatting>
  <conditionalFormatting sqref="Z84:AD84">
    <cfRule type="cellIs" dxfId="1694" priority="64" operator="equal">
      <formula>"Aplazada"</formula>
    </cfRule>
    <cfRule type="cellIs" dxfId="1693" priority="65" operator="equal">
      <formula>"No"</formula>
    </cfRule>
    <cfRule type="cellIs" dxfId="1692" priority="66" operator="equal">
      <formula>"Si"</formula>
    </cfRule>
  </conditionalFormatting>
  <conditionalFormatting sqref="W85">
    <cfRule type="cellIs" dxfId="1691" priority="61" operator="equal">
      <formula>"Aplazada"</formula>
    </cfRule>
    <cfRule type="cellIs" dxfId="1690" priority="62" operator="equal">
      <formula>"No"</formula>
    </cfRule>
    <cfRule type="cellIs" dxfId="1689" priority="63" operator="equal">
      <formula>"Si"</formula>
    </cfRule>
  </conditionalFormatting>
  <conditionalFormatting sqref="X85">
    <cfRule type="cellIs" dxfId="1688" priority="58" operator="equal">
      <formula>"Aplazada"</formula>
    </cfRule>
    <cfRule type="cellIs" dxfId="1687" priority="59" operator="equal">
      <formula>"No"</formula>
    </cfRule>
    <cfRule type="cellIs" dxfId="1686" priority="60" operator="equal">
      <formula>"Si"</formula>
    </cfRule>
  </conditionalFormatting>
  <conditionalFormatting sqref="Z85:AD85">
    <cfRule type="cellIs" dxfId="1685" priority="55" operator="equal">
      <formula>"Aplazada"</formula>
    </cfRule>
    <cfRule type="cellIs" dxfId="1684" priority="56" operator="equal">
      <formula>"No"</formula>
    </cfRule>
    <cfRule type="cellIs" dxfId="1683" priority="57" operator="equal">
      <formula>"Si"</formula>
    </cfRule>
  </conditionalFormatting>
  <conditionalFormatting sqref="AE84">
    <cfRule type="cellIs" dxfId="1682" priority="52" operator="equal">
      <formula>"Aplazada"</formula>
    </cfRule>
    <cfRule type="cellIs" dxfId="1681" priority="53" operator="equal">
      <formula>"No"</formula>
    </cfRule>
    <cfRule type="cellIs" dxfId="1680" priority="54" operator="equal">
      <formula>"Si"</formula>
    </cfRule>
  </conditionalFormatting>
  <conditionalFormatting sqref="AE85">
    <cfRule type="cellIs" dxfId="1679" priority="49" operator="equal">
      <formula>"Aplazada"</formula>
    </cfRule>
    <cfRule type="cellIs" dxfId="1678" priority="50" operator="equal">
      <formula>"No"</formula>
    </cfRule>
    <cfRule type="cellIs" dxfId="1677" priority="51" operator="equal">
      <formula>"Si"</formula>
    </cfRule>
  </conditionalFormatting>
  <conditionalFormatting sqref="W55:X55 Z55:AE55">
    <cfRule type="cellIs" dxfId="1676" priority="46" operator="equal">
      <formula>"Aplazada"</formula>
    </cfRule>
    <cfRule type="cellIs" dxfId="1675" priority="47" operator="equal">
      <formula>"No"</formula>
    </cfRule>
    <cfRule type="cellIs" dxfId="1674" priority="48" operator="equal">
      <formula>"Si"</formula>
    </cfRule>
  </conditionalFormatting>
  <conditionalFormatting sqref="Y56:AE56">
    <cfRule type="cellIs" dxfId="1673" priority="43" operator="equal">
      <formula>"Aplazada"</formula>
    </cfRule>
    <cfRule type="cellIs" dxfId="1672" priority="44" operator="equal">
      <formula>"No"</formula>
    </cfRule>
    <cfRule type="cellIs" dxfId="1671" priority="45" operator="equal">
      <formula>"Si"</formula>
    </cfRule>
  </conditionalFormatting>
  <conditionalFormatting sqref="X58">
    <cfRule type="cellIs" dxfId="1670" priority="40" operator="equal">
      <formula>"Aplazada"</formula>
    </cfRule>
    <cfRule type="cellIs" dxfId="1669" priority="41" operator="equal">
      <formula>"No"</formula>
    </cfRule>
    <cfRule type="cellIs" dxfId="1668" priority="42" operator="equal">
      <formula>"Si"</formula>
    </cfRule>
  </conditionalFormatting>
  <conditionalFormatting sqref="Y58:AE58">
    <cfRule type="cellIs" dxfId="1667" priority="37" operator="equal">
      <formula>"Aplazada"</formula>
    </cfRule>
    <cfRule type="cellIs" dxfId="1666" priority="38" operator="equal">
      <formula>"No"</formula>
    </cfRule>
    <cfRule type="cellIs" dxfId="1665" priority="39" operator="equal">
      <formula>"Si"</formula>
    </cfRule>
  </conditionalFormatting>
  <conditionalFormatting sqref="X75">
    <cfRule type="cellIs" dxfId="1664" priority="34" operator="equal">
      <formula>"Aplazada"</formula>
    </cfRule>
    <cfRule type="cellIs" dxfId="1663" priority="35" operator="equal">
      <formula>"No"</formula>
    </cfRule>
    <cfRule type="cellIs" dxfId="1662" priority="36" operator="equal">
      <formula>"Si"</formula>
    </cfRule>
  </conditionalFormatting>
  <conditionalFormatting sqref="Y75:AE75">
    <cfRule type="cellIs" dxfId="1661" priority="31" operator="equal">
      <formula>"Aplazada"</formula>
    </cfRule>
    <cfRule type="cellIs" dxfId="1660" priority="32" operator="equal">
      <formula>"No"</formula>
    </cfRule>
    <cfRule type="cellIs" dxfId="1659" priority="33" operator="equal">
      <formula>"Si"</formula>
    </cfRule>
  </conditionalFormatting>
  <conditionalFormatting sqref="X82:AE83">
    <cfRule type="cellIs" dxfId="1658" priority="28" operator="equal">
      <formula>"Aplazada"</formula>
    </cfRule>
    <cfRule type="cellIs" dxfId="1657" priority="29" operator="equal">
      <formula>"No"</formula>
    </cfRule>
    <cfRule type="cellIs" dxfId="1656" priority="30" operator="equal">
      <formula>"Si"</formula>
    </cfRule>
  </conditionalFormatting>
  <conditionalFormatting sqref="Y72">
    <cfRule type="cellIs" dxfId="1655" priority="25" operator="equal">
      <formula>"Aplazada"</formula>
    </cfRule>
    <cfRule type="cellIs" dxfId="1654" priority="26" operator="equal">
      <formula>"No"</formula>
    </cfRule>
    <cfRule type="cellIs" dxfId="1653" priority="27" operator="equal">
      <formula>"Si"</formula>
    </cfRule>
  </conditionalFormatting>
  <conditionalFormatting sqref="Z72">
    <cfRule type="cellIs" dxfId="1652" priority="22" operator="equal">
      <formula>"Aplazada"</formula>
    </cfRule>
    <cfRule type="cellIs" dxfId="1651" priority="23" operator="equal">
      <formula>"No"</formula>
    </cfRule>
    <cfRule type="cellIs" dxfId="1650" priority="24" operator="equal">
      <formula>"Si"</formula>
    </cfRule>
  </conditionalFormatting>
  <conditionalFormatting sqref="AA72">
    <cfRule type="cellIs" dxfId="1649" priority="19" operator="equal">
      <formula>"Aplazada"</formula>
    </cfRule>
    <cfRule type="cellIs" dxfId="1648" priority="20" operator="equal">
      <formula>"No"</formula>
    </cfRule>
    <cfRule type="cellIs" dxfId="1647" priority="21" operator="equal">
      <formula>"Si"</formula>
    </cfRule>
  </conditionalFormatting>
  <conditionalFormatting sqref="AB72">
    <cfRule type="cellIs" dxfId="1646" priority="16" operator="equal">
      <formula>"Aplazada"</formula>
    </cfRule>
    <cfRule type="cellIs" dxfId="1645" priority="17" operator="equal">
      <formula>"No"</formula>
    </cfRule>
    <cfRule type="cellIs" dxfId="1644" priority="18" operator="equal">
      <formula>"Si"</formula>
    </cfRule>
  </conditionalFormatting>
  <conditionalFormatting sqref="AC72">
    <cfRule type="cellIs" dxfId="1643" priority="13" operator="equal">
      <formula>"Aplazada"</formula>
    </cfRule>
    <cfRule type="cellIs" dxfId="1642" priority="14" operator="equal">
      <formula>"No"</formula>
    </cfRule>
    <cfRule type="cellIs" dxfId="1641" priority="15" operator="equal">
      <formula>"Si"</formula>
    </cfRule>
  </conditionalFormatting>
  <conditionalFormatting sqref="AD72">
    <cfRule type="cellIs" dxfId="1640" priority="10" operator="equal">
      <formula>"Aplazada"</formula>
    </cfRule>
    <cfRule type="cellIs" dxfId="1639" priority="11" operator="equal">
      <formula>"No"</formula>
    </cfRule>
    <cfRule type="cellIs" dxfId="1638" priority="12" operator="equal">
      <formula>"Si"</formula>
    </cfRule>
  </conditionalFormatting>
  <conditionalFormatting sqref="AF72">
    <cfRule type="cellIs" dxfId="1637" priority="7" operator="equal">
      <formula>"Aplazada"</formula>
    </cfRule>
    <cfRule type="cellIs" dxfId="1636" priority="8" operator="equal">
      <formula>"No"</formula>
    </cfRule>
    <cfRule type="cellIs" dxfId="1635" priority="9" operator="equal">
      <formula>"Si"</formula>
    </cfRule>
  </conditionalFormatting>
  <conditionalFormatting sqref="Y78">
    <cfRule type="cellIs" dxfId="1634" priority="4" operator="equal">
      <formula>"Aplazada"</formula>
    </cfRule>
    <cfRule type="cellIs" dxfId="1633" priority="5" operator="equal">
      <formula>"No"</formula>
    </cfRule>
    <cfRule type="cellIs" dxfId="1632" priority="6" operator="equal">
      <formula>"Si"</formula>
    </cfRule>
  </conditionalFormatting>
  <dataValidations count="6">
    <dataValidation type="list" allowBlank="1" showInputMessage="1" showErrorMessage="1" sqref="W72:W78 W52 W58:W61 W63:W65 W67:W70 W80 W82:W88">
      <formula1>"Si,No,Aplazada, Suspendida"</formula1>
    </dataValidation>
    <dataValidation type="list" allowBlank="1" showInputMessage="1" showErrorMessage="1" sqref="F31 F33 F23 F35 F17 F27 F25 F29 F41 F21 F37 F19 F39">
      <formula1>"1,2,3,4"</formula1>
    </dataValidation>
    <dataValidation type="list" allowBlank="1" showInputMessage="1" showErrorMessage="1" sqref="AE41 AE63 W79 AA84:AC85 W81 AA80:AC80 AA57:AC57 AE57 W53:W57 AE52:AE55 AC53:AC55 AB52:AB55 AA53:AA55 AE72:AE74 AE76:AE81 AE84:AE88">
      <formula1>"Si,No,Aplazada"</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H17:AH42 AH52:AH88">
      <formula1>"Completa, Faltan Registros, Ninguno"</formula1>
    </dataValidation>
    <dataValidation type="list" allowBlank="1" showInputMessage="1" showErrorMessage="1" sqref="AE17 AE29 AE25 AE31 W62 W66 W71 W17:W42">
      <formula1>"En ejecución,Si,No,Aplazada,Suspendida"</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K204"/>
  <sheetViews>
    <sheetView topLeftCell="D125" zoomScale="50" zoomScaleNormal="50" zoomScaleSheetLayoutView="30" zoomScalePageLayoutView="60" workbookViewId="0">
      <pane ySplit="705" topLeftCell="A70" activePane="bottomLeft"/>
      <selection activeCell="E113" sqref="A1:XFD1048576"/>
      <selection pane="bottomLeft" activeCell="J75" sqref="J75:AF77"/>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180">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179"/>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42916</v>
      </c>
      <c r="Z15" s="462"/>
      <c r="AA15" s="463" t="s">
        <v>17</v>
      </c>
      <c r="AB15" s="463"/>
      <c r="AC15" s="463"/>
      <c r="AD15" s="463"/>
      <c r="AE15" s="463"/>
      <c r="AF15" s="464"/>
    </row>
    <row r="16" spans="1:36" ht="111"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172">
        <v>80</v>
      </c>
      <c r="I17" s="443">
        <f>F17*H17</f>
        <v>160</v>
      </c>
      <c r="J17" s="53" t="s">
        <v>125</v>
      </c>
      <c r="K17" s="173"/>
      <c r="L17" s="173"/>
      <c r="M17" s="54"/>
      <c r="N17" s="75" t="s">
        <v>71</v>
      </c>
      <c r="O17" s="178"/>
      <c r="P17" s="178"/>
      <c r="Q17" s="173"/>
      <c r="R17" s="173"/>
      <c r="S17" s="173"/>
      <c r="T17" s="173"/>
      <c r="U17" s="181"/>
      <c r="V17" s="55"/>
      <c r="W17" s="56" t="s">
        <v>72</v>
      </c>
      <c r="X17" s="57" t="s">
        <v>151</v>
      </c>
      <c r="Y17" s="58">
        <v>80</v>
      </c>
      <c r="Z17" s="130">
        <v>42851</v>
      </c>
      <c r="AA17" s="130">
        <v>42852</v>
      </c>
      <c r="AB17" s="130">
        <v>42886</v>
      </c>
      <c r="AC17" s="130">
        <v>42886</v>
      </c>
      <c r="AD17" s="53" t="s">
        <v>152</v>
      </c>
      <c r="AE17" s="114" t="s">
        <v>72</v>
      </c>
      <c r="AF17" s="60" t="s">
        <v>154</v>
      </c>
      <c r="AH17" s="61"/>
    </row>
    <row r="18" spans="2:34" ht="69.75" customHeight="1" x14ac:dyDescent="0.2">
      <c r="B18" s="51">
        <v>2</v>
      </c>
      <c r="C18" s="182" t="s">
        <v>43</v>
      </c>
      <c r="D18" s="422" t="s">
        <v>126</v>
      </c>
      <c r="E18" s="423"/>
      <c r="F18" s="437"/>
      <c r="G18" s="52" t="s">
        <v>73</v>
      </c>
      <c r="H18" s="172">
        <v>80</v>
      </c>
      <c r="I18" s="377"/>
      <c r="J18" s="53" t="s">
        <v>125</v>
      </c>
      <c r="K18" s="173"/>
      <c r="L18" s="181"/>
      <c r="M18" s="181"/>
      <c r="N18" s="136"/>
      <c r="O18" s="181"/>
      <c r="P18" s="181"/>
      <c r="Q18" s="181"/>
      <c r="R18" s="181"/>
      <c r="S18" s="75" t="s">
        <v>71</v>
      </c>
      <c r="T18" s="181"/>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175">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47.25" customHeight="1" x14ac:dyDescent="0.2">
      <c r="B20" s="51">
        <v>4</v>
      </c>
      <c r="C20" s="182" t="s">
        <v>45</v>
      </c>
      <c r="D20" s="422" t="s">
        <v>126</v>
      </c>
      <c r="E20" s="423"/>
      <c r="F20" s="211"/>
      <c r="G20" s="64" t="s">
        <v>30</v>
      </c>
      <c r="H20" s="175">
        <v>80</v>
      </c>
      <c r="I20" s="210"/>
      <c r="J20" s="65" t="s">
        <v>128</v>
      </c>
      <c r="K20" s="174"/>
      <c r="L20" s="177"/>
      <c r="M20" s="177"/>
      <c r="N20" s="136"/>
      <c r="O20" s="136"/>
      <c r="P20" s="136"/>
      <c r="Q20" s="177"/>
      <c r="R20" s="183" t="s">
        <v>71</v>
      </c>
      <c r="S20" s="177"/>
      <c r="T20" s="177"/>
      <c r="U20" s="83"/>
      <c r="V20" s="140"/>
      <c r="W20" s="56"/>
      <c r="X20" s="133"/>
      <c r="Y20" s="100"/>
      <c r="Z20" s="119"/>
      <c r="AA20" s="119"/>
      <c r="AB20" s="119"/>
      <c r="AC20" s="119"/>
      <c r="AD20" s="120"/>
      <c r="AE20" s="117"/>
      <c r="AF20" s="60" t="s">
        <v>174</v>
      </c>
      <c r="AH20" s="61"/>
    </row>
    <row r="21" spans="2:34" ht="81.75" customHeight="1" x14ac:dyDescent="0.2">
      <c r="B21" s="51">
        <v>5</v>
      </c>
      <c r="C21" s="182" t="s">
        <v>44</v>
      </c>
      <c r="D21" s="422" t="s">
        <v>124</v>
      </c>
      <c r="E21" s="423"/>
      <c r="F21" s="438">
        <v>2</v>
      </c>
      <c r="G21" s="64" t="s">
        <v>26</v>
      </c>
      <c r="H21" s="175">
        <v>80</v>
      </c>
      <c r="I21" s="375">
        <f>F21*H21</f>
        <v>160</v>
      </c>
      <c r="J21" s="71" t="s">
        <v>129</v>
      </c>
      <c r="K21" s="174"/>
      <c r="L21" s="177"/>
      <c r="M21" s="137"/>
      <c r="N21" s="183" t="s">
        <v>71</v>
      </c>
      <c r="O21" s="137"/>
      <c r="P21" s="177"/>
      <c r="Q21" s="177"/>
      <c r="R21" s="177"/>
      <c r="S21" s="177"/>
      <c r="T21" s="177"/>
      <c r="U21" s="177"/>
      <c r="V21" s="140"/>
      <c r="W21" s="56" t="s">
        <v>72</v>
      </c>
      <c r="X21" s="133" t="s">
        <v>157</v>
      </c>
      <c r="Y21" s="100">
        <v>80</v>
      </c>
      <c r="Z21" s="119">
        <v>42829</v>
      </c>
      <c r="AA21" s="119">
        <v>42831</v>
      </c>
      <c r="AB21" s="119">
        <v>42881</v>
      </c>
      <c r="AC21" s="119">
        <v>42859</v>
      </c>
      <c r="AD21" s="120" t="s">
        <v>158</v>
      </c>
      <c r="AE21" s="116" t="s">
        <v>72</v>
      </c>
      <c r="AF21" s="68" t="s">
        <v>154</v>
      </c>
      <c r="AH21" s="61"/>
    </row>
    <row r="22" spans="2:34" ht="48.75" customHeight="1" x14ac:dyDescent="0.2">
      <c r="B22" s="51">
        <v>6</v>
      </c>
      <c r="C22" s="182" t="s">
        <v>44</v>
      </c>
      <c r="D22" s="422" t="s">
        <v>126</v>
      </c>
      <c r="E22" s="423"/>
      <c r="F22" s="437"/>
      <c r="G22" s="64" t="s">
        <v>73</v>
      </c>
      <c r="H22" s="175">
        <v>80</v>
      </c>
      <c r="I22" s="377"/>
      <c r="J22" s="71" t="s">
        <v>129</v>
      </c>
      <c r="K22" s="174"/>
      <c r="L22" s="181"/>
      <c r="M22" s="83"/>
      <c r="N22" s="181"/>
      <c r="O22" s="83"/>
      <c r="P22" s="181"/>
      <c r="Q22" s="177"/>
      <c r="R22" s="177"/>
      <c r="S22" s="183" t="s">
        <v>71</v>
      </c>
      <c r="T22" s="177"/>
      <c r="U22" s="177"/>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175">
        <v>80</v>
      </c>
      <c r="I23" s="375">
        <f t="shared" si="0"/>
        <v>160</v>
      </c>
      <c r="J23" s="53" t="s">
        <v>130</v>
      </c>
      <c r="K23" s="174"/>
      <c r="L23" s="177"/>
      <c r="M23" s="177"/>
      <c r="N23" s="183" t="s">
        <v>71</v>
      </c>
      <c r="O23" s="177"/>
      <c r="P23" s="177"/>
      <c r="Q23" s="177"/>
      <c r="R23" s="177"/>
      <c r="S23" s="177"/>
      <c r="T23" s="177"/>
      <c r="U23" s="177"/>
      <c r="V23" s="140"/>
      <c r="W23" s="56" t="s">
        <v>159</v>
      </c>
      <c r="X23" s="133" t="s">
        <v>160</v>
      </c>
      <c r="Y23" s="100"/>
      <c r="Z23" s="119">
        <v>42915</v>
      </c>
      <c r="AA23" s="119">
        <v>42916</v>
      </c>
      <c r="AB23" s="119"/>
      <c r="AC23" s="119"/>
      <c r="AD23" s="120"/>
      <c r="AE23" s="117" t="s">
        <v>78</v>
      </c>
      <c r="AF23" s="276"/>
      <c r="AH23" s="61"/>
    </row>
    <row r="24" spans="2:34" ht="54.75" customHeight="1" x14ac:dyDescent="0.2">
      <c r="B24" s="51">
        <v>8</v>
      </c>
      <c r="C24" s="184" t="s">
        <v>46</v>
      </c>
      <c r="D24" s="422" t="s">
        <v>126</v>
      </c>
      <c r="E24" s="423"/>
      <c r="F24" s="437"/>
      <c r="G24" s="64" t="s">
        <v>30</v>
      </c>
      <c r="H24" s="175">
        <v>80</v>
      </c>
      <c r="I24" s="377"/>
      <c r="J24" s="53" t="s">
        <v>130</v>
      </c>
      <c r="K24" s="174"/>
      <c r="L24" s="177"/>
      <c r="M24" s="177"/>
      <c r="N24" s="177"/>
      <c r="O24" s="177"/>
      <c r="P24" s="177"/>
      <c r="Q24" s="177"/>
      <c r="R24" s="183" t="s">
        <v>71</v>
      </c>
      <c r="S24" s="177"/>
      <c r="T24" s="177"/>
      <c r="U24" s="174"/>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175">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175">
        <v>80</v>
      </c>
      <c r="I26" s="377"/>
      <c r="J26" s="65" t="s">
        <v>131</v>
      </c>
      <c r="K26" s="66"/>
      <c r="L26" s="82"/>
      <c r="M26" s="82"/>
      <c r="N26" s="82"/>
      <c r="O26" s="82"/>
      <c r="P26" s="82"/>
      <c r="Q26" s="82"/>
      <c r="R26" s="212"/>
      <c r="S26" s="72" t="s">
        <v>71</v>
      </c>
      <c r="T26" s="177"/>
      <c r="U26" s="66"/>
      <c r="V26" s="62"/>
      <c r="W26" s="56"/>
      <c r="X26" s="57"/>
      <c r="Y26" s="58"/>
      <c r="Z26" s="130"/>
      <c r="AA26" s="119"/>
      <c r="AB26" s="119"/>
      <c r="AC26" s="135"/>
      <c r="AD26" s="53"/>
      <c r="AE26" s="117"/>
      <c r="AF26" s="68" t="s">
        <v>172</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177"/>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49.5" customHeight="1" x14ac:dyDescent="0.2">
      <c r="B28" s="51">
        <v>12</v>
      </c>
      <c r="C28" s="184" t="s">
        <v>48</v>
      </c>
      <c r="D28" s="422" t="s">
        <v>126</v>
      </c>
      <c r="E28" s="423"/>
      <c r="F28" s="437"/>
      <c r="G28" s="52" t="s">
        <v>73</v>
      </c>
      <c r="H28" s="78">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175">
        <v>80</v>
      </c>
      <c r="I29" s="375"/>
      <c r="J29" s="53" t="s">
        <v>130</v>
      </c>
      <c r="K29" s="174"/>
      <c r="L29" s="177"/>
      <c r="M29" s="185" t="s">
        <v>71</v>
      </c>
      <c r="N29" s="82"/>
      <c r="O29" s="177"/>
      <c r="P29" s="177"/>
      <c r="Q29" s="177"/>
      <c r="R29" s="177"/>
      <c r="S29" s="177"/>
      <c r="T29" s="177"/>
      <c r="U29" s="174"/>
      <c r="V29" s="73"/>
      <c r="W29" s="56" t="s">
        <v>159</v>
      </c>
      <c r="X29" s="57" t="s">
        <v>160</v>
      </c>
      <c r="Y29" s="100"/>
      <c r="Z29" s="130">
        <v>42845</v>
      </c>
      <c r="AA29" s="130">
        <v>42849</v>
      </c>
      <c r="AB29" s="130"/>
      <c r="AC29" s="130"/>
      <c r="AD29" s="53"/>
      <c r="AE29" s="117" t="s">
        <v>159</v>
      </c>
      <c r="AF29" s="276"/>
      <c r="AH29" s="61"/>
    </row>
    <row r="30" spans="2:34" ht="51.75" customHeight="1" x14ac:dyDescent="0.2">
      <c r="B30" s="51">
        <v>14</v>
      </c>
      <c r="C30" s="184" t="s">
        <v>47</v>
      </c>
      <c r="D30" s="422" t="s">
        <v>126</v>
      </c>
      <c r="E30" s="423"/>
      <c r="F30" s="437"/>
      <c r="G30" s="174" t="s">
        <v>73</v>
      </c>
      <c r="H30" s="175">
        <v>80</v>
      </c>
      <c r="I30" s="377"/>
      <c r="J30" s="53" t="s">
        <v>130</v>
      </c>
      <c r="K30" s="174"/>
      <c r="L30" s="174"/>
      <c r="M30" s="174"/>
      <c r="N30" s="174"/>
      <c r="O30" s="174"/>
      <c r="P30" s="174"/>
      <c r="Q30" s="174"/>
      <c r="R30" s="82"/>
      <c r="S30" s="183" t="s">
        <v>71</v>
      </c>
      <c r="T30" s="174"/>
      <c r="U30" s="174"/>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175">
        <v>56</v>
      </c>
      <c r="I31" s="375">
        <f>F31*H31</f>
        <v>112</v>
      </c>
      <c r="J31" s="65" t="s">
        <v>128</v>
      </c>
      <c r="K31" s="174"/>
      <c r="L31" s="174"/>
      <c r="M31" s="174"/>
      <c r="O31" s="185" t="s">
        <v>71</v>
      </c>
      <c r="P31" s="174"/>
      <c r="Q31" s="174"/>
      <c r="R31" s="174"/>
      <c r="S31" s="174"/>
      <c r="T31" s="174"/>
      <c r="U31" s="174"/>
      <c r="V31" s="73"/>
      <c r="W31" s="56" t="s">
        <v>72</v>
      </c>
      <c r="X31" s="57" t="s">
        <v>155</v>
      </c>
      <c r="Y31" s="58">
        <v>80</v>
      </c>
      <c r="Z31" s="130">
        <v>42872</v>
      </c>
      <c r="AA31" s="130">
        <v>42873</v>
      </c>
      <c r="AB31" s="130">
        <v>42900</v>
      </c>
      <c r="AC31" s="130">
        <v>42892</v>
      </c>
      <c r="AD31" s="53" t="s">
        <v>163</v>
      </c>
      <c r="AE31" s="118" t="s">
        <v>72</v>
      </c>
      <c r="AF31" s="60" t="s">
        <v>154</v>
      </c>
      <c r="AH31" s="61"/>
    </row>
    <row r="32" spans="2:34" ht="60.75" customHeight="1" x14ac:dyDescent="0.2">
      <c r="B32" s="51">
        <v>16</v>
      </c>
      <c r="C32" s="184" t="s">
        <v>89</v>
      </c>
      <c r="D32" s="422" t="s">
        <v>126</v>
      </c>
      <c r="E32" s="423"/>
      <c r="F32" s="437"/>
      <c r="G32" s="64" t="s">
        <v>73</v>
      </c>
      <c r="H32" s="175">
        <v>80</v>
      </c>
      <c r="I32" s="377"/>
      <c r="J32" s="65" t="s">
        <v>128</v>
      </c>
      <c r="K32" s="174"/>
      <c r="L32" s="177"/>
      <c r="M32" s="177"/>
      <c r="N32" s="177"/>
      <c r="O32" s="177"/>
      <c r="P32" s="177"/>
      <c r="Q32" s="177"/>
      <c r="R32" s="177"/>
      <c r="S32" s="183" t="s">
        <v>71</v>
      </c>
      <c r="T32" s="177"/>
      <c r="U32" s="177"/>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175">
        <v>80</v>
      </c>
      <c r="I33" s="375">
        <f t="shared" si="0"/>
        <v>160</v>
      </c>
      <c r="J33" s="71" t="s">
        <v>133</v>
      </c>
      <c r="K33" s="174"/>
      <c r="L33" s="177"/>
      <c r="M33" s="136"/>
      <c r="N33" s="185" t="s">
        <v>71</v>
      </c>
      <c r="O33" s="74"/>
      <c r="P33" s="82"/>
      <c r="Q33" s="177"/>
      <c r="R33" s="177"/>
      <c r="S33" s="177"/>
      <c r="T33" s="177"/>
      <c r="U33" s="136"/>
      <c r="V33" s="73"/>
      <c r="W33" s="56" t="s">
        <v>159</v>
      </c>
      <c r="X33" s="57" t="s">
        <v>164</v>
      </c>
      <c r="Y33" s="100"/>
      <c r="Z33" s="130">
        <v>42850</v>
      </c>
      <c r="AA33" s="130">
        <v>42852</v>
      </c>
      <c r="AB33" s="130"/>
      <c r="AC33" s="130"/>
      <c r="AD33" s="53"/>
      <c r="AE33" s="116" t="s">
        <v>74</v>
      </c>
      <c r="AF33" s="68" t="s">
        <v>167</v>
      </c>
      <c r="AH33" s="61"/>
    </row>
    <row r="34" spans="2:34" ht="55.5" customHeight="1" x14ac:dyDescent="0.2">
      <c r="B34" s="51">
        <v>18</v>
      </c>
      <c r="C34" s="186" t="s">
        <v>51</v>
      </c>
      <c r="D34" s="422" t="s">
        <v>126</v>
      </c>
      <c r="E34" s="423"/>
      <c r="F34" s="437"/>
      <c r="G34" s="64" t="s">
        <v>73</v>
      </c>
      <c r="H34" s="175">
        <v>80</v>
      </c>
      <c r="I34" s="377"/>
      <c r="J34" s="71" t="s">
        <v>133</v>
      </c>
      <c r="K34" s="174"/>
      <c r="L34" s="177"/>
      <c r="M34" s="136"/>
      <c r="N34" s="177"/>
      <c r="O34" s="177"/>
      <c r="P34" s="177"/>
      <c r="Q34" s="177"/>
      <c r="R34" s="177"/>
      <c r="S34" s="72" t="s">
        <v>71</v>
      </c>
      <c r="T34" s="177"/>
      <c r="U34" s="136"/>
      <c r="V34" s="73"/>
      <c r="W34" s="56"/>
      <c r="X34" s="57"/>
      <c r="Y34" s="58"/>
      <c r="Z34" s="130"/>
      <c r="AA34" s="130"/>
      <c r="AB34" s="130"/>
      <c r="AC34" s="130"/>
      <c r="AD34" s="53"/>
      <c r="AE34" s="116"/>
      <c r="AF34" s="68" t="s">
        <v>173</v>
      </c>
      <c r="AH34" s="61"/>
    </row>
    <row r="35" spans="2:34" ht="210.75" customHeight="1" x14ac:dyDescent="0.2">
      <c r="B35" s="51">
        <v>19</v>
      </c>
      <c r="C35" s="186" t="s">
        <v>52</v>
      </c>
      <c r="D35" s="422" t="s">
        <v>124</v>
      </c>
      <c r="E35" s="423"/>
      <c r="F35" s="438">
        <v>2</v>
      </c>
      <c r="G35" s="64" t="s">
        <v>27</v>
      </c>
      <c r="H35" s="175">
        <v>80</v>
      </c>
      <c r="I35" s="375"/>
      <c r="J35" s="71" t="s">
        <v>133</v>
      </c>
      <c r="K35" s="174"/>
      <c r="L35" s="177"/>
      <c r="M35" s="177"/>
      <c r="N35" s="177"/>
      <c r="O35" s="75" t="s">
        <v>71</v>
      </c>
      <c r="P35" s="136"/>
      <c r="Q35" s="177"/>
      <c r="R35" s="136"/>
      <c r="S35" s="181"/>
      <c r="T35" s="177"/>
      <c r="U35" s="177"/>
      <c r="V35" s="73"/>
      <c r="W35" s="56" t="s">
        <v>159</v>
      </c>
      <c r="X35" s="57" t="s">
        <v>164</v>
      </c>
      <c r="Y35" s="58"/>
      <c r="Z35" s="130">
        <v>42885</v>
      </c>
      <c r="AA35" s="130">
        <v>42886</v>
      </c>
      <c r="AB35" s="130"/>
      <c r="AC35" s="130"/>
      <c r="AD35" s="53"/>
      <c r="AE35" s="117" t="s">
        <v>74</v>
      </c>
      <c r="AF35" s="68" t="s">
        <v>169</v>
      </c>
      <c r="AH35" s="61"/>
    </row>
    <row r="36" spans="2:34" ht="81.75" customHeight="1" x14ac:dyDescent="0.2">
      <c r="B36" s="51">
        <v>20</v>
      </c>
      <c r="C36" s="186" t="s">
        <v>52</v>
      </c>
      <c r="D36" s="422" t="s">
        <v>126</v>
      </c>
      <c r="E36" s="423"/>
      <c r="F36" s="437"/>
      <c r="G36" s="174" t="s">
        <v>32</v>
      </c>
      <c r="H36" s="175">
        <v>96</v>
      </c>
      <c r="I36" s="377"/>
      <c r="J36" s="71" t="s">
        <v>133</v>
      </c>
      <c r="K36" s="66"/>
      <c r="L36" s="82"/>
      <c r="M36" s="82"/>
      <c r="N36" s="82"/>
      <c r="O36" s="95"/>
      <c r="P36" s="177"/>
      <c r="Q36" s="82"/>
      <c r="R36" s="136"/>
      <c r="S36" s="82"/>
      <c r="T36" s="183" t="s">
        <v>71</v>
      </c>
      <c r="U36" s="82"/>
      <c r="V36" s="62"/>
      <c r="W36" s="56"/>
      <c r="X36" s="57"/>
      <c r="Y36" s="100"/>
      <c r="Z36" s="130"/>
      <c r="AA36" s="130"/>
      <c r="AB36" s="130"/>
      <c r="AC36" s="130"/>
      <c r="AD36" s="53"/>
      <c r="AE36" s="117"/>
      <c r="AF36" s="97" t="s">
        <v>172</v>
      </c>
      <c r="AH36" s="61"/>
    </row>
    <row r="37" spans="2:34" ht="222.75" customHeight="1" x14ac:dyDescent="0.2">
      <c r="B37" s="51">
        <v>21</v>
      </c>
      <c r="C37" s="186" t="s">
        <v>91</v>
      </c>
      <c r="D37" s="434" t="s">
        <v>134</v>
      </c>
      <c r="E37" s="435"/>
      <c r="F37" s="436">
        <v>2</v>
      </c>
      <c r="G37" s="64" t="s">
        <v>27</v>
      </c>
      <c r="H37" s="175">
        <v>80</v>
      </c>
      <c r="I37" s="426">
        <f t="shared" si="0"/>
        <v>160</v>
      </c>
      <c r="J37" s="65" t="s">
        <v>129</v>
      </c>
      <c r="K37" s="66"/>
      <c r="L37" s="82"/>
      <c r="M37" s="82"/>
      <c r="N37" s="82"/>
      <c r="O37" s="187" t="s">
        <v>71</v>
      </c>
      <c r="P37" s="82"/>
      <c r="Q37" s="82"/>
      <c r="R37" s="82"/>
      <c r="S37" s="82"/>
      <c r="T37" s="82"/>
      <c r="U37" s="82"/>
      <c r="V37" s="84"/>
      <c r="W37" s="56" t="s">
        <v>159</v>
      </c>
      <c r="X37" s="57" t="s">
        <v>157</v>
      </c>
      <c r="Y37" s="58"/>
      <c r="Z37" s="130">
        <v>42885</v>
      </c>
      <c r="AA37" s="130"/>
      <c r="AB37" s="130"/>
      <c r="AC37" s="130"/>
      <c r="AD37" s="53"/>
      <c r="AE37" s="66" t="s">
        <v>74</v>
      </c>
      <c r="AF37" s="68" t="s">
        <v>168</v>
      </c>
      <c r="AH37" s="61"/>
    </row>
    <row r="38" spans="2:34" ht="52.5" customHeight="1" x14ac:dyDescent="0.2">
      <c r="B38" s="51">
        <v>22</v>
      </c>
      <c r="C38" s="186" t="s">
        <v>91</v>
      </c>
      <c r="D38" s="422" t="s">
        <v>126</v>
      </c>
      <c r="E38" s="423"/>
      <c r="F38" s="437"/>
      <c r="G38" s="64" t="s">
        <v>32</v>
      </c>
      <c r="H38" s="175">
        <v>80</v>
      </c>
      <c r="I38" s="377"/>
      <c r="J38" s="65" t="s">
        <v>129</v>
      </c>
      <c r="K38" s="66"/>
      <c r="L38" s="82"/>
      <c r="M38" s="82"/>
      <c r="N38" s="82"/>
      <c r="O38" s="95"/>
      <c r="P38" s="82"/>
      <c r="Q38" s="82"/>
      <c r="R38" s="82"/>
      <c r="S38" s="82"/>
      <c r="T38" s="183" t="s">
        <v>71</v>
      </c>
      <c r="U38" s="177"/>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172">
        <v>80</v>
      </c>
      <c r="I39" s="375"/>
      <c r="J39" s="65" t="s">
        <v>129</v>
      </c>
      <c r="K39" s="66"/>
      <c r="L39" s="82"/>
      <c r="M39" s="136"/>
      <c r="N39" s="74"/>
      <c r="O39" s="177"/>
      <c r="P39" s="82"/>
      <c r="Q39" s="185" t="s">
        <v>71</v>
      </c>
      <c r="R39" s="82"/>
      <c r="S39" s="136"/>
      <c r="T39" s="82"/>
      <c r="U39" s="136"/>
      <c r="V39" s="62"/>
      <c r="W39" s="56"/>
      <c r="X39" s="57"/>
      <c r="Y39" s="58"/>
      <c r="Z39" s="130"/>
      <c r="AA39" s="119"/>
      <c r="AB39" s="119"/>
      <c r="AC39" s="119"/>
      <c r="AD39" s="53"/>
      <c r="AE39" s="116"/>
      <c r="AF39" s="60" t="s">
        <v>165</v>
      </c>
      <c r="AH39" s="61"/>
    </row>
    <row r="40" spans="2:34" ht="81.75" customHeight="1" x14ac:dyDescent="0.2">
      <c r="B40" s="51">
        <v>24</v>
      </c>
      <c r="C40" s="188" t="s">
        <v>50</v>
      </c>
      <c r="D40" s="422" t="s">
        <v>126</v>
      </c>
      <c r="E40" s="423"/>
      <c r="F40" s="437"/>
      <c r="G40" s="64" t="s">
        <v>33</v>
      </c>
      <c r="H40" s="172">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178</v>
      </c>
      <c r="AH40" s="61"/>
    </row>
    <row r="41" spans="2:34" ht="76.5" customHeight="1" x14ac:dyDescent="0.2">
      <c r="B41" s="51">
        <v>25</v>
      </c>
      <c r="C41" s="189" t="s">
        <v>53</v>
      </c>
      <c r="D41" s="422" t="s">
        <v>103</v>
      </c>
      <c r="E41" s="423"/>
      <c r="F41" s="424">
        <v>2</v>
      </c>
      <c r="G41" s="64" t="s">
        <v>28</v>
      </c>
      <c r="H41" s="175">
        <v>80</v>
      </c>
      <c r="I41" s="426">
        <f t="shared" si="0"/>
        <v>160</v>
      </c>
      <c r="J41" s="143" t="s">
        <v>54</v>
      </c>
      <c r="K41" s="66"/>
      <c r="L41" s="82"/>
      <c r="M41" s="82"/>
      <c r="N41" s="82"/>
      <c r="O41" s="82"/>
      <c r="P41" s="72" t="s">
        <v>71</v>
      </c>
      <c r="Q41" s="82"/>
      <c r="R41" s="82"/>
      <c r="S41" s="82"/>
      <c r="T41" s="82"/>
      <c r="U41" s="82"/>
      <c r="V41" s="62"/>
      <c r="W41" s="146"/>
      <c r="X41" s="147"/>
      <c r="Y41" s="65"/>
      <c r="Z41" s="148"/>
      <c r="AA41" s="148"/>
      <c r="AB41" s="148"/>
      <c r="AC41" s="148"/>
      <c r="AD41" s="149"/>
      <c r="AE41" s="275"/>
      <c r="AF41" s="60" t="s">
        <v>166</v>
      </c>
      <c r="AH41" s="61"/>
    </row>
    <row r="42" spans="2:34" ht="49.5" customHeight="1" thickBot="1" x14ac:dyDescent="0.25">
      <c r="B42" s="51">
        <v>26</v>
      </c>
      <c r="C42" s="190" t="s">
        <v>53</v>
      </c>
      <c r="D42" s="428" t="s">
        <v>104</v>
      </c>
      <c r="E42" s="429"/>
      <c r="F42" s="425"/>
      <c r="G42" s="150" t="s">
        <v>32</v>
      </c>
      <c r="H42" s="176">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60"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6</v>
      </c>
      <c r="G45" s="406" t="s">
        <v>107</v>
      </c>
      <c r="H45" s="407"/>
      <c r="I45" s="11">
        <f>SUM(Y17:Y42)</f>
        <v>480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19</v>
      </c>
      <c r="G46" s="420" t="s">
        <v>59</v>
      </c>
      <c r="H46" s="421"/>
      <c r="I46" s="12">
        <f>I44-I45</f>
        <v>992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0.24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252" t="s">
        <v>85</v>
      </c>
      <c r="G53" s="141"/>
      <c r="H53" s="205"/>
      <c r="I53" s="204" t="s">
        <v>98</v>
      </c>
      <c r="J53" s="63" t="s">
        <v>133</v>
      </c>
      <c r="K53" s="253"/>
      <c r="L53" s="253"/>
      <c r="M53" s="253"/>
      <c r="N53" s="253"/>
      <c r="O53" s="253"/>
      <c r="P53" s="253"/>
      <c r="Q53" s="253"/>
      <c r="R53" s="253"/>
      <c r="S53" s="253"/>
      <c r="T53" s="82"/>
      <c r="U53" s="253"/>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252" t="s">
        <v>85</v>
      </c>
      <c r="G54" s="141" t="s">
        <v>92</v>
      </c>
      <c r="H54" s="76">
        <f>8</f>
        <v>8</v>
      </c>
      <c r="I54" s="205">
        <f>H54*12</f>
        <v>96</v>
      </c>
      <c r="J54" s="254"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258" t="s">
        <v>188</v>
      </c>
      <c r="AH54" s="61"/>
    </row>
    <row r="55" spans="2:34" ht="96" customHeight="1" x14ac:dyDescent="0.2">
      <c r="B55" s="169">
        <f t="shared" si="1"/>
        <v>4</v>
      </c>
      <c r="C55" s="164" t="s">
        <v>95</v>
      </c>
      <c r="D55" s="368" t="s">
        <v>94</v>
      </c>
      <c r="E55" s="369"/>
      <c r="F55" s="252"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218</v>
      </c>
      <c r="AH55" s="61"/>
    </row>
    <row r="56" spans="2:34" ht="43.5" customHeight="1" x14ac:dyDescent="0.2">
      <c r="B56" s="169">
        <f t="shared" si="1"/>
        <v>5</v>
      </c>
      <c r="C56" s="164" t="s">
        <v>95</v>
      </c>
      <c r="D56" s="368" t="s">
        <v>97</v>
      </c>
      <c r="E56" s="369"/>
      <c r="F56" s="252" t="s">
        <v>85</v>
      </c>
      <c r="G56" s="141" t="s">
        <v>24</v>
      </c>
      <c r="H56" s="76">
        <v>40</v>
      </c>
      <c r="I56" s="205" t="s">
        <v>96</v>
      </c>
      <c r="J56" s="63" t="s">
        <v>133</v>
      </c>
      <c r="K56" s="253"/>
      <c r="L56" s="67" t="s">
        <v>71</v>
      </c>
      <c r="M56" s="253"/>
      <c r="N56" s="253"/>
      <c r="O56" s="253"/>
      <c r="P56" s="253"/>
      <c r="Q56" s="253"/>
      <c r="R56" s="253"/>
      <c r="S56" s="253"/>
      <c r="T56" s="82"/>
      <c r="U56" s="253"/>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53"/>
      <c r="M57" s="253"/>
      <c r="N57" s="253"/>
      <c r="O57" s="253"/>
      <c r="P57" s="253"/>
      <c r="Q57" s="253"/>
      <c r="R57" s="253"/>
      <c r="S57" s="253"/>
      <c r="T57" s="82"/>
      <c r="U57" s="253"/>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252">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252">
        <v>32</v>
      </c>
      <c r="I59" s="375">
        <f>SUM(H59:H62)</f>
        <v>128</v>
      </c>
      <c r="J59" s="71" t="s">
        <v>130</v>
      </c>
      <c r="K59" s="75" t="s">
        <v>71</v>
      </c>
      <c r="L59" s="252"/>
      <c r="M59" s="252"/>
      <c r="N59" s="252"/>
      <c r="O59" s="252"/>
      <c r="P59" s="252"/>
      <c r="Q59" s="252"/>
      <c r="R59" s="252"/>
      <c r="S59" s="252"/>
      <c r="T59" s="252"/>
      <c r="U59" s="252"/>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52">
        <v>32</v>
      </c>
      <c r="I60" s="376"/>
      <c r="J60" s="71" t="s">
        <v>130</v>
      </c>
      <c r="K60" s="252"/>
      <c r="L60" s="252"/>
      <c r="M60" s="252"/>
      <c r="N60" s="75" t="s">
        <v>71</v>
      </c>
      <c r="O60" s="252"/>
      <c r="P60" s="252"/>
      <c r="Q60" s="252"/>
      <c r="R60" s="252"/>
      <c r="S60" s="252"/>
      <c r="T60" s="252"/>
      <c r="U60" s="252"/>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52">
        <v>32</v>
      </c>
      <c r="I61" s="376"/>
      <c r="J61" s="71" t="s">
        <v>130</v>
      </c>
      <c r="K61" s="252"/>
      <c r="L61" s="252"/>
      <c r="M61" s="252"/>
      <c r="N61" s="252"/>
      <c r="O61" s="252"/>
      <c r="P61" s="252"/>
      <c r="Q61" s="75" t="s">
        <v>71</v>
      </c>
      <c r="R61" s="252"/>
      <c r="S61" s="252"/>
      <c r="T61" s="252"/>
      <c r="U61" s="252"/>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52">
        <v>32</v>
      </c>
      <c r="I62" s="377"/>
      <c r="J62" s="71" t="s">
        <v>130</v>
      </c>
      <c r="K62" s="252"/>
      <c r="L62" s="252"/>
      <c r="M62" s="252"/>
      <c r="N62" s="252"/>
      <c r="O62" s="252"/>
      <c r="P62" s="252"/>
      <c r="Q62" s="252"/>
      <c r="R62" s="252"/>
      <c r="S62" s="252"/>
      <c r="T62" s="75" t="s">
        <v>71</v>
      </c>
      <c r="U62" s="252"/>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52">
        <v>80</v>
      </c>
      <c r="I63" s="96"/>
      <c r="J63" s="69" t="s">
        <v>139</v>
      </c>
      <c r="K63" s="253"/>
      <c r="L63" s="75" t="s">
        <v>71</v>
      </c>
      <c r="M63" s="253"/>
      <c r="N63" s="253"/>
      <c r="O63" s="253"/>
      <c r="P63" s="253"/>
      <c r="Q63" s="253"/>
      <c r="R63" s="253"/>
      <c r="S63" s="253"/>
      <c r="T63" s="82"/>
      <c r="U63" s="253"/>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52">
        <v>56</v>
      </c>
      <c r="I64" s="375"/>
      <c r="J64" s="71" t="s">
        <v>130</v>
      </c>
      <c r="K64" s="252"/>
      <c r="L64" s="18"/>
      <c r="M64" s="75" t="s">
        <v>71</v>
      </c>
      <c r="N64" s="252"/>
      <c r="O64" s="252"/>
      <c r="P64" s="252"/>
      <c r="Q64" s="252"/>
      <c r="R64" s="252"/>
      <c r="S64" s="252"/>
      <c r="T64" s="252"/>
      <c r="U64" s="252"/>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52">
        <v>56</v>
      </c>
      <c r="I65" s="376"/>
      <c r="J65" s="71" t="s">
        <v>130</v>
      </c>
      <c r="K65" s="252"/>
      <c r="L65" s="252"/>
      <c r="M65" s="18"/>
      <c r="N65" s="252"/>
      <c r="O65" s="252"/>
      <c r="P65" s="252"/>
      <c r="Q65" s="72" t="s">
        <v>71</v>
      </c>
      <c r="R65" s="252"/>
      <c r="S65" s="252"/>
      <c r="T65" s="252"/>
      <c r="U65" s="252"/>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52">
        <v>56</v>
      </c>
      <c r="I66" s="377"/>
      <c r="J66" s="71" t="s">
        <v>130</v>
      </c>
      <c r="K66" s="252"/>
      <c r="L66" s="252"/>
      <c r="M66" s="252"/>
      <c r="N66" s="252"/>
      <c r="O66" s="252"/>
      <c r="P66" s="252"/>
      <c r="Q66" s="252"/>
      <c r="R66" s="252"/>
      <c r="S66" s="252"/>
      <c r="T66" s="252"/>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54">
        <v>48</v>
      </c>
      <c r="I67" s="378"/>
      <c r="J67" s="71" t="s">
        <v>130</v>
      </c>
      <c r="K67" s="252"/>
      <c r="L67" s="75" t="s">
        <v>71</v>
      </c>
      <c r="M67" s="252"/>
      <c r="N67" s="252"/>
      <c r="O67" s="252"/>
      <c r="P67" s="252"/>
      <c r="Q67" s="252"/>
      <c r="R67" s="252"/>
      <c r="S67" s="252"/>
      <c r="T67" s="252"/>
      <c r="U67" s="252"/>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54">
        <v>48</v>
      </c>
      <c r="I68" s="379"/>
      <c r="J68" s="71" t="s">
        <v>130</v>
      </c>
      <c r="K68" s="252"/>
      <c r="L68" s="252"/>
      <c r="M68" s="252"/>
      <c r="N68" s="75" t="s">
        <v>71</v>
      </c>
      <c r="O68" s="252"/>
      <c r="P68" s="252"/>
      <c r="Q68" s="252"/>
      <c r="R68" s="252"/>
      <c r="S68" s="252"/>
      <c r="T68" s="252"/>
      <c r="U68" s="252"/>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54">
        <v>48</v>
      </c>
      <c r="I69" s="379"/>
      <c r="J69" s="71" t="s">
        <v>130</v>
      </c>
      <c r="K69" s="252"/>
      <c r="L69" s="252"/>
      <c r="M69" s="252"/>
      <c r="N69" s="252"/>
      <c r="O69" s="75" t="s">
        <v>71</v>
      </c>
      <c r="P69" s="252"/>
      <c r="Q69" s="252"/>
      <c r="R69" s="252"/>
      <c r="S69" s="252"/>
      <c r="T69" s="252"/>
      <c r="U69" s="252"/>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54">
        <v>48</v>
      </c>
      <c r="I70" s="379"/>
      <c r="J70" s="71" t="s">
        <v>130</v>
      </c>
      <c r="K70" s="252"/>
      <c r="L70" s="252"/>
      <c r="M70" s="252"/>
      <c r="N70" s="252"/>
      <c r="O70" s="252"/>
      <c r="P70" s="252"/>
      <c r="Q70" s="75" t="s">
        <v>71</v>
      </c>
      <c r="R70" s="252"/>
      <c r="S70" s="252"/>
      <c r="T70" s="252"/>
      <c r="U70" s="252"/>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54">
        <v>48</v>
      </c>
      <c r="I71" s="380"/>
      <c r="J71" s="71" t="s">
        <v>130</v>
      </c>
      <c r="K71" s="252"/>
      <c r="L71" s="252"/>
      <c r="M71" s="252"/>
      <c r="N71" s="252"/>
      <c r="O71" s="252"/>
      <c r="P71" s="252"/>
      <c r="Q71" s="252"/>
      <c r="R71" s="252"/>
      <c r="S71" s="75" t="s">
        <v>71</v>
      </c>
      <c r="T71" s="252"/>
      <c r="U71" s="252"/>
      <c r="V71" s="55"/>
      <c r="W71" s="103"/>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251"/>
      <c r="M72" s="254"/>
      <c r="N72" s="251"/>
      <c r="O72" s="95"/>
      <c r="P72" s="251"/>
      <c r="Q72" s="251"/>
      <c r="R72" s="251"/>
      <c r="S72" s="251"/>
      <c r="T72" s="251"/>
      <c r="U72" s="79"/>
      <c r="V72" s="230"/>
      <c r="W72" s="101"/>
      <c r="X72" s="57" t="s">
        <v>201</v>
      </c>
      <c r="Y72" s="57" t="s">
        <v>201</v>
      </c>
      <c r="Z72" s="57" t="s">
        <v>201</v>
      </c>
      <c r="AA72" s="57" t="s">
        <v>201</v>
      </c>
      <c r="AB72" s="57" t="s">
        <v>201</v>
      </c>
      <c r="AC72" s="57" t="s">
        <v>201</v>
      </c>
      <c r="AD72" s="57" t="s">
        <v>201</v>
      </c>
      <c r="AE72" s="80"/>
      <c r="AF72" s="259" t="s">
        <v>201</v>
      </c>
      <c r="AH72" s="61"/>
    </row>
    <row r="73" spans="2:34" ht="45.75" customHeight="1" x14ac:dyDescent="0.2">
      <c r="B73" s="169">
        <f t="shared" si="1"/>
        <v>22</v>
      </c>
      <c r="C73" s="167" t="s">
        <v>69</v>
      </c>
      <c r="D73" s="368" t="s">
        <v>116</v>
      </c>
      <c r="E73" s="369"/>
      <c r="F73" s="63" t="s">
        <v>85</v>
      </c>
      <c r="G73" s="141" t="s">
        <v>27</v>
      </c>
      <c r="H73" s="213">
        <v>40</v>
      </c>
      <c r="I73" s="205"/>
      <c r="J73" s="69" t="s">
        <v>128</v>
      </c>
      <c r="K73" s="253"/>
      <c r="L73" s="253"/>
      <c r="M73" s="253"/>
      <c r="N73" s="254"/>
      <c r="O73" s="75" t="s">
        <v>71</v>
      </c>
      <c r="P73" s="253"/>
      <c r="Q73" s="253"/>
      <c r="R73" s="253"/>
      <c r="S73" s="253"/>
      <c r="T73" s="253"/>
      <c r="U73" s="74"/>
      <c r="V73" s="228"/>
      <c r="W73" s="101"/>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253"/>
      <c r="L74" s="253"/>
      <c r="M74" s="253"/>
      <c r="N74" s="253"/>
      <c r="O74" s="82"/>
      <c r="P74" s="253"/>
      <c r="Q74" s="253"/>
      <c r="R74" s="254"/>
      <c r="S74" s="75" t="s">
        <v>71</v>
      </c>
      <c r="T74" s="253"/>
      <c r="U74" s="74"/>
      <c r="V74" s="228"/>
      <c r="W74" s="101"/>
      <c r="X74" s="57"/>
      <c r="Y74" s="58"/>
      <c r="Z74" s="130"/>
      <c r="AA74" s="130"/>
      <c r="AB74" s="130"/>
      <c r="AC74" s="130"/>
      <c r="AD74" s="130"/>
      <c r="AE74" s="80"/>
      <c r="AF74" s="259"/>
      <c r="AH74" s="61"/>
    </row>
    <row r="75" spans="2:34" ht="42.75" customHeight="1" x14ac:dyDescent="0.2">
      <c r="B75" s="169">
        <f t="shared" si="1"/>
        <v>24</v>
      </c>
      <c r="C75" s="165" t="s">
        <v>69</v>
      </c>
      <c r="D75" s="368" t="s">
        <v>84</v>
      </c>
      <c r="E75" s="369"/>
      <c r="F75" s="63" t="s">
        <v>85</v>
      </c>
      <c r="G75" s="141" t="s">
        <v>24</v>
      </c>
      <c r="H75" s="254">
        <v>32</v>
      </c>
      <c r="I75" s="205"/>
      <c r="J75" s="69" t="s">
        <v>125</v>
      </c>
      <c r="K75" s="253"/>
      <c r="L75" s="75" t="s">
        <v>71</v>
      </c>
      <c r="M75" s="253"/>
      <c r="N75" s="253"/>
      <c r="O75" s="82"/>
      <c r="P75" s="253"/>
      <c r="Q75" s="253"/>
      <c r="R75" s="253"/>
      <c r="S75" s="253"/>
      <c r="T75" s="253"/>
      <c r="U75" s="74"/>
      <c r="V75" s="228"/>
      <c r="W75" s="101"/>
      <c r="X75" s="81"/>
      <c r="Y75" s="58"/>
      <c r="Z75" s="130"/>
      <c r="AA75" s="130"/>
      <c r="AB75" s="130"/>
      <c r="AC75" s="130"/>
      <c r="AD75" s="130"/>
      <c r="AE75" s="80"/>
      <c r="AF75" s="259" t="s">
        <v>154</v>
      </c>
      <c r="AH75" s="61"/>
    </row>
    <row r="76" spans="2:34" ht="42.75" customHeight="1" x14ac:dyDescent="0.2">
      <c r="B76" s="169">
        <f t="shared" si="1"/>
        <v>25</v>
      </c>
      <c r="C76" s="165" t="s">
        <v>69</v>
      </c>
      <c r="D76" s="368" t="s">
        <v>84</v>
      </c>
      <c r="E76" s="369"/>
      <c r="F76" s="63" t="s">
        <v>85</v>
      </c>
      <c r="G76" s="99" t="s">
        <v>29</v>
      </c>
      <c r="H76" s="254">
        <v>32</v>
      </c>
      <c r="I76" s="205"/>
      <c r="J76" s="69" t="s">
        <v>125</v>
      </c>
      <c r="K76" s="253"/>
      <c r="L76" s="253"/>
      <c r="M76" s="253"/>
      <c r="N76" s="253"/>
      <c r="O76" s="82"/>
      <c r="P76" s="253"/>
      <c r="Q76" s="295"/>
      <c r="R76" s="253"/>
      <c r="S76" s="253"/>
      <c r="T76" s="253"/>
      <c r="U76" s="74"/>
      <c r="V76" s="228"/>
      <c r="W76" s="101"/>
      <c r="X76" s="81"/>
      <c r="Y76" s="58"/>
      <c r="Z76" s="130"/>
      <c r="AA76" s="130"/>
      <c r="AB76" s="130"/>
      <c r="AC76" s="130"/>
      <c r="AD76" s="130"/>
      <c r="AE76" s="80"/>
      <c r="AF76" s="259" t="s">
        <v>182</v>
      </c>
      <c r="AH76" s="61"/>
    </row>
    <row r="77" spans="2:34" ht="66.75" customHeight="1" x14ac:dyDescent="0.2">
      <c r="B77" s="169">
        <f t="shared" si="1"/>
        <v>26</v>
      </c>
      <c r="C77" s="165" t="s">
        <v>69</v>
      </c>
      <c r="D77" s="368" t="s">
        <v>144</v>
      </c>
      <c r="E77" s="369"/>
      <c r="F77" s="63" t="s">
        <v>85</v>
      </c>
      <c r="G77" s="141"/>
      <c r="H77" s="254">
        <v>40</v>
      </c>
      <c r="I77" s="205"/>
      <c r="J77" s="69" t="s">
        <v>125</v>
      </c>
      <c r="K77" s="253"/>
      <c r="L77" s="253"/>
      <c r="M77" s="253"/>
      <c r="N77" s="253"/>
      <c r="O77" s="254"/>
      <c r="P77" s="253"/>
      <c r="Q77" s="75" t="s">
        <v>71</v>
      </c>
      <c r="R77" s="253"/>
      <c r="S77" s="253"/>
      <c r="T77" s="253"/>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54">
        <v>32</v>
      </c>
      <c r="I78" s="205"/>
      <c r="J78" s="69" t="s">
        <v>128</v>
      </c>
      <c r="K78" s="75" t="s">
        <v>71</v>
      </c>
      <c r="L78" s="253"/>
      <c r="M78" s="253"/>
      <c r="N78" s="82"/>
      <c r="O78" s="82"/>
      <c r="P78" s="253"/>
      <c r="Q78" s="82"/>
      <c r="R78" s="82"/>
      <c r="S78" s="253"/>
      <c r="T78" s="253"/>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254">
        <v>32</v>
      </c>
      <c r="I79" s="205"/>
      <c r="J79" s="69" t="s">
        <v>128</v>
      </c>
      <c r="K79" s="82"/>
      <c r="L79" s="253"/>
      <c r="M79" s="253"/>
      <c r="N79" s="82"/>
      <c r="O79" s="82"/>
      <c r="P79" s="253"/>
      <c r="Q79" s="75" t="s">
        <v>71</v>
      </c>
      <c r="R79" s="18"/>
      <c r="S79" s="253"/>
      <c r="T79" s="253"/>
      <c r="U79" s="74"/>
      <c r="V79" s="139"/>
      <c r="W79" s="101"/>
      <c r="X79" s="57"/>
      <c r="Y79" s="58"/>
      <c r="Z79" s="130"/>
      <c r="AA79" s="130"/>
      <c r="AB79" s="130"/>
      <c r="AC79" s="130"/>
      <c r="AD79" s="130"/>
      <c r="AE79" s="80"/>
      <c r="AF79" s="259"/>
      <c r="AH79" s="61"/>
    </row>
    <row r="80" spans="2:34" ht="147.75" customHeight="1" x14ac:dyDescent="0.2">
      <c r="B80" s="169">
        <f t="shared" si="1"/>
        <v>29</v>
      </c>
      <c r="C80" s="216" t="s">
        <v>119</v>
      </c>
      <c r="D80" s="370" t="s">
        <v>120</v>
      </c>
      <c r="E80" s="370"/>
      <c r="F80" s="254" t="s">
        <v>85</v>
      </c>
      <c r="G80" s="141" t="s">
        <v>27</v>
      </c>
      <c r="H80" s="254">
        <v>32</v>
      </c>
      <c r="I80" s="205"/>
      <c r="J80" s="252" t="s">
        <v>133</v>
      </c>
      <c r="K80" s="253"/>
      <c r="L80" s="253"/>
      <c r="M80" s="253"/>
      <c r="N80" s="253"/>
      <c r="O80" s="75" t="s">
        <v>71</v>
      </c>
      <c r="P80" s="253"/>
      <c r="Q80" s="253"/>
      <c r="R80" s="253"/>
      <c r="S80" s="253"/>
      <c r="T80" s="253"/>
      <c r="U80" s="253"/>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54" t="s">
        <v>85</v>
      </c>
      <c r="G81" s="141" t="s">
        <v>33</v>
      </c>
      <c r="H81" s="254">
        <v>32</v>
      </c>
      <c r="I81" s="205"/>
      <c r="J81" s="252" t="s">
        <v>133</v>
      </c>
      <c r="K81" s="253"/>
      <c r="L81" s="253"/>
      <c r="M81" s="253"/>
      <c r="N81" s="253"/>
      <c r="O81" s="253"/>
      <c r="P81" s="253"/>
      <c r="Q81" s="253"/>
      <c r="R81" s="253"/>
      <c r="S81" s="253"/>
      <c r="T81" s="253"/>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254" t="s">
        <v>85</v>
      </c>
      <c r="G82" s="141" t="s">
        <v>25</v>
      </c>
      <c r="H82" s="254">
        <v>32</v>
      </c>
      <c r="I82" s="205"/>
      <c r="J82" s="252" t="s">
        <v>133</v>
      </c>
      <c r="K82" s="253"/>
      <c r="L82" s="253"/>
      <c r="M82" s="75" t="s">
        <v>71</v>
      </c>
      <c r="N82" s="253"/>
      <c r="O82" s="253"/>
      <c r="P82" s="253"/>
      <c r="Q82" s="253"/>
      <c r="R82" s="253"/>
      <c r="S82" s="253"/>
      <c r="T82" s="253"/>
      <c r="U82" s="253"/>
      <c r="V82" s="228"/>
      <c r="W82" s="101"/>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254" t="s">
        <v>85</v>
      </c>
      <c r="G83" s="141" t="s">
        <v>23</v>
      </c>
      <c r="H83" s="254">
        <v>32</v>
      </c>
      <c r="I83" s="205"/>
      <c r="J83" s="252" t="s">
        <v>133</v>
      </c>
      <c r="K83" s="75" t="s">
        <v>71</v>
      </c>
      <c r="L83" s="253"/>
      <c r="M83" s="254"/>
      <c r="N83" s="253"/>
      <c r="O83" s="253"/>
      <c r="P83" s="253"/>
      <c r="Q83" s="253"/>
      <c r="R83" s="253"/>
      <c r="S83" s="253"/>
      <c r="T83" s="253"/>
      <c r="U83" s="253"/>
      <c r="V83" s="228"/>
      <c r="W83" s="101"/>
      <c r="X83" s="57" t="s">
        <v>154</v>
      </c>
      <c r="Y83" s="57" t="s">
        <v>154</v>
      </c>
      <c r="Z83" s="57" t="s">
        <v>154</v>
      </c>
      <c r="AA83" s="57" t="s">
        <v>154</v>
      </c>
      <c r="AB83" s="57" t="s">
        <v>154</v>
      </c>
      <c r="AC83" s="57" t="s">
        <v>154</v>
      </c>
      <c r="AD83" s="57" t="s">
        <v>154</v>
      </c>
      <c r="AE83" s="57" t="s">
        <v>154</v>
      </c>
      <c r="AF83" s="259" t="s">
        <v>216</v>
      </c>
      <c r="AH83" s="61"/>
    </row>
    <row r="84" spans="2:34" ht="77.25" customHeight="1" x14ac:dyDescent="0.2">
      <c r="B84" s="169">
        <f>B82+1</f>
        <v>32</v>
      </c>
      <c r="C84" s="216" t="s">
        <v>52</v>
      </c>
      <c r="D84" s="366" t="s">
        <v>147</v>
      </c>
      <c r="E84" s="366"/>
      <c r="F84" s="254" t="s">
        <v>85</v>
      </c>
      <c r="G84" s="141" t="s">
        <v>23</v>
      </c>
      <c r="H84" s="254">
        <v>32</v>
      </c>
      <c r="I84" s="205"/>
      <c r="J84" s="252" t="s">
        <v>133</v>
      </c>
      <c r="K84" s="75" t="s">
        <v>71</v>
      </c>
      <c r="L84" s="253"/>
      <c r="M84" s="254"/>
      <c r="N84" s="253"/>
      <c r="O84" s="253"/>
      <c r="P84" s="253"/>
      <c r="Q84" s="253"/>
      <c r="R84" s="253"/>
      <c r="S84" s="253"/>
      <c r="T84" s="253"/>
      <c r="U84" s="253"/>
      <c r="V84" s="228"/>
      <c r="W84" s="101" t="s">
        <v>72</v>
      </c>
      <c r="X84" s="217" t="s">
        <v>164</v>
      </c>
      <c r="Y84" s="58">
        <v>12</v>
      </c>
      <c r="Z84" s="102" t="s">
        <v>201</v>
      </c>
      <c r="AA84" s="130" t="s">
        <v>153</v>
      </c>
      <c r="AB84" s="130" t="s">
        <v>153</v>
      </c>
      <c r="AC84" s="130" t="s">
        <v>153</v>
      </c>
      <c r="AD84" s="145" t="s">
        <v>201</v>
      </c>
      <c r="AE84" s="80" t="s">
        <v>72</v>
      </c>
      <c r="AF84" s="259" t="s">
        <v>220</v>
      </c>
      <c r="AH84" s="61"/>
    </row>
    <row r="85" spans="2:34" ht="93.75" customHeight="1" x14ac:dyDescent="0.2">
      <c r="B85" s="169">
        <f>B83+1</f>
        <v>33</v>
      </c>
      <c r="C85" s="216" t="s">
        <v>52</v>
      </c>
      <c r="D85" s="366" t="s">
        <v>147</v>
      </c>
      <c r="E85" s="366"/>
      <c r="F85" s="254" t="s">
        <v>85</v>
      </c>
      <c r="G85" s="141" t="s">
        <v>25</v>
      </c>
      <c r="H85" s="254">
        <v>32</v>
      </c>
      <c r="I85" s="205"/>
      <c r="J85" s="252" t="s">
        <v>133</v>
      </c>
      <c r="K85" s="254"/>
      <c r="L85" s="253"/>
      <c r="M85" s="75" t="s">
        <v>71</v>
      </c>
      <c r="N85" s="253"/>
      <c r="O85" s="253"/>
      <c r="P85" s="253"/>
      <c r="Q85" s="253"/>
      <c r="R85" s="253"/>
      <c r="S85" s="253"/>
      <c r="T85" s="253"/>
      <c r="U85" s="253"/>
      <c r="V85" s="228"/>
      <c r="W85" s="101" t="s">
        <v>72</v>
      </c>
      <c r="X85" s="217" t="s">
        <v>164</v>
      </c>
      <c r="Y85" s="58">
        <v>12</v>
      </c>
      <c r="Z85" s="102" t="s">
        <v>201</v>
      </c>
      <c r="AA85" s="130" t="s">
        <v>153</v>
      </c>
      <c r="AB85" s="130" t="s">
        <v>153</v>
      </c>
      <c r="AC85" s="130" t="s">
        <v>153</v>
      </c>
      <c r="AD85" s="145" t="s">
        <v>201</v>
      </c>
      <c r="AE85" s="80" t="s">
        <v>72</v>
      </c>
      <c r="AF85" s="259" t="s">
        <v>212</v>
      </c>
      <c r="AH85" s="61"/>
    </row>
    <row r="86" spans="2:34" ht="99.75" customHeight="1" x14ac:dyDescent="0.2">
      <c r="B86" s="169">
        <f t="shared" si="1"/>
        <v>34</v>
      </c>
      <c r="C86" s="216" t="s">
        <v>52</v>
      </c>
      <c r="D86" s="366" t="s">
        <v>147</v>
      </c>
      <c r="E86" s="366"/>
      <c r="F86" s="254" t="s">
        <v>85</v>
      </c>
      <c r="G86" s="141" t="s">
        <v>29</v>
      </c>
      <c r="H86" s="254">
        <v>32</v>
      </c>
      <c r="I86" s="205"/>
      <c r="J86" s="252" t="s">
        <v>133</v>
      </c>
      <c r="K86" s="254"/>
      <c r="L86" s="253"/>
      <c r="M86" s="254"/>
      <c r="N86" s="253"/>
      <c r="O86" s="253"/>
      <c r="P86" s="253"/>
      <c r="Q86" s="75" t="s">
        <v>71</v>
      </c>
      <c r="R86" s="253"/>
      <c r="S86" s="253"/>
      <c r="T86" s="253"/>
      <c r="U86" s="253"/>
      <c r="V86" s="228"/>
      <c r="W86" s="101" t="s">
        <v>72</v>
      </c>
      <c r="X86" s="217" t="s">
        <v>164</v>
      </c>
      <c r="Y86" s="58">
        <v>12</v>
      </c>
      <c r="Z86" s="102" t="s">
        <v>201</v>
      </c>
      <c r="AA86" s="130" t="s">
        <v>153</v>
      </c>
      <c r="AB86" s="130" t="s">
        <v>153</v>
      </c>
      <c r="AC86" s="130" t="s">
        <v>153</v>
      </c>
      <c r="AD86" s="145" t="s">
        <v>201</v>
      </c>
      <c r="AE86" s="80" t="s">
        <v>72</v>
      </c>
      <c r="AF86" s="259" t="s">
        <v>212</v>
      </c>
      <c r="AH86" s="61"/>
    </row>
    <row r="87" spans="2:34" ht="45.75" customHeight="1" x14ac:dyDescent="0.2">
      <c r="B87" s="169">
        <f t="shared" si="1"/>
        <v>35</v>
      </c>
      <c r="C87" s="216" t="s">
        <v>52</v>
      </c>
      <c r="D87" s="366" t="s">
        <v>147</v>
      </c>
      <c r="E87" s="366"/>
      <c r="F87" s="254" t="s">
        <v>85</v>
      </c>
      <c r="G87" s="141" t="s">
        <v>32</v>
      </c>
      <c r="H87" s="254">
        <v>32</v>
      </c>
      <c r="I87" s="205"/>
      <c r="J87" s="252" t="s">
        <v>133</v>
      </c>
      <c r="K87" s="254"/>
      <c r="L87" s="253"/>
      <c r="M87" s="254"/>
      <c r="N87" s="253"/>
      <c r="O87" s="253"/>
      <c r="P87" s="253"/>
      <c r="Q87" s="253"/>
      <c r="R87" s="253"/>
      <c r="S87" s="253"/>
      <c r="T87" s="75" t="s">
        <v>71</v>
      </c>
      <c r="U87" s="253"/>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198</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171"/>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11</v>
      </c>
      <c r="E99" s="111"/>
    </row>
    <row r="100" spans="2:5" ht="19.5" thickTop="1" thickBot="1" x14ac:dyDescent="0.25">
      <c r="B100" s="59" t="s">
        <v>72</v>
      </c>
      <c r="C100" s="200" t="s">
        <v>81</v>
      </c>
      <c r="D100" s="123">
        <f>COUNTIF(AE17:AE42,B100)</f>
        <v>6</v>
      </c>
      <c r="E100" s="5">
        <f>IFERROR(D100/D99,0)</f>
        <v>0.54545454545454541</v>
      </c>
    </row>
    <row r="101" spans="2:5" ht="19.5" thickTop="1" thickBot="1" x14ac:dyDescent="0.25">
      <c r="B101" s="59" t="s">
        <v>78</v>
      </c>
      <c r="C101" s="200" t="s">
        <v>82</v>
      </c>
      <c r="D101" s="112">
        <f>COUNTIF(AE17:AE42,B101)</f>
        <v>2</v>
      </c>
    </row>
    <row r="102" spans="2:5" ht="19.5" thickTop="1" thickBot="1" x14ac:dyDescent="0.25">
      <c r="B102" s="59" t="s">
        <v>74</v>
      </c>
      <c r="C102" s="201" t="s">
        <v>83</v>
      </c>
      <c r="D102" s="124">
        <f>D99-(D100+D101)</f>
        <v>3</v>
      </c>
    </row>
    <row r="103" spans="2:5" ht="21.75" thickTop="1" thickBot="1" x14ac:dyDescent="0.25">
      <c r="B103" s="110"/>
      <c r="C103" s="202" t="s">
        <v>109</v>
      </c>
      <c r="D103" s="113">
        <f>IFERROR((D100+D101)/D99,0)</f>
        <v>0.72727272727272729</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autoFilter ref="A16:BK42">
    <filterColumn colId="3" showButton="0"/>
  </autoFilter>
  <mergeCells count="151">
    <mergeCell ref="D2:M4"/>
    <mergeCell ref="N2:Q2"/>
    <mergeCell ref="R2:V2"/>
    <mergeCell ref="W2:AB4"/>
    <mergeCell ref="AC2:AE2"/>
    <mergeCell ref="N3:P3"/>
    <mergeCell ref="R3:V3"/>
    <mergeCell ref="R4:V4"/>
    <mergeCell ref="AC4:AE4"/>
    <mergeCell ref="F8:V8"/>
    <mergeCell ref="W8:AF8"/>
    <mergeCell ref="F9:V9"/>
    <mergeCell ref="W9:AF9"/>
    <mergeCell ref="C10:V10"/>
    <mergeCell ref="C11:V11"/>
    <mergeCell ref="W11:AF11"/>
    <mergeCell ref="C6:C7"/>
    <mergeCell ref="D6:D7"/>
    <mergeCell ref="F6:V6"/>
    <mergeCell ref="W6:AF6"/>
    <mergeCell ref="F7:V7"/>
    <mergeCell ref="W7:AF7"/>
    <mergeCell ref="C12:V12"/>
    <mergeCell ref="C13:AF13"/>
    <mergeCell ref="B15:B16"/>
    <mergeCell ref="C15:C16"/>
    <mergeCell ref="D15:E16"/>
    <mergeCell ref="F15:V15"/>
    <mergeCell ref="W15:X15"/>
    <mergeCell ref="Y15:Z15"/>
    <mergeCell ref="AA15:AF15"/>
    <mergeCell ref="D20:E20"/>
    <mergeCell ref="D21:E21"/>
    <mergeCell ref="F21:F22"/>
    <mergeCell ref="I21:I22"/>
    <mergeCell ref="D22:E22"/>
    <mergeCell ref="D17:E17"/>
    <mergeCell ref="F17:F18"/>
    <mergeCell ref="I17:I18"/>
    <mergeCell ref="D18:E18"/>
    <mergeCell ref="D19:E19"/>
    <mergeCell ref="D27:E27"/>
    <mergeCell ref="F27:F28"/>
    <mergeCell ref="I27:I28"/>
    <mergeCell ref="D28:E28"/>
    <mergeCell ref="D29:E29"/>
    <mergeCell ref="F29:F30"/>
    <mergeCell ref="I29:I30"/>
    <mergeCell ref="D30:E30"/>
    <mergeCell ref="D23:E23"/>
    <mergeCell ref="F23:F24"/>
    <mergeCell ref="I23:I24"/>
    <mergeCell ref="D24:E24"/>
    <mergeCell ref="D25:E25"/>
    <mergeCell ref="F25:F26"/>
    <mergeCell ref="I25:I26"/>
    <mergeCell ref="D26:E26"/>
    <mergeCell ref="D35:E35"/>
    <mergeCell ref="F35:F36"/>
    <mergeCell ref="I35:I36"/>
    <mergeCell ref="D36:E36"/>
    <mergeCell ref="D37:E37"/>
    <mergeCell ref="F37:F38"/>
    <mergeCell ref="I37:I38"/>
    <mergeCell ref="D38:E38"/>
    <mergeCell ref="D31:E31"/>
    <mergeCell ref="F31:F32"/>
    <mergeCell ref="I31:I32"/>
    <mergeCell ref="D32:E32"/>
    <mergeCell ref="D33:E33"/>
    <mergeCell ref="F33:F34"/>
    <mergeCell ref="I33:I34"/>
    <mergeCell ref="D34:E34"/>
    <mergeCell ref="W45:AF46"/>
    <mergeCell ref="G46:H46"/>
    <mergeCell ref="D39:E39"/>
    <mergeCell ref="F39:F40"/>
    <mergeCell ref="I39:I40"/>
    <mergeCell ref="D40:E40"/>
    <mergeCell ref="D41:E41"/>
    <mergeCell ref="F41:F42"/>
    <mergeCell ref="I41:I42"/>
    <mergeCell ref="C47:D47"/>
    <mergeCell ref="C49:V49"/>
    <mergeCell ref="C50:C51"/>
    <mergeCell ref="D50:E51"/>
    <mergeCell ref="F50:I50"/>
    <mergeCell ref="J50:J51"/>
    <mergeCell ref="K50:V50"/>
    <mergeCell ref="D42:E42"/>
    <mergeCell ref="C44:D44"/>
    <mergeCell ref="G44:H44"/>
    <mergeCell ref="J44:V44"/>
    <mergeCell ref="C45:D46"/>
    <mergeCell ref="G45:H45"/>
    <mergeCell ref="J45:V46"/>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D63:E63"/>
    <mergeCell ref="D64:E64"/>
    <mergeCell ref="I64:I66"/>
    <mergeCell ref="D65:E65"/>
    <mergeCell ref="D66:E66"/>
    <mergeCell ref="D67:E67"/>
    <mergeCell ref="I67:I71"/>
    <mergeCell ref="D68:E68"/>
    <mergeCell ref="D69:E69"/>
    <mergeCell ref="D70:E70"/>
    <mergeCell ref="D76:E76"/>
    <mergeCell ref="D77:E77"/>
    <mergeCell ref="D78:E78"/>
    <mergeCell ref="D79:E79"/>
    <mergeCell ref="D80:E80"/>
    <mergeCell ref="D71:E71"/>
    <mergeCell ref="D72:E72"/>
    <mergeCell ref="D73:E73"/>
    <mergeCell ref="D74:E74"/>
    <mergeCell ref="D75:E75"/>
    <mergeCell ref="D97:D98"/>
    <mergeCell ref="E97:E98"/>
    <mergeCell ref="C91:D92"/>
    <mergeCell ref="G91:H91"/>
    <mergeCell ref="J91:V92"/>
    <mergeCell ref="W91:AF92"/>
    <mergeCell ref="G92:H92"/>
    <mergeCell ref="C93:D93"/>
    <mergeCell ref="D81:E81"/>
    <mergeCell ref="D82:E82"/>
    <mergeCell ref="D89:I89"/>
    <mergeCell ref="C90:D90"/>
    <mergeCell ref="G90:H90"/>
    <mergeCell ref="J90:V90"/>
    <mergeCell ref="C97:C98"/>
    <mergeCell ref="D83:E83"/>
    <mergeCell ref="D85:E85"/>
    <mergeCell ref="D86:E86"/>
    <mergeCell ref="D87:E87"/>
    <mergeCell ref="D84:E84"/>
    <mergeCell ref="D88:E88"/>
  </mergeCells>
  <conditionalFormatting sqref="B99:B102 Y15 W35:W40 Z74:AE76 AE72:AE73">
    <cfRule type="cellIs" dxfId="1631" priority="241" operator="equal">
      <formula>"Aplazada"</formula>
    </cfRule>
    <cfRule type="cellIs" dxfId="1630" priority="242" operator="equal">
      <formula>"No"</formula>
    </cfRule>
    <cfRule type="cellIs" dxfId="1629" priority="243" operator="equal">
      <formula>"Si"</formula>
    </cfRule>
  </conditionalFormatting>
  <conditionalFormatting sqref="B99:B102 AE17:AE19 W17:W19 W35:W42 AE35:AE40">
    <cfRule type="cellIs" dxfId="1628" priority="240" operator="equal">
      <formula>"En ejecución"</formula>
    </cfRule>
  </conditionalFormatting>
  <conditionalFormatting sqref="AB36">
    <cfRule type="cellIs" dxfId="1627" priority="217" operator="equal">
      <formula>"Aplazada"</formula>
    </cfRule>
    <cfRule type="cellIs" dxfId="1626" priority="218" operator="equal">
      <formula>"No"</formula>
    </cfRule>
    <cfRule type="cellIs" dxfId="1625" priority="219" operator="equal">
      <formula>"Si"</formula>
    </cfRule>
  </conditionalFormatting>
  <conditionalFormatting sqref="AC36">
    <cfRule type="cellIs" dxfId="1624" priority="214" operator="equal">
      <formula>"Aplazada"</formula>
    </cfRule>
    <cfRule type="cellIs" dxfId="1623" priority="215" operator="equal">
      <formula>"No"</formula>
    </cfRule>
    <cfRule type="cellIs" dxfId="1622" priority="216" operator="equal">
      <formula>"Si"</formula>
    </cfRule>
  </conditionalFormatting>
  <conditionalFormatting sqref="X63 X52:AE52 X53:X54 W52:W54 AE71 X59:Y62 W64:AE70 W81:AE81 W72:X76 Z53:AE54 Z59:AE63 W58:W63 Z79:AE79 W79:X79 W82 W78 AE78">
    <cfRule type="cellIs" dxfId="1621" priority="171" operator="equal">
      <formula>"Aplazada"</formula>
    </cfRule>
    <cfRule type="cellIs" dxfId="1620" priority="172" operator="equal">
      <formula>"No"</formula>
    </cfRule>
    <cfRule type="cellIs" dxfId="1619" priority="173" operator="equal">
      <formula>"Si"</formula>
    </cfRule>
  </conditionalFormatting>
  <conditionalFormatting sqref="W58:W62 W64:W70 AE64:AE71 AE59:AE62">
    <cfRule type="cellIs" dxfId="1618" priority="170" operator="equal">
      <formula>"En ejecución"</formula>
    </cfRule>
  </conditionalFormatting>
  <conditionalFormatting sqref="AH58:AH62 AH64:AH71 AH17:AH19 AH35:AH42">
    <cfRule type="cellIs" dxfId="1617" priority="167" stopIfTrue="1" operator="equal">
      <formula>"Faltan Registros"</formula>
    </cfRule>
    <cfRule type="cellIs" dxfId="1616" priority="168" stopIfTrue="1" operator="equal">
      <formula>"Completa"</formula>
    </cfRule>
    <cfRule type="cellIs" dxfId="1615" priority="169" stopIfTrue="1" operator="equal">
      <formula>"Ninguno"</formula>
    </cfRule>
  </conditionalFormatting>
  <conditionalFormatting sqref="W57:X57 Z57:AE57 W56">
    <cfRule type="cellIs" dxfId="1614" priority="157" operator="equal">
      <formula>"Aplazada"</formula>
    </cfRule>
    <cfRule type="cellIs" dxfId="1613" priority="158" operator="equal">
      <formula>"No"</formula>
    </cfRule>
    <cfRule type="cellIs" dxfId="1612" priority="159" operator="equal">
      <formula>"Si"</formula>
    </cfRule>
  </conditionalFormatting>
  <conditionalFormatting sqref="Y23:AD23 X26:AB26 X36:AA36 X24:AD24 X37:AC38 W19:X19 W17:AE18 Z19:AE19 Y35:AC35 AD25:AD26 X27:AD30 W23:W30 W41:AE42 Y33:AC33 W33 AE33 Y39:AE40 W21:AE21 X25:AC25 AD35:AE38 AE23:AE30">
    <cfRule type="cellIs" dxfId="1611" priority="237" operator="equal">
      <formula>"Aplazada"</formula>
    </cfRule>
    <cfRule type="cellIs" dxfId="1610" priority="238" operator="equal">
      <formula>"No"</formula>
    </cfRule>
    <cfRule type="cellIs" dxfId="1609" priority="239" operator="equal">
      <formula>"Si"</formula>
    </cfRule>
  </conditionalFormatting>
  <conditionalFormatting sqref="AE42 W21 AE21 W23:W30 W33 AE33 AE23:AE30">
    <cfRule type="cellIs" dxfId="1608" priority="236" operator="equal">
      <formula>"En ejecución"</formula>
    </cfRule>
  </conditionalFormatting>
  <conditionalFormatting sqref="AH21 AH23:AH30 AH33">
    <cfRule type="cellIs" dxfId="1607" priority="233" stopIfTrue="1" operator="equal">
      <formula>"Faltan Registros"</formula>
    </cfRule>
    <cfRule type="cellIs" dxfId="1606" priority="234" stopIfTrue="1" operator="equal">
      <formula>"Completa"</formula>
    </cfRule>
    <cfRule type="cellIs" dxfId="1605" priority="235" stopIfTrue="1" operator="equal">
      <formula>"Ninguno"</formula>
    </cfRule>
  </conditionalFormatting>
  <conditionalFormatting sqref="W17">
    <cfRule type="cellIs" dxfId="1604" priority="232" stopIfTrue="1" operator="equal">
      <formula>"Suspendida"</formula>
    </cfRule>
  </conditionalFormatting>
  <conditionalFormatting sqref="W29">
    <cfRule type="cellIs" dxfId="1603" priority="231" stopIfTrue="1" operator="equal">
      <formula>"Suspendida"</formula>
    </cfRule>
  </conditionalFormatting>
  <conditionalFormatting sqref="AE29">
    <cfRule type="cellIs" dxfId="1602" priority="230" stopIfTrue="1" operator="equal">
      <formula>"Suspendida"</formula>
    </cfRule>
  </conditionalFormatting>
  <conditionalFormatting sqref="W25">
    <cfRule type="cellIs" dxfId="1601" priority="229" stopIfTrue="1" operator="equal">
      <formula>"Suspendida"</formula>
    </cfRule>
  </conditionalFormatting>
  <conditionalFormatting sqref="AE25">
    <cfRule type="cellIs" dxfId="1600" priority="228" stopIfTrue="1" operator="equal">
      <formula>"Suspendida"</formula>
    </cfRule>
  </conditionalFormatting>
  <conditionalFormatting sqref="W36">
    <cfRule type="cellIs" dxfId="1599" priority="227" stopIfTrue="1" operator="equal">
      <formula>"Suspendida"</formula>
    </cfRule>
  </conditionalFormatting>
  <conditionalFormatting sqref="AD33">
    <cfRule type="cellIs" dxfId="1598" priority="224" operator="equal">
      <formula>"Aplazada"</formula>
    </cfRule>
    <cfRule type="cellIs" dxfId="1597" priority="225" operator="equal">
      <formula>"No"</formula>
    </cfRule>
    <cfRule type="cellIs" dxfId="1596" priority="226" operator="equal">
      <formula>"Si"</formula>
    </cfRule>
  </conditionalFormatting>
  <conditionalFormatting sqref="AC26">
    <cfRule type="cellIs" dxfId="1595" priority="211" operator="equal">
      <formula>"Aplazada"</formula>
    </cfRule>
    <cfRule type="cellIs" dxfId="1594" priority="212" operator="equal">
      <formula>"No"</formula>
    </cfRule>
    <cfRule type="cellIs" dxfId="1593" priority="213" operator="equal">
      <formula>"Si"</formula>
    </cfRule>
  </conditionalFormatting>
  <conditionalFormatting sqref="AB20:AE20">
    <cfRule type="cellIs" dxfId="1592" priority="208" operator="equal">
      <formula>"Aplazada"</formula>
    </cfRule>
    <cfRule type="cellIs" dxfId="1591" priority="209" operator="equal">
      <formula>"No"</formula>
    </cfRule>
    <cfRule type="cellIs" dxfId="1590" priority="210" operator="equal">
      <formula>"Si"</formula>
    </cfRule>
  </conditionalFormatting>
  <conditionalFormatting sqref="AE20">
    <cfRule type="cellIs" dxfId="1589" priority="207" operator="equal">
      <formula>"En ejecución"</formula>
    </cfRule>
  </conditionalFormatting>
  <conditionalFormatting sqref="AH20">
    <cfRule type="cellIs" dxfId="1588" priority="204" stopIfTrue="1" operator="equal">
      <formula>"Faltan Registros"</formula>
    </cfRule>
    <cfRule type="cellIs" dxfId="1587" priority="205" stopIfTrue="1" operator="equal">
      <formula>"Completa"</formula>
    </cfRule>
    <cfRule type="cellIs" dxfId="1586" priority="206" stopIfTrue="1" operator="equal">
      <formula>"Ninguno"</formula>
    </cfRule>
  </conditionalFormatting>
  <conditionalFormatting sqref="W20:AA20">
    <cfRule type="cellIs" dxfId="1585" priority="201" operator="equal">
      <formula>"Aplazada"</formula>
    </cfRule>
    <cfRule type="cellIs" dxfId="1584" priority="202" operator="equal">
      <formula>"No"</formula>
    </cfRule>
    <cfRule type="cellIs" dxfId="1583" priority="203" operator="equal">
      <formula>"Si"</formula>
    </cfRule>
  </conditionalFormatting>
  <conditionalFormatting sqref="W20">
    <cfRule type="cellIs" dxfId="1582" priority="200" operator="equal">
      <formula>"En ejecución"</formula>
    </cfRule>
  </conditionalFormatting>
  <conditionalFormatting sqref="W22:AE22">
    <cfRule type="cellIs" dxfId="1581" priority="197" operator="equal">
      <formula>"Aplazada"</formula>
    </cfRule>
    <cfRule type="cellIs" dxfId="1580" priority="198" operator="equal">
      <formula>"No"</formula>
    </cfRule>
    <cfRule type="cellIs" dxfId="1579" priority="199" operator="equal">
      <formula>"Si"</formula>
    </cfRule>
  </conditionalFormatting>
  <conditionalFormatting sqref="W22 AE22">
    <cfRule type="cellIs" dxfId="1578" priority="196" operator="equal">
      <formula>"En ejecución"</formula>
    </cfRule>
  </conditionalFormatting>
  <conditionalFormatting sqref="AH22">
    <cfRule type="cellIs" dxfId="1577" priority="193" stopIfTrue="1" operator="equal">
      <formula>"Faltan Registros"</formula>
    </cfRule>
    <cfRule type="cellIs" dxfId="1576" priority="194" stopIfTrue="1" operator="equal">
      <formula>"Completa"</formula>
    </cfRule>
    <cfRule type="cellIs" dxfId="1575" priority="195" stopIfTrue="1" operator="equal">
      <formula>"Ninguno"</formula>
    </cfRule>
  </conditionalFormatting>
  <conditionalFormatting sqref="Y34:AC34 AE34 W34">
    <cfRule type="cellIs" dxfId="1574" priority="190" operator="equal">
      <formula>"Aplazada"</formula>
    </cfRule>
    <cfRule type="cellIs" dxfId="1573" priority="191" operator="equal">
      <formula>"No"</formula>
    </cfRule>
    <cfRule type="cellIs" dxfId="1572" priority="192" operator="equal">
      <formula>"Si"</formula>
    </cfRule>
  </conditionalFormatting>
  <conditionalFormatting sqref="AE34 W34">
    <cfRule type="cellIs" dxfId="1571" priority="189" operator="equal">
      <formula>"En ejecución"</formula>
    </cfRule>
  </conditionalFormatting>
  <conditionalFormatting sqref="AH34">
    <cfRule type="cellIs" dxfId="1570" priority="186" stopIfTrue="1" operator="equal">
      <formula>"Faltan Registros"</formula>
    </cfRule>
    <cfRule type="cellIs" dxfId="1569" priority="187" stopIfTrue="1" operator="equal">
      <formula>"Completa"</formula>
    </cfRule>
    <cfRule type="cellIs" dxfId="1568" priority="188" stopIfTrue="1" operator="equal">
      <formula>"Ninguno"</formula>
    </cfRule>
  </conditionalFormatting>
  <conditionalFormatting sqref="AD34">
    <cfRule type="cellIs" dxfId="1567" priority="183" operator="equal">
      <formula>"Aplazada"</formula>
    </cfRule>
    <cfRule type="cellIs" dxfId="1566" priority="184" operator="equal">
      <formula>"No"</formula>
    </cfRule>
    <cfRule type="cellIs" dxfId="1565" priority="185" operator="equal">
      <formula>"Si"</formula>
    </cfRule>
  </conditionalFormatting>
  <conditionalFormatting sqref="W31:AE32">
    <cfRule type="cellIs" dxfId="1564" priority="180" operator="equal">
      <formula>"Aplazada"</formula>
    </cfRule>
    <cfRule type="cellIs" dxfId="1563" priority="181" operator="equal">
      <formula>"No"</formula>
    </cfRule>
    <cfRule type="cellIs" dxfId="1562" priority="182" operator="equal">
      <formula>"Si"</formula>
    </cfRule>
  </conditionalFormatting>
  <conditionalFormatting sqref="AE31:AE32 W31:W32">
    <cfRule type="cellIs" dxfId="1561" priority="179" operator="equal">
      <formula>"En ejecución"</formula>
    </cfRule>
  </conditionalFormatting>
  <conditionalFormatting sqref="AH31:AH32">
    <cfRule type="cellIs" dxfId="1560" priority="176" stopIfTrue="1" operator="equal">
      <formula>"Faltan Registros"</formula>
    </cfRule>
    <cfRule type="cellIs" dxfId="1559" priority="177" stopIfTrue="1" operator="equal">
      <formula>"Completa"</formula>
    </cfRule>
    <cfRule type="cellIs" dxfId="1558" priority="178" stopIfTrue="1" operator="equal">
      <formula>"Ninguno"</formula>
    </cfRule>
  </conditionalFormatting>
  <conditionalFormatting sqref="W31">
    <cfRule type="cellIs" dxfId="1557" priority="175" stopIfTrue="1" operator="equal">
      <formula>"Suspendida"</formula>
    </cfRule>
  </conditionalFormatting>
  <conditionalFormatting sqref="AE31">
    <cfRule type="cellIs" dxfId="1556" priority="174" stopIfTrue="1" operator="equal">
      <formula>"Suspendida"</formula>
    </cfRule>
  </conditionalFormatting>
  <conditionalFormatting sqref="AH63 AH52:AH55 AH78:AH83 AH72:AH76 AH85">
    <cfRule type="cellIs" dxfId="1555" priority="164" stopIfTrue="1" operator="equal">
      <formula>"Faltan Registros"</formula>
    </cfRule>
    <cfRule type="cellIs" dxfId="1554" priority="165" stopIfTrue="1" operator="equal">
      <formula>"Completa"</formula>
    </cfRule>
    <cfRule type="cellIs" dxfId="1553" priority="166" stopIfTrue="1" operator="equal">
      <formula>"Ninguno"</formula>
    </cfRule>
  </conditionalFormatting>
  <conditionalFormatting sqref="W71:AD71">
    <cfRule type="cellIs" dxfId="1552" priority="161" operator="equal">
      <formula>"Aplazada"</formula>
    </cfRule>
    <cfRule type="cellIs" dxfId="1551" priority="162" operator="equal">
      <formula>"No"</formula>
    </cfRule>
    <cfRule type="cellIs" dxfId="1550" priority="163" operator="equal">
      <formula>"Si"</formula>
    </cfRule>
  </conditionalFormatting>
  <conditionalFormatting sqref="W71">
    <cfRule type="cellIs" dxfId="1549" priority="160" operator="equal">
      <formula>"En ejecución"</formula>
    </cfRule>
  </conditionalFormatting>
  <conditionalFormatting sqref="AH56:AH57">
    <cfRule type="cellIs" dxfId="1548" priority="154" stopIfTrue="1" operator="equal">
      <formula>"Faltan Registros"</formula>
    </cfRule>
    <cfRule type="cellIs" dxfId="1547" priority="155" stopIfTrue="1" operator="equal">
      <formula>"Completa"</formula>
    </cfRule>
    <cfRule type="cellIs" dxfId="1546" priority="156" stopIfTrue="1" operator="equal">
      <formula>"Ninguno"</formula>
    </cfRule>
  </conditionalFormatting>
  <conditionalFormatting sqref="W77:X77 Z77:AE77">
    <cfRule type="cellIs" dxfId="1545" priority="145" operator="equal">
      <formula>"Aplazada"</formula>
    </cfRule>
    <cfRule type="cellIs" dxfId="1544" priority="146" operator="equal">
      <formula>"No"</formula>
    </cfRule>
    <cfRule type="cellIs" dxfId="1543" priority="147" operator="equal">
      <formula>"Si"</formula>
    </cfRule>
  </conditionalFormatting>
  <conditionalFormatting sqref="AH77">
    <cfRule type="cellIs" dxfId="1542" priority="142" stopIfTrue="1" operator="equal">
      <formula>"Faltan Registros"</formula>
    </cfRule>
    <cfRule type="cellIs" dxfId="1541" priority="143" stopIfTrue="1" operator="equal">
      <formula>"Completa"</formula>
    </cfRule>
    <cfRule type="cellIs" dxfId="1540" priority="144" stopIfTrue="1" operator="equal">
      <formula>"Ninguno"</formula>
    </cfRule>
  </conditionalFormatting>
  <conditionalFormatting sqref="W83">
    <cfRule type="cellIs" dxfId="1539" priority="139" operator="equal">
      <formula>"Aplazada"</formula>
    </cfRule>
    <cfRule type="cellIs" dxfId="1538" priority="140" operator="equal">
      <formula>"No"</formula>
    </cfRule>
    <cfRule type="cellIs" dxfId="1537" priority="141" operator="equal">
      <formula>"Si"</formula>
    </cfRule>
  </conditionalFormatting>
  <conditionalFormatting sqref="AH86">
    <cfRule type="cellIs" dxfId="1536" priority="136" stopIfTrue="1" operator="equal">
      <formula>"Faltan Registros"</formula>
    </cfRule>
    <cfRule type="cellIs" dxfId="1535" priority="137" stopIfTrue="1" operator="equal">
      <formula>"Completa"</formula>
    </cfRule>
    <cfRule type="cellIs" dxfId="1534" priority="138" stopIfTrue="1" operator="equal">
      <formula>"Ninguno"</formula>
    </cfRule>
  </conditionalFormatting>
  <conditionalFormatting sqref="AH87:AH88">
    <cfRule type="cellIs" dxfId="1533" priority="130" stopIfTrue="1" operator="equal">
      <formula>"Faltan Registros"</formula>
    </cfRule>
    <cfRule type="cellIs" dxfId="1532" priority="131" stopIfTrue="1" operator="equal">
      <formula>"Completa"</formula>
    </cfRule>
    <cfRule type="cellIs" dxfId="1531" priority="132" stopIfTrue="1" operator="equal">
      <formula>"Ninguno"</formula>
    </cfRule>
  </conditionalFormatting>
  <conditionalFormatting sqref="W87:X87 Z87:AE87">
    <cfRule type="cellIs" dxfId="1530" priority="127" operator="equal">
      <formula>"Aplazada"</formula>
    </cfRule>
    <cfRule type="cellIs" dxfId="1529" priority="128" operator="equal">
      <formula>"No"</formula>
    </cfRule>
    <cfRule type="cellIs" dxfId="1528" priority="129" operator="equal">
      <formula>"Si"</formula>
    </cfRule>
  </conditionalFormatting>
  <conditionalFormatting sqref="AH84">
    <cfRule type="cellIs" dxfId="1527" priority="124" stopIfTrue="1" operator="equal">
      <formula>"Faltan Registros"</formula>
    </cfRule>
    <cfRule type="cellIs" dxfId="1526" priority="125" stopIfTrue="1" operator="equal">
      <formula>"Completa"</formula>
    </cfRule>
    <cfRule type="cellIs" dxfId="1525" priority="126" stopIfTrue="1" operator="equal">
      <formula>"Ninguno"</formula>
    </cfRule>
  </conditionalFormatting>
  <conditionalFormatting sqref="W88:X88 Z88:AE88">
    <cfRule type="cellIs" dxfId="1524" priority="118" operator="equal">
      <formula>"Aplazada"</formula>
    </cfRule>
    <cfRule type="cellIs" dxfId="1523" priority="119" operator="equal">
      <formula>"No"</formula>
    </cfRule>
    <cfRule type="cellIs" dxfId="1522" priority="120" operator="equal">
      <formula>"Si"</formula>
    </cfRule>
  </conditionalFormatting>
  <conditionalFormatting sqref="W55:X55 Z55:AE55">
    <cfRule type="cellIs" dxfId="1521" priority="115" operator="equal">
      <formula>"Aplazada"</formula>
    </cfRule>
    <cfRule type="cellIs" dxfId="1520" priority="116" operator="equal">
      <formula>"No"</formula>
    </cfRule>
    <cfRule type="cellIs" dxfId="1519" priority="117" operator="equal">
      <formula>"Si"</formula>
    </cfRule>
  </conditionalFormatting>
  <conditionalFormatting sqref="X56">
    <cfRule type="cellIs" dxfId="1518" priority="112" operator="equal">
      <formula>"Aplazada"</formula>
    </cfRule>
    <cfRule type="cellIs" dxfId="1517" priority="113" operator="equal">
      <formula>"No"</formula>
    </cfRule>
    <cfRule type="cellIs" dxfId="1516" priority="114" operator="equal">
      <formula>"Si"</formula>
    </cfRule>
  </conditionalFormatting>
  <conditionalFormatting sqref="Y56:AE56">
    <cfRule type="cellIs" dxfId="1515" priority="109" operator="equal">
      <formula>"Aplazada"</formula>
    </cfRule>
    <cfRule type="cellIs" dxfId="1514" priority="110" operator="equal">
      <formula>"No"</formula>
    </cfRule>
    <cfRule type="cellIs" dxfId="1513" priority="111" operator="equal">
      <formula>"Si"</formula>
    </cfRule>
  </conditionalFormatting>
  <conditionalFormatting sqref="X58">
    <cfRule type="cellIs" dxfId="1512" priority="106" operator="equal">
      <formula>"Aplazada"</formula>
    </cfRule>
    <cfRule type="cellIs" dxfId="1511" priority="107" operator="equal">
      <formula>"No"</formula>
    </cfRule>
    <cfRule type="cellIs" dxfId="1510" priority="108" operator="equal">
      <formula>"Si"</formula>
    </cfRule>
  </conditionalFormatting>
  <conditionalFormatting sqref="Y58:AE58">
    <cfRule type="cellIs" dxfId="1509" priority="103" operator="equal">
      <formula>"Aplazada"</formula>
    </cfRule>
    <cfRule type="cellIs" dxfId="1508" priority="104" operator="equal">
      <formula>"No"</formula>
    </cfRule>
    <cfRule type="cellIs" dxfId="1507" priority="105" operator="equal">
      <formula>"Si"</formula>
    </cfRule>
  </conditionalFormatting>
  <conditionalFormatting sqref="W80">
    <cfRule type="cellIs" dxfId="1506" priority="100" operator="equal">
      <formula>"Aplazada"</formula>
    </cfRule>
    <cfRule type="cellIs" dxfId="1505" priority="101" operator="equal">
      <formula>"No"</formula>
    </cfRule>
    <cfRule type="cellIs" dxfId="1504" priority="102" operator="equal">
      <formula>"Si"</formula>
    </cfRule>
  </conditionalFormatting>
  <conditionalFormatting sqref="AE80">
    <cfRule type="cellIs" dxfId="1503" priority="97" operator="equal">
      <formula>"Aplazada"</formula>
    </cfRule>
    <cfRule type="cellIs" dxfId="1502" priority="98" operator="equal">
      <formula>"No"</formula>
    </cfRule>
    <cfRule type="cellIs" dxfId="1501" priority="99" operator="equal">
      <formula>"Si"</formula>
    </cfRule>
  </conditionalFormatting>
  <conditionalFormatting sqref="X80">
    <cfRule type="cellIs" dxfId="1500" priority="94" operator="equal">
      <formula>"Aplazada"</formula>
    </cfRule>
    <cfRule type="cellIs" dxfId="1499" priority="95" operator="equal">
      <formula>"No"</formula>
    </cfRule>
    <cfRule type="cellIs" dxfId="1498" priority="96" operator="equal">
      <formula>"Si"</formula>
    </cfRule>
  </conditionalFormatting>
  <conditionalFormatting sqref="Z80:AD80">
    <cfRule type="cellIs" dxfId="1497" priority="91" operator="equal">
      <formula>"Aplazada"</formula>
    </cfRule>
    <cfRule type="cellIs" dxfId="1496" priority="92" operator="equal">
      <formula>"No"</formula>
    </cfRule>
    <cfRule type="cellIs" dxfId="1495" priority="93" operator="equal">
      <formula>"Si"</formula>
    </cfRule>
  </conditionalFormatting>
  <conditionalFormatting sqref="X82">
    <cfRule type="cellIs" dxfId="1494" priority="88" operator="equal">
      <formula>"Aplazada"</formula>
    </cfRule>
    <cfRule type="cellIs" dxfId="1493" priority="89" operator="equal">
      <formula>"No"</formula>
    </cfRule>
    <cfRule type="cellIs" dxfId="1492" priority="90" operator="equal">
      <formula>"Si"</formula>
    </cfRule>
  </conditionalFormatting>
  <conditionalFormatting sqref="Y82:AE82">
    <cfRule type="cellIs" dxfId="1491" priority="85" operator="equal">
      <formula>"Aplazada"</formula>
    </cfRule>
    <cfRule type="cellIs" dxfId="1490" priority="86" operator="equal">
      <formula>"No"</formula>
    </cfRule>
    <cfRule type="cellIs" dxfId="1489" priority="87" operator="equal">
      <formula>"Si"</formula>
    </cfRule>
  </conditionalFormatting>
  <conditionalFormatting sqref="X83">
    <cfRule type="cellIs" dxfId="1488" priority="82" operator="equal">
      <formula>"Aplazada"</formula>
    </cfRule>
    <cfRule type="cellIs" dxfId="1487" priority="83" operator="equal">
      <formula>"No"</formula>
    </cfRule>
    <cfRule type="cellIs" dxfId="1486" priority="84" operator="equal">
      <formula>"Si"</formula>
    </cfRule>
  </conditionalFormatting>
  <conditionalFormatting sqref="Y83:AE83">
    <cfRule type="cellIs" dxfId="1485" priority="79" operator="equal">
      <formula>"Aplazada"</formula>
    </cfRule>
    <cfRule type="cellIs" dxfId="1484" priority="80" operator="equal">
      <formula>"No"</formula>
    </cfRule>
    <cfRule type="cellIs" dxfId="1483" priority="81" operator="equal">
      <formula>"Si"</formula>
    </cfRule>
  </conditionalFormatting>
  <conditionalFormatting sqref="W84">
    <cfRule type="cellIs" dxfId="1482" priority="76" operator="equal">
      <formula>"Aplazada"</formula>
    </cfRule>
    <cfRule type="cellIs" dxfId="1481" priority="77" operator="equal">
      <formula>"No"</formula>
    </cfRule>
    <cfRule type="cellIs" dxfId="1480" priority="78" operator="equal">
      <formula>"Si"</formula>
    </cfRule>
  </conditionalFormatting>
  <conditionalFormatting sqref="X84">
    <cfRule type="cellIs" dxfId="1479" priority="73" operator="equal">
      <formula>"Aplazada"</formula>
    </cfRule>
    <cfRule type="cellIs" dxfId="1478" priority="74" operator="equal">
      <formula>"No"</formula>
    </cfRule>
    <cfRule type="cellIs" dxfId="1477" priority="75" operator="equal">
      <formula>"Si"</formula>
    </cfRule>
  </conditionalFormatting>
  <conditionalFormatting sqref="Z84:AD84">
    <cfRule type="cellIs" dxfId="1476" priority="70" operator="equal">
      <formula>"Aplazada"</formula>
    </cfRule>
    <cfRule type="cellIs" dxfId="1475" priority="71" operator="equal">
      <formula>"No"</formula>
    </cfRule>
    <cfRule type="cellIs" dxfId="1474" priority="72" operator="equal">
      <formula>"Si"</formula>
    </cfRule>
  </conditionalFormatting>
  <conditionalFormatting sqref="W85">
    <cfRule type="cellIs" dxfId="1473" priority="67" operator="equal">
      <formula>"Aplazada"</formula>
    </cfRule>
    <cfRule type="cellIs" dxfId="1472" priority="68" operator="equal">
      <formula>"No"</formula>
    </cfRule>
    <cfRule type="cellIs" dxfId="1471" priority="69" operator="equal">
      <formula>"Si"</formula>
    </cfRule>
  </conditionalFormatting>
  <conditionalFormatting sqref="X85">
    <cfRule type="cellIs" dxfId="1470" priority="64" operator="equal">
      <formula>"Aplazada"</formula>
    </cfRule>
    <cfRule type="cellIs" dxfId="1469" priority="65" operator="equal">
      <formula>"No"</formula>
    </cfRule>
    <cfRule type="cellIs" dxfId="1468" priority="66" operator="equal">
      <formula>"Si"</formula>
    </cfRule>
  </conditionalFormatting>
  <conditionalFormatting sqref="Z85:AD85">
    <cfRule type="cellIs" dxfId="1467" priority="61" operator="equal">
      <formula>"Aplazada"</formula>
    </cfRule>
    <cfRule type="cellIs" dxfId="1466" priority="62" operator="equal">
      <formula>"No"</formula>
    </cfRule>
    <cfRule type="cellIs" dxfId="1465" priority="63" operator="equal">
      <formula>"Si"</formula>
    </cfRule>
  </conditionalFormatting>
  <conditionalFormatting sqref="AE84">
    <cfRule type="cellIs" dxfId="1464" priority="58" operator="equal">
      <formula>"Aplazada"</formula>
    </cfRule>
    <cfRule type="cellIs" dxfId="1463" priority="59" operator="equal">
      <formula>"No"</formula>
    </cfRule>
    <cfRule type="cellIs" dxfId="1462" priority="60" operator="equal">
      <formula>"Si"</formula>
    </cfRule>
  </conditionalFormatting>
  <conditionalFormatting sqref="AE85">
    <cfRule type="cellIs" dxfId="1461" priority="55" operator="equal">
      <formula>"Aplazada"</formula>
    </cfRule>
    <cfRule type="cellIs" dxfId="1460" priority="56" operator="equal">
      <formula>"No"</formula>
    </cfRule>
    <cfRule type="cellIs" dxfId="1459" priority="57" operator="equal">
      <formula>"Si"</formula>
    </cfRule>
  </conditionalFormatting>
  <conditionalFormatting sqref="W86">
    <cfRule type="cellIs" dxfId="1458" priority="52" operator="equal">
      <formula>"Aplazada"</formula>
    </cfRule>
    <cfRule type="cellIs" dxfId="1457" priority="53" operator="equal">
      <formula>"No"</formula>
    </cfRule>
    <cfRule type="cellIs" dxfId="1456" priority="54" operator="equal">
      <formula>"Si"</formula>
    </cfRule>
  </conditionalFormatting>
  <conditionalFormatting sqref="X86">
    <cfRule type="cellIs" dxfId="1455" priority="49" operator="equal">
      <formula>"Aplazada"</formula>
    </cfRule>
    <cfRule type="cellIs" dxfId="1454" priority="50" operator="equal">
      <formula>"No"</formula>
    </cfRule>
    <cfRule type="cellIs" dxfId="1453" priority="51" operator="equal">
      <formula>"Si"</formula>
    </cfRule>
  </conditionalFormatting>
  <conditionalFormatting sqref="Z86:AD86">
    <cfRule type="cellIs" dxfId="1452" priority="46" operator="equal">
      <formula>"Aplazada"</formula>
    </cfRule>
    <cfRule type="cellIs" dxfId="1451" priority="47" operator="equal">
      <formula>"No"</formula>
    </cfRule>
    <cfRule type="cellIs" dxfId="1450" priority="48" operator="equal">
      <formula>"Si"</formula>
    </cfRule>
  </conditionalFormatting>
  <conditionalFormatting sqref="AE86">
    <cfRule type="cellIs" dxfId="1449" priority="43" operator="equal">
      <formula>"Aplazada"</formula>
    </cfRule>
    <cfRule type="cellIs" dxfId="1448" priority="44" operator="equal">
      <formula>"No"</formula>
    </cfRule>
    <cfRule type="cellIs" dxfId="1447" priority="45" operator="equal">
      <formula>"Si"</formula>
    </cfRule>
  </conditionalFormatting>
  <conditionalFormatting sqref="Y72:Y73">
    <cfRule type="cellIs" dxfId="1446" priority="40" operator="equal">
      <formula>"Aplazada"</formula>
    </cfRule>
    <cfRule type="cellIs" dxfId="1445" priority="41" operator="equal">
      <formula>"No"</formula>
    </cfRule>
    <cfRule type="cellIs" dxfId="1444" priority="42" operator="equal">
      <formula>"Si"</formula>
    </cfRule>
  </conditionalFormatting>
  <conditionalFormatting sqref="Z72:Z73">
    <cfRule type="cellIs" dxfId="1443" priority="37" operator="equal">
      <formula>"Aplazada"</formula>
    </cfRule>
    <cfRule type="cellIs" dxfId="1442" priority="38" operator="equal">
      <formula>"No"</formula>
    </cfRule>
    <cfRule type="cellIs" dxfId="1441" priority="39" operator="equal">
      <formula>"Si"</formula>
    </cfRule>
  </conditionalFormatting>
  <conditionalFormatting sqref="AA72:AA73">
    <cfRule type="cellIs" dxfId="1440" priority="34" operator="equal">
      <formula>"Aplazada"</formula>
    </cfRule>
    <cfRule type="cellIs" dxfId="1439" priority="35" operator="equal">
      <formula>"No"</formula>
    </cfRule>
    <cfRule type="cellIs" dxfId="1438" priority="36" operator="equal">
      <formula>"Si"</formula>
    </cfRule>
  </conditionalFormatting>
  <conditionalFormatting sqref="AB72:AB73">
    <cfRule type="cellIs" dxfId="1437" priority="31" operator="equal">
      <formula>"Aplazada"</formula>
    </cfRule>
    <cfRule type="cellIs" dxfId="1436" priority="32" operator="equal">
      <formula>"No"</formula>
    </cfRule>
    <cfRule type="cellIs" dxfId="1435" priority="33" operator="equal">
      <formula>"Si"</formula>
    </cfRule>
  </conditionalFormatting>
  <conditionalFormatting sqref="AC72:AC73">
    <cfRule type="cellIs" dxfId="1434" priority="28" operator="equal">
      <formula>"Aplazada"</formula>
    </cfRule>
    <cfRule type="cellIs" dxfId="1433" priority="29" operator="equal">
      <formula>"No"</formula>
    </cfRule>
    <cfRule type="cellIs" dxfId="1432" priority="30" operator="equal">
      <formula>"Si"</formula>
    </cfRule>
  </conditionalFormatting>
  <conditionalFormatting sqref="AD72:AD73">
    <cfRule type="cellIs" dxfId="1431" priority="25" operator="equal">
      <formula>"Aplazada"</formula>
    </cfRule>
    <cfRule type="cellIs" dxfId="1430" priority="26" operator="equal">
      <formula>"No"</formula>
    </cfRule>
    <cfRule type="cellIs" dxfId="1429" priority="27" operator="equal">
      <formula>"Si"</formula>
    </cfRule>
  </conditionalFormatting>
  <conditionalFormatting sqref="X78">
    <cfRule type="cellIs" dxfId="1428" priority="19" operator="equal">
      <formula>"Aplazada"</formula>
    </cfRule>
    <cfRule type="cellIs" dxfId="1427" priority="20" operator="equal">
      <formula>"No"</formula>
    </cfRule>
    <cfRule type="cellIs" dxfId="1426" priority="21" operator="equal">
      <formula>"Si"</formula>
    </cfRule>
  </conditionalFormatting>
  <conditionalFormatting sqref="Y78">
    <cfRule type="cellIs" dxfId="1425" priority="16" operator="equal">
      <formula>"Aplazada"</formula>
    </cfRule>
    <cfRule type="cellIs" dxfId="1424" priority="17" operator="equal">
      <formula>"No"</formula>
    </cfRule>
    <cfRule type="cellIs" dxfId="1423" priority="18" operator="equal">
      <formula>"Si"</formula>
    </cfRule>
  </conditionalFormatting>
  <conditionalFormatting sqref="Z78">
    <cfRule type="cellIs" dxfId="1422" priority="13" operator="equal">
      <formula>"Aplazada"</formula>
    </cfRule>
    <cfRule type="cellIs" dxfId="1421" priority="14" operator="equal">
      <formula>"No"</formula>
    </cfRule>
    <cfRule type="cellIs" dxfId="1420" priority="15" operator="equal">
      <formula>"Si"</formula>
    </cfRule>
  </conditionalFormatting>
  <conditionalFormatting sqref="AA78">
    <cfRule type="cellIs" dxfId="1419" priority="10" operator="equal">
      <formula>"Aplazada"</formula>
    </cfRule>
    <cfRule type="cellIs" dxfId="1418" priority="11" operator="equal">
      <formula>"No"</formula>
    </cfRule>
    <cfRule type="cellIs" dxfId="1417" priority="12" operator="equal">
      <formula>"Si"</formula>
    </cfRule>
  </conditionalFormatting>
  <conditionalFormatting sqref="AB78">
    <cfRule type="cellIs" dxfId="1416" priority="7" operator="equal">
      <formula>"Aplazada"</formula>
    </cfRule>
    <cfRule type="cellIs" dxfId="1415" priority="8" operator="equal">
      <formula>"No"</formula>
    </cfRule>
    <cfRule type="cellIs" dxfId="1414" priority="9" operator="equal">
      <formula>"Si"</formula>
    </cfRule>
  </conditionalFormatting>
  <conditionalFormatting sqref="AC78">
    <cfRule type="cellIs" dxfId="1413" priority="4" operator="equal">
      <formula>"Aplazada"</formula>
    </cfRule>
    <cfRule type="cellIs" dxfId="1412" priority="5" operator="equal">
      <formula>"No"</formula>
    </cfRule>
    <cfRule type="cellIs" dxfId="1411" priority="6" operator="equal">
      <formula>"Si"</formula>
    </cfRule>
  </conditionalFormatting>
  <conditionalFormatting sqref="AD78">
    <cfRule type="cellIs" dxfId="1410" priority="1" operator="equal">
      <formula>"Aplazada"</formula>
    </cfRule>
    <cfRule type="cellIs" dxfId="1409" priority="2" operator="equal">
      <formula>"No"</formula>
    </cfRule>
    <cfRule type="cellIs" dxfId="1408" priority="3" operator="equal">
      <formula>"Si"</formula>
    </cfRule>
  </conditionalFormatting>
  <dataValidations count="6">
    <dataValidation type="list" allowBlank="1" showInputMessage="1" showErrorMessage="1" sqref="W72:W78 W52 W58:W61 W63:W65 W67:W70 W80 W82:W88">
      <formula1>"Si,No,Aplazada, Suspendida"</formula1>
    </dataValidation>
    <dataValidation type="list" allowBlank="1" showInputMessage="1" showErrorMessage="1" sqref="F31 F33 F23 F35 F17 F27 F25 F29 F41 F21 F37 F19 F39">
      <formula1>"1,2,3,4"</formula1>
    </dataValidation>
    <dataValidation type="list" allowBlank="1" showInputMessage="1" showErrorMessage="1" sqref="AE41 AE63 W79 AA57:AC57 W81 AE57 W53:W57 AE52:AE55 AC53:AC55 AB52:AB55 AA53:AA55 AA80:AC80 AE72:AE81 AA84:AC86 AE84:AE88">
      <formula1>"Si,No,Aplazada"</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H17:AH42 AH52:AH88">
      <formula1>"Completa, Faltan Registros, Ninguno"</formula1>
    </dataValidation>
    <dataValidation type="list" allowBlank="1" showInputMessage="1" showErrorMessage="1" sqref="AE17 AE29 AE25 AE31 W62 W66 W71 W17:W42">
      <formula1>"En ejecución,Si,No,Aplazada,Suspendida"</formula1>
    </dataValidation>
  </dataValidations>
  <printOptions horizontalCentered="1"/>
  <pageMargins left="0.51181102362204722" right="0" top="0.27559055118110237" bottom="0.43307086614173229" header="0.19685039370078741" footer="0.31496062992125984"/>
  <pageSetup paperSize="5" scale="40" orientation="landscape" r:id="rId1"/>
  <headerFooter>
    <oddFooter>&amp;L&amp;D&amp;CHoja &amp;P de &amp;N&amp;R&amp;A</oddFooter>
  </headerFooter>
  <rowBreaks count="1" manualBreakCount="1">
    <brk id="47" min="1" max="3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A72" zoomScale="40" zoomScaleNormal="40" workbookViewId="0">
      <selection activeCell="AF76" sqref="AF76"/>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282">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283"/>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42947</v>
      </c>
      <c r="Z15" s="462"/>
      <c r="AA15" s="463" t="s">
        <v>17</v>
      </c>
      <c r="AB15" s="463"/>
      <c r="AC15" s="463"/>
      <c r="AD15" s="463"/>
      <c r="AE15" s="463"/>
      <c r="AF15" s="464"/>
    </row>
    <row r="16" spans="1:36" ht="111"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286">
        <v>80</v>
      </c>
      <c r="I17" s="443">
        <f>F17*H17</f>
        <v>160</v>
      </c>
      <c r="J17" s="53" t="s">
        <v>125</v>
      </c>
      <c r="K17" s="285"/>
      <c r="L17" s="285"/>
      <c r="M17" s="54"/>
      <c r="N17" s="75" t="s">
        <v>71</v>
      </c>
      <c r="O17" s="284"/>
      <c r="P17" s="284"/>
      <c r="Q17" s="285"/>
      <c r="R17" s="285"/>
      <c r="S17" s="285"/>
      <c r="T17" s="285"/>
      <c r="U17" s="213"/>
      <c r="V17" s="55"/>
      <c r="W17" s="56" t="s">
        <v>72</v>
      </c>
      <c r="X17" s="57" t="s">
        <v>151</v>
      </c>
      <c r="Y17" s="58">
        <v>80</v>
      </c>
      <c r="Z17" s="130">
        <v>42851</v>
      </c>
      <c r="AA17" s="130">
        <v>42852</v>
      </c>
      <c r="AB17" s="130">
        <v>42886</v>
      </c>
      <c r="AC17" s="130">
        <v>42886</v>
      </c>
      <c r="AD17" s="53" t="s">
        <v>152</v>
      </c>
      <c r="AE17" s="114" t="s">
        <v>72</v>
      </c>
      <c r="AF17" s="60" t="s">
        <v>154</v>
      </c>
      <c r="AH17" s="61"/>
    </row>
    <row r="18" spans="2:34" ht="69.75" customHeight="1" x14ac:dyDescent="0.2">
      <c r="B18" s="51">
        <v>2</v>
      </c>
      <c r="C18" s="182" t="s">
        <v>43</v>
      </c>
      <c r="D18" s="422" t="s">
        <v>126</v>
      </c>
      <c r="E18" s="423"/>
      <c r="F18" s="437"/>
      <c r="G18" s="52" t="s">
        <v>73</v>
      </c>
      <c r="H18" s="286">
        <v>80</v>
      </c>
      <c r="I18" s="377"/>
      <c r="J18" s="53" t="s">
        <v>125</v>
      </c>
      <c r="K18" s="285"/>
      <c r="L18" s="213"/>
      <c r="M18" s="213"/>
      <c r="N18" s="136"/>
      <c r="O18" s="213"/>
      <c r="P18" s="213"/>
      <c r="Q18" s="213"/>
      <c r="R18" s="213"/>
      <c r="S18" s="75" t="s">
        <v>71</v>
      </c>
      <c r="T18" s="213"/>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28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47.25" customHeight="1" x14ac:dyDescent="0.2">
      <c r="B20" s="51">
        <v>4</v>
      </c>
      <c r="C20" s="182" t="s">
        <v>45</v>
      </c>
      <c r="D20" s="422" t="s">
        <v>126</v>
      </c>
      <c r="E20" s="423"/>
      <c r="F20" s="285"/>
      <c r="G20" s="64" t="s">
        <v>30</v>
      </c>
      <c r="H20" s="288">
        <v>80</v>
      </c>
      <c r="I20" s="286"/>
      <c r="J20" s="65" t="s">
        <v>128</v>
      </c>
      <c r="K20" s="289"/>
      <c r="L20" s="287"/>
      <c r="M20" s="287"/>
      <c r="N20" s="136"/>
      <c r="O20" s="136"/>
      <c r="P20" s="136"/>
      <c r="Q20" s="287"/>
      <c r="R20" s="183" t="s">
        <v>71</v>
      </c>
      <c r="S20" s="287"/>
      <c r="T20" s="287"/>
      <c r="U20" s="83"/>
      <c r="V20" s="140"/>
      <c r="W20" s="56"/>
      <c r="X20" s="133"/>
      <c r="Y20" s="100"/>
      <c r="Z20" s="119"/>
      <c r="AA20" s="119"/>
      <c r="AB20" s="119"/>
      <c r="AC20" s="119"/>
      <c r="AD20" s="120"/>
      <c r="AE20" s="117"/>
      <c r="AF20" s="60" t="s">
        <v>174</v>
      </c>
      <c r="AH20" s="61"/>
    </row>
    <row r="21" spans="2:34" ht="81.75" customHeight="1" x14ac:dyDescent="0.2">
      <c r="B21" s="51">
        <v>5</v>
      </c>
      <c r="C21" s="182" t="s">
        <v>44</v>
      </c>
      <c r="D21" s="422" t="s">
        <v>124</v>
      </c>
      <c r="E21" s="423"/>
      <c r="F21" s="438">
        <v>2</v>
      </c>
      <c r="G21" s="64" t="s">
        <v>26</v>
      </c>
      <c r="H21" s="288">
        <v>80</v>
      </c>
      <c r="I21" s="375">
        <f>F21*H21</f>
        <v>160</v>
      </c>
      <c r="J21" s="71" t="s">
        <v>129</v>
      </c>
      <c r="K21" s="289"/>
      <c r="L21" s="287"/>
      <c r="M21" s="137"/>
      <c r="N21" s="183" t="s">
        <v>71</v>
      </c>
      <c r="O21" s="137"/>
      <c r="P21" s="287"/>
      <c r="Q21" s="287"/>
      <c r="R21" s="287"/>
      <c r="S21" s="287"/>
      <c r="T21" s="287"/>
      <c r="U21" s="287"/>
      <c r="V21" s="140"/>
      <c r="W21" s="56" t="s">
        <v>72</v>
      </c>
      <c r="X21" s="133" t="s">
        <v>157</v>
      </c>
      <c r="Y21" s="100">
        <v>80</v>
      </c>
      <c r="Z21" s="119">
        <v>42829</v>
      </c>
      <c r="AA21" s="119">
        <v>42831</v>
      </c>
      <c r="AB21" s="119">
        <v>42881</v>
      </c>
      <c r="AC21" s="119">
        <v>42859</v>
      </c>
      <c r="AD21" s="120" t="s">
        <v>158</v>
      </c>
      <c r="AE21" s="116" t="s">
        <v>72</v>
      </c>
      <c r="AF21" s="68" t="s">
        <v>154</v>
      </c>
      <c r="AH21" s="61"/>
    </row>
    <row r="22" spans="2:34" ht="48.75" customHeight="1" x14ac:dyDescent="0.2">
      <c r="B22" s="51">
        <v>6</v>
      </c>
      <c r="C22" s="182" t="s">
        <v>44</v>
      </c>
      <c r="D22" s="422" t="s">
        <v>126</v>
      </c>
      <c r="E22" s="423"/>
      <c r="F22" s="437"/>
      <c r="G22" s="64" t="s">
        <v>73</v>
      </c>
      <c r="H22" s="288">
        <v>80</v>
      </c>
      <c r="I22" s="377"/>
      <c r="J22" s="71" t="s">
        <v>129</v>
      </c>
      <c r="K22" s="289"/>
      <c r="L22" s="213"/>
      <c r="M22" s="83"/>
      <c r="N22" s="213"/>
      <c r="O22" s="83"/>
      <c r="P22" s="213"/>
      <c r="Q22" s="287"/>
      <c r="R22" s="287"/>
      <c r="S22" s="183" t="s">
        <v>71</v>
      </c>
      <c r="T22" s="287"/>
      <c r="U22" s="287"/>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288">
        <v>80</v>
      </c>
      <c r="I23" s="375">
        <f t="shared" si="0"/>
        <v>160</v>
      </c>
      <c r="J23" s="53" t="s">
        <v>130</v>
      </c>
      <c r="K23" s="289"/>
      <c r="L23" s="287"/>
      <c r="M23" s="287"/>
      <c r="N23" s="183" t="s">
        <v>71</v>
      </c>
      <c r="O23" s="287"/>
      <c r="P23" s="287"/>
      <c r="Q23" s="287"/>
      <c r="R23" s="287"/>
      <c r="S23" s="287"/>
      <c r="T23" s="287"/>
      <c r="U23" s="287"/>
      <c r="V23" s="140"/>
      <c r="W23" s="56" t="s">
        <v>159</v>
      </c>
      <c r="X23" s="133" t="s">
        <v>160</v>
      </c>
      <c r="Y23" s="100"/>
      <c r="Z23" s="119">
        <v>42915</v>
      </c>
      <c r="AA23" s="119">
        <v>42916</v>
      </c>
      <c r="AB23" s="119"/>
      <c r="AC23" s="119"/>
      <c r="AD23" s="120"/>
      <c r="AE23" s="117" t="s">
        <v>78</v>
      </c>
      <c r="AF23" s="276"/>
      <c r="AH23" s="61"/>
    </row>
    <row r="24" spans="2:34" ht="54.75" customHeight="1" x14ac:dyDescent="0.2">
      <c r="B24" s="51">
        <v>8</v>
      </c>
      <c r="C24" s="184" t="s">
        <v>46</v>
      </c>
      <c r="D24" s="422" t="s">
        <v>126</v>
      </c>
      <c r="E24" s="423"/>
      <c r="F24" s="437"/>
      <c r="G24" s="64" t="s">
        <v>30</v>
      </c>
      <c r="H24" s="288">
        <v>80</v>
      </c>
      <c r="I24" s="377"/>
      <c r="J24" s="53" t="s">
        <v>130</v>
      </c>
      <c r="K24" s="289"/>
      <c r="L24" s="287"/>
      <c r="M24" s="287"/>
      <c r="N24" s="287"/>
      <c r="O24" s="287"/>
      <c r="P24" s="287"/>
      <c r="Q24" s="287"/>
      <c r="R24" s="183" t="s">
        <v>71</v>
      </c>
      <c r="S24" s="287"/>
      <c r="T24" s="287"/>
      <c r="U24" s="289"/>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288">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288">
        <v>80</v>
      </c>
      <c r="I26" s="377"/>
      <c r="J26" s="65" t="s">
        <v>131</v>
      </c>
      <c r="K26" s="66"/>
      <c r="L26" s="82"/>
      <c r="M26" s="82"/>
      <c r="N26" s="82"/>
      <c r="O26" s="82"/>
      <c r="P26" s="82"/>
      <c r="Q26" s="82"/>
      <c r="R26" s="287"/>
      <c r="S26" s="72" t="s">
        <v>71</v>
      </c>
      <c r="T26" s="287"/>
      <c r="U26" s="66"/>
      <c r="V26" s="62"/>
      <c r="W26" s="56"/>
      <c r="X26" s="57"/>
      <c r="Y26" s="58"/>
      <c r="Z26" s="130"/>
      <c r="AA26" s="119"/>
      <c r="AB26" s="119"/>
      <c r="AC26" s="135"/>
      <c r="AD26" s="53"/>
      <c r="AE26" s="117"/>
      <c r="AF26" s="68" t="s">
        <v>172</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287"/>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291">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288">
        <v>80</v>
      </c>
      <c r="I29" s="375"/>
      <c r="J29" s="53" t="s">
        <v>130</v>
      </c>
      <c r="K29" s="289"/>
      <c r="L29" s="287"/>
      <c r="M29" s="185" t="s">
        <v>71</v>
      </c>
      <c r="N29" s="82"/>
      <c r="O29" s="287"/>
      <c r="P29" s="287"/>
      <c r="Q29" s="287"/>
      <c r="R29" s="287"/>
      <c r="S29" s="287"/>
      <c r="T29" s="287"/>
      <c r="U29" s="289"/>
      <c r="V29" s="73"/>
      <c r="W29" s="56" t="s">
        <v>72</v>
      </c>
      <c r="X29" s="57" t="s">
        <v>160</v>
      </c>
      <c r="Y29" s="100">
        <v>100</v>
      </c>
      <c r="Z29" s="130">
        <v>42845</v>
      </c>
      <c r="AA29" s="130">
        <v>42849</v>
      </c>
      <c r="AB29" s="130">
        <v>42934</v>
      </c>
      <c r="AC29" s="130">
        <v>42934</v>
      </c>
      <c r="AD29" s="53" t="s">
        <v>189</v>
      </c>
      <c r="AE29" s="117" t="s">
        <v>72</v>
      </c>
      <c r="AF29" s="276" t="s">
        <v>154</v>
      </c>
      <c r="AH29" s="61"/>
    </row>
    <row r="30" spans="2:34" ht="51.75" customHeight="1" x14ac:dyDescent="0.2">
      <c r="B30" s="51">
        <v>14</v>
      </c>
      <c r="C30" s="184" t="s">
        <v>47</v>
      </c>
      <c r="D30" s="422" t="s">
        <v>126</v>
      </c>
      <c r="E30" s="423"/>
      <c r="F30" s="437"/>
      <c r="G30" s="289" t="s">
        <v>73</v>
      </c>
      <c r="H30" s="288">
        <v>80</v>
      </c>
      <c r="I30" s="377"/>
      <c r="J30" s="53" t="s">
        <v>130</v>
      </c>
      <c r="K30" s="289"/>
      <c r="L30" s="289"/>
      <c r="M30" s="289"/>
      <c r="N30" s="289"/>
      <c r="O30" s="289"/>
      <c r="P30" s="289"/>
      <c r="Q30" s="289"/>
      <c r="R30" s="82"/>
      <c r="S30" s="183" t="s">
        <v>71</v>
      </c>
      <c r="T30" s="289"/>
      <c r="U30" s="289"/>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288">
        <v>56</v>
      </c>
      <c r="I31" s="375">
        <f>F31*H31</f>
        <v>112</v>
      </c>
      <c r="J31" s="65" t="s">
        <v>128</v>
      </c>
      <c r="K31" s="289"/>
      <c r="L31" s="289"/>
      <c r="M31" s="289"/>
      <c r="O31" s="185" t="s">
        <v>71</v>
      </c>
      <c r="P31" s="289"/>
      <c r="Q31" s="289"/>
      <c r="R31" s="289"/>
      <c r="S31" s="289"/>
      <c r="T31" s="289"/>
      <c r="U31" s="289"/>
      <c r="V31" s="73"/>
      <c r="W31" s="56" t="s">
        <v>72</v>
      </c>
      <c r="X31" s="57" t="s">
        <v>155</v>
      </c>
      <c r="Y31" s="58">
        <v>80</v>
      </c>
      <c r="Z31" s="130">
        <v>42872</v>
      </c>
      <c r="AA31" s="130">
        <v>42873</v>
      </c>
      <c r="AB31" s="130">
        <v>42900</v>
      </c>
      <c r="AC31" s="130">
        <v>42892</v>
      </c>
      <c r="AD31" s="53" t="s">
        <v>163</v>
      </c>
      <c r="AE31" s="118" t="s">
        <v>72</v>
      </c>
      <c r="AF31" s="60" t="s">
        <v>154</v>
      </c>
      <c r="AH31" s="61"/>
    </row>
    <row r="32" spans="2:34" ht="60.75" customHeight="1" x14ac:dyDescent="0.2">
      <c r="B32" s="51">
        <v>16</v>
      </c>
      <c r="C32" s="184" t="s">
        <v>89</v>
      </c>
      <c r="D32" s="422" t="s">
        <v>126</v>
      </c>
      <c r="E32" s="423"/>
      <c r="F32" s="437"/>
      <c r="G32" s="64" t="s">
        <v>73</v>
      </c>
      <c r="H32" s="288">
        <v>80</v>
      </c>
      <c r="I32" s="377"/>
      <c r="J32" s="65" t="s">
        <v>128</v>
      </c>
      <c r="K32" s="289"/>
      <c r="L32" s="287"/>
      <c r="M32" s="287"/>
      <c r="N32" s="287"/>
      <c r="O32" s="287"/>
      <c r="P32" s="287"/>
      <c r="Q32" s="287"/>
      <c r="R32" s="287"/>
      <c r="S32" s="183" t="s">
        <v>71</v>
      </c>
      <c r="T32" s="287"/>
      <c r="U32" s="287"/>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288">
        <v>80</v>
      </c>
      <c r="I33" s="375">
        <f t="shared" si="0"/>
        <v>160</v>
      </c>
      <c r="J33" s="71" t="s">
        <v>133</v>
      </c>
      <c r="K33" s="289"/>
      <c r="L33" s="287"/>
      <c r="M33" s="136"/>
      <c r="N33" s="185" t="s">
        <v>71</v>
      </c>
      <c r="O33" s="74"/>
      <c r="P33" s="82"/>
      <c r="Q33" s="287"/>
      <c r="R33" s="287"/>
      <c r="S33" s="287"/>
      <c r="T33" s="287"/>
      <c r="U33" s="136"/>
      <c r="V33" s="73"/>
      <c r="W33" s="56" t="s">
        <v>159</v>
      </c>
      <c r="X33" s="57" t="s">
        <v>164</v>
      </c>
      <c r="Y33" s="100"/>
      <c r="Z33" s="130">
        <v>42850</v>
      </c>
      <c r="AA33" s="130">
        <v>42852</v>
      </c>
      <c r="AB33" s="130"/>
      <c r="AC33" s="130"/>
      <c r="AD33" s="53"/>
      <c r="AE33" s="116" t="s">
        <v>74</v>
      </c>
      <c r="AF33" s="68" t="s">
        <v>167</v>
      </c>
      <c r="AH33" s="61"/>
    </row>
    <row r="34" spans="2:34" ht="55.5" customHeight="1" x14ac:dyDescent="0.2">
      <c r="B34" s="51">
        <v>18</v>
      </c>
      <c r="C34" s="186" t="s">
        <v>51</v>
      </c>
      <c r="D34" s="422" t="s">
        <v>126</v>
      </c>
      <c r="E34" s="423"/>
      <c r="F34" s="437"/>
      <c r="G34" s="64" t="s">
        <v>73</v>
      </c>
      <c r="H34" s="288">
        <v>80</v>
      </c>
      <c r="I34" s="377"/>
      <c r="J34" s="71" t="s">
        <v>133</v>
      </c>
      <c r="K34" s="289"/>
      <c r="L34" s="287"/>
      <c r="M34" s="136"/>
      <c r="N34" s="287"/>
      <c r="O34" s="287"/>
      <c r="P34" s="287"/>
      <c r="Q34" s="287"/>
      <c r="R34" s="287"/>
      <c r="S34" s="72" t="s">
        <v>71</v>
      </c>
      <c r="T34" s="287"/>
      <c r="U34" s="136"/>
      <c r="V34" s="73"/>
      <c r="W34" s="56"/>
      <c r="X34" s="57"/>
      <c r="Y34" s="58"/>
      <c r="Z34" s="130"/>
      <c r="AA34" s="130"/>
      <c r="AB34" s="130"/>
      <c r="AC34" s="130"/>
      <c r="AD34" s="53"/>
      <c r="AE34" s="116"/>
      <c r="AF34" s="68" t="s">
        <v>173</v>
      </c>
      <c r="AH34" s="61"/>
    </row>
    <row r="35" spans="2:34" ht="215.25" customHeight="1" x14ac:dyDescent="0.2">
      <c r="B35" s="51">
        <v>19</v>
      </c>
      <c r="C35" s="186" t="s">
        <v>52</v>
      </c>
      <c r="D35" s="422" t="s">
        <v>124</v>
      </c>
      <c r="E35" s="423"/>
      <c r="F35" s="438">
        <v>2</v>
      </c>
      <c r="G35" s="64" t="s">
        <v>27</v>
      </c>
      <c r="H35" s="288">
        <v>80</v>
      </c>
      <c r="I35" s="375"/>
      <c r="J35" s="71" t="s">
        <v>133</v>
      </c>
      <c r="K35" s="289"/>
      <c r="L35" s="287"/>
      <c r="M35" s="287"/>
      <c r="N35" s="287"/>
      <c r="O35" s="75" t="s">
        <v>71</v>
      </c>
      <c r="P35" s="136"/>
      <c r="Q35" s="287"/>
      <c r="R35" s="136"/>
      <c r="S35" s="213"/>
      <c r="T35" s="287"/>
      <c r="U35" s="287"/>
      <c r="V35" s="73"/>
      <c r="W35" s="56" t="s">
        <v>159</v>
      </c>
      <c r="X35" s="57" t="s">
        <v>164</v>
      </c>
      <c r="Y35" s="58"/>
      <c r="Z35" s="130">
        <v>42885</v>
      </c>
      <c r="AA35" s="130">
        <v>42886</v>
      </c>
      <c r="AB35" s="130"/>
      <c r="AC35" s="130"/>
      <c r="AD35" s="53"/>
      <c r="AE35" s="117" t="s">
        <v>74</v>
      </c>
      <c r="AF35" s="68" t="s">
        <v>169</v>
      </c>
      <c r="AH35" s="61"/>
    </row>
    <row r="36" spans="2:34" ht="81.75" customHeight="1" x14ac:dyDescent="0.2">
      <c r="B36" s="51">
        <v>20</v>
      </c>
      <c r="C36" s="186" t="s">
        <v>52</v>
      </c>
      <c r="D36" s="422" t="s">
        <v>126</v>
      </c>
      <c r="E36" s="423"/>
      <c r="F36" s="437"/>
      <c r="G36" s="289" t="s">
        <v>32</v>
      </c>
      <c r="H36" s="288">
        <v>96</v>
      </c>
      <c r="I36" s="377"/>
      <c r="J36" s="71" t="s">
        <v>133</v>
      </c>
      <c r="K36" s="66"/>
      <c r="L36" s="82"/>
      <c r="M36" s="82"/>
      <c r="N36" s="82"/>
      <c r="O36" s="95"/>
      <c r="P36" s="287"/>
      <c r="Q36" s="82"/>
      <c r="R36" s="136"/>
      <c r="S36" s="82"/>
      <c r="T36" s="183" t="s">
        <v>71</v>
      </c>
      <c r="U36" s="82"/>
      <c r="V36" s="62"/>
      <c r="W36" s="56"/>
      <c r="X36" s="57"/>
      <c r="Y36" s="100"/>
      <c r="Z36" s="130"/>
      <c r="AA36" s="130"/>
      <c r="AB36" s="130"/>
      <c r="AC36" s="130"/>
      <c r="AD36" s="53"/>
      <c r="AE36" s="117"/>
      <c r="AF36" s="97" t="s">
        <v>172</v>
      </c>
      <c r="AH36" s="61"/>
    </row>
    <row r="37" spans="2:34" ht="180.75" customHeight="1" x14ac:dyDescent="0.2">
      <c r="B37" s="51">
        <v>21</v>
      </c>
      <c r="C37" s="186" t="s">
        <v>91</v>
      </c>
      <c r="D37" s="434" t="s">
        <v>134</v>
      </c>
      <c r="E37" s="435"/>
      <c r="F37" s="436">
        <v>2</v>
      </c>
      <c r="G37" s="64" t="s">
        <v>27</v>
      </c>
      <c r="H37" s="288">
        <v>80</v>
      </c>
      <c r="I37" s="426">
        <f t="shared" si="0"/>
        <v>160</v>
      </c>
      <c r="J37" s="65" t="s">
        <v>129</v>
      </c>
      <c r="K37" s="66"/>
      <c r="L37" s="82"/>
      <c r="M37" s="82"/>
      <c r="N37" s="82"/>
      <c r="O37" s="187" t="s">
        <v>71</v>
      </c>
      <c r="P37" s="82"/>
      <c r="Q37" s="82"/>
      <c r="R37" s="82"/>
      <c r="S37" s="82"/>
      <c r="T37" s="82"/>
      <c r="U37" s="82"/>
      <c r="V37" s="84"/>
      <c r="W37" s="56" t="s">
        <v>159</v>
      </c>
      <c r="X37" s="57" t="s">
        <v>157</v>
      </c>
      <c r="Y37" s="58">
        <v>80</v>
      </c>
      <c r="Z37" s="130">
        <v>42885</v>
      </c>
      <c r="AA37" s="130"/>
      <c r="AB37" s="130"/>
      <c r="AC37" s="130"/>
      <c r="AD37" s="294"/>
      <c r="AE37" s="293" t="s">
        <v>78</v>
      </c>
      <c r="AF37" s="68" t="s">
        <v>193</v>
      </c>
      <c r="AH37" s="61"/>
    </row>
    <row r="38" spans="2:34" ht="52.5" customHeight="1" x14ac:dyDescent="0.2">
      <c r="B38" s="51">
        <v>22</v>
      </c>
      <c r="C38" s="186" t="s">
        <v>91</v>
      </c>
      <c r="D38" s="422" t="s">
        <v>126</v>
      </c>
      <c r="E38" s="423"/>
      <c r="F38" s="437"/>
      <c r="G38" s="64" t="s">
        <v>32</v>
      </c>
      <c r="H38" s="288">
        <v>80</v>
      </c>
      <c r="I38" s="377"/>
      <c r="J38" s="65" t="s">
        <v>129</v>
      </c>
      <c r="K38" s="66"/>
      <c r="L38" s="82"/>
      <c r="M38" s="82"/>
      <c r="N38" s="82"/>
      <c r="O38" s="95"/>
      <c r="P38" s="82"/>
      <c r="Q38" s="82"/>
      <c r="R38" s="82"/>
      <c r="S38" s="82"/>
      <c r="T38" s="183" t="s">
        <v>71</v>
      </c>
      <c r="U38" s="287"/>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286">
        <v>80</v>
      </c>
      <c r="I39" s="375"/>
      <c r="J39" s="65" t="s">
        <v>129</v>
      </c>
      <c r="K39" s="66"/>
      <c r="L39" s="82"/>
      <c r="M39" s="136"/>
      <c r="N39" s="74"/>
      <c r="O39" s="287"/>
      <c r="P39" s="82"/>
      <c r="Q39" s="185" t="s">
        <v>71</v>
      </c>
      <c r="R39" s="82"/>
      <c r="S39" s="136"/>
      <c r="T39" s="82"/>
      <c r="U39" s="136"/>
      <c r="V39" s="62"/>
      <c r="W39" s="56" t="s">
        <v>153</v>
      </c>
      <c r="X39" s="57"/>
      <c r="Y39" s="58"/>
      <c r="Z39" s="130"/>
      <c r="AA39" s="119"/>
      <c r="AB39" s="119"/>
      <c r="AC39" s="119"/>
      <c r="AD39" s="53"/>
      <c r="AE39" s="116" t="s">
        <v>153</v>
      </c>
      <c r="AF39" s="60" t="s">
        <v>191</v>
      </c>
      <c r="AH39" s="61"/>
    </row>
    <row r="40" spans="2:34" ht="81.75" customHeight="1" x14ac:dyDescent="0.2">
      <c r="B40" s="51">
        <v>24</v>
      </c>
      <c r="C40" s="188" t="s">
        <v>50</v>
      </c>
      <c r="D40" s="422" t="s">
        <v>126</v>
      </c>
      <c r="E40" s="423"/>
      <c r="F40" s="437"/>
      <c r="G40" s="64" t="s">
        <v>33</v>
      </c>
      <c r="H40" s="286">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178</v>
      </c>
      <c r="AH40" s="61"/>
    </row>
    <row r="41" spans="2:34" ht="90" customHeight="1" x14ac:dyDescent="0.2">
      <c r="B41" s="51">
        <v>25</v>
      </c>
      <c r="C41" s="189" t="s">
        <v>53</v>
      </c>
      <c r="D41" s="422" t="s">
        <v>103</v>
      </c>
      <c r="E41" s="423"/>
      <c r="F41" s="424">
        <v>2</v>
      </c>
      <c r="G41" s="64" t="s">
        <v>28</v>
      </c>
      <c r="H41" s="288">
        <v>80</v>
      </c>
      <c r="I41" s="426">
        <f t="shared" si="0"/>
        <v>160</v>
      </c>
      <c r="J41" s="143" t="s">
        <v>54</v>
      </c>
      <c r="K41" s="66"/>
      <c r="L41" s="82"/>
      <c r="M41" s="82"/>
      <c r="N41" s="82"/>
      <c r="O41" s="82"/>
      <c r="P41" s="72" t="s">
        <v>71</v>
      </c>
      <c r="Q41" s="82"/>
      <c r="R41" s="82"/>
      <c r="S41" s="82"/>
      <c r="T41" s="82"/>
      <c r="U41" s="82"/>
      <c r="V41" s="62"/>
      <c r="W41" s="146" t="s">
        <v>159</v>
      </c>
      <c r="X41" s="57" t="s">
        <v>190</v>
      </c>
      <c r="Y41" s="65">
        <v>80</v>
      </c>
      <c r="Z41" s="148">
        <v>42940</v>
      </c>
      <c r="AA41" s="148">
        <v>42944</v>
      </c>
      <c r="AB41" s="148"/>
      <c r="AC41" s="148"/>
      <c r="AD41" s="149"/>
      <c r="AE41" s="146" t="s">
        <v>159</v>
      </c>
      <c r="AF41" s="60" t="s">
        <v>192</v>
      </c>
      <c r="AH41" s="61"/>
    </row>
    <row r="42" spans="2:34" ht="60" customHeight="1" thickBot="1" x14ac:dyDescent="0.25">
      <c r="B42" s="51">
        <v>26</v>
      </c>
      <c r="C42" s="190" t="s">
        <v>53</v>
      </c>
      <c r="D42" s="428" t="s">
        <v>104</v>
      </c>
      <c r="E42" s="429"/>
      <c r="F42" s="425"/>
      <c r="G42" s="150" t="s">
        <v>32</v>
      </c>
      <c r="H42" s="290">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60"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7</v>
      </c>
      <c r="G45" s="406" t="s">
        <v>107</v>
      </c>
      <c r="H45" s="407"/>
      <c r="I45" s="11">
        <f>SUM(Y17:Y42)</f>
        <v>740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18</v>
      </c>
      <c r="G46" s="420" t="s">
        <v>59</v>
      </c>
      <c r="H46" s="421"/>
      <c r="I46" s="12">
        <f>I44-I45</f>
        <v>732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0.28000000000000003</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289" t="s">
        <v>85</v>
      </c>
      <c r="G53" s="141"/>
      <c r="H53" s="205"/>
      <c r="I53" s="204" t="s">
        <v>98</v>
      </c>
      <c r="J53" s="63" t="s">
        <v>133</v>
      </c>
      <c r="K53" s="288"/>
      <c r="L53" s="288"/>
      <c r="M53" s="288"/>
      <c r="N53" s="288"/>
      <c r="O53" s="288"/>
      <c r="P53" s="288"/>
      <c r="Q53" s="288"/>
      <c r="R53" s="288"/>
      <c r="S53" s="288"/>
      <c r="T53" s="82"/>
      <c r="U53" s="28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289" t="s">
        <v>85</v>
      </c>
      <c r="G54" s="141" t="s">
        <v>92</v>
      </c>
      <c r="H54" s="76">
        <f>8</f>
        <v>8</v>
      </c>
      <c r="I54" s="205">
        <f>H54*12</f>
        <v>96</v>
      </c>
      <c r="J54" s="287"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258" t="s">
        <v>194</v>
      </c>
      <c r="AH54" s="61"/>
    </row>
    <row r="55" spans="2:34" ht="124.5" customHeight="1" x14ac:dyDescent="0.2">
      <c r="B55" s="169">
        <f t="shared" si="1"/>
        <v>4</v>
      </c>
      <c r="C55" s="164" t="s">
        <v>95</v>
      </c>
      <c r="D55" s="368" t="s">
        <v>94</v>
      </c>
      <c r="E55" s="369"/>
      <c r="F55" s="289"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217</v>
      </c>
      <c r="AH55" s="61"/>
    </row>
    <row r="56" spans="2:34" ht="43.5" customHeight="1" x14ac:dyDescent="0.2">
      <c r="B56" s="169">
        <f t="shared" si="1"/>
        <v>5</v>
      </c>
      <c r="C56" s="164" t="s">
        <v>95</v>
      </c>
      <c r="D56" s="368" t="s">
        <v>97</v>
      </c>
      <c r="E56" s="369"/>
      <c r="F56" s="289" t="s">
        <v>85</v>
      </c>
      <c r="G56" s="141" t="s">
        <v>24</v>
      </c>
      <c r="H56" s="76">
        <v>40</v>
      </c>
      <c r="I56" s="205" t="s">
        <v>96</v>
      </c>
      <c r="J56" s="63" t="s">
        <v>133</v>
      </c>
      <c r="K56" s="288"/>
      <c r="L56" s="67" t="s">
        <v>71</v>
      </c>
      <c r="M56" s="288"/>
      <c r="N56" s="288"/>
      <c r="O56" s="288"/>
      <c r="P56" s="288"/>
      <c r="Q56" s="288"/>
      <c r="R56" s="288"/>
      <c r="S56" s="288"/>
      <c r="T56" s="82"/>
      <c r="U56" s="288"/>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88"/>
      <c r="M57" s="288"/>
      <c r="N57" s="288"/>
      <c r="O57" s="288"/>
      <c r="P57" s="288"/>
      <c r="Q57" s="288"/>
      <c r="R57" s="288"/>
      <c r="S57" s="288"/>
      <c r="T57" s="82"/>
      <c r="U57" s="28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289">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289">
        <v>32</v>
      </c>
      <c r="I59" s="375">
        <f>SUM(H59:H62)</f>
        <v>128</v>
      </c>
      <c r="J59" s="71" t="s">
        <v>130</v>
      </c>
      <c r="K59" s="75" t="s">
        <v>71</v>
      </c>
      <c r="L59" s="289"/>
      <c r="M59" s="289"/>
      <c r="N59" s="289"/>
      <c r="O59" s="289"/>
      <c r="P59" s="289"/>
      <c r="Q59" s="289"/>
      <c r="R59" s="289"/>
      <c r="S59" s="289"/>
      <c r="T59" s="289"/>
      <c r="U59" s="289"/>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89">
        <v>32</v>
      </c>
      <c r="I60" s="376"/>
      <c r="J60" s="71" t="s">
        <v>130</v>
      </c>
      <c r="K60" s="289"/>
      <c r="L60" s="289"/>
      <c r="M60" s="289"/>
      <c r="N60" s="75" t="s">
        <v>71</v>
      </c>
      <c r="O60" s="289"/>
      <c r="P60" s="289"/>
      <c r="Q60" s="289"/>
      <c r="R60" s="289"/>
      <c r="S60" s="289"/>
      <c r="T60" s="289"/>
      <c r="U60" s="289"/>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89">
        <v>32</v>
      </c>
      <c r="I61" s="376"/>
      <c r="J61" s="71" t="s">
        <v>130</v>
      </c>
      <c r="K61" s="289"/>
      <c r="L61" s="289"/>
      <c r="M61" s="289"/>
      <c r="N61" s="289"/>
      <c r="O61" s="289"/>
      <c r="P61" s="289"/>
      <c r="Q61" s="75" t="s">
        <v>71</v>
      </c>
      <c r="R61" s="289"/>
      <c r="S61" s="289"/>
      <c r="T61" s="289"/>
      <c r="U61" s="289"/>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89">
        <v>32</v>
      </c>
      <c r="I62" s="377"/>
      <c r="J62" s="71" t="s">
        <v>130</v>
      </c>
      <c r="K62" s="289"/>
      <c r="L62" s="289"/>
      <c r="M62" s="289"/>
      <c r="N62" s="289"/>
      <c r="O62" s="289"/>
      <c r="P62" s="289"/>
      <c r="Q62" s="289"/>
      <c r="R62" s="289"/>
      <c r="S62" s="289"/>
      <c r="T62" s="75" t="s">
        <v>71</v>
      </c>
      <c r="U62" s="289"/>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89">
        <v>80</v>
      </c>
      <c r="I63" s="96"/>
      <c r="J63" s="69" t="s">
        <v>139</v>
      </c>
      <c r="K63" s="288"/>
      <c r="L63" s="75" t="s">
        <v>71</v>
      </c>
      <c r="M63" s="288"/>
      <c r="N63" s="288"/>
      <c r="O63" s="288"/>
      <c r="P63" s="288"/>
      <c r="Q63" s="288"/>
      <c r="R63" s="288"/>
      <c r="S63" s="288"/>
      <c r="T63" s="82"/>
      <c r="U63" s="28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89">
        <v>56</v>
      </c>
      <c r="I64" s="375"/>
      <c r="J64" s="71" t="s">
        <v>130</v>
      </c>
      <c r="K64" s="289"/>
      <c r="L64" s="18"/>
      <c r="M64" s="75" t="s">
        <v>71</v>
      </c>
      <c r="N64" s="289"/>
      <c r="O64" s="289"/>
      <c r="P64" s="289"/>
      <c r="Q64" s="289"/>
      <c r="R64" s="289"/>
      <c r="S64" s="289"/>
      <c r="T64" s="289"/>
      <c r="U64" s="289"/>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89">
        <v>56</v>
      </c>
      <c r="I65" s="376"/>
      <c r="J65" s="71" t="s">
        <v>130</v>
      </c>
      <c r="K65" s="289"/>
      <c r="L65" s="289"/>
      <c r="M65" s="18"/>
      <c r="N65" s="289"/>
      <c r="O65" s="289"/>
      <c r="P65" s="289"/>
      <c r="Q65" s="72" t="s">
        <v>71</v>
      </c>
      <c r="R65" s="289"/>
      <c r="S65" s="289"/>
      <c r="T65" s="289"/>
      <c r="U65" s="289"/>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89">
        <v>56</v>
      </c>
      <c r="I66" s="377"/>
      <c r="J66" s="71" t="s">
        <v>130</v>
      </c>
      <c r="K66" s="289"/>
      <c r="L66" s="289"/>
      <c r="M66" s="289"/>
      <c r="N66" s="289"/>
      <c r="O66" s="289"/>
      <c r="P66" s="289"/>
      <c r="Q66" s="289"/>
      <c r="R66" s="289"/>
      <c r="S66" s="289"/>
      <c r="T66" s="289"/>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87">
        <v>48</v>
      </c>
      <c r="I67" s="378"/>
      <c r="J67" s="71" t="s">
        <v>130</v>
      </c>
      <c r="K67" s="289"/>
      <c r="L67" s="75" t="s">
        <v>71</v>
      </c>
      <c r="M67" s="289"/>
      <c r="N67" s="289"/>
      <c r="O67" s="289"/>
      <c r="P67" s="289"/>
      <c r="Q67" s="289"/>
      <c r="R67" s="289"/>
      <c r="S67" s="289"/>
      <c r="T67" s="289"/>
      <c r="U67" s="289"/>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87">
        <v>48</v>
      </c>
      <c r="I68" s="379"/>
      <c r="J68" s="71" t="s">
        <v>130</v>
      </c>
      <c r="K68" s="289"/>
      <c r="L68" s="289"/>
      <c r="M68" s="289"/>
      <c r="N68" s="75" t="s">
        <v>71</v>
      </c>
      <c r="O68" s="289"/>
      <c r="P68" s="289"/>
      <c r="Q68" s="289"/>
      <c r="R68" s="289"/>
      <c r="S68" s="289"/>
      <c r="T68" s="289"/>
      <c r="U68" s="289"/>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87">
        <v>48</v>
      </c>
      <c r="I69" s="379"/>
      <c r="J69" s="71" t="s">
        <v>130</v>
      </c>
      <c r="K69" s="289"/>
      <c r="L69" s="289"/>
      <c r="M69" s="289"/>
      <c r="N69" s="289"/>
      <c r="O69" s="75" t="s">
        <v>71</v>
      </c>
      <c r="P69" s="289"/>
      <c r="Q69" s="289"/>
      <c r="R69" s="289"/>
      <c r="S69" s="289"/>
      <c r="T69" s="289"/>
      <c r="U69" s="289"/>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87">
        <v>48</v>
      </c>
      <c r="I70" s="379"/>
      <c r="J70" s="71" t="s">
        <v>130</v>
      </c>
      <c r="K70" s="289"/>
      <c r="L70" s="289"/>
      <c r="M70" s="289"/>
      <c r="N70" s="289"/>
      <c r="O70" s="289"/>
      <c r="P70" s="289"/>
      <c r="Q70" s="75" t="s">
        <v>71</v>
      </c>
      <c r="R70" s="289"/>
      <c r="S70" s="289"/>
      <c r="T70" s="289"/>
      <c r="U70" s="289"/>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87">
        <v>48</v>
      </c>
      <c r="I71" s="380"/>
      <c r="J71" s="71" t="s">
        <v>130</v>
      </c>
      <c r="K71" s="289"/>
      <c r="L71" s="289"/>
      <c r="M71" s="289"/>
      <c r="N71" s="289"/>
      <c r="O71" s="289"/>
      <c r="P71" s="289"/>
      <c r="Q71" s="289"/>
      <c r="R71" s="289"/>
      <c r="S71" s="75" t="s">
        <v>71</v>
      </c>
      <c r="T71" s="289"/>
      <c r="U71" s="289"/>
      <c r="V71" s="55"/>
      <c r="W71" s="103"/>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286"/>
      <c r="M72" s="287"/>
      <c r="N72" s="286"/>
      <c r="O72" s="95"/>
      <c r="P72" s="286"/>
      <c r="Q72" s="286"/>
      <c r="R72" s="286"/>
      <c r="S72" s="286"/>
      <c r="T72" s="286"/>
      <c r="U72" s="79"/>
      <c r="V72" s="230"/>
      <c r="W72" s="1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288"/>
      <c r="L73" s="288"/>
      <c r="M73" s="288"/>
      <c r="N73" s="287"/>
      <c r="O73" s="75" t="s">
        <v>71</v>
      </c>
      <c r="P73" s="288"/>
      <c r="Q73" s="288"/>
      <c r="R73" s="288"/>
      <c r="S73" s="288"/>
      <c r="T73" s="288"/>
      <c r="U73" s="74"/>
      <c r="V73" s="228"/>
      <c r="W73" s="101"/>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288"/>
      <c r="L74" s="288"/>
      <c r="M74" s="288"/>
      <c r="N74" s="288"/>
      <c r="O74" s="82"/>
      <c r="P74" s="288"/>
      <c r="Q74" s="288"/>
      <c r="R74" s="287"/>
      <c r="S74" s="75" t="s">
        <v>71</v>
      </c>
      <c r="T74" s="288"/>
      <c r="U74" s="74"/>
      <c r="V74" s="228"/>
      <c r="W74" s="101"/>
      <c r="X74" s="57"/>
      <c r="Y74" s="58"/>
      <c r="Z74" s="130"/>
      <c r="AA74" s="130"/>
      <c r="AB74" s="130"/>
      <c r="AC74" s="130"/>
      <c r="AD74" s="130"/>
      <c r="AE74" s="80"/>
      <c r="AF74" s="259"/>
      <c r="AH74" s="61"/>
    </row>
    <row r="75" spans="2:34" ht="42.75" customHeight="1" x14ac:dyDescent="0.2">
      <c r="B75" s="169">
        <f t="shared" si="1"/>
        <v>24</v>
      </c>
      <c r="C75" s="165" t="s">
        <v>69</v>
      </c>
      <c r="D75" s="368" t="s">
        <v>84</v>
      </c>
      <c r="E75" s="369"/>
      <c r="F75" s="63" t="s">
        <v>85</v>
      </c>
      <c r="G75" s="141" t="s">
        <v>24</v>
      </c>
      <c r="H75" s="287">
        <v>32</v>
      </c>
      <c r="I75" s="205"/>
      <c r="J75" s="69" t="s">
        <v>125</v>
      </c>
      <c r="K75" s="288"/>
      <c r="L75" s="75" t="s">
        <v>71</v>
      </c>
      <c r="M75" s="288"/>
      <c r="N75" s="288"/>
      <c r="O75" s="82"/>
      <c r="P75" s="288"/>
      <c r="Q75" s="288"/>
      <c r="R75" s="288"/>
      <c r="S75" s="288"/>
      <c r="T75" s="288"/>
      <c r="U75" s="74"/>
      <c r="V75" s="228"/>
      <c r="W75" s="101"/>
      <c r="X75" s="81"/>
      <c r="Y75" s="58"/>
      <c r="Z75" s="130"/>
      <c r="AA75" s="130"/>
      <c r="AB75" s="130"/>
      <c r="AC75" s="130"/>
      <c r="AD75" s="130"/>
      <c r="AE75" s="80"/>
      <c r="AF75" s="259" t="s">
        <v>154</v>
      </c>
      <c r="AH75" s="61"/>
    </row>
    <row r="76" spans="2:34" ht="152.25" customHeight="1" x14ac:dyDescent="0.2">
      <c r="B76" s="169">
        <f t="shared" si="1"/>
        <v>25</v>
      </c>
      <c r="C76" s="165" t="s">
        <v>69</v>
      </c>
      <c r="D76" s="368" t="s">
        <v>84</v>
      </c>
      <c r="E76" s="369"/>
      <c r="F76" s="63" t="s">
        <v>85</v>
      </c>
      <c r="G76" s="99" t="s">
        <v>29</v>
      </c>
      <c r="H76" s="287">
        <v>32</v>
      </c>
      <c r="I76" s="205"/>
      <c r="J76" s="69" t="s">
        <v>125</v>
      </c>
      <c r="K76" s="288"/>
      <c r="L76" s="288"/>
      <c r="M76" s="288"/>
      <c r="N76" s="288"/>
      <c r="O76" s="82"/>
      <c r="P76" s="288"/>
      <c r="Q76" s="75" t="s">
        <v>71</v>
      </c>
      <c r="R76" s="288"/>
      <c r="S76" s="288"/>
      <c r="T76" s="288"/>
      <c r="U76" s="74"/>
      <c r="V76" s="228"/>
      <c r="W76" s="101"/>
      <c r="X76" s="81"/>
      <c r="Y76" s="58"/>
      <c r="Z76" s="130"/>
      <c r="AA76" s="130"/>
      <c r="AB76" s="130"/>
      <c r="AC76" s="130"/>
      <c r="AD76" s="130"/>
      <c r="AE76" s="80"/>
      <c r="AF76" s="259" t="s">
        <v>195</v>
      </c>
      <c r="AH76" s="61"/>
    </row>
    <row r="77" spans="2:34" ht="36.75" customHeight="1" x14ac:dyDescent="0.2">
      <c r="B77" s="169">
        <f t="shared" si="1"/>
        <v>26</v>
      </c>
      <c r="C77" s="165" t="s">
        <v>69</v>
      </c>
      <c r="D77" s="368" t="s">
        <v>144</v>
      </c>
      <c r="E77" s="369"/>
      <c r="F77" s="63" t="s">
        <v>85</v>
      </c>
      <c r="G77" s="141"/>
      <c r="H77" s="287">
        <v>40</v>
      </c>
      <c r="I77" s="205"/>
      <c r="J77" s="69" t="s">
        <v>125</v>
      </c>
      <c r="K77" s="288"/>
      <c r="L77" s="288"/>
      <c r="M77" s="288"/>
      <c r="N77" s="288"/>
      <c r="O77" s="287"/>
      <c r="P77" s="288"/>
      <c r="Q77" s="74"/>
      <c r="R77" s="288"/>
      <c r="S77" s="288"/>
      <c r="T77" s="28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87">
        <v>32</v>
      </c>
      <c r="I78" s="205"/>
      <c r="J78" s="69" t="s">
        <v>128</v>
      </c>
      <c r="K78" s="75" t="s">
        <v>71</v>
      </c>
      <c r="L78" s="288"/>
      <c r="M78" s="288"/>
      <c r="N78" s="82"/>
      <c r="O78" s="82"/>
      <c r="P78" s="288"/>
      <c r="Q78" s="82"/>
      <c r="R78" s="82"/>
      <c r="S78" s="288"/>
      <c r="T78" s="288"/>
      <c r="U78" s="74"/>
      <c r="V78" s="139"/>
      <c r="W78" s="101"/>
      <c r="X78" s="102" t="s">
        <v>201</v>
      </c>
      <c r="Y78" s="102" t="s">
        <v>201</v>
      </c>
      <c r="Z78" s="102" t="s">
        <v>201</v>
      </c>
      <c r="AA78" s="102" t="s">
        <v>201</v>
      </c>
      <c r="AB78" s="102" t="s">
        <v>201</v>
      </c>
      <c r="AC78" s="102" t="s">
        <v>201</v>
      </c>
      <c r="AD78" s="102" t="s">
        <v>201</v>
      </c>
      <c r="AE78" s="80"/>
      <c r="AF78" s="259" t="s">
        <v>201</v>
      </c>
      <c r="AH78" s="61"/>
    </row>
    <row r="79" spans="2:34" ht="66" customHeight="1" x14ac:dyDescent="0.2">
      <c r="B79" s="169">
        <f t="shared" si="1"/>
        <v>28</v>
      </c>
      <c r="C79" s="198" t="s">
        <v>117</v>
      </c>
      <c r="D79" s="368" t="s">
        <v>118</v>
      </c>
      <c r="E79" s="369"/>
      <c r="F79" s="63" t="s">
        <v>85</v>
      </c>
      <c r="G79" s="141" t="s">
        <v>29</v>
      </c>
      <c r="H79" s="287">
        <v>32</v>
      </c>
      <c r="I79" s="205"/>
      <c r="J79" s="69" t="s">
        <v>128</v>
      </c>
      <c r="K79" s="82"/>
      <c r="L79" s="288"/>
      <c r="M79" s="288"/>
      <c r="N79" s="82"/>
      <c r="O79" s="82"/>
      <c r="P79" s="288"/>
      <c r="Q79" s="75" t="s">
        <v>71</v>
      </c>
      <c r="R79" s="18"/>
      <c r="S79" s="288"/>
      <c r="T79" s="288"/>
      <c r="U79" s="74"/>
      <c r="V79" s="139"/>
      <c r="W79" s="101" t="s">
        <v>72</v>
      </c>
      <c r="X79" s="57" t="s">
        <v>155</v>
      </c>
      <c r="Y79" s="58">
        <v>12</v>
      </c>
      <c r="Z79" s="130" t="s">
        <v>154</v>
      </c>
      <c r="AA79" s="130">
        <v>42941</v>
      </c>
      <c r="AB79" s="130">
        <v>42943</v>
      </c>
      <c r="AC79" s="130">
        <v>42947</v>
      </c>
      <c r="AD79" s="130" t="s">
        <v>154</v>
      </c>
      <c r="AE79" s="80" t="s">
        <v>72</v>
      </c>
      <c r="AF79" s="259" t="s">
        <v>200</v>
      </c>
      <c r="AH79" s="61"/>
    </row>
    <row r="80" spans="2:34" ht="53.25" customHeight="1" x14ac:dyDescent="0.2">
      <c r="B80" s="169">
        <f t="shared" si="1"/>
        <v>29</v>
      </c>
      <c r="C80" s="216" t="s">
        <v>119</v>
      </c>
      <c r="D80" s="370" t="s">
        <v>120</v>
      </c>
      <c r="E80" s="370"/>
      <c r="F80" s="287" t="s">
        <v>85</v>
      </c>
      <c r="G80" s="141" t="s">
        <v>27</v>
      </c>
      <c r="H80" s="287">
        <v>32</v>
      </c>
      <c r="I80" s="205"/>
      <c r="J80" s="289" t="s">
        <v>133</v>
      </c>
      <c r="K80" s="288"/>
      <c r="L80" s="288"/>
      <c r="M80" s="288"/>
      <c r="N80" s="288"/>
      <c r="O80" s="75" t="s">
        <v>71</v>
      </c>
      <c r="P80" s="288"/>
      <c r="Q80" s="288"/>
      <c r="R80" s="288"/>
      <c r="S80" s="288"/>
      <c r="T80" s="288"/>
      <c r="U80" s="28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87" t="s">
        <v>85</v>
      </c>
      <c r="G81" s="141" t="s">
        <v>33</v>
      </c>
      <c r="H81" s="287">
        <v>32</v>
      </c>
      <c r="I81" s="205"/>
      <c r="J81" s="289" t="s">
        <v>133</v>
      </c>
      <c r="K81" s="288"/>
      <c r="L81" s="288"/>
      <c r="M81" s="288"/>
      <c r="N81" s="288"/>
      <c r="O81" s="288"/>
      <c r="P81" s="288"/>
      <c r="Q81" s="288"/>
      <c r="R81" s="288"/>
      <c r="S81" s="288"/>
      <c r="T81" s="28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287" t="s">
        <v>85</v>
      </c>
      <c r="G82" s="141" t="s">
        <v>25</v>
      </c>
      <c r="H82" s="287">
        <v>32</v>
      </c>
      <c r="I82" s="205"/>
      <c r="J82" s="289" t="s">
        <v>133</v>
      </c>
      <c r="K82" s="288"/>
      <c r="L82" s="288"/>
      <c r="M82" s="75" t="s">
        <v>71</v>
      </c>
      <c r="N82" s="288"/>
      <c r="O82" s="288"/>
      <c r="P82" s="288"/>
      <c r="Q82" s="288"/>
      <c r="R82" s="288"/>
      <c r="S82" s="288"/>
      <c r="T82" s="288"/>
      <c r="U82" s="288"/>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287" t="s">
        <v>85</v>
      </c>
      <c r="G83" s="141" t="s">
        <v>23</v>
      </c>
      <c r="H83" s="287">
        <v>32</v>
      </c>
      <c r="I83" s="205"/>
      <c r="J83" s="289" t="s">
        <v>133</v>
      </c>
      <c r="K83" s="75" t="s">
        <v>71</v>
      </c>
      <c r="L83" s="288"/>
      <c r="M83" s="287"/>
      <c r="N83" s="288"/>
      <c r="O83" s="288"/>
      <c r="P83" s="288"/>
      <c r="Q83" s="288"/>
      <c r="R83" s="288"/>
      <c r="S83" s="288"/>
      <c r="T83" s="288"/>
      <c r="U83" s="288"/>
      <c r="V83" s="228"/>
      <c r="W83" s="57"/>
      <c r="X83" s="57" t="s">
        <v>154</v>
      </c>
      <c r="Y83" s="57" t="s">
        <v>154</v>
      </c>
      <c r="Z83" s="57" t="s">
        <v>154</v>
      </c>
      <c r="AA83" s="57" t="s">
        <v>154</v>
      </c>
      <c r="AB83" s="57" t="s">
        <v>154</v>
      </c>
      <c r="AC83" s="57" t="s">
        <v>154</v>
      </c>
      <c r="AD83" s="57" t="s">
        <v>154</v>
      </c>
      <c r="AE83" s="57" t="s">
        <v>154</v>
      </c>
      <c r="AF83" s="259" t="s">
        <v>216</v>
      </c>
      <c r="AH83" s="61"/>
    </row>
    <row r="84" spans="2:34" ht="114" customHeight="1" x14ac:dyDescent="0.2">
      <c r="B84" s="169">
        <f>B82+1</f>
        <v>32</v>
      </c>
      <c r="C84" s="216" t="s">
        <v>52</v>
      </c>
      <c r="D84" s="366" t="s">
        <v>147</v>
      </c>
      <c r="E84" s="366"/>
      <c r="F84" s="287" t="s">
        <v>85</v>
      </c>
      <c r="G84" s="141" t="s">
        <v>23</v>
      </c>
      <c r="H84" s="287">
        <v>32</v>
      </c>
      <c r="I84" s="205"/>
      <c r="J84" s="289" t="s">
        <v>133</v>
      </c>
      <c r="K84" s="75" t="s">
        <v>71</v>
      </c>
      <c r="L84" s="288"/>
      <c r="M84" s="287"/>
      <c r="N84" s="288"/>
      <c r="O84" s="288"/>
      <c r="P84" s="288"/>
      <c r="Q84" s="288"/>
      <c r="R84" s="288"/>
      <c r="S84" s="288"/>
      <c r="T84" s="288"/>
      <c r="U84" s="288"/>
      <c r="V84" s="228"/>
      <c r="W84" s="101" t="s">
        <v>72</v>
      </c>
      <c r="X84" s="217" t="s">
        <v>164</v>
      </c>
      <c r="Y84" s="58">
        <v>12</v>
      </c>
      <c r="Z84" s="102" t="s">
        <v>201</v>
      </c>
      <c r="AA84" s="130" t="s">
        <v>153</v>
      </c>
      <c r="AB84" s="130" t="s">
        <v>153</v>
      </c>
      <c r="AC84" s="130" t="s">
        <v>153</v>
      </c>
      <c r="AD84" s="145" t="s">
        <v>201</v>
      </c>
      <c r="AE84" s="80" t="s">
        <v>72</v>
      </c>
      <c r="AF84" s="259" t="s">
        <v>220</v>
      </c>
      <c r="AH84" s="61"/>
    </row>
    <row r="85" spans="2:34" ht="90.75" customHeight="1" x14ac:dyDescent="0.2">
      <c r="B85" s="169">
        <f>B83+1</f>
        <v>33</v>
      </c>
      <c r="C85" s="216" t="s">
        <v>52</v>
      </c>
      <c r="D85" s="366" t="s">
        <v>147</v>
      </c>
      <c r="E85" s="366"/>
      <c r="F85" s="287" t="s">
        <v>85</v>
      </c>
      <c r="G85" s="141" t="s">
        <v>25</v>
      </c>
      <c r="H85" s="287">
        <v>32</v>
      </c>
      <c r="I85" s="205"/>
      <c r="J85" s="289" t="s">
        <v>133</v>
      </c>
      <c r="K85" s="287"/>
      <c r="L85" s="288"/>
      <c r="M85" s="75" t="s">
        <v>71</v>
      </c>
      <c r="N85" s="288"/>
      <c r="O85" s="288"/>
      <c r="P85" s="288"/>
      <c r="Q85" s="288"/>
      <c r="R85" s="288"/>
      <c r="S85" s="288"/>
      <c r="T85" s="288"/>
      <c r="U85" s="288"/>
      <c r="V85" s="228"/>
      <c r="W85" s="101" t="s">
        <v>72</v>
      </c>
      <c r="X85" s="217" t="s">
        <v>164</v>
      </c>
      <c r="Y85" s="58">
        <v>12</v>
      </c>
      <c r="Z85" s="102" t="s">
        <v>201</v>
      </c>
      <c r="AA85" s="130" t="s">
        <v>153</v>
      </c>
      <c r="AB85" s="130" t="s">
        <v>153</v>
      </c>
      <c r="AC85" s="130" t="s">
        <v>153</v>
      </c>
      <c r="AD85" s="145" t="s">
        <v>201</v>
      </c>
      <c r="AE85" s="80" t="s">
        <v>72</v>
      </c>
      <c r="AF85" s="259" t="s">
        <v>212</v>
      </c>
      <c r="AH85" s="61"/>
    </row>
    <row r="86" spans="2:34" ht="100.5" customHeight="1" x14ac:dyDescent="0.2">
      <c r="B86" s="169">
        <f t="shared" si="1"/>
        <v>34</v>
      </c>
      <c r="C86" s="216" t="s">
        <v>52</v>
      </c>
      <c r="D86" s="366" t="s">
        <v>147</v>
      </c>
      <c r="E86" s="366"/>
      <c r="F86" s="287" t="s">
        <v>85</v>
      </c>
      <c r="G86" s="141" t="s">
        <v>29</v>
      </c>
      <c r="H86" s="287">
        <v>32</v>
      </c>
      <c r="I86" s="205"/>
      <c r="J86" s="289" t="s">
        <v>133</v>
      </c>
      <c r="K86" s="287"/>
      <c r="L86" s="288"/>
      <c r="M86" s="287"/>
      <c r="N86" s="288"/>
      <c r="O86" s="288"/>
      <c r="P86" s="288"/>
      <c r="Q86" s="75" t="s">
        <v>71</v>
      </c>
      <c r="R86" s="288"/>
      <c r="S86" s="288"/>
      <c r="T86" s="288"/>
      <c r="U86" s="288"/>
      <c r="V86" s="228"/>
      <c r="W86" s="101" t="s">
        <v>72</v>
      </c>
      <c r="X86" s="217" t="s">
        <v>164</v>
      </c>
      <c r="Y86" s="58">
        <v>12</v>
      </c>
      <c r="Z86" s="102" t="s">
        <v>201</v>
      </c>
      <c r="AA86" s="130" t="s">
        <v>153</v>
      </c>
      <c r="AB86" s="130" t="s">
        <v>153</v>
      </c>
      <c r="AC86" s="130" t="s">
        <v>153</v>
      </c>
      <c r="AD86" s="145" t="s">
        <v>201</v>
      </c>
      <c r="AE86" s="80" t="s">
        <v>72</v>
      </c>
      <c r="AF86" s="259" t="s">
        <v>212</v>
      </c>
      <c r="AH86" s="61"/>
    </row>
    <row r="87" spans="2:34" ht="45.75" customHeight="1" x14ac:dyDescent="0.2">
      <c r="B87" s="169">
        <f t="shared" si="1"/>
        <v>35</v>
      </c>
      <c r="C87" s="216" t="s">
        <v>52</v>
      </c>
      <c r="D87" s="366" t="s">
        <v>147</v>
      </c>
      <c r="E87" s="366"/>
      <c r="F87" s="287" t="s">
        <v>85</v>
      </c>
      <c r="G87" s="141" t="s">
        <v>32</v>
      </c>
      <c r="H87" s="287">
        <v>32</v>
      </c>
      <c r="I87" s="205"/>
      <c r="J87" s="289" t="s">
        <v>133</v>
      </c>
      <c r="K87" s="287"/>
      <c r="L87" s="288"/>
      <c r="M87" s="287"/>
      <c r="N87" s="288"/>
      <c r="O87" s="288"/>
      <c r="P87" s="288"/>
      <c r="Q87" s="288"/>
      <c r="R87" s="288"/>
      <c r="S87" s="288"/>
      <c r="T87" s="75" t="s">
        <v>71</v>
      </c>
      <c r="U87" s="288"/>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292"/>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13</v>
      </c>
      <c r="E99" s="111"/>
    </row>
    <row r="100" spans="2:5" ht="19.5" thickTop="1" thickBot="1" x14ac:dyDescent="0.25">
      <c r="B100" s="59" t="s">
        <v>72</v>
      </c>
      <c r="C100" s="200" t="s">
        <v>81</v>
      </c>
      <c r="D100" s="123">
        <f>COUNTIF(AE17:AE42,B100)</f>
        <v>7</v>
      </c>
      <c r="E100" s="5">
        <f>IFERROR(D100/D99,0)</f>
        <v>0.53846153846153844</v>
      </c>
    </row>
    <row r="101" spans="2:5" ht="19.5" thickTop="1" thickBot="1" x14ac:dyDescent="0.25">
      <c r="B101" s="59" t="s">
        <v>78</v>
      </c>
      <c r="C101" s="200" t="s">
        <v>82</v>
      </c>
      <c r="D101" s="112">
        <f>COUNTIF(AE17:AE42,B101)</f>
        <v>3</v>
      </c>
    </row>
    <row r="102" spans="2:5" ht="19.5" thickTop="1" thickBot="1" x14ac:dyDescent="0.25">
      <c r="B102" s="59" t="s">
        <v>74</v>
      </c>
      <c r="C102" s="201" t="s">
        <v>83</v>
      </c>
      <c r="D102" s="124">
        <f>D99-(D100+D101)</f>
        <v>3</v>
      </c>
    </row>
    <row r="103" spans="2:5" ht="21.75" thickTop="1" thickBot="1" x14ac:dyDescent="0.25">
      <c r="B103" s="110"/>
      <c r="C103" s="202" t="s">
        <v>109</v>
      </c>
      <c r="D103" s="113">
        <f>IFERROR((D100+D101)/D99,0)</f>
        <v>0.76923076923076927</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C47:D47"/>
    <mergeCell ref="C49:V49"/>
    <mergeCell ref="C50:C51"/>
    <mergeCell ref="D50:E51"/>
    <mergeCell ref="F50:I50"/>
    <mergeCell ref="J50:J51"/>
    <mergeCell ref="K50:V50"/>
    <mergeCell ref="J44:V44"/>
    <mergeCell ref="C45:D46"/>
    <mergeCell ref="G45:H45"/>
    <mergeCell ref="J45:V46"/>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W40 Z74:AE76 AE72:AE73">
    <cfRule type="cellIs" dxfId="1407" priority="241" operator="equal">
      <formula>"Aplazada"</formula>
    </cfRule>
    <cfRule type="cellIs" dxfId="1406" priority="242" operator="equal">
      <formula>"No"</formula>
    </cfRule>
    <cfRule type="cellIs" dxfId="1405" priority="243" operator="equal">
      <formula>"Si"</formula>
    </cfRule>
  </conditionalFormatting>
  <conditionalFormatting sqref="B99:B102 AE17:AE19 W17:W19 W35:W42 AE35:AE40">
    <cfRule type="cellIs" dxfId="1404" priority="240" operator="equal">
      <formula>"En ejecución"</formula>
    </cfRule>
  </conditionalFormatting>
  <conditionalFormatting sqref="AB36">
    <cfRule type="cellIs" dxfId="1403" priority="221" operator="equal">
      <formula>"Aplazada"</formula>
    </cfRule>
    <cfRule type="cellIs" dxfId="1402" priority="222" operator="equal">
      <formula>"No"</formula>
    </cfRule>
    <cfRule type="cellIs" dxfId="1401" priority="223" operator="equal">
      <formula>"Si"</formula>
    </cfRule>
  </conditionalFormatting>
  <conditionalFormatting sqref="AC36">
    <cfRule type="cellIs" dxfId="1400" priority="218" operator="equal">
      <formula>"Aplazada"</formula>
    </cfRule>
    <cfRule type="cellIs" dxfId="1399" priority="219" operator="equal">
      <formula>"No"</formula>
    </cfRule>
    <cfRule type="cellIs" dxfId="1398" priority="220" operator="equal">
      <formula>"Si"</formula>
    </cfRule>
  </conditionalFormatting>
  <conditionalFormatting sqref="X63 X52:AE52 X53:X54 W52:W54 AE71 X59:Y62 W64:AE70 W81:AE81 W72:X76 Z53:AE54 Z59:AE63 W58:W63 Z79:AE79 W79:X79 W78 AE78">
    <cfRule type="cellIs" dxfId="1397" priority="175" operator="equal">
      <formula>"Aplazada"</formula>
    </cfRule>
    <cfRule type="cellIs" dxfId="1396" priority="176" operator="equal">
      <formula>"No"</formula>
    </cfRule>
    <cfRule type="cellIs" dxfId="1395" priority="177" operator="equal">
      <formula>"Si"</formula>
    </cfRule>
  </conditionalFormatting>
  <conditionalFormatting sqref="W58:W62 W64:W70 AE64:AE71 AE59:AE62">
    <cfRule type="cellIs" dxfId="1394" priority="174" operator="equal">
      <formula>"En ejecución"</formula>
    </cfRule>
  </conditionalFormatting>
  <conditionalFormatting sqref="AH58:AH62 AH64:AH71 AH17:AH19 AH35:AH42">
    <cfRule type="cellIs" dxfId="1393" priority="171" stopIfTrue="1" operator="equal">
      <formula>"Faltan Registros"</formula>
    </cfRule>
    <cfRule type="cellIs" dxfId="1392" priority="172" stopIfTrue="1" operator="equal">
      <formula>"Completa"</formula>
    </cfRule>
    <cfRule type="cellIs" dxfId="1391" priority="173" stopIfTrue="1" operator="equal">
      <formula>"Ninguno"</formula>
    </cfRule>
  </conditionalFormatting>
  <conditionalFormatting sqref="W57:X57 Z57:AE57 W56">
    <cfRule type="cellIs" dxfId="1390" priority="161" operator="equal">
      <formula>"Aplazada"</formula>
    </cfRule>
    <cfRule type="cellIs" dxfId="1389" priority="162" operator="equal">
      <formula>"No"</formula>
    </cfRule>
    <cfRule type="cellIs" dxfId="1388" priority="163" operator="equal">
      <formula>"Si"</formula>
    </cfRule>
  </conditionalFormatting>
  <conditionalFormatting sqref="Y23:AD23 X26:AB26 X36:AA36 X24:AD24 X37:AC38 W19:X19 W17:AE18 Z19:AE19 Y35:AC35 AD25:AD26 X27:AD30 W23:W30 Y33:AC33 W33 AE33 Y39:AE40 W21:AE21 X25:AC25 AD35:AE38 AE23:AE30 W41:AE42">
    <cfRule type="cellIs" dxfId="1387" priority="237" operator="equal">
      <formula>"Aplazada"</formula>
    </cfRule>
    <cfRule type="cellIs" dxfId="1386" priority="238" operator="equal">
      <formula>"No"</formula>
    </cfRule>
    <cfRule type="cellIs" dxfId="1385" priority="239" operator="equal">
      <formula>"Si"</formula>
    </cfRule>
  </conditionalFormatting>
  <conditionalFormatting sqref="AE42 W21 AE21 W23:W30 W33 AE33 AE23:AE30">
    <cfRule type="cellIs" dxfId="1384" priority="236" operator="equal">
      <formula>"En ejecución"</formula>
    </cfRule>
  </conditionalFormatting>
  <conditionalFormatting sqref="AH21 AH23:AH30 AH33">
    <cfRule type="cellIs" dxfId="1383" priority="233" stopIfTrue="1" operator="equal">
      <formula>"Faltan Registros"</formula>
    </cfRule>
    <cfRule type="cellIs" dxfId="1382" priority="234" stopIfTrue="1" operator="equal">
      <formula>"Completa"</formula>
    </cfRule>
    <cfRule type="cellIs" dxfId="1381" priority="235" stopIfTrue="1" operator="equal">
      <formula>"Ninguno"</formula>
    </cfRule>
  </conditionalFormatting>
  <conditionalFormatting sqref="W17">
    <cfRule type="cellIs" dxfId="1380" priority="232" stopIfTrue="1" operator="equal">
      <formula>"Suspendida"</formula>
    </cfRule>
  </conditionalFormatting>
  <conditionalFormatting sqref="W29">
    <cfRule type="cellIs" dxfId="1379" priority="231" stopIfTrue="1" operator="equal">
      <formula>"Suspendida"</formula>
    </cfRule>
  </conditionalFormatting>
  <conditionalFormatting sqref="AE29">
    <cfRule type="cellIs" dxfId="1378" priority="230" stopIfTrue="1" operator="equal">
      <formula>"Suspendida"</formula>
    </cfRule>
  </conditionalFormatting>
  <conditionalFormatting sqref="W25">
    <cfRule type="cellIs" dxfId="1377" priority="229" stopIfTrue="1" operator="equal">
      <formula>"Suspendida"</formula>
    </cfRule>
  </conditionalFormatting>
  <conditionalFormatting sqref="AE25">
    <cfRule type="cellIs" dxfId="1376" priority="228" stopIfTrue="1" operator="equal">
      <formula>"Suspendida"</formula>
    </cfRule>
  </conditionalFormatting>
  <conditionalFormatting sqref="W36">
    <cfRule type="cellIs" dxfId="1375" priority="227" stopIfTrue="1" operator="equal">
      <formula>"Suspendida"</formula>
    </cfRule>
  </conditionalFormatting>
  <conditionalFormatting sqref="AD33">
    <cfRule type="cellIs" dxfId="1374" priority="224" operator="equal">
      <formula>"Aplazada"</formula>
    </cfRule>
    <cfRule type="cellIs" dxfId="1373" priority="225" operator="equal">
      <formula>"No"</formula>
    </cfRule>
    <cfRule type="cellIs" dxfId="1372" priority="226" operator="equal">
      <formula>"Si"</formula>
    </cfRule>
  </conditionalFormatting>
  <conditionalFormatting sqref="AC26">
    <cfRule type="cellIs" dxfId="1371" priority="215" operator="equal">
      <formula>"Aplazada"</formula>
    </cfRule>
    <cfRule type="cellIs" dxfId="1370" priority="216" operator="equal">
      <formula>"No"</formula>
    </cfRule>
    <cfRule type="cellIs" dxfId="1369" priority="217" operator="equal">
      <formula>"Si"</formula>
    </cfRule>
  </conditionalFormatting>
  <conditionalFormatting sqref="AB20:AE20">
    <cfRule type="cellIs" dxfId="1368" priority="212" operator="equal">
      <formula>"Aplazada"</formula>
    </cfRule>
    <cfRule type="cellIs" dxfId="1367" priority="213" operator="equal">
      <formula>"No"</formula>
    </cfRule>
    <cfRule type="cellIs" dxfId="1366" priority="214" operator="equal">
      <formula>"Si"</formula>
    </cfRule>
  </conditionalFormatting>
  <conditionalFormatting sqref="AE20">
    <cfRule type="cellIs" dxfId="1365" priority="211" operator="equal">
      <formula>"En ejecución"</formula>
    </cfRule>
  </conditionalFormatting>
  <conditionalFormatting sqref="AH20">
    <cfRule type="cellIs" dxfId="1364" priority="208" stopIfTrue="1" operator="equal">
      <formula>"Faltan Registros"</formula>
    </cfRule>
    <cfRule type="cellIs" dxfId="1363" priority="209" stopIfTrue="1" operator="equal">
      <formula>"Completa"</formula>
    </cfRule>
    <cfRule type="cellIs" dxfId="1362" priority="210" stopIfTrue="1" operator="equal">
      <formula>"Ninguno"</formula>
    </cfRule>
  </conditionalFormatting>
  <conditionalFormatting sqref="W20:AA20">
    <cfRule type="cellIs" dxfId="1361" priority="205" operator="equal">
      <formula>"Aplazada"</formula>
    </cfRule>
    <cfRule type="cellIs" dxfId="1360" priority="206" operator="equal">
      <formula>"No"</formula>
    </cfRule>
    <cfRule type="cellIs" dxfId="1359" priority="207" operator="equal">
      <formula>"Si"</formula>
    </cfRule>
  </conditionalFormatting>
  <conditionalFormatting sqref="W20">
    <cfRule type="cellIs" dxfId="1358" priority="204" operator="equal">
      <formula>"En ejecución"</formula>
    </cfRule>
  </conditionalFormatting>
  <conditionalFormatting sqref="W22:AE22">
    <cfRule type="cellIs" dxfId="1357" priority="201" operator="equal">
      <formula>"Aplazada"</formula>
    </cfRule>
    <cfRule type="cellIs" dxfId="1356" priority="202" operator="equal">
      <formula>"No"</formula>
    </cfRule>
    <cfRule type="cellIs" dxfId="1355" priority="203" operator="equal">
      <formula>"Si"</formula>
    </cfRule>
  </conditionalFormatting>
  <conditionalFormatting sqref="W22 AE22">
    <cfRule type="cellIs" dxfId="1354" priority="200" operator="equal">
      <formula>"En ejecución"</formula>
    </cfRule>
  </conditionalFormatting>
  <conditionalFormatting sqref="AH22">
    <cfRule type="cellIs" dxfId="1353" priority="197" stopIfTrue="1" operator="equal">
      <formula>"Faltan Registros"</formula>
    </cfRule>
    <cfRule type="cellIs" dxfId="1352" priority="198" stopIfTrue="1" operator="equal">
      <formula>"Completa"</formula>
    </cfRule>
    <cfRule type="cellIs" dxfId="1351" priority="199" stopIfTrue="1" operator="equal">
      <formula>"Ninguno"</formula>
    </cfRule>
  </conditionalFormatting>
  <conditionalFormatting sqref="Y34:AC34 AE34 W34">
    <cfRule type="cellIs" dxfId="1350" priority="194" operator="equal">
      <formula>"Aplazada"</formula>
    </cfRule>
    <cfRule type="cellIs" dxfId="1349" priority="195" operator="equal">
      <formula>"No"</formula>
    </cfRule>
    <cfRule type="cellIs" dxfId="1348" priority="196" operator="equal">
      <formula>"Si"</formula>
    </cfRule>
  </conditionalFormatting>
  <conditionalFormatting sqref="AE34 W34">
    <cfRule type="cellIs" dxfId="1347" priority="193" operator="equal">
      <formula>"En ejecución"</formula>
    </cfRule>
  </conditionalFormatting>
  <conditionalFormatting sqref="AH34">
    <cfRule type="cellIs" dxfId="1346" priority="190" stopIfTrue="1" operator="equal">
      <formula>"Faltan Registros"</formula>
    </cfRule>
    <cfRule type="cellIs" dxfId="1345" priority="191" stopIfTrue="1" operator="equal">
      <formula>"Completa"</formula>
    </cfRule>
    <cfRule type="cellIs" dxfId="1344" priority="192" stopIfTrue="1" operator="equal">
      <formula>"Ninguno"</formula>
    </cfRule>
  </conditionalFormatting>
  <conditionalFormatting sqref="AD34">
    <cfRule type="cellIs" dxfId="1343" priority="187" operator="equal">
      <formula>"Aplazada"</formula>
    </cfRule>
    <cfRule type="cellIs" dxfId="1342" priority="188" operator="equal">
      <formula>"No"</formula>
    </cfRule>
    <cfRule type="cellIs" dxfId="1341" priority="189" operator="equal">
      <formula>"Si"</formula>
    </cfRule>
  </conditionalFormatting>
  <conditionalFormatting sqref="W31:AE32">
    <cfRule type="cellIs" dxfId="1340" priority="184" operator="equal">
      <formula>"Aplazada"</formula>
    </cfRule>
    <cfRule type="cellIs" dxfId="1339" priority="185" operator="equal">
      <formula>"No"</formula>
    </cfRule>
    <cfRule type="cellIs" dxfId="1338" priority="186" operator="equal">
      <formula>"Si"</formula>
    </cfRule>
  </conditionalFormatting>
  <conditionalFormatting sqref="AE31:AE32 W31:W32">
    <cfRule type="cellIs" dxfId="1337" priority="183" operator="equal">
      <formula>"En ejecución"</formula>
    </cfRule>
  </conditionalFormatting>
  <conditionalFormatting sqref="AH31:AH32">
    <cfRule type="cellIs" dxfId="1336" priority="180" stopIfTrue="1" operator="equal">
      <formula>"Faltan Registros"</formula>
    </cfRule>
    <cfRule type="cellIs" dxfId="1335" priority="181" stopIfTrue="1" operator="equal">
      <formula>"Completa"</formula>
    </cfRule>
    <cfRule type="cellIs" dxfId="1334" priority="182" stopIfTrue="1" operator="equal">
      <formula>"Ninguno"</formula>
    </cfRule>
  </conditionalFormatting>
  <conditionalFormatting sqref="W31">
    <cfRule type="cellIs" dxfId="1333" priority="179" stopIfTrue="1" operator="equal">
      <formula>"Suspendida"</formula>
    </cfRule>
  </conditionalFormatting>
  <conditionalFormatting sqref="AE31">
    <cfRule type="cellIs" dxfId="1332" priority="178" stopIfTrue="1" operator="equal">
      <formula>"Suspendida"</formula>
    </cfRule>
  </conditionalFormatting>
  <conditionalFormatting sqref="AH63 AH52:AH55 AH78:AH83 AH72:AH76 AH85">
    <cfRule type="cellIs" dxfId="1331" priority="168" stopIfTrue="1" operator="equal">
      <formula>"Faltan Registros"</formula>
    </cfRule>
    <cfRule type="cellIs" dxfId="1330" priority="169" stopIfTrue="1" operator="equal">
      <formula>"Completa"</formula>
    </cfRule>
    <cfRule type="cellIs" dxfId="1329" priority="170" stopIfTrue="1" operator="equal">
      <formula>"Ninguno"</formula>
    </cfRule>
  </conditionalFormatting>
  <conditionalFormatting sqref="W71:AD71">
    <cfRule type="cellIs" dxfId="1328" priority="165" operator="equal">
      <formula>"Aplazada"</formula>
    </cfRule>
    <cfRule type="cellIs" dxfId="1327" priority="166" operator="equal">
      <formula>"No"</formula>
    </cfRule>
    <cfRule type="cellIs" dxfId="1326" priority="167" operator="equal">
      <formula>"Si"</formula>
    </cfRule>
  </conditionalFormatting>
  <conditionalFormatting sqref="W71">
    <cfRule type="cellIs" dxfId="1325" priority="164" operator="equal">
      <formula>"En ejecución"</formula>
    </cfRule>
  </conditionalFormatting>
  <conditionalFormatting sqref="AH56:AH57">
    <cfRule type="cellIs" dxfId="1324" priority="158" stopIfTrue="1" operator="equal">
      <formula>"Faltan Registros"</formula>
    </cfRule>
    <cfRule type="cellIs" dxfId="1323" priority="159" stopIfTrue="1" operator="equal">
      <formula>"Completa"</formula>
    </cfRule>
    <cfRule type="cellIs" dxfId="1322" priority="160" stopIfTrue="1" operator="equal">
      <formula>"Ninguno"</formula>
    </cfRule>
  </conditionalFormatting>
  <conditionalFormatting sqref="W77:X77 Z77:AE77">
    <cfRule type="cellIs" dxfId="1321" priority="155" operator="equal">
      <formula>"Aplazada"</formula>
    </cfRule>
    <cfRule type="cellIs" dxfId="1320" priority="156" operator="equal">
      <formula>"No"</formula>
    </cfRule>
    <cfRule type="cellIs" dxfId="1319" priority="157" operator="equal">
      <formula>"Si"</formula>
    </cfRule>
  </conditionalFormatting>
  <conditionalFormatting sqref="AH77">
    <cfRule type="cellIs" dxfId="1318" priority="152" stopIfTrue="1" operator="equal">
      <formula>"Faltan Registros"</formula>
    </cfRule>
    <cfRule type="cellIs" dxfId="1317" priority="153" stopIfTrue="1" operator="equal">
      <formula>"Completa"</formula>
    </cfRule>
    <cfRule type="cellIs" dxfId="1316" priority="154" stopIfTrue="1" operator="equal">
      <formula>"Ninguno"</formula>
    </cfRule>
  </conditionalFormatting>
  <conditionalFormatting sqref="AH86">
    <cfRule type="cellIs" dxfId="1315" priority="146" stopIfTrue="1" operator="equal">
      <formula>"Faltan Registros"</formula>
    </cfRule>
    <cfRule type="cellIs" dxfId="1314" priority="147" stopIfTrue="1" operator="equal">
      <formula>"Completa"</formula>
    </cfRule>
    <cfRule type="cellIs" dxfId="1313" priority="148" stopIfTrue="1" operator="equal">
      <formula>"Ninguno"</formula>
    </cfRule>
  </conditionalFormatting>
  <conditionalFormatting sqref="AH87:AH88">
    <cfRule type="cellIs" dxfId="1312" priority="140" stopIfTrue="1" operator="equal">
      <formula>"Faltan Registros"</formula>
    </cfRule>
    <cfRule type="cellIs" dxfId="1311" priority="141" stopIfTrue="1" operator="equal">
      <formula>"Completa"</formula>
    </cfRule>
    <cfRule type="cellIs" dxfId="1310" priority="142" stopIfTrue="1" operator="equal">
      <formula>"Ninguno"</formula>
    </cfRule>
  </conditionalFormatting>
  <conditionalFormatting sqref="W87:X87 Z87:AE87">
    <cfRule type="cellIs" dxfId="1309" priority="137" operator="equal">
      <formula>"Aplazada"</formula>
    </cfRule>
    <cfRule type="cellIs" dxfId="1308" priority="138" operator="equal">
      <formula>"No"</formula>
    </cfRule>
    <cfRule type="cellIs" dxfId="1307" priority="139" operator="equal">
      <formula>"Si"</formula>
    </cfRule>
  </conditionalFormatting>
  <conditionalFormatting sqref="AH84">
    <cfRule type="cellIs" dxfId="1306" priority="134" stopIfTrue="1" operator="equal">
      <formula>"Faltan Registros"</formula>
    </cfRule>
    <cfRule type="cellIs" dxfId="1305" priority="135" stopIfTrue="1" operator="equal">
      <formula>"Completa"</formula>
    </cfRule>
    <cfRule type="cellIs" dxfId="1304" priority="136" stopIfTrue="1" operator="equal">
      <formula>"Ninguno"</formula>
    </cfRule>
  </conditionalFormatting>
  <conditionalFormatting sqref="W88:X88 Z88:AE88">
    <cfRule type="cellIs" dxfId="1303" priority="128" operator="equal">
      <formula>"Aplazada"</formula>
    </cfRule>
    <cfRule type="cellIs" dxfId="1302" priority="129" operator="equal">
      <formula>"No"</formula>
    </cfRule>
    <cfRule type="cellIs" dxfId="1301" priority="130" operator="equal">
      <formula>"Si"</formula>
    </cfRule>
  </conditionalFormatting>
  <conditionalFormatting sqref="AE41">
    <cfRule type="cellIs" dxfId="1300" priority="127" operator="equal">
      <formula>"En ejecución"</formula>
    </cfRule>
  </conditionalFormatting>
  <conditionalFormatting sqref="W55:X55 Z55:AE55">
    <cfRule type="cellIs" dxfId="1299" priority="124" operator="equal">
      <formula>"Aplazada"</formula>
    </cfRule>
    <cfRule type="cellIs" dxfId="1298" priority="125" operator="equal">
      <formula>"No"</formula>
    </cfRule>
    <cfRule type="cellIs" dxfId="1297" priority="126" operator="equal">
      <formula>"Si"</formula>
    </cfRule>
  </conditionalFormatting>
  <conditionalFormatting sqref="X56">
    <cfRule type="cellIs" dxfId="1296" priority="115" operator="equal">
      <formula>"Aplazada"</formula>
    </cfRule>
    <cfRule type="cellIs" dxfId="1295" priority="116" operator="equal">
      <formula>"No"</formula>
    </cfRule>
    <cfRule type="cellIs" dxfId="1294" priority="117" operator="equal">
      <formula>"Si"</formula>
    </cfRule>
  </conditionalFormatting>
  <conditionalFormatting sqref="Y56:AE56">
    <cfRule type="cellIs" dxfId="1293" priority="112" operator="equal">
      <formula>"Aplazada"</formula>
    </cfRule>
    <cfRule type="cellIs" dxfId="1292" priority="113" operator="equal">
      <formula>"No"</formula>
    </cfRule>
    <cfRule type="cellIs" dxfId="1291" priority="114" operator="equal">
      <formula>"Si"</formula>
    </cfRule>
  </conditionalFormatting>
  <conditionalFormatting sqref="X58">
    <cfRule type="cellIs" dxfId="1290" priority="109" operator="equal">
      <formula>"Aplazada"</formula>
    </cfRule>
    <cfRule type="cellIs" dxfId="1289" priority="110" operator="equal">
      <formula>"No"</formula>
    </cfRule>
    <cfRule type="cellIs" dxfId="1288" priority="111" operator="equal">
      <formula>"Si"</formula>
    </cfRule>
  </conditionalFormatting>
  <conditionalFormatting sqref="Y58:AE58">
    <cfRule type="cellIs" dxfId="1287" priority="106" operator="equal">
      <formula>"Aplazada"</formula>
    </cfRule>
    <cfRule type="cellIs" dxfId="1286" priority="107" operator="equal">
      <formula>"No"</formula>
    </cfRule>
    <cfRule type="cellIs" dxfId="1285" priority="108" operator="equal">
      <formula>"Si"</formula>
    </cfRule>
  </conditionalFormatting>
  <conditionalFormatting sqref="W80">
    <cfRule type="cellIs" dxfId="1284" priority="103" operator="equal">
      <formula>"Aplazada"</formula>
    </cfRule>
    <cfRule type="cellIs" dxfId="1283" priority="104" operator="equal">
      <formula>"No"</formula>
    </cfRule>
    <cfRule type="cellIs" dxfId="1282" priority="105" operator="equal">
      <formula>"Si"</formula>
    </cfRule>
  </conditionalFormatting>
  <conditionalFormatting sqref="AE80">
    <cfRule type="cellIs" dxfId="1281" priority="100" operator="equal">
      <formula>"Aplazada"</formula>
    </cfRule>
    <cfRule type="cellIs" dxfId="1280" priority="101" operator="equal">
      <formula>"No"</formula>
    </cfRule>
    <cfRule type="cellIs" dxfId="1279" priority="102" operator="equal">
      <formula>"Si"</formula>
    </cfRule>
  </conditionalFormatting>
  <conditionalFormatting sqref="X80">
    <cfRule type="cellIs" dxfId="1278" priority="97" operator="equal">
      <formula>"Aplazada"</formula>
    </cfRule>
    <cfRule type="cellIs" dxfId="1277" priority="98" operator="equal">
      <formula>"No"</formula>
    </cfRule>
    <cfRule type="cellIs" dxfId="1276" priority="99" operator="equal">
      <formula>"Si"</formula>
    </cfRule>
  </conditionalFormatting>
  <conditionalFormatting sqref="Z80:AD80">
    <cfRule type="cellIs" dxfId="1275" priority="94" operator="equal">
      <formula>"Aplazada"</formula>
    </cfRule>
    <cfRule type="cellIs" dxfId="1274" priority="95" operator="equal">
      <formula>"No"</formula>
    </cfRule>
    <cfRule type="cellIs" dxfId="1273" priority="96" operator="equal">
      <formula>"Si"</formula>
    </cfRule>
  </conditionalFormatting>
  <conditionalFormatting sqref="W82">
    <cfRule type="cellIs" dxfId="1272" priority="91" operator="equal">
      <formula>"Aplazada"</formula>
    </cfRule>
    <cfRule type="cellIs" dxfId="1271" priority="92" operator="equal">
      <formula>"No"</formula>
    </cfRule>
    <cfRule type="cellIs" dxfId="1270" priority="93" operator="equal">
      <formula>"Si"</formula>
    </cfRule>
  </conditionalFormatting>
  <conditionalFormatting sqref="X82:AE82">
    <cfRule type="cellIs" dxfId="1269" priority="88" operator="equal">
      <formula>"Aplazada"</formula>
    </cfRule>
    <cfRule type="cellIs" dxfId="1268" priority="89" operator="equal">
      <formula>"No"</formula>
    </cfRule>
    <cfRule type="cellIs" dxfId="1267" priority="90" operator="equal">
      <formula>"Si"</formula>
    </cfRule>
  </conditionalFormatting>
  <conditionalFormatting sqref="W83">
    <cfRule type="cellIs" dxfId="1266" priority="85" operator="equal">
      <formula>"Aplazada"</formula>
    </cfRule>
    <cfRule type="cellIs" dxfId="1265" priority="86" operator="equal">
      <formula>"No"</formula>
    </cfRule>
    <cfRule type="cellIs" dxfId="1264" priority="87" operator="equal">
      <formula>"Si"</formula>
    </cfRule>
  </conditionalFormatting>
  <conditionalFormatting sqref="X83:AE83">
    <cfRule type="cellIs" dxfId="1263" priority="82" operator="equal">
      <formula>"Aplazada"</formula>
    </cfRule>
    <cfRule type="cellIs" dxfId="1262" priority="83" operator="equal">
      <formula>"No"</formula>
    </cfRule>
    <cfRule type="cellIs" dxfId="1261" priority="84" operator="equal">
      <formula>"Si"</formula>
    </cfRule>
  </conditionalFormatting>
  <conditionalFormatting sqref="W84">
    <cfRule type="cellIs" dxfId="1260" priority="79" operator="equal">
      <formula>"Aplazada"</formula>
    </cfRule>
    <cfRule type="cellIs" dxfId="1259" priority="80" operator="equal">
      <formula>"No"</formula>
    </cfRule>
    <cfRule type="cellIs" dxfId="1258" priority="81" operator="equal">
      <formula>"Si"</formula>
    </cfRule>
  </conditionalFormatting>
  <conditionalFormatting sqref="X84">
    <cfRule type="cellIs" dxfId="1257" priority="76" operator="equal">
      <formula>"Aplazada"</formula>
    </cfRule>
    <cfRule type="cellIs" dxfId="1256" priority="77" operator="equal">
      <formula>"No"</formula>
    </cfRule>
    <cfRule type="cellIs" dxfId="1255" priority="78" operator="equal">
      <formula>"Si"</formula>
    </cfRule>
  </conditionalFormatting>
  <conditionalFormatting sqref="Z84:AD84">
    <cfRule type="cellIs" dxfId="1254" priority="73" operator="equal">
      <formula>"Aplazada"</formula>
    </cfRule>
    <cfRule type="cellIs" dxfId="1253" priority="74" operator="equal">
      <formula>"No"</formula>
    </cfRule>
    <cfRule type="cellIs" dxfId="1252" priority="75" operator="equal">
      <formula>"Si"</formula>
    </cfRule>
  </conditionalFormatting>
  <conditionalFormatting sqref="W85">
    <cfRule type="cellIs" dxfId="1251" priority="70" operator="equal">
      <formula>"Aplazada"</formula>
    </cfRule>
    <cfRule type="cellIs" dxfId="1250" priority="71" operator="equal">
      <formula>"No"</formula>
    </cfRule>
    <cfRule type="cellIs" dxfId="1249" priority="72" operator="equal">
      <formula>"Si"</formula>
    </cfRule>
  </conditionalFormatting>
  <conditionalFormatting sqref="X85">
    <cfRule type="cellIs" dxfId="1248" priority="67" operator="equal">
      <formula>"Aplazada"</formula>
    </cfRule>
    <cfRule type="cellIs" dxfId="1247" priority="68" operator="equal">
      <formula>"No"</formula>
    </cfRule>
    <cfRule type="cellIs" dxfId="1246" priority="69" operator="equal">
      <formula>"Si"</formula>
    </cfRule>
  </conditionalFormatting>
  <conditionalFormatting sqref="Z85:AD85">
    <cfRule type="cellIs" dxfId="1245" priority="64" operator="equal">
      <formula>"Aplazada"</formula>
    </cfRule>
    <cfRule type="cellIs" dxfId="1244" priority="65" operator="equal">
      <formula>"No"</formula>
    </cfRule>
    <cfRule type="cellIs" dxfId="1243" priority="66" operator="equal">
      <formula>"Si"</formula>
    </cfRule>
  </conditionalFormatting>
  <conditionalFormatting sqref="AE84">
    <cfRule type="cellIs" dxfId="1242" priority="61" operator="equal">
      <formula>"Aplazada"</formula>
    </cfRule>
    <cfRule type="cellIs" dxfId="1241" priority="62" operator="equal">
      <formula>"No"</formula>
    </cfRule>
    <cfRule type="cellIs" dxfId="1240" priority="63" operator="equal">
      <formula>"Si"</formula>
    </cfRule>
  </conditionalFormatting>
  <conditionalFormatting sqref="AE85">
    <cfRule type="cellIs" dxfId="1239" priority="58" operator="equal">
      <formula>"Aplazada"</formula>
    </cfRule>
    <cfRule type="cellIs" dxfId="1238" priority="59" operator="equal">
      <formula>"No"</formula>
    </cfRule>
    <cfRule type="cellIs" dxfId="1237" priority="60" operator="equal">
      <formula>"Si"</formula>
    </cfRule>
  </conditionalFormatting>
  <conditionalFormatting sqref="W86">
    <cfRule type="cellIs" dxfId="1236" priority="55" operator="equal">
      <formula>"Aplazada"</formula>
    </cfRule>
    <cfRule type="cellIs" dxfId="1235" priority="56" operator="equal">
      <formula>"No"</formula>
    </cfRule>
    <cfRule type="cellIs" dxfId="1234" priority="57" operator="equal">
      <formula>"Si"</formula>
    </cfRule>
  </conditionalFormatting>
  <conditionalFormatting sqref="X86">
    <cfRule type="cellIs" dxfId="1233" priority="52" operator="equal">
      <formula>"Aplazada"</formula>
    </cfRule>
    <cfRule type="cellIs" dxfId="1232" priority="53" operator="equal">
      <formula>"No"</formula>
    </cfRule>
    <cfRule type="cellIs" dxfId="1231" priority="54" operator="equal">
      <formula>"Si"</formula>
    </cfRule>
  </conditionalFormatting>
  <conditionalFormatting sqref="Z86:AD86">
    <cfRule type="cellIs" dxfId="1230" priority="49" operator="equal">
      <formula>"Aplazada"</formula>
    </cfRule>
    <cfRule type="cellIs" dxfId="1229" priority="50" operator="equal">
      <formula>"No"</formula>
    </cfRule>
    <cfRule type="cellIs" dxfId="1228" priority="51" operator="equal">
      <formula>"Si"</formula>
    </cfRule>
  </conditionalFormatting>
  <conditionalFormatting sqref="AE86">
    <cfRule type="cellIs" dxfId="1227" priority="46" operator="equal">
      <formula>"Aplazada"</formula>
    </cfRule>
    <cfRule type="cellIs" dxfId="1226" priority="47" operator="equal">
      <formula>"No"</formula>
    </cfRule>
    <cfRule type="cellIs" dxfId="1225" priority="48" operator="equal">
      <formula>"Si"</formula>
    </cfRule>
  </conditionalFormatting>
  <conditionalFormatting sqref="X82">
    <cfRule type="cellIs" dxfId="1224" priority="43" operator="equal">
      <formula>"Aplazada"</formula>
    </cfRule>
    <cfRule type="cellIs" dxfId="1223" priority="44" operator="equal">
      <formula>"No"</formula>
    </cfRule>
    <cfRule type="cellIs" dxfId="1222" priority="45" operator="equal">
      <formula>"Si"</formula>
    </cfRule>
  </conditionalFormatting>
  <conditionalFormatting sqref="X83">
    <cfRule type="cellIs" dxfId="1221" priority="40" operator="equal">
      <formula>"Aplazada"</formula>
    </cfRule>
    <cfRule type="cellIs" dxfId="1220" priority="41" operator="equal">
      <formula>"No"</formula>
    </cfRule>
    <cfRule type="cellIs" dxfId="1219" priority="42" operator="equal">
      <formula>"Si"</formula>
    </cfRule>
  </conditionalFormatting>
  <conditionalFormatting sqref="Y72:Y73">
    <cfRule type="cellIs" dxfId="1218" priority="37" operator="equal">
      <formula>"Aplazada"</formula>
    </cfRule>
    <cfRule type="cellIs" dxfId="1217" priority="38" operator="equal">
      <formula>"No"</formula>
    </cfRule>
    <cfRule type="cellIs" dxfId="1216" priority="39" operator="equal">
      <formula>"Si"</formula>
    </cfRule>
  </conditionalFormatting>
  <conditionalFormatting sqref="Z72:Z73">
    <cfRule type="cellIs" dxfId="1215" priority="34" operator="equal">
      <formula>"Aplazada"</formula>
    </cfRule>
    <cfRule type="cellIs" dxfId="1214" priority="35" operator="equal">
      <formula>"No"</formula>
    </cfRule>
    <cfRule type="cellIs" dxfId="1213" priority="36" operator="equal">
      <formula>"Si"</formula>
    </cfRule>
  </conditionalFormatting>
  <conditionalFormatting sqref="AA72:AA73">
    <cfRule type="cellIs" dxfId="1212" priority="31" operator="equal">
      <formula>"Aplazada"</formula>
    </cfRule>
    <cfRule type="cellIs" dxfId="1211" priority="32" operator="equal">
      <formula>"No"</formula>
    </cfRule>
    <cfRule type="cellIs" dxfId="1210" priority="33" operator="equal">
      <formula>"Si"</formula>
    </cfRule>
  </conditionalFormatting>
  <conditionalFormatting sqref="AB72:AB73">
    <cfRule type="cellIs" dxfId="1209" priority="28" operator="equal">
      <formula>"Aplazada"</formula>
    </cfRule>
    <cfRule type="cellIs" dxfId="1208" priority="29" operator="equal">
      <formula>"No"</formula>
    </cfRule>
    <cfRule type="cellIs" dxfId="1207" priority="30" operator="equal">
      <formula>"Si"</formula>
    </cfRule>
  </conditionalFormatting>
  <conditionalFormatting sqref="AC72:AC73">
    <cfRule type="cellIs" dxfId="1206" priority="25" operator="equal">
      <formula>"Aplazada"</formula>
    </cfRule>
    <cfRule type="cellIs" dxfId="1205" priority="26" operator="equal">
      <formula>"No"</formula>
    </cfRule>
    <cfRule type="cellIs" dxfId="1204" priority="27" operator="equal">
      <formula>"Si"</formula>
    </cfRule>
  </conditionalFormatting>
  <conditionalFormatting sqref="AD72:AD73">
    <cfRule type="cellIs" dxfId="1203" priority="22" operator="equal">
      <formula>"Aplazada"</formula>
    </cfRule>
    <cfRule type="cellIs" dxfId="1202" priority="23" operator="equal">
      <formula>"No"</formula>
    </cfRule>
    <cfRule type="cellIs" dxfId="1201" priority="24" operator="equal">
      <formula>"Si"</formula>
    </cfRule>
  </conditionalFormatting>
  <conditionalFormatting sqref="X78">
    <cfRule type="cellIs" dxfId="1200" priority="19" operator="equal">
      <formula>"Aplazada"</formula>
    </cfRule>
    <cfRule type="cellIs" dxfId="1199" priority="20" operator="equal">
      <formula>"No"</formula>
    </cfRule>
    <cfRule type="cellIs" dxfId="1198" priority="21" operator="equal">
      <formula>"Si"</formula>
    </cfRule>
  </conditionalFormatting>
  <conditionalFormatting sqref="Y78">
    <cfRule type="cellIs" dxfId="1197" priority="16" operator="equal">
      <formula>"Aplazada"</formula>
    </cfRule>
    <cfRule type="cellIs" dxfId="1196" priority="17" operator="equal">
      <formula>"No"</formula>
    </cfRule>
    <cfRule type="cellIs" dxfId="1195" priority="18" operator="equal">
      <formula>"Si"</formula>
    </cfRule>
  </conditionalFormatting>
  <conditionalFormatting sqref="Z78">
    <cfRule type="cellIs" dxfId="1194" priority="13" operator="equal">
      <formula>"Aplazada"</formula>
    </cfRule>
    <cfRule type="cellIs" dxfId="1193" priority="14" operator="equal">
      <formula>"No"</formula>
    </cfRule>
    <cfRule type="cellIs" dxfId="1192" priority="15" operator="equal">
      <formula>"Si"</formula>
    </cfRule>
  </conditionalFormatting>
  <conditionalFormatting sqref="AA78">
    <cfRule type="cellIs" dxfId="1191" priority="10" operator="equal">
      <formula>"Aplazada"</formula>
    </cfRule>
    <cfRule type="cellIs" dxfId="1190" priority="11" operator="equal">
      <formula>"No"</formula>
    </cfRule>
    <cfRule type="cellIs" dxfId="1189" priority="12" operator="equal">
      <formula>"Si"</formula>
    </cfRule>
  </conditionalFormatting>
  <conditionalFormatting sqref="AB78">
    <cfRule type="cellIs" dxfId="1188" priority="7" operator="equal">
      <formula>"Aplazada"</formula>
    </cfRule>
    <cfRule type="cellIs" dxfId="1187" priority="8" operator="equal">
      <formula>"No"</formula>
    </cfRule>
    <cfRule type="cellIs" dxfId="1186" priority="9" operator="equal">
      <formula>"Si"</formula>
    </cfRule>
  </conditionalFormatting>
  <conditionalFormatting sqref="AC78">
    <cfRule type="cellIs" dxfId="1185" priority="4" operator="equal">
      <formula>"Aplazada"</formula>
    </cfRule>
    <cfRule type="cellIs" dxfId="1184" priority="5" operator="equal">
      <formula>"No"</formula>
    </cfRule>
    <cfRule type="cellIs" dxfId="1183" priority="6" operator="equal">
      <formula>"Si"</formula>
    </cfRule>
  </conditionalFormatting>
  <conditionalFormatting sqref="AD78">
    <cfRule type="cellIs" dxfId="1182" priority="1" operator="equal">
      <formula>"Aplazada"</formula>
    </cfRule>
    <cfRule type="cellIs" dxfId="1181" priority="2" operator="equal">
      <formula>"No"</formula>
    </cfRule>
    <cfRule type="cellIs" dxfId="1180" priority="3" operator="equal">
      <formula>"Si"</formula>
    </cfRule>
  </conditionalFormatting>
  <dataValidations count="6">
    <dataValidation type="list" allowBlank="1" showInputMessage="1" showErrorMessage="1" sqref="AE17 AE29 AE25 AE31 W62 W66 W71 W17:W42 AE41">
      <formula1>"En ejecución,Si,No,Aplazada,Suspendida"</formula1>
    </dataValidation>
    <dataValidation type="list" allowBlank="1" showInputMessage="1" showErrorMessage="1" sqref="AH17:AH42 AH52:AH88">
      <formula1>"Completa, Faltan Registros, Ninguno"</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A57:AC57 AE63 W79 W81 AE57 W53:W57 AE52:AE55 AC53:AC55 AB52:AB55 AA53:AA55 AA80:AC80 AE72:AE81 AE84:AE88 AA84:AC86">
      <formula1>"Si,No,Aplazada"</formula1>
    </dataValidation>
    <dataValidation type="list" allowBlank="1" showInputMessage="1" showErrorMessage="1" sqref="F31 F33 F23 F35 F17 F27 F25 F29 F41 F21 F37 F19 F39">
      <formula1>"1,2,3,4"</formula1>
    </dataValidation>
    <dataValidation type="list" allowBlank="1" showInputMessage="1" showErrorMessage="1" sqref="W72:W78 W52 W58:W61 W63:W65 W67:W70 W80 W84:W88">
      <formula1>"Si,No,Aplazada, Suspendida"</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C75" zoomScale="40" zoomScaleNormal="40" workbookViewId="0">
      <selection activeCell="S74" sqref="S74"/>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282">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283"/>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3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42977</v>
      </c>
      <c r="Z15" s="462"/>
      <c r="AA15" s="463" t="s">
        <v>17</v>
      </c>
      <c r="AB15" s="463"/>
      <c r="AC15" s="463"/>
      <c r="AD15" s="463"/>
      <c r="AE15" s="463"/>
      <c r="AF15" s="464"/>
    </row>
    <row r="16" spans="1:36" ht="111"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286">
        <v>80</v>
      </c>
      <c r="I17" s="443">
        <f>F17*H17</f>
        <v>160</v>
      </c>
      <c r="J17" s="53" t="s">
        <v>125</v>
      </c>
      <c r="K17" s="285"/>
      <c r="L17" s="285"/>
      <c r="M17" s="54"/>
      <c r="N17" s="75" t="s">
        <v>71</v>
      </c>
      <c r="O17" s="284"/>
      <c r="P17" s="284"/>
      <c r="Q17" s="285"/>
      <c r="R17" s="285"/>
      <c r="S17" s="285"/>
      <c r="T17" s="285"/>
      <c r="U17" s="213"/>
      <c r="V17" s="55"/>
      <c r="W17" s="56" t="s">
        <v>72</v>
      </c>
      <c r="X17" s="57" t="s">
        <v>151</v>
      </c>
      <c r="Y17" s="58">
        <v>80</v>
      </c>
      <c r="Z17" s="130">
        <v>42851</v>
      </c>
      <c r="AA17" s="130">
        <v>42852</v>
      </c>
      <c r="AB17" s="130">
        <v>42886</v>
      </c>
      <c r="AC17" s="130">
        <v>42886</v>
      </c>
      <c r="AD17" s="53" t="s">
        <v>152</v>
      </c>
      <c r="AE17" s="114" t="s">
        <v>72</v>
      </c>
      <c r="AF17" s="60" t="s">
        <v>154</v>
      </c>
      <c r="AH17" s="61"/>
    </row>
    <row r="18" spans="2:34" ht="69.75" customHeight="1" x14ac:dyDescent="0.2">
      <c r="B18" s="51">
        <v>2</v>
      </c>
      <c r="C18" s="182" t="s">
        <v>43</v>
      </c>
      <c r="D18" s="422" t="s">
        <v>126</v>
      </c>
      <c r="E18" s="423"/>
      <c r="F18" s="437"/>
      <c r="G18" s="52" t="s">
        <v>73</v>
      </c>
      <c r="H18" s="286">
        <v>80</v>
      </c>
      <c r="I18" s="377"/>
      <c r="J18" s="53" t="s">
        <v>125</v>
      </c>
      <c r="K18" s="285"/>
      <c r="L18" s="213"/>
      <c r="M18" s="213"/>
      <c r="N18" s="136"/>
      <c r="O18" s="213"/>
      <c r="P18" s="213"/>
      <c r="Q18" s="213"/>
      <c r="R18" s="213"/>
      <c r="S18" s="75" t="s">
        <v>71</v>
      </c>
      <c r="T18" s="213"/>
      <c r="V18" s="55"/>
      <c r="W18" s="56"/>
      <c r="X18" s="57"/>
      <c r="Y18" s="58"/>
      <c r="Z18" s="130"/>
      <c r="AA18" s="130"/>
      <c r="AB18" s="130"/>
      <c r="AC18" s="130"/>
      <c r="AD18" s="53"/>
      <c r="AE18" s="117"/>
      <c r="AF18" s="131" t="s">
        <v>173</v>
      </c>
      <c r="AH18" s="61"/>
    </row>
    <row r="19" spans="2:34" ht="148.5" customHeight="1" x14ac:dyDescent="0.2">
      <c r="B19" s="51">
        <v>3</v>
      </c>
      <c r="C19" s="182" t="s">
        <v>45</v>
      </c>
      <c r="D19" s="434" t="s">
        <v>132</v>
      </c>
      <c r="E19" s="435"/>
      <c r="F19" s="63">
        <v>1</v>
      </c>
      <c r="G19" s="64" t="s">
        <v>25</v>
      </c>
      <c r="H19" s="28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49.5" customHeight="1" x14ac:dyDescent="0.2">
      <c r="B20" s="51">
        <v>4</v>
      </c>
      <c r="C20" s="182" t="s">
        <v>45</v>
      </c>
      <c r="D20" s="434" t="s">
        <v>126</v>
      </c>
      <c r="E20" s="435"/>
      <c r="F20" s="285"/>
      <c r="G20" s="64" t="s">
        <v>30</v>
      </c>
      <c r="H20" s="288">
        <v>80</v>
      </c>
      <c r="I20" s="286"/>
      <c r="J20" s="65" t="s">
        <v>128</v>
      </c>
      <c r="K20" s="289"/>
      <c r="L20" s="287"/>
      <c r="M20" s="287"/>
      <c r="N20" s="136"/>
      <c r="O20" s="136"/>
      <c r="P20" s="136"/>
      <c r="Q20" s="287"/>
      <c r="R20" s="183" t="s">
        <v>71</v>
      </c>
      <c r="S20" s="287"/>
      <c r="T20" s="287"/>
      <c r="U20" s="83"/>
      <c r="V20" s="140"/>
      <c r="W20" s="56" t="s">
        <v>72</v>
      </c>
      <c r="X20" s="133" t="s">
        <v>155</v>
      </c>
      <c r="Y20" s="100">
        <v>80</v>
      </c>
      <c r="Z20" s="119">
        <v>42961</v>
      </c>
      <c r="AA20" s="119">
        <v>42962</v>
      </c>
      <c r="AB20" s="119">
        <v>42990</v>
      </c>
      <c r="AC20" s="119">
        <v>42982</v>
      </c>
      <c r="AD20" s="120" t="s">
        <v>223</v>
      </c>
      <c r="AE20" s="117" t="s">
        <v>72</v>
      </c>
      <c r="AF20" s="60" t="s">
        <v>174</v>
      </c>
      <c r="AH20" s="61"/>
    </row>
    <row r="21" spans="2:34" ht="81.75" customHeight="1" x14ac:dyDescent="0.2">
      <c r="B21" s="51">
        <v>5</v>
      </c>
      <c r="C21" s="182" t="s">
        <v>44</v>
      </c>
      <c r="D21" s="422" t="s">
        <v>124</v>
      </c>
      <c r="E21" s="423"/>
      <c r="F21" s="438">
        <v>2</v>
      </c>
      <c r="G21" s="64" t="s">
        <v>26</v>
      </c>
      <c r="H21" s="288">
        <v>80</v>
      </c>
      <c r="I21" s="375">
        <f>F21*H21</f>
        <v>160</v>
      </c>
      <c r="J21" s="71" t="s">
        <v>129</v>
      </c>
      <c r="K21" s="289"/>
      <c r="L21" s="287"/>
      <c r="M21" s="137"/>
      <c r="N21" s="183" t="s">
        <v>71</v>
      </c>
      <c r="O21" s="137"/>
      <c r="P21" s="287"/>
      <c r="Q21" s="287"/>
      <c r="R21" s="287"/>
      <c r="S21" s="287"/>
      <c r="T21" s="287"/>
      <c r="U21" s="287"/>
      <c r="V21" s="140"/>
      <c r="W21" s="56" t="s">
        <v>72</v>
      </c>
      <c r="X21" s="133" t="s">
        <v>157</v>
      </c>
      <c r="Y21" s="100">
        <v>80</v>
      </c>
      <c r="Z21" s="119">
        <v>42829</v>
      </c>
      <c r="AA21" s="119">
        <v>42831</v>
      </c>
      <c r="AB21" s="119">
        <v>42881</v>
      </c>
      <c r="AC21" s="119">
        <v>42859</v>
      </c>
      <c r="AD21" s="120" t="s">
        <v>158</v>
      </c>
      <c r="AE21" s="116" t="s">
        <v>72</v>
      </c>
      <c r="AF21" s="68" t="s">
        <v>154</v>
      </c>
      <c r="AH21" s="61"/>
    </row>
    <row r="22" spans="2:34" ht="48.75" customHeight="1" x14ac:dyDescent="0.2">
      <c r="B22" s="51">
        <v>6</v>
      </c>
      <c r="C22" s="182" t="s">
        <v>44</v>
      </c>
      <c r="D22" s="422" t="s">
        <v>126</v>
      </c>
      <c r="E22" s="423"/>
      <c r="F22" s="437"/>
      <c r="G22" s="64" t="s">
        <v>73</v>
      </c>
      <c r="H22" s="288">
        <v>80</v>
      </c>
      <c r="I22" s="377"/>
      <c r="J22" s="71" t="s">
        <v>129</v>
      </c>
      <c r="K22" s="289"/>
      <c r="L22" s="213"/>
      <c r="M22" s="83"/>
      <c r="N22" s="213"/>
      <c r="O22" s="83"/>
      <c r="P22" s="213"/>
      <c r="Q22" s="287"/>
      <c r="R22" s="287"/>
      <c r="S22" s="183" t="s">
        <v>71</v>
      </c>
      <c r="T22" s="287"/>
      <c r="U22" s="287"/>
      <c r="V22" s="140"/>
      <c r="W22" s="56"/>
      <c r="X22" s="133"/>
      <c r="Y22" s="100"/>
      <c r="Z22" s="119"/>
      <c r="AA22" s="119"/>
      <c r="AB22" s="134"/>
      <c r="AC22" s="119"/>
      <c r="AD22" s="120"/>
      <c r="AE22" s="116"/>
      <c r="AF22" s="68" t="s">
        <v>173</v>
      </c>
      <c r="AH22" s="61"/>
    </row>
    <row r="23" spans="2:34" ht="99" customHeight="1" x14ac:dyDescent="0.2">
      <c r="B23" s="51">
        <v>7</v>
      </c>
      <c r="C23" s="184" t="s">
        <v>46</v>
      </c>
      <c r="D23" s="422" t="s">
        <v>124</v>
      </c>
      <c r="E23" s="423"/>
      <c r="F23" s="436">
        <v>2</v>
      </c>
      <c r="G23" s="64" t="s">
        <v>26</v>
      </c>
      <c r="H23" s="288">
        <v>80</v>
      </c>
      <c r="I23" s="375">
        <f t="shared" si="0"/>
        <v>160</v>
      </c>
      <c r="J23" s="53" t="s">
        <v>130</v>
      </c>
      <c r="K23" s="289"/>
      <c r="L23" s="287"/>
      <c r="M23" s="287"/>
      <c r="N23" s="183" t="s">
        <v>71</v>
      </c>
      <c r="O23" s="287"/>
      <c r="P23" s="287"/>
      <c r="Q23" s="287"/>
      <c r="R23" s="287"/>
      <c r="S23" s="287"/>
      <c r="T23" s="287"/>
      <c r="U23" s="287"/>
      <c r="V23" s="140"/>
      <c r="W23" s="56" t="s">
        <v>72</v>
      </c>
      <c r="X23" s="133" t="s">
        <v>160</v>
      </c>
      <c r="Y23" s="100">
        <v>100</v>
      </c>
      <c r="Z23" s="119">
        <v>42915</v>
      </c>
      <c r="AA23" s="119">
        <v>42916</v>
      </c>
      <c r="AB23" s="119">
        <v>42950</v>
      </c>
      <c r="AC23" s="119">
        <v>42944</v>
      </c>
      <c r="AD23" s="120" t="s">
        <v>189</v>
      </c>
      <c r="AE23" s="117" t="s">
        <v>72</v>
      </c>
      <c r="AF23" s="276" t="s">
        <v>154</v>
      </c>
      <c r="AH23" s="61"/>
    </row>
    <row r="24" spans="2:34" ht="54.75" customHeight="1" x14ac:dyDescent="0.2">
      <c r="B24" s="51">
        <v>8</v>
      </c>
      <c r="C24" s="184" t="s">
        <v>46</v>
      </c>
      <c r="D24" s="422" t="s">
        <v>126</v>
      </c>
      <c r="E24" s="423"/>
      <c r="F24" s="437"/>
      <c r="G24" s="64" t="s">
        <v>30</v>
      </c>
      <c r="H24" s="288">
        <v>80</v>
      </c>
      <c r="I24" s="377"/>
      <c r="J24" s="53" t="s">
        <v>130</v>
      </c>
      <c r="K24" s="289"/>
      <c r="L24" s="287"/>
      <c r="M24" s="287"/>
      <c r="N24" s="287"/>
      <c r="O24" s="287"/>
      <c r="P24" s="287"/>
      <c r="Q24" s="287"/>
      <c r="R24" s="183" t="s">
        <v>71</v>
      </c>
      <c r="S24" s="287"/>
      <c r="T24" s="287"/>
      <c r="U24" s="289"/>
      <c r="V24" s="73"/>
      <c r="W24" s="56"/>
      <c r="X24" s="57"/>
      <c r="Y24" s="58"/>
      <c r="Z24" s="130"/>
      <c r="AA24" s="130"/>
      <c r="AB24" s="130"/>
      <c r="AC24" s="130"/>
      <c r="AD24" s="53"/>
      <c r="AE24" s="117"/>
      <c r="AF24" s="60" t="s">
        <v>174</v>
      </c>
      <c r="AH24" s="61"/>
    </row>
    <row r="25" spans="2:34" ht="117.75" customHeight="1" x14ac:dyDescent="0.2">
      <c r="B25" s="51">
        <v>9</v>
      </c>
      <c r="C25" s="184" t="s">
        <v>49</v>
      </c>
      <c r="D25" s="422" t="s">
        <v>124</v>
      </c>
      <c r="E25" s="423"/>
      <c r="F25" s="436">
        <v>2</v>
      </c>
      <c r="G25" s="64" t="s">
        <v>27</v>
      </c>
      <c r="H25" s="288">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288">
        <v>80</v>
      </c>
      <c r="I26" s="377"/>
      <c r="J26" s="65" t="s">
        <v>131</v>
      </c>
      <c r="K26" s="66"/>
      <c r="L26" s="82"/>
      <c r="M26" s="82"/>
      <c r="N26" s="82"/>
      <c r="O26" s="82"/>
      <c r="P26" s="82"/>
      <c r="Q26" s="82"/>
      <c r="R26" s="287"/>
      <c r="S26" s="72" t="s">
        <v>71</v>
      </c>
      <c r="T26" s="287"/>
      <c r="U26" s="66"/>
      <c r="V26" s="62"/>
      <c r="W26" s="56"/>
      <c r="X26" s="57"/>
      <c r="Y26" s="58"/>
      <c r="Z26" s="130"/>
      <c r="AA26" s="119"/>
      <c r="AB26" s="119"/>
      <c r="AC26" s="135"/>
      <c r="AD26" s="53"/>
      <c r="AE26" s="117"/>
      <c r="AF26" s="68" t="s">
        <v>172</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287"/>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291">
        <v>80</v>
      </c>
      <c r="I28" s="377"/>
      <c r="J28" s="65" t="s">
        <v>131</v>
      </c>
      <c r="K28" s="66"/>
      <c r="L28" s="82"/>
      <c r="M28" s="82"/>
      <c r="N28" s="95"/>
      <c r="O28" s="138"/>
      <c r="P28" s="83"/>
      <c r="Q28" s="95"/>
      <c r="R28" s="95"/>
      <c r="S28" s="183" t="s">
        <v>71</v>
      </c>
      <c r="T28" s="82"/>
      <c r="U28" s="18"/>
      <c r="V28" s="80"/>
      <c r="W28" s="56"/>
      <c r="X28" s="57"/>
      <c r="Y28" s="58"/>
      <c r="Z28" s="130"/>
      <c r="AA28" s="130"/>
      <c r="AB28" s="130"/>
      <c r="AC28" s="130"/>
      <c r="AD28" s="53"/>
      <c r="AE28" s="117"/>
      <c r="AF28" s="125" t="s">
        <v>173</v>
      </c>
      <c r="AH28" s="61"/>
    </row>
    <row r="29" spans="2:34" ht="97.5" customHeight="1" x14ac:dyDescent="0.2">
      <c r="B29" s="51">
        <v>13</v>
      </c>
      <c r="C29" s="184" t="s">
        <v>47</v>
      </c>
      <c r="D29" s="422" t="s">
        <v>124</v>
      </c>
      <c r="E29" s="423"/>
      <c r="F29" s="436">
        <v>2</v>
      </c>
      <c r="G29" s="64" t="s">
        <v>25</v>
      </c>
      <c r="H29" s="288">
        <v>80</v>
      </c>
      <c r="I29" s="375"/>
      <c r="J29" s="53" t="s">
        <v>130</v>
      </c>
      <c r="K29" s="289"/>
      <c r="L29" s="287"/>
      <c r="M29" s="185" t="s">
        <v>71</v>
      </c>
      <c r="N29" s="82"/>
      <c r="O29" s="287"/>
      <c r="P29" s="287"/>
      <c r="Q29" s="287"/>
      <c r="R29" s="287"/>
      <c r="S29" s="287"/>
      <c r="T29" s="287"/>
      <c r="U29" s="289"/>
      <c r="V29" s="73"/>
      <c r="W29" s="56" t="s">
        <v>72</v>
      </c>
      <c r="X29" s="57" t="s">
        <v>160</v>
      </c>
      <c r="Y29" s="100">
        <v>100</v>
      </c>
      <c r="Z29" s="130">
        <v>42845</v>
      </c>
      <c r="AA29" s="130">
        <v>42849</v>
      </c>
      <c r="AB29" s="130">
        <v>42934</v>
      </c>
      <c r="AC29" s="130">
        <v>42934</v>
      </c>
      <c r="AD29" s="53" t="s">
        <v>189</v>
      </c>
      <c r="AE29" s="117" t="s">
        <v>72</v>
      </c>
      <c r="AF29" s="276" t="s">
        <v>154</v>
      </c>
      <c r="AH29" s="61"/>
    </row>
    <row r="30" spans="2:34" ht="51.75" customHeight="1" x14ac:dyDescent="0.2">
      <c r="B30" s="51">
        <v>14</v>
      </c>
      <c r="C30" s="184" t="s">
        <v>47</v>
      </c>
      <c r="D30" s="422" t="s">
        <v>126</v>
      </c>
      <c r="E30" s="423"/>
      <c r="F30" s="437"/>
      <c r="G30" s="289" t="s">
        <v>73</v>
      </c>
      <c r="H30" s="288">
        <v>80</v>
      </c>
      <c r="I30" s="377"/>
      <c r="J30" s="53" t="s">
        <v>130</v>
      </c>
      <c r="K30" s="289"/>
      <c r="L30" s="289"/>
      <c r="M30" s="289"/>
      <c r="N30" s="289"/>
      <c r="O30" s="289"/>
      <c r="P30" s="289"/>
      <c r="Q30" s="289"/>
      <c r="R30" s="82"/>
      <c r="S30" s="183" t="s">
        <v>71</v>
      </c>
      <c r="T30" s="289"/>
      <c r="U30" s="289"/>
      <c r="V30" s="73"/>
      <c r="W30" s="56"/>
      <c r="X30" s="57"/>
      <c r="Y30" s="58"/>
      <c r="Z30" s="130"/>
      <c r="AA30" s="130"/>
      <c r="AB30" s="130"/>
      <c r="AC30" s="130"/>
      <c r="AD30" s="53"/>
      <c r="AE30" s="127"/>
      <c r="AF30" s="60" t="s">
        <v>173</v>
      </c>
      <c r="AH30" s="61"/>
    </row>
    <row r="31" spans="2:34" ht="174" customHeight="1" x14ac:dyDescent="0.2">
      <c r="B31" s="51">
        <v>15</v>
      </c>
      <c r="C31" s="184" t="s">
        <v>89</v>
      </c>
      <c r="D31" s="434" t="s">
        <v>132</v>
      </c>
      <c r="E31" s="435"/>
      <c r="F31" s="436">
        <v>2</v>
      </c>
      <c r="G31" s="64" t="s">
        <v>27</v>
      </c>
      <c r="H31" s="288">
        <v>56</v>
      </c>
      <c r="I31" s="375">
        <f>F31*H31</f>
        <v>112</v>
      </c>
      <c r="J31" s="65" t="s">
        <v>128</v>
      </c>
      <c r="K31" s="289"/>
      <c r="L31" s="289"/>
      <c r="M31" s="289"/>
      <c r="O31" s="185" t="s">
        <v>71</v>
      </c>
      <c r="P31" s="289"/>
      <c r="Q31" s="289"/>
      <c r="R31" s="289"/>
      <c r="S31" s="289"/>
      <c r="T31" s="289"/>
      <c r="U31" s="289"/>
      <c r="V31" s="73"/>
      <c r="W31" s="56" t="s">
        <v>72</v>
      </c>
      <c r="X31" s="57" t="s">
        <v>155</v>
      </c>
      <c r="Y31" s="58">
        <v>80</v>
      </c>
      <c r="Z31" s="130">
        <v>42872</v>
      </c>
      <c r="AA31" s="130">
        <v>42873</v>
      </c>
      <c r="AB31" s="130">
        <v>42900</v>
      </c>
      <c r="AC31" s="130">
        <v>42892</v>
      </c>
      <c r="AD31" s="53" t="s">
        <v>163</v>
      </c>
      <c r="AE31" s="118" t="s">
        <v>72</v>
      </c>
      <c r="AF31" s="60" t="s">
        <v>154</v>
      </c>
      <c r="AH31" s="61"/>
    </row>
    <row r="32" spans="2:34" ht="60.75" customHeight="1" x14ac:dyDescent="0.2">
      <c r="B32" s="51">
        <v>16</v>
      </c>
      <c r="C32" s="184" t="s">
        <v>89</v>
      </c>
      <c r="D32" s="422" t="s">
        <v>126</v>
      </c>
      <c r="E32" s="423"/>
      <c r="F32" s="437"/>
      <c r="G32" s="64" t="s">
        <v>73</v>
      </c>
      <c r="H32" s="288">
        <v>80</v>
      </c>
      <c r="I32" s="377"/>
      <c r="J32" s="65" t="s">
        <v>128</v>
      </c>
      <c r="K32" s="289"/>
      <c r="L32" s="287"/>
      <c r="M32" s="287"/>
      <c r="N32" s="287"/>
      <c r="O32" s="287"/>
      <c r="P32" s="287"/>
      <c r="Q32" s="287"/>
      <c r="R32" s="287"/>
      <c r="S32" s="183" t="s">
        <v>71</v>
      </c>
      <c r="T32" s="287"/>
      <c r="U32" s="287"/>
      <c r="V32" s="73"/>
      <c r="W32" s="56"/>
      <c r="X32" s="57"/>
      <c r="Y32" s="58"/>
      <c r="Z32" s="130"/>
      <c r="AA32" s="130"/>
      <c r="AB32" s="130"/>
      <c r="AC32" s="130"/>
      <c r="AD32" s="53"/>
      <c r="AE32" s="127"/>
      <c r="AF32" s="60" t="s">
        <v>173</v>
      </c>
      <c r="AH32" s="61"/>
    </row>
    <row r="33" spans="2:34" ht="219" customHeight="1" x14ac:dyDescent="0.2">
      <c r="B33" s="51">
        <v>17</v>
      </c>
      <c r="C33" s="186" t="s">
        <v>51</v>
      </c>
      <c r="D33" s="422" t="s">
        <v>124</v>
      </c>
      <c r="E33" s="423"/>
      <c r="F33" s="438">
        <v>2</v>
      </c>
      <c r="G33" s="64" t="s">
        <v>26</v>
      </c>
      <c r="H33" s="288">
        <v>80</v>
      </c>
      <c r="I33" s="375">
        <f t="shared" si="0"/>
        <v>160</v>
      </c>
      <c r="J33" s="71" t="s">
        <v>133</v>
      </c>
      <c r="K33" s="289"/>
      <c r="L33" s="287"/>
      <c r="M33" s="136"/>
      <c r="N33" s="185" t="s">
        <v>71</v>
      </c>
      <c r="O33" s="74"/>
      <c r="P33" s="82"/>
      <c r="Q33" s="287"/>
      <c r="R33" s="287"/>
      <c r="S33" s="287"/>
      <c r="T33" s="287"/>
      <c r="U33" s="136"/>
      <c r="V33" s="73"/>
      <c r="W33" s="56" t="s">
        <v>159</v>
      </c>
      <c r="X33" s="57" t="s">
        <v>164</v>
      </c>
      <c r="Y33" s="100"/>
      <c r="Z33" s="130">
        <v>42850</v>
      </c>
      <c r="AA33" s="130">
        <v>42852</v>
      </c>
      <c r="AB33" s="130"/>
      <c r="AC33" s="130"/>
      <c r="AD33" s="53"/>
      <c r="AE33" s="116" t="s">
        <v>74</v>
      </c>
      <c r="AF33" s="68" t="s">
        <v>167</v>
      </c>
      <c r="AH33" s="61"/>
    </row>
    <row r="34" spans="2:34" ht="55.5" customHeight="1" x14ac:dyDescent="0.2">
      <c r="B34" s="51">
        <v>18</v>
      </c>
      <c r="C34" s="186" t="s">
        <v>51</v>
      </c>
      <c r="D34" s="422" t="s">
        <v>126</v>
      </c>
      <c r="E34" s="423"/>
      <c r="F34" s="437"/>
      <c r="G34" s="64" t="s">
        <v>73</v>
      </c>
      <c r="H34" s="288">
        <v>80</v>
      </c>
      <c r="I34" s="377"/>
      <c r="J34" s="71" t="s">
        <v>133</v>
      </c>
      <c r="K34" s="289"/>
      <c r="L34" s="287"/>
      <c r="M34" s="136"/>
      <c r="N34" s="287"/>
      <c r="O34" s="287"/>
      <c r="P34" s="287"/>
      <c r="Q34" s="287"/>
      <c r="R34" s="287"/>
      <c r="S34" s="72" t="s">
        <v>71</v>
      </c>
      <c r="T34" s="287"/>
      <c r="U34" s="136"/>
      <c r="V34" s="73"/>
      <c r="W34" s="56"/>
      <c r="X34" s="57"/>
      <c r="Y34" s="58"/>
      <c r="Z34" s="130"/>
      <c r="AA34" s="130"/>
      <c r="AB34" s="130"/>
      <c r="AC34" s="130"/>
      <c r="AD34" s="53"/>
      <c r="AE34" s="116"/>
      <c r="AF34" s="68" t="s">
        <v>173</v>
      </c>
      <c r="AH34" s="61"/>
    </row>
    <row r="35" spans="2:34" ht="210.75" customHeight="1" x14ac:dyDescent="0.2">
      <c r="B35" s="51">
        <v>19</v>
      </c>
      <c r="C35" s="186" t="s">
        <v>52</v>
      </c>
      <c r="D35" s="422" t="s">
        <v>124</v>
      </c>
      <c r="E35" s="423"/>
      <c r="F35" s="438">
        <v>2</v>
      </c>
      <c r="G35" s="64" t="s">
        <v>27</v>
      </c>
      <c r="H35" s="288">
        <v>80</v>
      </c>
      <c r="I35" s="375"/>
      <c r="J35" s="71" t="s">
        <v>133</v>
      </c>
      <c r="K35" s="289"/>
      <c r="L35" s="287"/>
      <c r="M35" s="287"/>
      <c r="N35" s="287"/>
      <c r="O35" s="75" t="s">
        <v>71</v>
      </c>
      <c r="P35" s="136"/>
      <c r="Q35" s="287"/>
      <c r="R35" s="136"/>
      <c r="S35" s="213"/>
      <c r="T35" s="287"/>
      <c r="U35" s="287"/>
      <c r="V35" s="73"/>
      <c r="W35" s="56" t="s">
        <v>159</v>
      </c>
      <c r="X35" s="57" t="s">
        <v>164</v>
      </c>
      <c r="Y35" s="58"/>
      <c r="Z35" s="130">
        <v>42885</v>
      </c>
      <c r="AA35" s="130">
        <v>42886</v>
      </c>
      <c r="AB35" s="130"/>
      <c r="AC35" s="130"/>
      <c r="AD35" s="53"/>
      <c r="AE35" s="117" t="s">
        <v>74</v>
      </c>
      <c r="AF35" s="68" t="s">
        <v>169</v>
      </c>
      <c r="AH35" s="61"/>
    </row>
    <row r="36" spans="2:34" ht="81.75" customHeight="1" x14ac:dyDescent="0.2">
      <c r="B36" s="51">
        <v>20</v>
      </c>
      <c r="C36" s="186" t="s">
        <v>52</v>
      </c>
      <c r="D36" s="422" t="s">
        <v>126</v>
      </c>
      <c r="E36" s="423"/>
      <c r="F36" s="437"/>
      <c r="G36" s="289" t="s">
        <v>32</v>
      </c>
      <c r="H36" s="288">
        <v>96</v>
      </c>
      <c r="I36" s="377"/>
      <c r="J36" s="71" t="s">
        <v>133</v>
      </c>
      <c r="K36" s="66"/>
      <c r="L36" s="82"/>
      <c r="M36" s="82"/>
      <c r="N36" s="82"/>
      <c r="O36" s="95"/>
      <c r="P36" s="287"/>
      <c r="Q36" s="82"/>
      <c r="R36" s="136"/>
      <c r="S36" s="82"/>
      <c r="T36" s="183" t="s">
        <v>71</v>
      </c>
      <c r="U36" s="82"/>
      <c r="V36" s="62"/>
      <c r="W36" s="56"/>
      <c r="X36" s="57"/>
      <c r="Y36" s="100"/>
      <c r="Z36" s="130"/>
      <c r="AA36" s="130"/>
      <c r="AB36" s="130"/>
      <c r="AC36" s="130"/>
      <c r="AD36" s="53"/>
      <c r="AE36" s="117"/>
      <c r="AF36" s="97" t="s">
        <v>172</v>
      </c>
      <c r="AH36" s="61"/>
    </row>
    <row r="37" spans="2:34" ht="222.75" customHeight="1" x14ac:dyDescent="0.2">
      <c r="B37" s="51">
        <v>21</v>
      </c>
      <c r="C37" s="186" t="s">
        <v>91</v>
      </c>
      <c r="D37" s="434" t="s">
        <v>134</v>
      </c>
      <c r="E37" s="435"/>
      <c r="F37" s="436">
        <v>2</v>
      </c>
      <c r="G37" s="64" t="s">
        <v>27</v>
      </c>
      <c r="H37" s="288">
        <v>80</v>
      </c>
      <c r="I37" s="426">
        <f t="shared" si="0"/>
        <v>160</v>
      </c>
      <c r="J37" s="65" t="s">
        <v>129</v>
      </c>
      <c r="K37" s="66"/>
      <c r="L37" s="82"/>
      <c r="M37" s="82"/>
      <c r="N37" s="82"/>
      <c r="O37" s="187" t="s">
        <v>71</v>
      </c>
      <c r="P37" s="82"/>
      <c r="Q37" s="82"/>
      <c r="R37" s="82"/>
      <c r="S37" s="82"/>
      <c r="T37" s="82"/>
      <c r="U37" s="82"/>
      <c r="V37" s="84"/>
      <c r="W37" s="56" t="s">
        <v>159</v>
      </c>
      <c r="X37" s="57" t="s">
        <v>157</v>
      </c>
      <c r="Y37" s="58"/>
      <c r="Z37" s="130">
        <v>42885</v>
      </c>
      <c r="AA37" s="130"/>
      <c r="AB37" s="130"/>
      <c r="AC37" s="130"/>
      <c r="AD37" s="53"/>
      <c r="AE37" s="66" t="s">
        <v>78</v>
      </c>
      <c r="AF37" s="68" t="s">
        <v>196</v>
      </c>
      <c r="AH37" s="61"/>
    </row>
    <row r="38" spans="2:34" ht="52.5" customHeight="1" x14ac:dyDescent="0.2">
      <c r="B38" s="51">
        <v>22</v>
      </c>
      <c r="C38" s="186" t="s">
        <v>91</v>
      </c>
      <c r="D38" s="422" t="s">
        <v>126</v>
      </c>
      <c r="E38" s="423"/>
      <c r="F38" s="437"/>
      <c r="G38" s="64" t="s">
        <v>32</v>
      </c>
      <c r="H38" s="288">
        <v>80</v>
      </c>
      <c r="I38" s="377"/>
      <c r="J38" s="65" t="s">
        <v>129</v>
      </c>
      <c r="K38" s="66"/>
      <c r="L38" s="82"/>
      <c r="M38" s="82"/>
      <c r="N38" s="82"/>
      <c r="O38" s="95"/>
      <c r="P38" s="82"/>
      <c r="Q38" s="82"/>
      <c r="R38" s="82"/>
      <c r="S38" s="82"/>
      <c r="T38" s="183" t="s">
        <v>71</v>
      </c>
      <c r="U38" s="287"/>
      <c r="V38" s="84"/>
      <c r="W38" s="56"/>
      <c r="X38" s="57"/>
      <c r="Y38" s="58"/>
      <c r="Z38" s="130"/>
      <c r="AA38" s="130"/>
      <c r="AB38" s="129"/>
      <c r="AC38" s="130"/>
      <c r="AD38" s="120"/>
      <c r="AE38" s="117"/>
      <c r="AF38" s="68" t="s">
        <v>172</v>
      </c>
      <c r="AH38" s="61"/>
    </row>
    <row r="39" spans="2:34" ht="84" customHeight="1" x14ac:dyDescent="0.2">
      <c r="B39" s="51">
        <v>23</v>
      </c>
      <c r="C39" s="188" t="s">
        <v>50</v>
      </c>
      <c r="D39" s="422" t="s">
        <v>124</v>
      </c>
      <c r="E39" s="423"/>
      <c r="F39" s="436">
        <v>2</v>
      </c>
      <c r="G39" s="64" t="s">
        <v>29</v>
      </c>
      <c r="H39" s="286">
        <v>80</v>
      </c>
      <c r="I39" s="375"/>
      <c r="J39" s="65" t="s">
        <v>129</v>
      </c>
      <c r="K39" s="66"/>
      <c r="L39" s="82"/>
      <c r="M39" s="136"/>
      <c r="N39" s="74"/>
      <c r="O39" s="287"/>
      <c r="P39" s="82"/>
      <c r="Q39" s="185" t="s">
        <v>71</v>
      </c>
      <c r="R39" s="82"/>
      <c r="S39" s="136"/>
      <c r="T39" s="82"/>
      <c r="U39" s="136"/>
      <c r="V39" s="62"/>
      <c r="W39" s="56" t="s">
        <v>153</v>
      </c>
      <c r="X39" s="57"/>
      <c r="Y39" s="58"/>
      <c r="Z39" s="130"/>
      <c r="AA39" s="119"/>
      <c r="AB39" s="119"/>
      <c r="AC39" s="119"/>
      <c r="AD39" s="53"/>
      <c r="AE39" s="116" t="s">
        <v>153</v>
      </c>
      <c r="AF39" s="60" t="s">
        <v>191</v>
      </c>
      <c r="AH39" s="61"/>
    </row>
    <row r="40" spans="2:34" ht="81.75" customHeight="1" x14ac:dyDescent="0.2">
      <c r="B40" s="51">
        <v>24</v>
      </c>
      <c r="C40" s="188" t="s">
        <v>50</v>
      </c>
      <c r="D40" s="422" t="s">
        <v>126</v>
      </c>
      <c r="E40" s="423"/>
      <c r="F40" s="437"/>
      <c r="G40" s="64" t="s">
        <v>33</v>
      </c>
      <c r="H40" s="286">
        <v>100</v>
      </c>
      <c r="I40" s="377"/>
      <c r="J40" s="65" t="s">
        <v>129</v>
      </c>
      <c r="K40" s="66"/>
      <c r="L40" s="136"/>
      <c r="M40" s="136"/>
      <c r="N40" s="136"/>
      <c r="O40" s="82"/>
      <c r="P40" s="82"/>
      <c r="Q40" s="82"/>
      <c r="R40" s="82"/>
      <c r="S40" s="136"/>
      <c r="T40" s="82"/>
      <c r="U40" s="183" t="s">
        <v>71</v>
      </c>
      <c r="V40" s="62"/>
      <c r="W40" s="56"/>
      <c r="X40" s="57"/>
      <c r="Y40" s="58"/>
      <c r="Z40" s="130"/>
      <c r="AA40" s="119"/>
      <c r="AB40" s="119"/>
      <c r="AC40" s="119"/>
      <c r="AD40" s="53"/>
      <c r="AE40" s="117"/>
      <c r="AF40" s="60" t="s">
        <v>178</v>
      </c>
      <c r="AH40" s="61"/>
    </row>
    <row r="41" spans="2:34" ht="90" customHeight="1" x14ac:dyDescent="0.2">
      <c r="B41" s="51">
        <v>25</v>
      </c>
      <c r="C41" s="189" t="s">
        <v>53</v>
      </c>
      <c r="D41" s="422" t="s">
        <v>103</v>
      </c>
      <c r="E41" s="423"/>
      <c r="F41" s="424">
        <v>2</v>
      </c>
      <c r="G41" s="64" t="s">
        <v>28</v>
      </c>
      <c r="H41" s="288">
        <v>80</v>
      </c>
      <c r="I41" s="426">
        <f t="shared" si="0"/>
        <v>160</v>
      </c>
      <c r="J41" s="143" t="s">
        <v>54</v>
      </c>
      <c r="K41" s="66"/>
      <c r="L41" s="82"/>
      <c r="M41" s="82"/>
      <c r="N41" s="82"/>
      <c r="O41" s="82"/>
      <c r="P41" s="72" t="s">
        <v>71</v>
      </c>
      <c r="Q41" s="82"/>
      <c r="R41" s="82"/>
      <c r="S41" s="82"/>
      <c r="T41" s="82"/>
      <c r="U41" s="82"/>
      <c r="V41" s="62"/>
      <c r="W41" s="146" t="s">
        <v>72</v>
      </c>
      <c r="X41" s="57" t="s">
        <v>190</v>
      </c>
      <c r="Y41" s="65">
        <v>80</v>
      </c>
      <c r="Z41" s="148">
        <v>42940</v>
      </c>
      <c r="AA41" s="148">
        <v>42944</v>
      </c>
      <c r="AB41" s="148">
        <v>42978</v>
      </c>
      <c r="AC41" s="148">
        <v>42978</v>
      </c>
      <c r="AD41" s="149" t="s">
        <v>234</v>
      </c>
      <c r="AE41" s="146" t="s">
        <v>72</v>
      </c>
      <c r="AF41" s="60"/>
      <c r="AH41" s="61"/>
    </row>
    <row r="42" spans="2:34" ht="60" customHeight="1" thickBot="1" x14ac:dyDescent="0.25">
      <c r="B42" s="51">
        <v>26</v>
      </c>
      <c r="C42" s="190" t="s">
        <v>53</v>
      </c>
      <c r="D42" s="428" t="s">
        <v>104</v>
      </c>
      <c r="E42" s="429"/>
      <c r="F42" s="425"/>
      <c r="G42" s="150" t="s">
        <v>32</v>
      </c>
      <c r="H42" s="290">
        <v>80</v>
      </c>
      <c r="I42" s="427"/>
      <c r="J42" s="151" t="s">
        <v>54</v>
      </c>
      <c r="K42" s="152"/>
      <c r="L42" s="153"/>
      <c r="M42" s="153"/>
      <c r="N42" s="153"/>
      <c r="O42" s="153"/>
      <c r="P42" s="153"/>
      <c r="Q42" s="153"/>
      <c r="R42" s="154"/>
      <c r="S42" s="153"/>
      <c r="T42" s="72" t="s">
        <v>71</v>
      </c>
      <c r="U42" s="153"/>
      <c r="V42" s="155"/>
      <c r="W42" s="156"/>
      <c r="X42" s="157"/>
      <c r="Y42" s="158"/>
      <c r="Z42" s="159"/>
      <c r="AA42" s="159"/>
      <c r="AB42" s="159"/>
      <c r="AC42" s="160"/>
      <c r="AD42" s="161"/>
      <c r="AE42" s="162"/>
      <c r="AF42" s="60"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10</v>
      </c>
      <c r="G45" s="406" t="s">
        <v>107</v>
      </c>
      <c r="H45" s="407"/>
      <c r="I45" s="11">
        <f>SUM(Y17:Y42)</f>
        <v>840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15</v>
      </c>
      <c r="G46" s="420" t="s">
        <v>59</v>
      </c>
      <c r="H46" s="421"/>
      <c r="I46" s="12">
        <f>I44-I45</f>
        <v>632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289" t="s">
        <v>85</v>
      </c>
      <c r="G53" s="141"/>
      <c r="H53" s="205"/>
      <c r="I53" s="204" t="s">
        <v>98</v>
      </c>
      <c r="J53" s="63" t="s">
        <v>133</v>
      </c>
      <c r="K53" s="288"/>
      <c r="L53" s="288"/>
      <c r="M53" s="288"/>
      <c r="N53" s="288"/>
      <c r="O53" s="288"/>
      <c r="P53" s="288"/>
      <c r="Q53" s="288"/>
      <c r="R53" s="288"/>
      <c r="S53" s="288"/>
      <c r="T53" s="82"/>
      <c r="U53" s="28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289" t="s">
        <v>85</v>
      </c>
      <c r="G54" s="141" t="s">
        <v>92</v>
      </c>
      <c r="H54" s="76">
        <f>8</f>
        <v>8</v>
      </c>
      <c r="I54" s="205">
        <f>H54*12</f>
        <v>96</v>
      </c>
      <c r="J54" s="287"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300" t="s">
        <v>222</v>
      </c>
      <c r="AH54" s="61"/>
    </row>
    <row r="55" spans="2:34" ht="90" customHeight="1" x14ac:dyDescent="0.2">
      <c r="B55" s="169">
        <f t="shared" si="1"/>
        <v>4</v>
      </c>
      <c r="C55" s="164" t="s">
        <v>95</v>
      </c>
      <c r="D55" s="368" t="s">
        <v>94</v>
      </c>
      <c r="E55" s="369"/>
      <c r="F55" s="289"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219</v>
      </c>
      <c r="AH55" s="61"/>
    </row>
    <row r="56" spans="2:34" ht="43.5" customHeight="1" x14ac:dyDescent="0.2">
      <c r="B56" s="169">
        <f t="shared" si="1"/>
        <v>5</v>
      </c>
      <c r="C56" s="164" t="s">
        <v>95</v>
      </c>
      <c r="D56" s="368" t="s">
        <v>97</v>
      </c>
      <c r="E56" s="369"/>
      <c r="F56" s="289" t="s">
        <v>85</v>
      </c>
      <c r="G56" s="141" t="s">
        <v>24</v>
      </c>
      <c r="H56" s="76">
        <v>40</v>
      </c>
      <c r="I56" s="205" t="s">
        <v>96</v>
      </c>
      <c r="J56" s="63" t="s">
        <v>133</v>
      </c>
      <c r="K56" s="288"/>
      <c r="L56" s="67" t="s">
        <v>71</v>
      </c>
      <c r="M56" s="288"/>
      <c r="N56" s="288"/>
      <c r="O56" s="288"/>
      <c r="P56" s="288"/>
      <c r="Q56" s="288"/>
      <c r="R56" s="288"/>
      <c r="S56" s="288"/>
      <c r="T56" s="82"/>
      <c r="U56" s="288"/>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288"/>
      <c r="M57" s="288"/>
      <c r="N57" s="288"/>
      <c r="O57" s="288"/>
      <c r="P57" s="288"/>
      <c r="Q57" s="288"/>
      <c r="R57" s="288"/>
      <c r="S57" s="288"/>
      <c r="T57" s="82"/>
      <c r="U57" s="28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289">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289">
        <v>32</v>
      </c>
      <c r="I59" s="375">
        <f>SUM(H59:H62)</f>
        <v>128</v>
      </c>
      <c r="J59" s="71" t="s">
        <v>130</v>
      </c>
      <c r="K59" s="75" t="s">
        <v>71</v>
      </c>
      <c r="L59" s="289"/>
      <c r="M59" s="289"/>
      <c r="N59" s="289"/>
      <c r="O59" s="289"/>
      <c r="P59" s="289"/>
      <c r="Q59" s="289"/>
      <c r="R59" s="289"/>
      <c r="S59" s="289"/>
      <c r="T59" s="289"/>
      <c r="U59" s="289"/>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289">
        <v>32</v>
      </c>
      <c r="I60" s="376"/>
      <c r="J60" s="71" t="s">
        <v>130</v>
      </c>
      <c r="K60" s="289"/>
      <c r="L60" s="289"/>
      <c r="M60" s="289"/>
      <c r="N60" s="75" t="s">
        <v>71</v>
      </c>
      <c r="O60" s="289"/>
      <c r="P60" s="289"/>
      <c r="Q60" s="289"/>
      <c r="R60" s="289"/>
      <c r="S60" s="289"/>
      <c r="T60" s="289"/>
      <c r="U60" s="289"/>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289">
        <v>32</v>
      </c>
      <c r="I61" s="376"/>
      <c r="J61" s="71" t="s">
        <v>130</v>
      </c>
      <c r="K61" s="289"/>
      <c r="L61" s="289"/>
      <c r="M61" s="289"/>
      <c r="N61" s="289"/>
      <c r="O61" s="289"/>
      <c r="P61" s="289"/>
      <c r="Q61" s="75" t="s">
        <v>71</v>
      </c>
      <c r="R61" s="289"/>
      <c r="S61" s="289"/>
      <c r="T61" s="289"/>
      <c r="U61" s="289"/>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289">
        <v>32</v>
      </c>
      <c r="I62" s="377"/>
      <c r="J62" s="71" t="s">
        <v>130</v>
      </c>
      <c r="K62" s="289"/>
      <c r="L62" s="289"/>
      <c r="M62" s="289"/>
      <c r="N62" s="289"/>
      <c r="O62" s="289"/>
      <c r="P62" s="289"/>
      <c r="Q62" s="289"/>
      <c r="R62" s="289"/>
      <c r="S62" s="289"/>
      <c r="T62" s="75" t="s">
        <v>71</v>
      </c>
      <c r="U62" s="289"/>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289">
        <v>80</v>
      </c>
      <c r="I63" s="96"/>
      <c r="J63" s="69" t="s">
        <v>139</v>
      </c>
      <c r="K63" s="288"/>
      <c r="L63" s="75" t="s">
        <v>71</v>
      </c>
      <c r="M63" s="288"/>
      <c r="N63" s="288"/>
      <c r="O63" s="288"/>
      <c r="P63" s="288"/>
      <c r="Q63" s="288"/>
      <c r="R63" s="288"/>
      <c r="S63" s="288"/>
      <c r="T63" s="82"/>
      <c r="U63" s="28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289">
        <v>56</v>
      </c>
      <c r="I64" s="375"/>
      <c r="J64" s="71" t="s">
        <v>130</v>
      </c>
      <c r="K64" s="289"/>
      <c r="L64" s="18"/>
      <c r="M64" s="75" t="s">
        <v>71</v>
      </c>
      <c r="N64" s="289"/>
      <c r="O64" s="289"/>
      <c r="P64" s="289"/>
      <c r="Q64" s="289"/>
      <c r="R64" s="289"/>
      <c r="S64" s="289"/>
      <c r="T64" s="289"/>
      <c r="U64" s="289"/>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289">
        <v>56</v>
      </c>
      <c r="I65" s="376"/>
      <c r="J65" s="71" t="s">
        <v>130</v>
      </c>
      <c r="K65" s="289"/>
      <c r="L65" s="289"/>
      <c r="M65" s="18"/>
      <c r="N65" s="289"/>
      <c r="O65" s="289"/>
      <c r="P65" s="289"/>
      <c r="Q65" s="72" t="s">
        <v>71</v>
      </c>
      <c r="R65" s="289"/>
      <c r="S65" s="289"/>
      <c r="T65" s="289"/>
      <c r="U65" s="289"/>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289">
        <v>56</v>
      </c>
      <c r="I66" s="377"/>
      <c r="J66" s="71" t="s">
        <v>130</v>
      </c>
      <c r="K66" s="289"/>
      <c r="L66" s="289"/>
      <c r="M66" s="289"/>
      <c r="N66" s="289"/>
      <c r="O66" s="289"/>
      <c r="P66" s="289"/>
      <c r="Q66" s="289"/>
      <c r="R66" s="289"/>
      <c r="S66" s="289"/>
      <c r="T66" s="289"/>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287">
        <v>48</v>
      </c>
      <c r="I67" s="378"/>
      <c r="J67" s="71" t="s">
        <v>130</v>
      </c>
      <c r="K67" s="289"/>
      <c r="L67" s="75" t="s">
        <v>71</v>
      </c>
      <c r="M67" s="289"/>
      <c r="N67" s="289"/>
      <c r="O67" s="289"/>
      <c r="P67" s="289"/>
      <c r="Q67" s="289"/>
      <c r="R67" s="289"/>
      <c r="S67" s="289"/>
      <c r="T67" s="289"/>
      <c r="U67" s="289"/>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287">
        <v>48</v>
      </c>
      <c r="I68" s="379"/>
      <c r="J68" s="71" t="s">
        <v>130</v>
      </c>
      <c r="K68" s="289"/>
      <c r="L68" s="289"/>
      <c r="M68" s="289"/>
      <c r="N68" s="75" t="s">
        <v>71</v>
      </c>
      <c r="O68" s="289"/>
      <c r="P68" s="289"/>
      <c r="Q68" s="289"/>
      <c r="R68" s="289"/>
      <c r="S68" s="289"/>
      <c r="T68" s="289"/>
      <c r="U68" s="289"/>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287">
        <v>48</v>
      </c>
      <c r="I69" s="379"/>
      <c r="J69" s="71" t="s">
        <v>130</v>
      </c>
      <c r="K69" s="289"/>
      <c r="L69" s="289"/>
      <c r="M69" s="289"/>
      <c r="N69" s="289"/>
      <c r="O69" s="75" t="s">
        <v>71</v>
      </c>
      <c r="P69" s="289"/>
      <c r="Q69" s="289"/>
      <c r="R69" s="289"/>
      <c r="S69" s="289"/>
      <c r="T69" s="289"/>
      <c r="U69" s="289"/>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287">
        <v>48</v>
      </c>
      <c r="I70" s="379"/>
      <c r="J70" s="71" t="s">
        <v>130</v>
      </c>
      <c r="K70" s="289"/>
      <c r="L70" s="289"/>
      <c r="M70" s="289"/>
      <c r="N70" s="289"/>
      <c r="O70" s="289"/>
      <c r="P70" s="289"/>
      <c r="Q70" s="75" t="s">
        <v>71</v>
      </c>
      <c r="R70" s="289"/>
      <c r="S70" s="289"/>
      <c r="T70" s="289"/>
      <c r="U70" s="289"/>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287">
        <v>48</v>
      </c>
      <c r="I71" s="380"/>
      <c r="J71" s="71" t="s">
        <v>130</v>
      </c>
      <c r="K71" s="289"/>
      <c r="L71" s="289"/>
      <c r="M71" s="289"/>
      <c r="N71" s="289"/>
      <c r="O71" s="289"/>
      <c r="P71" s="289"/>
      <c r="Q71" s="289"/>
      <c r="R71" s="289"/>
      <c r="S71" s="75" t="s">
        <v>71</v>
      </c>
      <c r="T71" s="289"/>
      <c r="U71" s="289"/>
      <c r="V71" s="55"/>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286"/>
      <c r="M72" s="287"/>
      <c r="N72" s="286"/>
      <c r="O72" s="95"/>
      <c r="P72" s="286"/>
      <c r="Q72" s="286"/>
      <c r="R72" s="286"/>
      <c r="S72" s="286"/>
      <c r="T72" s="286"/>
      <c r="U72" s="79"/>
      <c r="V72" s="230"/>
      <c r="W72" s="3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288"/>
      <c r="L73" s="288"/>
      <c r="M73" s="288"/>
      <c r="N73" s="287"/>
      <c r="O73" s="75" t="s">
        <v>71</v>
      </c>
      <c r="P73" s="288"/>
      <c r="Q73" s="288"/>
      <c r="R73" s="288"/>
      <c r="S73" s="288"/>
      <c r="T73" s="288"/>
      <c r="U73" s="74"/>
      <c r="V73" s="228"/>
      <c r="W73" s="103"/>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288"/>
      <c r="L74" s="288"/>
      <c r="M74" s="288"/>
      <c r="N74" s="288"/>
      <c r="O74" s="82"/>
      <c r="P74" s="288"/>
      <c r="Q74" s="288"/>
      <c r="R74" s="287"/>
      <c r="S74" s="75" t="s">
        <v>71</v>
      </c>
      <c r="T74" s="288"/>
      <c r="U74" s="74"/>
      <c r="V74" s="228"/>
      <c r="W74" s="101"/>
      <c r="X74" s="57"/>
      <c r="Y74" s="58"/>
      <c r="Z74" s="130"/>
      <c r="AA74" s="130"/>
      <c r="AB74" s="130"/>
      <c r="AC74" s="130"/>
      <c r="AD74" s="130"/>
      <c r="AE74" s="80"/>
      <c r="AF74" s="259"/>
      <c r="AH74" s="61"/>
    </row>
    <row r="75" spans="2:34" ht="42.75" customHeight="1" x14ac:dyDescent="0.2">
      <c r="B75" s="169">
        <f t="shared" si="1"/>
        <v>24</v>
      </c>
      <c r="C75" s="165" t="s">
        <v>69</v>
      </c>
      <c r="D75" s="368" t="s">
        <v>84</v>
      </c>
      <c r="E75" s="369"/>
      <c r="F75" s="63" t="s">
        <v>85</v>
      </c>
      <c r="G75" s="141" t="s">
        <v>24</v>
      </c>
      <c r="H75" s="287">
        <v>32</v>
      </c>
      <c r="I75" s="205"/>
      <c r="J75" s="69" t="s">
        <v>125</v>
      </c>
      <c r="K75" s="288"/>
      <c r="L75" s="75" t="s">
        <v>71</v>
      </c>
      <c r="M75" s="288"/>
      <c r="N75" s="288"/>
      <c r="O75" s="82"/>
      <c r="P75" s="288"/>
      <c r="Q75" s="288"/>
      <c r="R75" s="288"/>
      <c r="S75" s="288"/>
      <c r="T75" s="288"/>
      <c r="U75" s="74"/>
      <c r="V75" s="228"/>
      <c r="W75" s="101"/>
      <c r="X75" s="81"/>
      <c r="Y75" s="58"/>
      <c r="Z75" s="130"/>
      <c r="AA75" s="130"/>
      <c r="AB75" s="130"/>
      <c r="AC75" s="130"/>
      <c r="AD75" s="130"/>
      <c r="AE75" s="80"/>
      <c r="AF75" s="259" t="s">
        <v>154</v>
      </c>
      <c r="AH75" s="61"/>
    </row>
    <row r="76" spans="2:34" ht="42.75" customHeight="1" x14ac:dyDescent="0.2">
      <c r="B76" s="169">
        <f t="shared" si="1"/>
        <v>25</v>
      </c>
      <c r="C76" s="165" t="s">
        <v>69</v>
      </c>
      <c r="D76" s="368" t="s">
        <v>84</v>
      </c>
      <c r="E76" s="369"/>
      <c r="F76" s="63" t="s">
        <v>85</v>
      </c>
      <c r="G76" s="99" t="s">
        <v>29</v>
      </c>
      <c r="H76" s="287">
        <v>32</v>
      </c>
      <c r="I76" s="205"/>
      <c r="J76" s="69" t="s">
        <v>125</v>
      </c>
      <c r="K76" s="288"/>
      <c r="L76" s="288"/>
      <c r="M76" s="288"/>
      <c r="N76" s="288"/>
      <c r="O76" s="82"/>
      <c r="P76" s="288"/>
      <c r="Q76" s="75" t="s">
        <v>71</v>
      </c>
      <c r="R76" s="288"/>
      <c r="S76" s="288"/>
      <c r="T76" s="288"/>
      <c r="U76" s="74"/>
      <c r="V76" s="228"/>
      <c r="W76" s="101"/>
      <c r="X76" s="81"/>
      <c r="Y76" s="58"/>
      <c r="Z76" s="130"/>
      <c r="AA76" s="130"/>
      <c r="AB76" s="130"/>
      <c r="AC76" s="130"/>
      <c r="AD76" s="130"/>
      <c r="AE76" s="80"/>
      <c r="AF76" s="259" t="s">
        <v>154</v>
      </c>
      <c r="AH76" s="61"/>
    </row>
    <row r="77" spans="2:34" ht="36.75" customHeight="1" x14ac:dyDescent="0.2">
      <c r="B77" s="169">
        <f t="shared" si="1"/>
        <v>26</v>
      </c>
      <c r="C77" s="165" t="s">
        <v>69</v>
      </c>
      <c r="D77" s="368" t="s">
        <v>144</v>
      </c>
      <c r="E77" s="369"/>
      <c r="F77" s="63" t="s">
        <v>85</v>
      </c>
      <c r="G77" s="141"/>
      <c r="H77" s="287">
        <v>40</v>
      </c>
      <c r="I77" s="205"/>
      <c r="J77" s="69" t="s">
        <v>125</v>
      </c>
      <c r="K77" s="288"/>
      <c r="L77" s="288"/>
      <c r="M77" s="288"/>
      <c r="N77" s="288"/>
      <c r="O77" s="287"/>
      <c r="P77" s="288"/>
      <c r="Q77" s="74"/>
      <c r="R77" s="288"/>
      <c r="S77" s="288"/>
      <c r="T77" s="28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287">
        <v>32</v>
      </c>
      <c r="I78" s="205"/>
      <c r="J78" s="69" t="s">
        <v>128</v>
      </c>
      <c r="K78" s="75" t="s">
        <v>71</v>
      </c>
      <c r="L78" s="288"/>
      <c r="M78" s="288"/>
      <c r="N78" s="82"/>
      <c r="O78" s="82"/>
      <c r="P78" s="288"/>
      <c r="Q78" s="82"/>
      <c r="R78" s="82"/>
      <c r="S78" s="288"/>
      <c r="T78" s="288"/>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287">
        <v>32</v>
      </c>
      <c r="I79" s="205"/>
      <c r="J79" s="69" t="s">
        <v>128</v>
      </c>
      <c r="K79" s="82"/>
      <c r="L79" s="288"/>
      <c r="M79" s="288"/>
      <c r="N79" s="82"/>
      <c r="O79" s="82"/>
      <c r="P79" s="288"/>
      <c r="Q79" s="75" t="s">
        <v>71</v>
      </c>
      <c r="R79" s="18"/>
      <c r="S79" s="288"/>
      <c r="T79" s="288"/>
      <c r="U79" s="74"/>
      <c r="V79" s="139"/>
      <c r="W79" s="101"/>
      <c r="X79" s="57" t="s">
        <v>201</v>
      </c>
      <c r="Y79" s="57" t="s">
        <v>201</v>
      </c>
      <c r="Z79" s="57" t="s">
        <v>201</v>
      </c>
      <c r="AA79" s="57" t="s">
        <v>201</v>
      </c>
      <c r="AB79" s="57" t="s">
        <v>201</v>
      </c>
      <c r="AC79" s="57" t="s">
        <v>201</v>
      </c>
      <c r="AD79" s="57" t="s">
        <v>201</v>
      </c>
      <c r="AE79" s="80"/>
      <c r="AF79" s="259" t="s">
        <v>201</v>
      </c>
      <c r="AH79" s="61"/>
    </row>
    <row r="80" spans="2:34" ht="164.25" customHeight="1" x14ac:dyDescent="0.2">
      <c r="B80" s="169">
        <f t="shared" si="1"/>
        <v>29</v>
      </c>
      <c r="C80" s="216" t="s">
        <v>119</v>
      </c>
      <c r="D80" s="370" t="s">
        <v>120</v>
      </c>
      <c r="E80" s="370"/>
      <c r="F80" s="287" t="s">
        <v>85</v>
      </c>
      <c r="G80" s="141" t="s">
        <v>27</v>
      </c>
      <c r="H80" s="287">
        <v>32</v>
      </c>
      <c r="I80" s="205"/>
      <c r="J80" s="289" t="s">
        <v>133</v>
      </c>
      <c r="K80" s="288"/>
      <c r="L80" s="288"/>
      <c r="M80" s="288"/>
      <c r="N80" s="288"/>
      <c r="O80" s="75" t="s">
        <v>71</v>
      </c>
      <c r="P80" s="288"/>
      <c r="Q80" s="288"/>
      <c r="R80" s="288"/>
      <c r="S80" s="288"/>
      <c r="T80" s="288"/>
      <c r="U80" s="28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287" t="s">
        <v>85</v>
      </c>
      <c r="G81" s="141" t="s">
        <v>33</v>
      </c>
      <c r="H81" s="287">
        <v>32</v>
      </c>
      <c r="I81" s="205"/>
      <c r="J81" s="289" t="s">
        <v>133</v>
      </c>
      <c r="K81" s="288"/>
      <c r="L81" s="288"/>
      <c r="M81" s="288"/>
      <c r="N81" s="288"/>
      <c r="O81" s="288"/>
      <c r="P81" s="288"/>
      <c r="Q81" s="288"/>
      <c r="R81" s="288"/>
      <c r="S81" s="288"/>
      <c r="T81" s="28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287" t="s">
        <v>85</v>
      </c>
      <c r="G82" s="141" t="s">
        <v>25</v>
      </c>
      <c r="H82" s="287">
        <v>32</v>
      </c>
      <c r="I82" s="205"/>
      <c r="J82" s="289" t="s">
        <v>133</v>
      </c>
      <c r="K82" s="288"/>
      <c r="L82" s="288"/>
      <c r="M82" s="75" t="s">
        <v>71</v>
      </c>
      <c r="N82" s="288"/>
      <c r="O82" s="288"/>
      <c r="P82" s="288"/>
      <c r="Q82" s="288"/>
      <c r="R82" s="288"/>
      <c r="S82" s="288"/>
      <c r="T82" s="288"/>
      <c r="U82" s="288"/>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287" t="s">
        <v>85</v>
      </c>
      <c r="G83" s="141" t="s">
        <v>23</v>
      </c>
      <c r="H83" s="287">
        <v>32</v>
      </c>
      <c r="I83" s="205"/>
      <c r="J83" s="289" t="s">
        <v>133</v>
      </c>
      <c r="K83" s="75" t="s">
        <v>71</v>
      </c>
      <c r="L83" s="288"/>
      <c r="M83" s="287"/>
      <c r="N83" s="288"/>
      <c r="O83" s="288"/>
      <c r="P83" s="288"/>
      <c r="Q83" s="288"/>
      <c r="R83" s="288"/>
      <c r="S83" s="288"/>
      <c r="T83" s="288"/>
      <c r="U83" s="288"/>
      <c r="V83" s="228"/>
      <c r="W83" s="57"/>
      <c r="X83" s="57" t="s">
        <v>154</v>
      </c>
      <c r="Y83" s="57" t="s">
        <v>154</v>
      </c>
      <c r="Z83" s="57" t="s">
        <v>154</v>
      </c>
      <c r="AA83" s="57" t="s">
        <v>154</v>
      </c>
      <c r="AB83" s="57" t="s">
        <v>154</v>
      </c>
      <c r="AC83" s="57" t="s">
        <v>154</v>
      </c>
      <c r="AD83" s="57" t="s">
        <v>154</v>
      </c>
      <c r="AE83" s="57" t="s">
        <v>154</v>
      </c>
      <c r="AF83" s="259" t="s">
        <v>216</v>
      </c>
      <c r="AH83" s="61"/>
    </row>
    <row r="84" spans="2:34" ht="81.75" customHeight="1" x14ac:dyDescent="0.2">
      <c r="B84" s="169">
        <f>B82+1</f>
        <v>32</v>
      </c>
      <c r="C84" s="216" t="s">
        <v>52</v>
      </c>
      <c r="D84" s="366" t="s">
        <v>147</v>
      </c>
      <c r="E84" s="366"/>
      <c r="F84" s="287" t="s">
        <v>85</v>
      </c>
      <c r="G84" s="141" t="s">
        <v>23</v>
      </c>
      <c r="H84" s="287">
        <v>32</v>
      </c>
      <c r="I84" s="205"/>
      <c r="J84" s="289" t="s">
        <v>133</v>
      </c>
      <c r="K84" s="75" t="s">
        <v>71</v>
      </c>
      <c r="L84" s="288"/>
      <c r="M84" s="287"/>
      <c r="N84" s="288"/>
      <c r="O84" s="288"/>
      <c r="P84" s="288"/>
      <c r="Q84" s="288"/>
      <c r="R84" s="288"/>
      <c r="S84" s="288"/>
      <c r="T84" s="288"/>
      <c r="U84" s="288"/>
      <c r="V84" s="228"/>
      <c r="W84" s="101" t="s">
        <v>72</v>
      </c>
      <c r="X84" s="217" t="s">
        <v>164</v>
      </c>
      <c r="Y84" s="58">
        <v>12</v>
      </c>
      <c r="Z84" s="102" t="s">
        <v>201</v>
      </c>
      <c r="AA84" s="130" t="s">
        <v>153</v>
      </c>
      <c r="AB84" s="130" t="s">
        <v>153</v>
      </c>
      <c r="AC84" s="130" t="s">
        <v>153</v>
      </c>
      <c r="AD84" s="145" t="s">
        <v>201</v>
      </c>
      <c r="AE84" s="80" t="s">
        <v>72</v>
      </c>
      <c r="AF84" s="259" t="s">
        <v>220</v>
      </c>
      <c r="AH84" s="61"/>
    </row>
    <row r="85" spans="2:34" ht="83.25" customHeight="1" x14ac:dyDescent="0.2">
      <c r="B85" s="169">
        <f>B83+1</f>
        <v>33</v>
      </c>
      <c r="C85" s="216" t="s">
        <v>52</v>
      </c>
      <c r="D85" s="366" t="s">
        <v>147</v>
      </c>
      <c r="E85" s="366"/>
      <c r="F85" s="287" t="s">
        <v>85</v>
      </c>
      <c r="G85" s="141" t="s">
        <v>25</v>
      </c>
      <c r="H85" s="287">
        <v>32</v>
      </c>
      <c r="I85" s="205"/>
      <c r="J85" s="289" t="s">
        <v>133</v>
      </c>
      <c r="K85" s="287"/>
      <c r="L85" s="288"/>
      <c r="M85" s="75" t="s">
        <v>71</v>
      </c>
      <c r="N85" s="288"/>
      <c r="O85" s="288"/>
      <c r="P85" s="288"/>
      <c r="Q85" s="288"/>
      <c r="R85" s="288"/>
      <c r="S85" s="288"/>
      <c r="T85" s="288"/>
      <c r="U85" s="288"/>
      <c r="V85" s="228"/>
      <c r="W85" s="101" t="s">
        <v>72</v>
      </c>
      <c r="X85" s="217" t="s">
        <v>164</v>
      </c>
      <c r="Y85" s="58">
        <v>12</v>
      </c>
      <c r="Z85" s="102" t="s">
        <v>201</v>
      </c>
      <c r="AA85" s="130" t="s">
        <v>153</v>
      </c>
      <c r="AB85" s="130" t="s">
        <v>153</v>
      </c>
      <c r="AC85" s="130" t="s">
        <v>153</v>
      </c>
      <c r="AD85" s="145" t="s">
        <v>201</v>
      </c>
      <c r="AE85" s="80" t="s">
        <v>72</v>
      </c>
      <c r="AF85" s="259" t="s">
        <v>212</v>
      </c>
      <c r="AH85" s="61"/>
    </row>
    <row r="86" spans="2:34" ht="110.25" customHeight="1" x14ac:dyDescent="0.2">
      <c r="B86" s="169">
        <f t="shared" si="1"/>
        <v>34</v>
      </c>
      <c r="C86" s="216" t="s">
        <v>52</v>
      </c>
      <c r="D86" s="366" t="s">
        <v>147</v>
      </c>
      <c r="E86" s="366"/>
      <c r="F86" s="287" t="s">
        <v>85</v>
      </c>
      <c r="G86" s="141" t="s">
        <v>29</v>
      </c>
      <c r="H86" s="287">
        <v>32</v>
      </c>
      <c r="I86" s="205"/>
      <c r="J86" s="289" t="s">
        <v>133</v>
      </c>
      <c r="K86" s="287"/>
      <c r="L86" s="288"/>
      <c r="M86" s="287"/>
      <c r="N86" s="288"/>
      <c r="O86" s="288"/>
      <c r="P86" s="288"/>
      <c r="Q86" s="75" t="s">
        <v>71</v>
      </c>
      <c r="R86" s="288"/>
      <c r="S86" s="288"/>
      <c r="T86" s="288"/>
      <c r="U86" s="288"/>
      <c r="V86" s="228"/>
      <c r="W86" s="101" t="s">
        <v>72</v>
      </c>
      <c r="X86" s="217" t="s">
        <v>164</v>
      </c>
      <c r="Y86" s="58">
        <v>12</v>
      </c>
      <c r="Z86" s="102" t="s">
        <v>201</v>
      </c>
      <c r="AA86" s="130" t="s">
        <v>153</v>
      </c>
      <c r="AB86" s="130" t="s">
        <v>153</v>
      </c>
      <c r="AC86" s="130" t="s">
        <v>153</v>
      </c>
      <c r="AD86" s="145" t="s">
        <v>201</v>
      </c>
      <c r="AE86" s="80" t="s">
        <v>72</v>
      </c>
      <c r="AF86" s="259" t="s">
        <v>212</v>
      </c>
      <c r="AH86" s="61"/>
    </row>
    <row r="87" spans="2:34" ht="45.75" customHeight="1" x14ac:dyDescent="0.2">
      <c r="B87" s="169">
        <f t="shared" si="1"/>
        <v>35</v>
      </c>
      <c r="C87" s="216" t="s">
        <v>52</v>
      </c>
      <c r="D87" s="366" t="s">
        <v>147</v>
      </c>
      <c r="E87" s="366"/>
      <c r="F87" s="287" t="s">
        <v>85</v>
      </c>
      <c r="G87" s="141" t="s">
        <v>32</v>
      </c>
      <c r="H87" s="287">
        <v>32</v>
      </c>
      <c r="I87" s="205"/>
      <c r="J87" s="289" t="s">
        <v>133</v>
      </c>
      <c r="K87" s="287"/>
      <c r="L87" s="288"/>
      <c r="M87" s="287"/>
      <c r="N87" s="288"/>
      <c r="O87" s="288"/>
      <c r="P87" s="288"/>
      <c r="Q87" s="288"/>
      <c r="R87" s="288"/>
      <c r="S87" s="288"/>
      <c r="T87" s="75" t="s">
        <v>71</v>
      </c>
      <c r="U87" s="288"/>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292"/>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14</v>
      </c>
      <c r="E99" s="111"/>
    </row>
    <row r="100" spans="2:5" ht="19.5" thickTop="1" thickBot="1" x14ac:dyDescent="0.25">
      <c r="B100" s="59" t="s">
        <v>72</v>
      </c>
      <c r="C100" s="200" t="s">
        <v>81</v>
      </c>
      <c r="D100" s="123">
        <f>COUNTIF(AE17:AE42,B100)</f>
        <v>10</v>
      </c>
      <c r="E100" s="5">
        <f>IFERROR(D100/D99,0)</f>
        <v>0.7142857142857143</v>
      </c>
    </row>
    <row r="101" spans="2:5" ht="19.5" thickTop="1" thickBot="1" x14ac:dyDescent="0.25">
      <c r="B101" s="59" t="s">
        <v>78</v>
      </c>
      <c r="C101" s="200" t="s">
        <v>82</v>
      </c>
      <c r="D101" s="112">
        <f>COUNTIF(AE17:AE42,B101)</f>
        <v>1</v>
      </c>
    </row>
    <row r="102" spans="2:5" ht="19.5" thickTop="1" thickBot="1" x14ac:dyDescent="0.25">
      <c r="B102" s="59" t="s">
        <v>74</v>
      </c>
      <c r="C102" s="201" t="s">
        <v>83</v>
      </c>
      <c r="D102" s="124">
        <f>D99-(D100+D101)</f>
        <v>3</v>
      </c>
    </row>
    <row r="103" spans="2:5" ht="21.75" thickTop="1" thickBot="1" x14ac:dyDescent="0.25">
      <c r="B103" s="110"/>
      <c r="C103" s="202" t="s">
        <v>109</v>
      </c>
      <c r="D103" s="113">
        <f>IFERROR((D100+D101)/D99,0)</f>
        <v>0.7857142857142857</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C47:D47"/>
    <mergeCell ref="C49:V49"/>
    <mergeCell ref="C50:C51"/>
    <mergeCell ref="D50:E51"/>
    <mergeCell ref="F50:I50"/>
    <mergeCell ref="J50:J51"/>
    <mergeCell ref="K50:V50"/>
    <mergeCell ref="J44:V44"/>
    <mergeCell ref="C45:D46"/>
    <mergeCell ref="G45:H45"/>
    <mergeCell ref="J45:V46"/>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W40 Z74:AE76 AE72:AE73 X71:AD71 W73">
    <cfRule type="cellIs" dxfId="1179" priority="230" operator="equal">
      <formula>"Aplazada"</formula>
    </cfRule>
    <cfRule type="cellIs" dxfId="1178" priority="231" operator="equal">
      <formula>"No"</formula>
    </cfRule>
    <cfRule type="cellIs" dxfId="1177" priority="232" operator="equal">
      <formula>"Si"</formula>
    </cfRule>
  </conditionalFormatting>
  <conditionalFormatting sqref="B99:B102 AE17:AE19 W17:W19 W35:W40 AE35:AE40 W42">
    <cfRule type="cellIs" dxfId="1176" priority="229" operator="equal">
      <formula>"En ejecución"</formula>
    </cfRule>
  </conditionalFormatting>
  <conditionalFormatting sqref="AB36">
    <cfRule type="cellIs" dxfId="1175" priority="210" operator="equal">
      <formula>"Aplazada"</formula>
    </cfRule>
    <cfRule type="cellIs" dxfId="1174" priority="211" operator="equal">
      <formula>"No"</formula>
    </cfRule>
    <cfRule type="cellIs" dxfId="1173" priority="212" operator="equal">
      <formula>"Si"</formula>
    </cfRule>
  </conditionalFormatting>
  <conditionalFormatting sqref="AC36">
    <cfRule type="cellIs" dxfId="1172" priority="207" operator="equal">
      <formula>"Aplazada"</formula>
    </cfRule>
    <cfRule type="cellIs" dxfId="1171" priority="208" operator="equal">
      <formula>"No"</formula>
    </cfRule>
    <cfRule type="cellIs" dxfId="1170" priority="209" operator="equal">
      <formula>"Si"</formula>
    </cfRule>
  </conditionalFormatting>
  <conditionalFormatting sqref="X63 X52:AE52 X53:X54 W52:W54 AE71 X59:Y62 W64:AE70 W81:AE81 W74:X76 Z53:AE54 Z59:AE63 W58:W63 W78:X79 X72:X73 Z78:AE79">
    <cfRule type="cellIs" dxfId="1169" priority="164" operator="equal">
      <formula>"Aplazada"</formula>
    </cfRule>
    <cfRule type="cellIs" dxfId="1168" priority="165" operator="equal">
      <formula>"No"</formula>
    </cfRule>
    <cfRule type="cellIs" dxfId="1167" priority="166" operator="equal">
      <formula>"Si"</formula>
    </cfRule>
  </conditionalFormatting>
  <conditionalFormatting sqref="W58:W62 W64:W70 AE64:AE71 AE59:AE62">
    <cfRule type="cellIs" dxfId="1166" priority="163" operator="equal">
      <formula>"En ejecución"</formula>
    </cfRule>
  </conditionalFormatting>
  <conditionalFormatting sqref="AH58:AH62 AH64:AH71 AH17:AH19 AH35:AH42">
    <cfRule type="cellIs" dxfId="1165" priority="160" stopIfTrue="1" operator="equal">
      <formula>"Faltan Registros"</formula>
    </cfRule>
    <cfRule type="cellIs" dxfId="1164" priority="161" stopIfTrue="1" operator="equal">
      <formula>"Completa"</formula>
    </cfRule>
    <cfRule type="cellIs" dxfId="1163" priority="162" stopIfTrue="1" operator="equal">
      <formula>"Ninguno"</formula>
    </cfRule>
  </conditionalFormatting>
  <conditionalFormatting sqref="W57:X57 Z57:AE57 W56">
    <cfRule type="cellIs" dxfId="1162" priority="150" operator="equal">
      <formula>"Aplazada"</formula>
    </cfRule>
    <cfRule type="cellIs" dxfId="1161" priority="151" operator="equal">
      <formula>"No"</formula>
    </cfRule>
    <cfRule type="cellIs" dxfId="1160" priority="152" operator="equal">
      <formula>"Si"</formula>
    </cfRule>
  </conditionalFormatting>
  <conditionalFormatting sqref="Y23:AD23 X26:AB26 X36:AA36 X24:AD24 X37:AC38 W19:X19 W17:AE18 Z19:AE19 Y35:AC35 AD25:AD26 X27:AD30 W23:W30 Y33:AC33 W33 AE33 Y39:AE40 W21:AE21 X25:AC25 AD35:AE38 AE23:AE30 W42:AE42">
    <cfRule type="cellIs" dxfId="1159" priority="226" operator="equal">
      <formula>"Aplazada"</formula>
    </cfRule>
    <cfRule type="cellIs" dxfId="1158" priority="227" operator="equal">
      <formula>"No"</formula>
    </cfRule>
    <cfRule type="cellIs" dxfId="1157" priority="228" operator="equal">
      <formula>"Si"</formula>
    </cfRule>
  </conditionalFormatting>
  <conditionalFormatting sqref="AE42 W21 AE21 W23:W30 W33 AE33 AE23:AE30">
    <cfRule type="cellIs" dxfId="1156" priority="225" operator="equal">
      <formula>"En ejecución"</formula>
    </cfRule>
  </conditionalFormatting>
  <conditionalFormatting sqref="AH21 AH23:AH30 AH33">
    <cfRule type="cellIs" dxfId="1155" priority="222" stopIfTrue="1" operator="equal">
      <formula>"Faltan Registros"</formula>
    </cfRule>
    <cfRule type="cellIs" dxfId="1154" priority="223" stopIfTrue="1" operator="equal">
      <formula>"Completa"</formula>
    </cfRule>
    <cfRule type="cellIs" dxfId="1153" priority="224" stopIfTrue="1" operator="equal">
      <formula>"Ninguno"</formula>
    </cfRule>
  </conditionalFormatting>
  <conditionalFormatting sqref="W17">
    <cfRule type="cellIs" dxfId="1152" priority="221" stopIfTrue="1" operator="equal">
      <formula>"Suspendida"</formula>
    </cfRule>
  </conditionalFormatting>
  <conditionalFormatting sqref="W29">
    <cfRule type="cellIs" dxfId="1151" priority="220" stopIfTrue="1" operator="equal">
      <formula>"Suspendida"</formula>
    </cfRule>
  </conditionalFormatting>
  <conditionalFormatting sqref="AE29">
    <cfRule type="cellIs" dxfId="1150" priority="219" stopIfTrue="1" operator="equal">
      <formula>"Suspendida"</formula>
    </cfRule>
  </conditionalFormatting>
  <conditionalFormatting sqref="W25">
    <cfRule type="cellIs" dxfId="1149" priority="218" stopIfTrue="1" operator="equal">
      <formula>"Suspendida"</formula>
    </cfRule>
  </conditionalFormatting>
  <conditionalFormatting sqref="AE25">
    <cfRule type="cellIs" dxfId="1148" priority="217" stopIfTrue="1" operator="equal">
      <formula>"Suspendida"</formula>
    </cfRule>
  </conditionalFormatting>
  <conditionalFormatting sqref="W36">
    <cfRule type="cellIs" dxfId="1147" priority="216" stopIfTrue="1" operator="equal">
      <formula>"Suspendida"</formula>
    </cfRule>
  </conditionalFormatting>
  <conditionalFormatting sqref="AD33">
    <cfRule type="cellIs" dxfId="1146" priority="213" operator="equal">
      <formula>"Aplazada"</formula>
    </cfRule>
    <cfRule type="cellIs" dxfId="1145" priority="214" operator="equal">
      <formula>"No"</formula>
    </cfRule>
    <cfRule type="cellIs" dxfId="1144" priority="215" operator="equal">
      <formula>"Si"</formula>
    </cfRule>
  </conditionalFormatting>
  <conditionalFormatting sqref="AC26">
    <cfRule type="cellIs" dxfId="1143" priority="204" operator="equal">
      <formula>"Aplazada"</formula>
    </cfRule>
    <cfRule type="cellIs" dxfId="1142" priority="205" operator="equal">
      <formula>"No"</formula>
    </cfRule>
    <cfRule type="cellIs" dxfId="1141" priority="206" operator="equal">
      <formula>"Si"</formula>
    </cfRule>
  </conditionalFormatting>
  <conditionalFormatting sqref="AB20:AE20">
    <cfRule type="cellIs" dxfId="1140" priority="201" operator="equal">
      <formula>"Aplazada"</formula>
    </cfRule>
    <cfRule type="cellIs" dxfId="1139" priority="202" operator="equal">
      <formula>"No"</formula>
    </cfRule>
    <cfRule type="cellIs" dxfId="1138" priority="203" operator="equal">
      <formula>"Si"</formula>
    </cfRule>
  </conditionalFormatting>
  <conditionalFormatting sqref="AE20">
    <cfRule type="cellIs" dxfId="1137" priority="200" operator="equal">
      <formula>"En ejecución"</formula>
    </cfRule>
  </conditionalFormatting>
  <conditionalFormatting sqref="AH20">
    <cfRule type="cellIs" dxfId="1136" priority="197" stopIfTrue="1" operator="equal">
      <formula>"Faltan Registros"</formula>
    </cfRule>
    <cfRule type="cellIs" dxfId="1135" priority="198" stopIfTrue="1" operator="equal">
      <formula>"Completa"</formula>
    </cfRule>
    <cfRule type="cellIs" dxfId="1134" priority="199" stopIfTrue="1" operator="equal">
      <formula>"Ninguno"</formula>
    </cfRule>
  </conditionalFormatting>
  <conditionalFormatting sqref="W20:AA20">
    <cfRule type="cellIs" dxfId="1133" priority="194" operator="equal">
      <formula>"Aplazada"</formula>
    </cfRule>
    <cfRule type="cellIs" dxfId="1132" priority="195" operator="equal">
      <formula>"No"</formula>
    </cfRule>
    <cfRule type="cellIs" dxfId="1131" priority="196" operator="equal">
      <formula>"Si"</formula>
    </cfRule>
  </conditionalFormatting>
  <conditionalFormatting sqref="W20">
    <cfRule type="cellIs" dxfId="1130" priority="193" operator="equal">
      <formula>"En ejecución"</formula>
    </cfRule>
  </conditionalFormatting>
  <conditionalFormatting sqref="W22:AE22">
    <cfRule type="cellIs" dxfId="1129" priority="190" operator="equal">
      <formula>"Aplazada"</formula>
    </cfRule>
    <cfRule type="cellIs" dxfId="1128" priority="191" operator="equal">
      <formula>"No"</formula>
    </cfRule>
    <cfRule type="cellIs" dxfId="1127" priority="192" operator="equal">
      <formula>"Si"</formula>
    </cfRule>
  </conditionalFormatting>
  <conditionalFormatting sqref="W22 AE22">
    <cfRule type="cellIs" dxfId="1126" priority="189" operator="equal">
      <formula>"En ejecución"</formula>
    </cfRule>
  </conditionalFormatting>
  <conditionalFormatting sqref="AH22">
    <cfRule type="cellIs" dxfId="1125" priority="186" stopIfTrue="1" operator="equal">
      <formula>"Faltan Registros"</formula>
    </cfRule>
    <cfRule type="cellIs" dxfId="1124" priority="187" stopIfTrue="1" operator="equal">
      <formula>"Completa"</formula>
    </cfRule>
    <cfRule type="cellIs" dxfId="1123" priority="188" stopIfTrue="1" operator="equal">
      <formula>"Ninguno"</formula>
    </cfRule>
  </conditionalFormatting>
  <conditionalFormatting sqref="Y34:AC34 AE34 W34">
    <cfRule type="cellIs" dxfId="1122" priority="183" operator="equal">
      <formula>"Aplazada"</formula>
    </cfRule>
    <cfRule type="cellIs" dxfId="1121" priority="184" operator="equal">
      <formula>"No"</formula>
    </cfRule>
    <cfRule type="cellIs" dxfId="1120" priority="185" operator="equal">
      <formula>"Si"</formula>
    </cfRule>
  </conditionalFormatting>
  <conditionalFormatting sqref="AE34 W34">
    <cfRule type="cellIs" dxfId="1119" priority="182" operator="equal">
      <formula>"En ejecución"</formula>
    </cfRule>
  </conditionalFormatting>
  <conditionalFormatting sqref="AH34">
    <cfRule type="cellIs" dxfId="1118" priority="179" stopIfTrue="1" operator="equal">
      <formula>"Faltan Registros"</formula>
    </cfRule>
    <cfRule type="cellIs" dxfId="1117" priority="180" stopIfTrue="1" operator="equal">
      <formula>"Completa"</formula>
    </cfRule>
    <cfRule type="cellIs" dxfId="1116" priority="181" stopIfTrue="1" operator="equal">
      <formula>"Ninguno"</formula>
    </cfRule>
  </conditionalFormatting>
  <conditionalFormatting sqref="AD34">
    <cfRule type="cellIs" dxfId="1115" priority="176" operator="equal">
      <formula>"Aplazada"</formula>
    </cfRule>
    <cfRule type="cellIs" dxfId="1114" priority="177" operator="equal">
      <formula>"No"</formula>
    </cfRule>
    <cfRule type="cellIs" dxfId="1113" priority="178" operator="equal">
      <formula>"Si"</formula>
    </cfRule>
  </conditionalFormatting>
  <conditionalFormatting sqref="W31:AE32">
    <cfRule type="cellIs" dxfId="1112" priority="173" operator="equal">
      <formula>"Aplazada"</formula>
    </cfRule>
    <cfRule type="cellIs" dxfId="1111" priority="174" operator="equal">
      <formula>"No"</formula>
    </cfRule>
    <cfRule type="cellIs" dxfId="1110" priority="175" operator="equal">
      <formula>"Si"</formula>
    </cfRule>
  </conditionalFormatting>
  <conditionalFormatting sqref="AE31:AE32 W31:W32">
    <cfRule type="cellIs" dxfId="1109" priority="172" operator="equal">
      <formula>"En ejecución"</formula>
    </cfRule>
  </conditionalFormatting>
  <conditionalFormatting sqref="AH31:AH32">
    <cfRule type="cellIs" dxfId="1108" priority="169" stopIfTrue="1" operator="equal">
      <formula>"Faltan Registros"</formula>
    </cfRule>
    <cfRule type="cellIs" dxfId="1107" priority="170" stopIfTrue="1" operator="equal">
      <formula>"Completa"</formula>
    </cfRule>
    <cfRule type="cellIs" dxfId="1106" priority="171" stopIfTrue="1" operator="equal">
      <formula>"Ninguno"</formula>
    </cfRule>
  </conditionalFormatting>
  <conditionalFormatting sqref="W31">
    <cfRule type="cellIs" dxfId="1105" priority="168" stopIfTrue="1" operator="equal">
      <formula>"Suspendida"</formula>
    </cfRule>
  </conditionalFormatting>
  <conditionalFormatting sqref="AE31">
    <cfRule type="cellIs" dxfId="1104" priority="167" stopIfTrue="1" operator="equal">
      <formula>"Suspendida"</formula>
    </cfRule>
  </conditionalFormatting>
  <conditionalFormatting sqref="AH63 AH52:AH55 AH78:AH83 AH72:AH76 AH85">
    <cfRule type="cellIs" dxfId="1103" priority="157" stopIfTrue="1" operator="equal">
      <formula>"Faltan Registros"</formula>
    </cfRule>
    <cfRule type="cellIs" dxfId="1102" priority="158" stopIfTrue="1" operator="equal">
      <formula>"Completa"</formula>
    </cfRule>
    <cfRule type="cellIs" dxfId="1101" priority="159" stopIfTrue="1" operator="equal">
      <formula>"Ninguno"</formula>
    </cfRule>
  </conditionalFormatting>
  <conditionalFormatting sqref="W73">
    <cfRule type="cellIs" dxfId="1100" priority="153" operator="equal">
      <formula>"En ejecución"</formula>
    </cfRule>
  </conditionalFormatting>
  <conditionalFormatting sqref="AH56:AH57">
    <cfRule type="cellIs" dxfId="1099" priority="147" stopIfTrue="1" operator="equal">
      <formula>"Faltan Registros"</formula>
    </cfRule>
    <cfRule type="cellIs" dxfId="1098" priority="148" stopIfTrue="1" operator="equal">
      <formula>"Completa"</formula>
    </cfRule>
    <cfRule type="cellIs" dxfId="1097" priority="149" stopIfTrue="1" operator="equal">
      <formula>"Ninguno"</formula>
    </cfRule>
  </conditionalFormatting>
  <conditionalFormatting sqref="W77:X77 Z77:AE77">
    <cfRule type="cellIs" dxfId="1096" priority="144" operator="equal">
      <formula>"Aplazada"</formula>
    </cfRule>
    <cfRule type="cellIs" dxfId="1095" priority="145" operator="equal">
      <formula>"No"</formula>
    </cfRule>
    <cfRule type="cellIs" dxfId="1094" priority="146" operator="equal">
      <formula>"Si"</formula>
    </cfRule>
  </conditionalFormatting>
  <conditionalFormatting sqref="AH77">
    <cfRule type="cellIs" dxfId="1093" priority="141" stopIfTrue="1" operator="equal">
      <formula>"Faltan Registros"</formula>
    </cfRule>
    <cfRule type="cellIs" dxfId="1092" priority="142" stopIfTrue="1" operator="equal">
      <formula>"Completa"</formula>
    </cfRule>
    <cfRule type="cellIs" dxfId="1091" priority="143" stopIfTrue="1" operator="equal">
      <formula>"Ninguno"</formula>
    </cfRule>
  </conditionalFormatting>
  <conditionalFormatting sqref="AH86">
    <cfRule type="cellIs" dxfId="1090" priority="135" stopIfTrue="1" operator="equal">
      <formula>"Faltan Registros"</formula>
    </cfRule>
    <cfRule type="cellIs" dxfId="1089" priority="136" stopIfTrue="1" operator="equal">
      <formula>"Completa"</formula>
    </cfRule>
    <cfRule type="cellIs" dxfId="1088" priority="137" stopIfTrue="1" operator="equal">
      <formula>"Ninguno"</formula>
    </cfRule>
  </conditionalFormatting>
  <conditionalFormatting sqref="AH87:AH88">
    <cfRule type="cellIs" dxfId="1087" priority="129" stopIfTrue="1" operator="equal">
      <formula>"Faltan Registros"</formula>
    </cfRule>
    <cfRule type="cellIs" dxfId="1086" priority="130" stopIfTrue="1" operator="equal">
      <formula>"Completa"</formula>
    </cfRule>
    <cfRule type="cellIs" dxfId="1085" priority="131" stopIfTrue="1" operator="equal">
      <formula>"Ninguno"</formula>
    </cfRule>
  </conditionalFormatting>
  <conditionalFormatting sqref="W87:X87 Z87:AE87">
    <cfRule type="cellIs" dxfId="1084" priority="126" operator="equal">
      <formula>"Aplazada"</formula>
    </cfRule>
    <cfRule type="cellIs" dxfId="1083" priority="127" operator="equal">
      <formula>"No"</formula>
    </cfRule>
    <cfRule type="cellIs" dxfId="1082" priority="128" operator="equal">
      <formula>"Si"</formula>
    </cfRule>
  </conditionalFormatting>
  <conditionalFormatting sqref="AH84">
    <cfRule type="cellIs" dxfId="1081" priority="123" stopIfTrue="1" operator="equal">
      <formula>"Faltan Registros"</formula>
    </cfRule>
    <cfRule type="cellIs" dxfId="1080" priority="124" stopIfTrue="1" operator="equal">
      <formula>"Completa"</formula>
    </cfRule>
    <cfRule type="cellIs" dxfId="1079" priority="125" stopIfTrue="1" operator="equal">
      <formula>"Ninguno"</formula>
    </cfRule>
  </conditionalFormatting>
  <conditionalFormatting sqref="W88:X88 Z88:AE88">
    <cfRule type="cellIs" dxfId="1078" priority="117" operator="equal">
      <formula>"Aplazada"</formula>
    </cfRule>
    <cfRule type="cellIs" dxfId="1077" priority="118" operator="equal">
      <formula>"No"</formula>
    </cfRule>
    <cfRule type="cellIs" dxfId="1076" priority="119" operator="equal">
      <formula>"Si"</formula>
    </cfRule>
  </conditionalFormatting>
  <conditionalFormatting sqref="W55:X55 Z55:AE55">
    <cfRule type="cellIs" dxfId="1075" priority="113" operator="equal">
      <formula>"Aplazada"</formula>
    </cfRule>
    <cfRule type="cellIs" dxfId="1074" priority="114" operator="equal">
      <formula>"No"</formula>
    </cfRule>
    <cfRule type="cellIs" dxfId="1073" priority="115" operator="equal">
      <formula>"Si"</formula>
    </cfRule>
  </conditionalFormatting>
  <conditionalFormatting sqref="X56">
    <cfRule type="cellIs" dxfId="1072" priority="110" operator="equal">
      <formula>"Aplazada"</formula>
    </cfRule>
    <cfRule type="cellIs" dxfId="1071" priority="111" operator="equal">
      <formula>"No"</formula>
    </cfRule>
    <cfRule type="cellIs" dxfId="1070" priority="112" operator="equal">
      <formula>"Si"</formula>
    </cfRule>
  </conditionalFormatting>
  <conditionalFormatting sqref="Y56:AE56">
    <cfRule type="cellIs" dxfId="1069" priority="107" operator="equal">
      <formula>"Aplazada"</formula>
    </cfRule>
    <cfRule type="cellIs" dxfId="1068" priority="108" operator="equal">
      <formula>"No"</formula>
    </cfRule>
    <cfRule type="cellIs" dxfId="1067" priority="109" operator="equal">
      <formula>"Si"</formula>
    </cfRule>
  </conditionalFormatting>
  <conditionalFormatting sqref="X58">
    <cfRule type="cellIs" dxfId="1066" priority="104" operator="equal">
      <formula>"Aplazada"</formula>
    </cfRule>
    <cfRule type="cellIs" dxfId="1065" priority="105" operator="equal">
      <formula>"No"</formula>
    </cfRule>
    <cfRule type="cellIs" dxfId="1064" priority="106" operator="equal">
      <formula>"Si"</formula>
    </cfRule>
  </conditionalFormatting>
  <conditionalFormatting sqref="Y58:AE58">
    <cfRule type="cellIs" dxfId="1063" priority="101" operator="equal">
      <formula>"Aplazada"</formula>
    </cfRule>
    <cfRule type="cellIs" dxfId="1062" priority="102" operator="equal">
      <formula>"No"</formula>
    </cfRule>
    <cfRule type="cellIs" dxfId="1061" priority="103" operator="equal">
      <formula>"Si"</formula>
    </cfRule>
  </conditionalFormatting>
  <conditionalFormatting sqref="W80">
    <cfRule type="cellIs" dxfId="1060" priority="98" operator="equal">
      <formula>"Aplazada"</formula>
    </cfRule>
    <cfRule type="cellIs" dxfId="1059" priority="99" operator="equal">
      <formula>"No"</formula>
    </cfRule>
    <cfRule type="cellIs" dxfId="1058" priority="100" operator="equal">
      <formula>"Si"</formula>
    </cfRule>
  </conditionalFormatting>
  <conditionalFormatting sqref="AE80">
    <cfRule type="cellIs" dxfId="1057" priority="95" operator="equal">
      <formula>"Aplazada"</formula>
    </cfRule>
    <cfRule type="cellIs" dxfId="1056" priority="96" operator="equal">
      <formula>"No"</formula>
    </cfRule>
    <cfRule type="cellIs" dxfId="1055" priority="97" operator="equal">
      <formula>"Si"</formula>
    </cfRule>
  </conditionalFormatting>
  <conditionalFormatting sqref="X80">
    <cfRule type="cellIs" dxfId="1054" priority="92" operator="equal">
      <formula>"Aplazada"</formula>
    </cfRule>
    <cfRule type="cellIs" dxfId="1053" priority="93" operator="equal">
      <formula>"No"</formula>
    </cfRule>
    <cfRule type="cellIs" dxfId="1052" priority="94" operator="equal">
      <formula>"Si"</formula>
    </cfRule>
  </conditionalFormatting>
  <conditionalFormatting sqref="Z80:AD80">
    <cfRule type="cellIs" dxfId="1051" priority="89" operator="equal">
      <formula>"Aplazada"</formula>
    </cfRule>
    <cfRule type="cellIs" dxfId="1050" priority="90" operator="equal">
      <formula>"No"</formula>
    </cfRule>
    <cfRule type="cellIs" dxfId="1049" priority="91" operator="equal">
      <formula>"Si"</formula>
    </cfRule>
  </conditionalFormatting>
  <conditionalFormatting sqref="W82">
    <cfRule type="cellIs" dxfId="1048" priority="86" operator="equal">
      <formula>"Aplazada"</formula>
    </cfRule>
    <cfRule type="cellIs" dxfId="1047" priority="87" operator="equal">
      <formula>"No"</formula>
    </cfRule>
    <cfRule type="cellIs" dxfId="1046" priority="88" operator="equal">
      <formula>"Si"</formula>
    </cfRule>
  </conditionalFormatting>
  <conditionalFormatting sqref="X82:AE82">
    <cfRule type="cellIs" dxfId="1045" priority="83" operator="equal">
      <formula>"Aplazada"</formula>
    </cfRule>
    <cfRule type="cellIs" dxfId="1044" priority="84" operator="equal">
      <formula>"No"</formula>
    </cfRule>
    <cfRule type="cellIs" dxfId="1043" priority="85" operator="equal">
      <formula>"Si"</formula>
    </cfRule>
  </conditionalFormatting>
  <conditionalFormatting sqref="W83">
    <cfRule type="cellIs" dxfId="1042" priority="80" operator="equal">
      <formula>"Aplazada"</formula>
    </cfRule>
    <cfRule type="cellIs" dxfId="1041" priority="81" operator="equal">
      <formula>"No"</formula>
    </cfRule>
    <cfRule type="cellIs" dxfId="1040" priority="82" operator="equal">
      <formula>"Si"</formula>
    </cfRule>
  </conditionalFormatting>
  <conditionalFormatting sqref="X83:AE83">
    <cfRule type="cellIs" dxfId="1039" priority="77" operator="equal">
      <formula>"Aplazada"</formula>
    </cfRule>
    <cfRule type="cellIs" dxfId="1038" priority="78" operator="equal">
      <formula>"No"</formula>
    </cfRule>
    <cfRule type="cellIs" dxfId="1037" priority="79" operator="equal">
      <formula>"Si"</formula>
    </cfRule>
  </conditionalFormatting>
  <conditionalFormatting sqref="W84">
    <cfRule type="cellIs" dxfId="1036" priority="74" operator="equal">
      <formula>"Aplazada"</formula>
    </cfRule>
    <cfRule type="cellIs" dxfId="1035" priority="75" operator="equal">
      <formula>"No"</formula>
    </cfRule>
    <cfRule type="cellIs" dxfId="1034" priority="76" operator="equal">
      <formula>"Si"</formula>
    </cfRule>
  </conditionalFormatting>
  <conditionalFormatting sqref="X84">
    <cfRule type="cellIs" dxfId="1033" priority="71" operator="equal">
      <formula>"Aplazada"</formula>
    </cfRule>
    <cfRule type="cellIs" dxfId="1032" priority="72" operator="equal">
      <formula>"No"</formula>
    </cfRule>
    <cfRule type="cellIs" dxfId="1031" priority="73" operator="equal">
      <formula>"Si"</formula>
    </cfRule>
  </conditionalFormatting>
  <conditionalFormatting sqref="Z84:AD84">
    <cfRule type="cellIs" dxfId="1030" priority="68" operator="equal">
      <formula>"Aplazada"</formula>
    </cfRule>
    <cfRule type="cellIs" dxfId="1029" priority="69" operator="equal">
      <formula>"No"</formula>
    </cfRule>
    <cfRule type="cellIs" dxfId="1028" priority="70" operator="equal">
      <formula>"Si"</formula>
    </cfRule>
  </conditionalFormatting>
  <conditionalFormatting sqref="W85">
    <cfRule type="cellIs" dxfId="1027" priority="65" operator="equal">
      <formula>"Aplazada"</formula>
    </cfRule>
    <cfRule type="cellIs" dxfId="1026" priority="66" operator="equal">
      <formula>"No"</formula>
    </cfRule>
    <cfRule type="cellIs" dxfId="1025" priority="67" operator="equal">
      <formula>"Si"</formula>
    </cfRule>
  </conditionalFormatting>
  <conditionalFormatting sqref="X85">
    <cfRule type="cellIs" dxfId="1024" priority="62" operator="equal">
      <formula>"Aplazada"</formula>
    </cfRule>
    <cfRule type="cellIs" dxfId="1023" priority="63" operator="equal">
      <formula>"No"</formula>
    </cfRule>
    <cfRule type="cellIs" dxfId="1022" priority="64" operator="equal">
      <formula>"Si"</formula>
    </cfRule>
  </conditionalFormatting>
  <conditionalFormatting sqref="Z85:AD85">
    <cfRule type="cellIs" dxfId="1021" priority="59" operator="equal">
      <formula>"Aplazada"</formula>
    </cfRule>
    <cfRule type="cellIs" dxfId="1020" priority="60" operator="equal">
      <formula>"No"</formula>
    </cfRule>
    <cfRule type="cellIs" dxfId="1019" priority="61" operator="equal">
      <formula>"Si"</formula>
    </cfRule>
  </conditionalFormatting>
  <conditionalFormatting sqref="AE84">
    <cfRule type="cellIs" dxfId="1018" priority="56" operator="equal">
      <formula>"Aplazada"</formula>
    </cfRule>
    <cfRule type="cellIs" dxfId="1017" priority="57" operator="equal">
      <formula>"No"</formula>
    </cfRule>
    <cfRule type="cellIs" dxfId="1016" priority="58" operator="equal">
      <formula>"Si"</formula>
    </cfRule>
  </conditionalFormatting>
  <conditionalFormatting sqref="AE85">
    <cfRule type="cellIs" dxfId="1015" priority="53" operator="equal">
      <formula>"Aplazada"</formula>
    </cfRule>
    <cfRule type="cellIs" dxfId="1014" priority="54" operator="equal">
      <formula>"No"</formula>
    </cfRule>
    <cfRule type="cellIs" dxfId="1013" priority="55" operator="equal">
      <formula>"Si"</formula>
    </cfRule>
  </conditionalFormatting>
  <conditionalFormatting sqref="W86">
    <cfRule type="cellIs" dxfId="1012" priority="50" operator="equal">
      <formula>"Aplazada"</formula>
    </cfRule>
    <cfRule type="cellIs" dxfId="1011" priority="51" operator="equal">
      <formula>"No"</formula>
    </cfRule>
    <cfRule type="cellIs" dxfId="1010" priority="52" operator="equal">
      <formula>"Si"</formula>
    </cfRule>
  </conditionalFormatting>
  <conditionalFormatting sqref="X86">
    <cfRule type="cellIs" dxfId="1009" priority="47" operator="equal">
      <formula>"Aplazada"</formula>
    </cfRule>
    <cfRule type="cellIs" dxfId="1008" priority="48" operator="equal">
      <formula>"No"</formula>
    </cfRule>
    <cfRule type="cellIs" dxfId="1007" priority="49" operator="equal">
      <formula>"Si"</formula>
    </cfRule>
  </conditionalFormatting>
  <conditionalFormatting sqref="Z86:AD86">
    <cfRule type="cellIs" dxfId="1006" priority="44" operator="equal">
      <formula>"Aplazada"</formula>
    </cfRule>
    <cfRule type="cellIs" dxfId="1005" priority="45" operator="equal">
      <formula>"No"</formula>
    </cfRule>
    <cfRule type="cellIs" dxfId="1004" priority="46" operator="equal">
      <formula>"Si"</formula>
    </cfRule>
  </conditionalFormatting>
  <conditionalFormatting sqref="AE86">
    <cfRule type="cellIs" dxfId="1003" priority="41" operator="equal">
      <formula>"Aplazada"</formula>
    </cfRule>
    <cfRule type="cellIs" dxfId="1002" priority="42" operator="equal">
      <formula>"No"</formula>
    </cfRule>
    <cfRule type="cellIs" dxfId="1001" priority="43" operator="equal">
      <formula>"Si"</formula>
    </cfRule>
  </conditionalFormatting>
  <conditionalFormatting sqref="X82">
    <cfRule type="cellIs" dxfId="1000" priority="38" operator="equal">
      <formula>"Aplazada"</formula>
    </cfRule>
    <cfRule type="cellIs" dxfId="999" priority="39" operator="equal">
      <formula>"No"</formula>
    </cfRule>
    <cfRule type="cellIs" dxfId="998" priority="40" operator="equal">
      <formula>"Si"</formula>
    </cfRule>
  </conditionalFormatting>
  <conditionalFormatting sqref="X83">
    <cfRule type="cellIs" dxfId="997" priority="35" operator="equal">
      <formula>"Aplazada"</formula>
    </cfRule>
    <cfRule type="cellIs" dxfId="996" priority="36" operator="equal">
      <formula>"No"</formula>
    </cfRule>
    <cfRule type="cellIs" dxfId="995" priority="37" operator="equal">
      <formula>"Si"</formula>
    </cfRule>
  </conditionalFormatting>
  <conditionalFormatting sqref="Y72:Y73">
    <cfRule type="cellIs" dxfId="994" priority="24" operator="equal">
      <formula>"Aplazada"</formula>
    </cfRule>
    <cfRule type="cellIs" dxfId="993" priority="25" operator="equal">
      <formula>"No"</formula>
    </cfRule>
    <cfRule type="cellIs" dxfId="992" priority="26" operator="equal">
      <formula>"Si"</formula>
    </cfRule>
  </conditionalFormatting>
  <conditionalFormatting sqref="Z72:Z73">
    <cfRule type="cellIs" dxfId="991" priority="21" operator="equal">
      <formula>"Aplazada"</formula>
    </cfRule>
    <cfRule type="cellIs" dxfId="990" priority="22" operator="equal">
      <formula>"No"</formula>
    </cfRule>
    <cfRule type="cellIs" dxfId="989" priority="23" operator="equal">
      <formula>"Si"</formula>
    </cfRule>
  </conditionalFormatting>
  <conditionalFormatting sqref="AA72:AA73">
    <cfRule type="cellIs" dxfId="988" priority="18" operator="equal">
      <formula>"Aplazada"</formula>
    </cfRule>
    <cfRule type="cellIs" dxfId="987" priority="19" operator="equal">
      <formula>"No"</formula>
    </cfRule>
    <cfRule type="cellIs" dxfId="986" priority="20" operator="equal">
      <formula>"Si"</formula>
    </cfRule>
  </conditionalFormatting>
  <conditionalFormatting sqref="AB72:AB73">
    <cfRule type="cellIs" dxfId="985" priority="15" operator="equal">
      <formula>"Aplazada"</formula>
    </cfRule>
    <cfRule type="cellIs" dxfId="984" priority="16" operator="equal">
      <formula>"No"</formula>
    </cfRule>
    <cfRule type="cellIs" dxfId="983" priority="17" operator="equal">
      <formula>"Si"</formula>
    </cfRule>
  </conditionalFormatting>
  <conditionalFormatting sqref="AC72:AC73">
    <cfRule type="cellIs" dxfId="982" priority="12" operator="equal">
      <formula>"Aplazada"</formula>
    </cfRule>
    <cfRule type="cellIs" dxfId="981" priority="13" operator="equal">
      <formula>"No"</formula>
    </cfRule>
    <cfRule type="cellIs" dxfId="980" priority="14" operator="equal">
      <formula>"Si"</formula>
    </cfRule>
  </conditionalFormatting>
  <conditionalFormatting sqref="AD72:AD73">
    <cfRule type="cellIs" dxfId="979" priority="9" operator="equal">
      <formula>"Aplazada"</formula>
    </cfRule>
    <cfRule type="cellIs" dxfId="978" priority="10" operator="equal">
      <formula>"No"</formula>
    </cfRule>
    <cfRule type="cellIs" dxfId="977" priority="11" operator="equal">
      <formula>"Si"</formula>
    </cfRule>
  </conditionalFormatting>
  <conditionalFormatting sqref="Y78:Y79">
    <cfRule type="cellIs" dxfId="976" priority="6" operator="equal">
      <formula>"Aplazada"</formula>
    </cfRule>
    <cfRule type="cellIs" dxfId="975" priority="7" operator="equal">
      <formula>"No"</formula>
    </cfRule>
    <cfRule type="cellIs" dxfId="974" priority="8" operator="equal">
      <formula>"Si"</formula>
    </cfRule>
  </conditionalFormatting>
  <conditionalFormatting sqref="W41">
    <cfRule type="cellIs" dxfId="973" priority="5" operator="equal">
      <formula>"En ejecución"</formula>
    </cfRule>
  </conditionalFormatting>
  <conditionalFormatting sqref="W41:AE41">
    <cfRule type="cellIs" dxfId="972" priority="2" operator="equal">
      <formula>"Aplazada"</formula>
    </cfRule>
    <cfRule type="cellIs" dxfId="971" priority="3" operator="equal">
      <formula>"No"</formula>
    </cfRule>
    <cfRule type="cellIs" dxfId="970" priority="4" operator="equal">
      <formula>"Si"</formula>
    </cfRule>
  </conditionalFormatting>
  <conditionalFormatting sqref="AE41">
    <cfRule type="cellIs" dxfId="969" priority="1" operator="equal">
      <formula>"En ejecución"</formula>
    </cfRule>
  </conditionalFormatting>
  <dataValidations count="6">
    <dataValidation type="list" allowBlank="1" showInputMessage="1" showErrorMessage="1" sqref="W84:W88 W52 W58:W61 W63:W65 W67:W70 W80 W74:W78">
      <formula1>"Si,No,Aplazada, Suspendida"</formula1>
    </dataValidation>
    <dataValidation type="list" allowBlank="1" showInputMessage="1" showErrorMessage="1" sqref="F31 F33 F23 F35 F17 F27 F25 F29 F41 F21 F37 F19 F39">
      <formula1>"1,2,3,4"</formula1>
    </dataValidation>
    <dataValidation type="list" allowBlank="1" showInputMessage="1" showErrorMessage="1" sqref="AA57:AC57 AE63 W79 W81 AE57 W53:W57 AE52:AE55 AC53:AC55 AB52:AB55 AA53:AA55 AA80:AC80 AE72:AE81 AE84:AE88 AA84:AC86">
      <formula1>"Si,No,Aplazada"</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H17:AH42 AH52:AH88">
      <formula1>"Completa, Faltan Registros, Ninguno"</formula1>
    </dataValidation>
    <dataValidation type="list" allowBlank="1" showInputMessage="1" showErrorMessage="1" sqref="AE17 AE29 AE25 AE31 W62 W66 W73 W17:W42 AE41">
      <formula1>"En ejecución,Si,No,Aplazada,Suspendida"</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C64" zoomScale="40" zoomScaleNormal="40" workbookViewId="0">
      <selection activeCell="AF77" sqref="AF77"/>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302">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303"/>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7.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52.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43008</v>
      </c>
      <c r="Z15" s="462"/>
      <c r="AA15" s="463" t="s">
        <v>17</v>
      </c>
      <c r="AB15" s="463"/>
      <c r="AC15" s="463"/>
      <c r="AD15" s="463"/>
      <c r="AE15" s="463"/>
      <c r="AF15" s="464"/>
    </row>
    <row r="16" spans="1:36" ht="132"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306">
        <v>80</v>
      </c>
      <c r="I17" s="443">
        <f>F17*H17</f>
        <v>160</v>
      </c>
      <c r="J17" s="53" t="s">
        <v>125</v>
      </c>
      <c r="K17" s="305"/>
      <c r="L17" s="305"/>
      <c r="M17" s="54"/>
      <c r="N17" s="75" t="s">
        <v>71</v>
      </c>
      <c r="O17" s="304"/>
      <c r="P17" s="304"/>
      <c r="Q17" s="305"/>
      <c r="R17" s="305"/>
      <c r="S17" s="305"/>
      <c r="T17" s="305"/>
      <c r="U17" s="213"/>
      <c r="V17" s="55"/>
      <c r="W17" s="56" t="s">
        <v>72</v>
      </c>
      <c r="X17" s="57" t="s">
        <v>151</v>
      </c>
      <c r="Y17" s="58">
        <v>80</v>
      </c>
      <c r="Z17" s="130">
        <v>42851</v>
      </c>
      <c r="AA17" s="130">
        <v>42852</v>
      </c>
      <c r="AB17" s="130">
        <v>42886</v>
      </c>
      <c r="AC17" s="130">
        <v>42886</v>
      </c>
      <c r="AD17" s="53" t="s">
        <v>152</v>
      </c>
      <c r="AE17" s="114" t="s">
        <v>72</v>
      </c>
      <c r="AF17" s="60" t="s">
        <v>154</v>
      </c>
      <c r="AH17" s="61"/>
    </row>
    <row r="18" spans="2:34" ht="95.25" customHeight="1" x14ac:dyDescent="0.2">
      <c r="B18" s="51">
        <v>2</v>
      </c>
      <c r="C18" s="182" t="s">
        <v>43</v>
      </c>
      <c r="D18" s="422" t="s">
        <v>126</v>
      </c>
      <c r="E18" s="423"/>
      <c r="F18" s="437"/>
      <c r="G18" s="52" t="s">
        <v>73</v>
      </c>
      <c r="H18" s="306">
        <v>80</v>
      </c>
      <c r="I18" s="377"/>
      <c r="J18" s="53" t="s">
        <v>125</v>
      </c>
      <c r="K18" s="305"/>
      <c r="L18" s="213"/>
      <c r="M18" s="213"/>
      <c r="N18" s="136"/>
      <c r="O18" s="213"/>
      <c r="P18" s="213"/>
      <c r="Q18" s="213"/>
      <c r="R18" s="213"/>
      <c r="S18" s="75" t="s">
        <v>71</v>
      </c>
      <c r="T18" s="213"/>
      <c r="V18" s="55"/>
      <c r="W18" s="56" t="s">
        <v>159</v>
      </c>
      <c r="X18" s="57" t="s">
        <v>151</v>
      </c>
      <c r="Y18" s="58">
        <v>100</v>
      </c>
      <c r="Z18" s="130">
        <v>42977</v>
      </c>
      <c r="AA18" s="130">
        <v>42985</v>
      </c>
      <c r="AB18" s="130"/>
      <c r="AC18" s="130"/>
      <c r="AD18" s="53"/>
      <c r="AE18" s="117" t="s">
        <v>78</v>
      </c>
      <c r="AF18" s="131" t="s">
        <v>227</v>
      </c>
      <c r="AH18" s="61"/>
    </row>
    <row r="19" spans="2:34" ht="148.5" customHeight="1" x14ac:dyDescent="0.2">
      <c r="B19" s="51">
        <v>3</v>
      </c>
      <c r="C19" s="182" t="s">
        <v>45</v>
      </c>
      <c r="D19" s="434" t="s">
        <v>132</v>
      </c>
      <c r="E19" s="435"/>
      <c r="F19" s="63">
        <v>1</v>
      </c>
      <c r="G19" s="64" t="s">
        <v>25</v>
      </c>
      <c r="H19" s="30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105" customHeight="1" x14ac:dyDescent="0.2">
      <c r="B20" s="51">
        <v>4</v>
      </c>
      <c r="C20" s="182" t="s">
        <v>45</v>
      </c>
      <c r="D20" s="434" t="s">
        <v>126</v>
      </c>
      <c r="E20" s="435"/>
      <c r="F20" s="305"/>
      <c r="G20" s="64" t="s">
        <v>30</v>
      </c>
      <c r="H20" s="308">
        <v>80</v>
      </c>
      <c r="I20" s="306"/>
      <c r="J20" s="65" t="s">
        <v>128</v>
      </c>
      <c r="K20" s="309"/>
      <c r="L20" s="307"/>
      <c r="M20" s="307"/>
      <c r="N20" s="136"/>
      <c r="O20" s="136"/>
      <c r="P20" s="136"/>
      <c r="Q20" s="307"/>
      <c r="R20" s="183" t="s">
        <v>71</v>
      </c>
      <c r="S20" s="307"/>
      <c r="T20" s="307"/>
      <c r="U20" s="83"/>
      <c r="V20" s="140"/>
      <c r="W20" s="56" t="s">
        <v>72</v>
      </c>
      <c r="X20" s="133" t="s">
        <v>155</v>
      </c>
      <c r="Y20" s="100">
        <v>80</v>
      </c>
      <c r="Z20" s="119">
        <v>42961</v>
      </c>
      <c r="AA20" s="119">
        <v>42962</v>
      </c>
      <c r="AB20" s="119">
        <v>42990</v>
      </c>
      <c r="AC20" s="119">
        <v>42982</v>
      </c>
      <c r="AD20" s="120" t="s">
        <v>223</v>
      </c>
      <c r="AE20" s="117" t="s">
        <v>72</v>
      </c>
      <c r="AF20" s="60" t="s">
        <v>174</v>
      </c>
      <c r="AH20" s="61"/>
    </row>
    <row r="21" spans="2:34" ht="81.75" customHeight="1" x14ac:dyDescent="0.2">
      <c r="B21" s="51">
        <v>5</v>
      </c>
      <c r="C21" s="182" t="s">
        <v>44</v>
      </c>
      <c r="D21" s="422" t="s">
        <v>124</v>
      </c>
      <c r="E21" s="423"/>
      <c r="F21" s="438">
        <v>2</v>
      </c>
      <c r="G21" s="64" t="s">
        <v>26</v>
      </c>
      <c r="H21" s="308">
        <v>80</v>
      </c>
      <c r="I21" s="375">
        <f>F21*H21</f>
        <v>160</v>
      </c>
      <c r="J21" s="71" t="s">
        <v>129</v>
      </c>
      <c r="K21" s="309"/>
      <c r="L21" s="307"/>
      <c r="M21" s="137"/>
      <c r="N21" s="183" t="s">
        <v>71</v>
      </c>
      <c r="O21" s="137"/>
      <c r="P21" s="307"/>
      <c r="Q21" s="307"/>
      <c r="R21" s="307"/>
      <c r="S21" s="307"/>
      <c r="T21" s="307"/>
      <c r="U21" s="307"/>
      <c r="V21" s="140"/>
      <c r="W21" s="56" t="s">
        <v>72</v>
      </c>
      <c r="X21" s="133" t="s">
        <v>157</v>
      </c>
      <c r="Y21" s="100">
        <v>80</v>
      </c>
      <c r="Z21" s="119">
        <v>42829</v>
      </c>
      <c r="AA21" s="119">
        <v>42831</v>
      </c>
      <c r="AB21" s="119">
        <v>42881</v>
      </c>
      <c r="AC21" s="119">
        <v>42859</v>
      </c>
      <c r="AD21" s="120" t="s">
        <v>158</v>
      </c>
      <c r="AE21" s="116" t="s">
        <v>72</v>
      </c>
      <c r="AF21" s="68" t="s">
        <v>154</v>
      </c>
      <c r="AH21" s="61"/>
    </row>
    <row r="22" spans="2:34" ht="102.75" customHeight="1" x14ac:dyDescent="0.2">
      <c r="B22" s="51">
        <v>6</v>
      </c>
      <c r="C22" s="182" t="s">
        <v>44</v>
      </c>
      <c r="D22" s="422" t="s">
        <v>126</v>
      </c>
      <c r="E22" s="423"/>
      <c r="F22" s="437"/>
      <c r="G22" s="64" t="s">
        <v>73</v>
      </c>
      <c r="H22" s="308">
        <v>80</v>
      </c>
      <c r="I22" s="377"/>
      <c r="J22" s="71" t="s">
        <v>129</v>
      </c>
      <c r="K22" s="309"/>
      <c r="L22" s="213"/>
      <c r="M22" s="83"/>
      <c r="N22" s="213"/>
      <c r="O22" s="83"/>
      <c r="P22" s="213"/>
      <c r="Q22" s="307"/>
      <c r="R22" s="307"/>
      <c r="S22" s="183" t="s">
        <v>71</v>
      </c>
      <c r="T22" s="307"/>
      <c r="U22" s="307"/>
      <c r="V22" s="140"/>
      <c r="W22" s="56" t="s">
        <v>153</v>
      </c>
      <c r="X22" s="133"/>
      <c r="Y22" s="100"/>
      <c r="Z22" s="119"/>
      <c r="AA22" s="119"/>
      <c r="AB22" s="134"/>
      <c r="AC22" s="119"/>
      <c r="AD22" s="120"/>
      <c r="AE22" s="116" t="s">
        <v>153</v>
      </c>
      <c r="AF22" s="68"/>
      <c r="AH22" s="61"/>
    </row>
    <row r="23" spans="2:34" ht="99" customHeight="1" x14ac:dyDescent="0.2">
      <c r="B23" s="51">
        <v>7</v>
      </c>
      <c r="C23" s="184" t="s">
        <v>46</v>
      </c>
      <c r="D23" s="422" t="s">
        <v>124</v>
      </c>
      <c r="E23" s="423"/>
      <c r="F23" s="436">
        <v>2</v>
      </c>
      <c r="G23" s="64" t="s">
        <v>26</v>
      </c>
      <c r="H23" s="308">
        <v>80</v>
      </c>
      <c r="I23" s="375">
        <f t="shared" si="0"/>
        <v>160</v>
      </c>
      <c r="J23" s="53" t="s">
        <v>130</v>
      </c>
      <c r="K23" s="309"/>
      <c r="L23" s="307"/>
      <c r="M23" s="307"/>
      <c r="N23" s="183" t="s">
        <v>71</v>
      </c>
      <c r="O23" s="307"/>
      <c r="P23" s="307"/>
      <c r="Q23" s="307"/>
      <c r="R23" s="307"/>
      <c r="S23" s="307"/>
      <c r="T23" s="307"/>
      <c r="U23" s="307"/>
      <c r="V23" s="140"/>
      <c r="W23" s="56" t="s">
        <v>72</v>
      </c>
      <c r="X23" s="133" t="s">
        <v>160</v>
      </c>
      <c r="Y23" s="100">
        <v>100</v>
      </c>
      <c r="Z23" s="119">
        <v>42915</v>
      </c>
      <c r="AA23" s="119">
        <v>42916</v>
      </c>
      <c r="AB23" s="119">
        <v>42950</v>
      </c>
      <c r="AC23" s="119">
        <v>42944</v>
      </c>
      <c r="AD23" s="120" t="s">
        <v>189</v>
      </c>
      <c r="AE23" s="117" t="s">
        <v>72</v>
      </c>
      <c r="AF23" s="276" t="s">
        <v>154</v>
      </c>
      <c r="AH23" s="61"/>
    </row>
    <row r="24" spans="2:34" ht="54.75" customHeight="1" x14ac:dyDescent="0.2">
      <c r="B24" s="51">
        <v>8</v>
      </c>
      <c r="C24" s="184" t="s">
        <v>46</v>
      </c>
      <c r="D24" s="422" t="s">
        <v>126</v>
      </c>
      <c r="E24" s="423"/>
      <c r="F24" s="437"/>
      <c r="G24" s="64" t="s">
        <v>30</v>
      </c>
      <c r="H24" s="308">
        <v>80</v>
      </c>
      <c r="I24" s="377"/>
      <c r="J24" s="53" t="s">
        <v>130</v>
      </c>
      <c r="K24" s="309"/>
      <c r="L24" s="307"/>
      <c r="M24" s="307"/>
      <c r="N24" s="307"/>
      <c r="O24" s="307"/>
      <c r="P24" s="307"/>
      <c r="Q24" s="307"/>
      <c r="R24" s="183" t="s">
        <v>71</v>
      </c>
      <c r="S24" s="307"/>
      <c r="T24" s="307"/>
      <c r="U24" s="309"/>
      <c r="V24" s="73"/>
      <c r="W24" s="56" t="s">
        <v>153</v>
      </c>
      <c r="X24" s="57"/>
      <c r="Y24" s="58"/>
      <c r="Z24" s="130"/>
      <c r="AA24" s="130"/>
      <c r="AB24" s="130"/>
      <c r="AC24" s="130"/>
      <c r="AD24" s="53"/>
      <c r="AE24" s="117" t="s">
        <v>153</v>
      </c>
      <c r="AF24" s="60"/>
      <c r="AH24" s="61"/>
    </row>
    <row r="25" spans="2:34" ht="117.75" customHeight="1" x14ac:dyDescent="0.2">
      <c r="B25" s="51">
        <v>9</v>
      </c>
      <c r="C25" s="184" t="s">
        <v>49</v>
      </c>
      <c r="D25" s="422" t="s">
        <v>124</v>
      </c>
      <c r="E25" s="423"/>
      <c r="F25" s="436">
        <v>2</v>
      </c>
      <c r="G25" s="64" t="s">
        <v>27</v>
      </c>
      <c r="H25" s="308">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308">
        <v>80</v>
      </c>
      <c r="I26" s="377"/>
      <c r="J26" s="65" t="s">
        <v>131</v>
      </c>
      <c r="K26" s="66"/>
      <c r="L26" s="82"/>
      <c r="M26" s="82"/>
      <c r="N26" s="82"/>
      <c r="O26" s="82"/>
      <c r="P26" s="82"/>
      <c r="Q26" s="82"/>
      <c r="R26" s="307"/>
      <c r="S26" s="72" t="s">
        <v>71</v>
      </c>
      <c r="T26" s="307"/>
      <c r="U26" s="66"/>
      <c r="V26" s="62"/>
      <c r="W26" s="56" t="s">
        <v>159</v>
      </c>
      <c r="X26" s="57" t="s">
        <v>161</v>
      </c>
      <c r="Y26" s="58">
        <v>80</v>
      </c>
      <c r="Z26" s="130">
        <v>43005</v>
      </c>
      <c r="AA26" s="119">
        <v>43007</v>
      </c>
      <c r="AB26" s="119"/>
      <c r="AC26" s="135"/>
      <c r="AD26" s="53"/>
      <c r="AE26" s="117" t="s">
        <v>78</v>
      </c>
      <c r="AF26" s="68" t="s">
        <v>154</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307"/>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311">
        <v>80</v>
      </c>
      <c r="I28" s="377"/>
      <c r="J28" s="65" t="s">
        <v>131</v>
      </c>
      <c r="K28" s="66"/>
      <c r="L28" s="82"/>
      <c r="M28" s="82"/>
      <c r="N28" s="95"/>
      <c r="O28" s="138"/>
      <c r="P28" s="83"/>
      <c r="Q28" s="95"/>
      <c r="R28" s="95"/>
      <c r="S28" s="183" t="s">
        <v>71</v>
      </c>
      <c r="T28" s="82"/>
      <c r="U28" s="18"/>
      <c r="V28" s="80"/>
      <c r="W28" s="56" t="s">
        <v>159</v>
      </c>
      <c r="X28" s="57" t="s">
        <v>161</v>
      </c>
      <c r="Y28" s="58">
        <v>80</v>
      </c>
      <c r="Z28" s="130">
        <v>42989</v>
      </c>
      <c r="AA28" s="130">
        <v>42990</v>
      </c>
      <c r="AB28" s="130"/>
      <c r="AC28" s="130"/>
      <c r="AD28" s="53"/>
      <c r="AE28" s="117" t="s">
        <v>78</v>
      </c>
      <c r="AF28" s="125"/>
      <c r="AH28" s="61"/>
    </row>
    <row r="29" spans="2:34" ht="97.5" customHeight="1" x14ac:dyDescent="0.2">
      <c r="B29" s="51">
        <v>13</v>
      </c>
      <c r="C29" s="184" t="s">
        <v>47</v>
      </c>
      <c r="D29" s="422" t="s">
        <v>124</v>
      </c>
      <c r="E29" s="423"/>
      <c r="F29" s="436">
        <v>2</v>
      </c>
      <c r="G29" s="64" t="s">
        <v>25</v>
      </c>
      <c r="H29" s="308">
        <v>80</v>
      </c>
      <c r="I29" s="375"/>
      <c r="J29" s="53" t="s">
        <v>130</v>
      </c>
      <c r="K29" s="309"/>
      <c r="L29" s="307"/>
      <c r="M29" s="185" t="s">
        <v>71</v>
      </c>
      <c r="N29" s="82"/>
      <c r="O29" s="307"/>
      <c r="P29" s="307"/>
      <c r="Q29" s="307"/>
      <c r="R29" s="307"/>
      <c r="S29" s="307"/>
      <c r="T29" s="307"/>
      <c r="U29" s="309"/>
      <c r="V29" s="73"/>
      <c r="W29" s="56" t="s">
        <v>72</v>
      </c>
      <c r="X29" s="57" t="s">
        <v>160</v>
      </c>
      <c r="Y29" s="100">
        <v>100</v>
      </c>
      <c r="Z29" s="130">
        <v>42845</v>
      </c>
      <c r="AA29" s="130">
        <v>42849</v>
      </c>
      <c r="AB29" s="130">
        <v>42934</v>
      </c>
      <c r="AC29" s="130">
        <v>42934</v>
      </c>
      <c r="AD29" s="53" t="s">
        <v>189</v>
      </c>
      <c r="AE29" s="117" t="s">
        <v>72</v>
      </c>
      <c r="AF29" s="276" t="s">
        <v>154</v>
      </c>
      <c r="AH29" s="61"/>
    </row>
    <row r="30" spans="2:34" ht="51.75" customHeight="1" x14ac:dyDescent="0.2">
      <c r="B30" s="51">
        <v>14</v>
      </c>
      <c r="C30" s="184" t="s">
        <v>47</v>
      </c>
      <c r="D30" s="422" t="s">
        <v>126</v>
      </c>
      <c r="E30" s="423"/>
      <c r="F30" s="437"/>
      <c r="G30" s="309" t="s">
        <v>73</v>
      </c>
      <c r="H30" s="308">
        <v>80</v>
      </c>
      <c r="I30" s="377"/>
      <c r="J30" s="53" t="s">
        <v>130</v>
      </c>
      <c r="K30" s="309"/>
      <c r="L30" s="309"/>
      <c r="M30" s="309"/>
      <c r="N30" s="309"/>
      <c r="O30" s="309"/>
      <c r="P30" s="309"/>
      <c r="Q30" s="309"/>
      <c r="R30" s="82"/>
      <c r="S30" s="183" t="s">
        <v>71</v>
      </c>
      <c r="T30" s="309"/>
      <c r="U30" s="309"/>
      <c r="V30" s="73"/>
      <c r="W30" s="56" t="s">
        <v>159</v>
      </c>
      <c r="X30" s="57" t="s">
        <v>160</v>
      </c>
      <c r="Y30" s="58">
        <v>80</v>
      </c>
      <c r="Z30" s="130">
        <v>42989</v>
      </c>
      <c r="AA30" s="130">
        <v>42990</v>
      </c>
      <c r="AB30" s="130"/>
      <c r="AC30" s="130"/>
      <c r="AD30" s="53"/>
      <c r="AE30" s="127" t="s">
        <v>78</v>
      </c>
      <c r="AF30" s="60"/>
      <c r="AH30" s="61"/>
    </row>
    <row r="31" spans="2:34" ht="174" customHeight="1" x14ac:dyDescent="0.2">
      <c r="B31" s="51">
        <v>15</v>
      </c>
      <c r="C31" s="184" t="s">
        <v>89</v>
      </c>
      <c r="D31" s="434" t="s">
        <v>132</v>
      </c>
      <c r="E31" s="435"/>
      <c r="F31" s="436">
        <v>2</v>
      </c>
      <c r="G31" s="64" t="s">
        <v>27</v>
      </c>
      <c r="H31" s="308">
        <v>56</v>
      </c>
      <c r="I31" s="375">
        <f>F31*H31</f>
        <v>112</v>
      </c>
      <c r="J31" s="65" t="s">
        <v>128</v>
      </c>
      <c r="K31" s="309"/>
      <c r="L31" s="309"/>
      <c r="M31" s="309"/>
      <c r="O31" s="185" t="s">
        <v>71</v>
      </c>
      <c r="P31" s="309"/>
      <c r="Q31" s="309"/>
      <c r="R31" s="309"/>
      <c r="S31" s="309"/>
      <c r="T31" s="309"/>
      <c r="U31" s="309"/>
      <c r="V31" s="73"/>
      <c r="W31" s="56" t="s">
        <v>72</v>
      </c>
      <c r="X31" s="57" t="s">
        <v>155</v>
      </c>
      <c r="Y31" s="58">
        <v>80</v>
      </c>
      <c r="Z31" s="130">
        <v>42872</v>
      </c>
      <c r="AA31" s="130">
        <v>42873</v>
      </c>
      <c r="AB31" s="130">
        <v>42900</v>
      </c>
      <c r="AC31" s="130">
        <v>42892</v>
      </c>
      <c r="AD31" s="53" t="s">
        <v>163</v>
      </c>
      <c r="AE31" s="118" t="s">
        <v>72</v>
      </c>
      <c r="AF31" s="60" t="s">
        <v>154</v>
      </c>
      <c r="AH31" s="61"/>
    </row>
    <row r="32" spans="2:34" ht="60.75" customHeight="1" x14ac:dyDescent="0.2">
      <c r="B32" s="51">
        <v>16</v>
      </c>
      <c r="C32" s="184" t="s">
        <v>89</v>
      </c>
      <c r="D32" s="422" t="s">
        <v>126</v>
      </c>
      <c r="E32" s="423"/>
      <c r="F32" s="437"/>
      <c r="G32" s="64" t="s">
        <v>73</v>
      </c>
      <c r="H32" s="308">
        <v>80</v>
      </c>
      <c r="I32" s="377"/>
      <c r="J32" s="65" t="s">
        <v>128</v>
      </c>
      <c r="K32" s="309"/>
      <c r="L32" s="307"/>
      <c r="M32" s="307"/>
      <c r="N32" s="307"/>
      <c r="O32" s="307"/>
      <c r="P32" s="307"/>
      <c r="Q32" s="307"/>
      <c r="R32" s="307"/>
      <c r="S32" s="183" t="s">
        <v>71</v>
      </c>
      <c r="T32" s="307"/>
      <c r="U32" s="307"/>
      <c r="V32" s="73"/>
      <c r="W32" s="56" t="s">
        <v>159</v>
      </c>
      <c r="X32" s="57" t="s">
        <v>155</v>
      </c>
      <c r="Y32" s="58">
        <v>80</v>
      </c>
      <c r="Z32" s="130">
        <v>42997</v>
      </c>
      <c r="AA32" s="130">
        <v>43003</v>
      </c>
      <c r="AB32" s="130"/>
      <c r="AC32" s="130"/>
      <c r="AD32" s="53"/>
      <c r="AE32" s="127" t="s">
        <v>78</v>
      </c>
      <c r="AF32" s="60"/>
      <c r="AH32" s="61"/>
    </row>
    <row r="33" spans="2:34" ht="219" customHeight="1" x14ac:dyDescent="0.2">
      <c r="B33" s="51">
        <v>17</v>
      </c>
      <c r="C33" s="186" t="s">
        <v>51</v>
      </c>
      <c r="D33" s="422" t="s">
        <v>124</v>
      </c>
      <c r="E33" s="423"/>
      <c r="F33" s="438">
        <v>2</v>
      </c>
      <c r="G33" s="64" t="s">
        <v>26</v>
      </c>
      <c r="H33" s="308">
        <v>80</v>
      </c>
      <c r="I33" s="375">
        <f t="shared" si="0"/>
        <v>160</v>
      </c>
      <c r="J33" s="71" t="s">
        <v>133</v>
      </c>
      <c r="K33" s="309"/>
      <c r="L33" s="307"/>
      <c r="M33" s="136"/>
      <c r="N33" s="185" t="s">
        <v>71</v>
      </c>
      <c r="O33" s="74"/>
      <c r="P33" s="82"/>
      <c r="Q33" s="307"/>
      <c r="R33" s="307"/>
      <c r="S33" s="307"/>
      <c r="T33" s="307"/>
      <c r="U33" s="136"/>
      <c r="V33" s="73"/>
      <c r="W33" s="56" t="s">
        <v>72</v>
      </c>
      <c r="X33" s="57" t="s">
        <v>164</v>
      </c>
      <c r="Y33" s="100">
        <v>100</v>
      </c>
      <c r="Z33" s="130">
        <v>42850</v>
      </c>
      <c r="AA33" s="130">
        <v>42852</v>
      </c>
      <c r="AB33" s="130">
        <v>42999</v>
      </c>
      <c r="AC33" s="130">
        <v>42999</v>
      </c>
      <c r="AD33" s="53" t="s">
        <v>228</v>
      </c>
      <c r="AE33" s="116" t="s">
        <v>72</v>
      </c>
      <c r="AF33" s="68" t="s">
        <v>229</v>
      </c>
      <c r="AH33" s="61"/>
    </row>
    <row r="34" spans="2:34" ht="111" customHeight="1" x14ac:dyDescent="0.2">
      <c r="B34" s="51">
        <v>18</v>
      </c>
      <c r="C34" s="186" t="s">
        <v>51</v>
      </c>
      <c r="D34" s="422" t="s">
        <v>126</v>
      </c>
      <c r="E34" s="423"/>
      <c r="F34" s="437"/>
      <c r="G34" s="64" t="s">
        <v>73</v>
      </c>
      <c r="H34" s="308">
        <v>80</v>
      </c>
      <c r="I34" s="377"/>
      <c r="J34" s="71" t="s">
        <v>133</v>
      </c>
      <c r="K34" s="309"/>
      <c r="L34" s="307"/>
      <c r="M34" s="136"/>
      <c r="N34" s="307"/>
      <c r="O34" s="307"/>
      <c r="P34" s="307"/>
      <c r="Q34" s="307"/>
      <c r="R34" s="307"/>
      <c r="S34" s="72" t="s">
        <v>71</v>
      </c>
      <c r="T34" s="307"/>
      <c r="U34" s="136"/>
      <c r="V34" s="73"/>
      <c r="W34" s="56" t="s">
        <v>153</v>
      </c>
      <c r="X34" s="57"/>
      <c r="Y34" s="58"/>
      <c r="Z34" s="130"/>
      <c r="AA34" s="130"/>
      <c r="AB34" s="130"/>
      <c r="AC34" s="130"/>
      <c r="AD34" s="53"/>
      <c r="AE34" s="116" t="s">
        <v>153</v>
      </c>
      <c r="AF34" s="68" t="s">
        <v>230</v>
      </c>
      <c r="AH34" s="61"/>
    </row>
    <row r="35" spans="2:34" ht="234.75" customHeight="1" x14ac:dyDescent="0.2">
      <c r="B35" s="51">
        <v>19</v>
      </c>
      <c r="C35" s="186" t="s">
        <v>52</v>
      </c>
      <c r="D35" s="422" t="s">
        <v>124</v>
      </c>
      <c r="E35" s="423"/>
      <c r="F35" s="438">
        <v>2</v>
      </c>
      <c r="G35" s="64" t="s">
        <v>27</v>
      </c>
      <c r="H35" s="308">
        <v>80</v>
      </c>
      <c r="I35" s="375"/>
      <c r="J35" s="71" t="s">
        <v>133</v>
      </c>
      <c r="K35" s="309"/>
      <c r="L35" s="307"/>
      <c r="M35" s="307"/>
      <c r="N35" s="307"/>
      <c r="O35" s="75" t="s">
        <v>71</v>
      </c>
      <c r="P35" s="136"/>
      <c r="Q35" s="307"/>
      <c r="R35" s="136"/>
      <c r="S35" s="213"/>
      <c r="T35" s="307"/>
      <c r="U35" s="307"/>
      <c r="V35" s="73"/>
      <c r="W35" s="56" t="s">
        <v>74</v>
      </c>
      <c r="X35" s="57" t="s">
        <v>164</v>
      </c>
      <c r="Y35" s="58"/>
      <c r="Z35" s="130">
        <v>42885</v>
      </c>
      <c r="AA35" s="130">
        <v>42886</v>
      </c>
      <c r="AB35" s="130"/>
      <c r="AC35" s="130"/>
      <c r="AD35" s="53"/>
      <c r="AE35" s="117" t="s">
        <v>74</v>
      </c>
      <c r="AF35" s="68" t="s">
        <v>169</v>
      </c>
      <c r="AH35" s="61"/>
    </row>
    <row r="36" spans="2:34" ht="81.75" customHeight="1" x14ac:dyDescent="0.2">
      <c r="B36" s="51">
        <v>20</v>
      </c>
      <c r="C36" s="186" t="s">
        <v>52</v>
      </c>
      <c r="D36" s="422" t="s">
        <v>126</v>
      </c>
      <c r="E36" s="423"/>
      <c r="F36" s="437"/>
      <c r="G36" s="309" t="s">
        <v>32</v>
      </c>
      <c r="H36" s="308">
        <v>96</v>
      </c>
      <c r="I36" s="377"/>
      <c r="J36" s="71" t="s">
        <v>133</v>
      </c>
      <c r="K36" s="66"/>
      <c r="L36" s="82"/>
      <c r="M36" s="82"/>
      <c r="N36" s="82"/>
      <c r="O36" s="95"/>
      <c r="P36" s="307"/>
      <c r="Q36" s="82"/>
      <c r="R36" s="136"/>
      <c r="S36" s="82"/>
      <c r="T36" s="183" t="s">
        <v>71</v>
      </c>
      <c r="U36" s="82"/>
      <c r="V36" s="62"/>
      <c r="W36" s="56" t="s">
        <v>153</v>
      </c>
      <c r="X36" s="57"/>
      <c r="Y36" s="100"/>
      <c r="Z36" s="130"/>
      <c r="AA36" s="130"/>
      <c r="AB36" s="130"/>
      <c r="AC36" s="130"/>
      <c r="AD36" s="53"/>
      <c r="AE36" s="117" t="s">
        <v>153</v>
      </c>
      <c r="AF36" s="97" t="s">
        <v>172</v>
      </c>
      <c r="AH36" s="61"/>
    </row>
    <row r="37" spans="2:34" ht="222.75" customHeight="1" x14ac:dyDescent="0.2">
      <c r="B37" s="51">
        <v>21</v>
      </c>
      <c r="C37" s="186" t="s">
        <v>91</v>
      </c>
      <c r="D37" s="434" t="s">
        <v>134</v>
      </c>
      <c r="E37" s="435"/>
      <c r="F37" s="436">
        <v>2</v>
      </c>
      <c r="G37" s="64" t="s">
        <v>27</v>
      </c>
      <c r="H37" s="308">
        <v>80</v>
      </c>
      <c r="I37" s="426">
        <f t="shared" si="0"/>
        <v>160</v>
      </c>
      <c r="J37" s="65" t="s">
        <v>129</v>
      </c>
      <c r="K37" s="66"/>
      <c r="L37" s="82"/>
      <c r="M37" s="82"/>
      <c r="N37" s="82"/>
      <c r="O37" s="187" t="s">
        <v>71</v>
      </c>
      <c r="P37" s="82"/>
      <c r="Q37" s="82"/>
      <c r="R37" s="82"/>
      <c r="S37" s="82"/>
      <c r="T37" s="82"/>
      <c r="U37" s="82"/>
      <c r="V37" s="84"/>
      <c r="W37" s="56" t="s">
        <v>159</v>
      </c>
      <c r="X37" s="57" t="s">
        <v>157</v>
      </c>
      <c r="Y37" s="58"/>
      <c r="Z37" s="130">
        <v>42885</v>
      </c>
      <c r="AA37" s="130"/>
      <c r="AB37" s="130"/>
      <c r="AC37" s="130"/>
      <c r="AD37" s="53"/>
      <c r="AE37" s="66" t="s">
        <v>78</v>
      </c>
      <c r="AF37" s="68" t="s">
        <v>196</v>
      </c>
      <c r="AH37" s="61"/>
    </row>
    <row r="38" spans="2:34" ht="63.75" customHeight="1" x14ac:dyDescent="0.2">
      <c r="B38" s="51">
        <v>22</v>
      </c>
      <c r="C38" s="186" t="s">
        <v>91</v>
      </c>
      <c r="D38" s="422" t="s">
        <v>126</v>
      </c>
      <c r="E38" s="423"/>
      <c r="F38" s="437"/>
      <c r="G38" s="64" t="s">
        <v>32</v>
      </c>
      <c r="H38" s="308">
        <v>80</v>
      </c>
      <c r="I38" s="377"/>
      <c r="J38" s="65" t="s">
        <v>129</v>
      </c>
      <c r="K38" s="66"/>
      <c r="L38" s="82"/>
      <c r="M38" s="82"/>
      <c r="N38" s="82"/>
      <c r="O38" s="95"/>
      <c r="P38" s="82"/>
      <c r="Q38" s="82"/>
      <c r="R38" s="82"/>
      <c r="S38" s="82"/>
      <c r="T38" s="183" t="s">
        <v>71</v>
      </c>
      <c r="U38" s="307"/>
      <c r="V38" s="84"/>
      <c r="W38" s="56" t="s">
        <v>153</v>
      </c>
      <c r="X38" s="57"/>
      <c r="Y38" s="58"/>
      <c r="Z38" s="130"/>
      <c r="AA38" s="130"/>
      <c r="AB38" s="129"/>
      <c r="AC38" s="130"/>
      <c r="AD38" s="120"/>
      <c r="AE38" s="117" t="s">
        <v>153</v>
      </c>
      <c r="AF38" s="68" t="s">
        <v>172</v>
      </c>
      <c r="AH38" s="61"/>
    </row>
    <row r="39" spans="2:34" ht="84" customHeight="1" x14ac:dyDescent="0.2">
      <c r="B39" s="51">
        <v>23</v>
      </c>
      <c r="C39" s="188" t="s">
        <v>50</v>
      </c>
      <c r="D39" s="422" t="s">
        <v>124</v>
      </c>
      <c r="E39" s="423"/>
      <c r="F39" s="436">
        <v>2</v>
      </c>
      <c r="G39" s="64" t="s">
        <v>29</v>
      </c>
      <c r="H39" s="306">
        <v>80</v>
      </c>
      <c r="I39" s="375"/>
      <c r="J39" s="65" t="s">
        <v>129</v>
      </c>
      <c r="K39" s="66"/>
      <c r="L39" s="82"/>
      <c r="M39" s="136"/>
      <c r="N39" s="74"/>
      <c r="O39" s="307"/>
      <c r="P39" s="82"/>
      <c r="Q39" s="185" t="s">
        <v>71</v>
      </c>
      <c r="R39" s="82"/>
      <c r="S39" s="136"/>
      <c r="T39" s="82"/>
      <c r="U39" s="136"/>
      <c r="V39" s="62"/>
      <c r="W39" s="56" t="s">
        <v>159</v>
      </c>
      <c r="X39" s="57" t="s">
        <v>157</v>
      </c>
      <c r="Y39" s="58">
        <v>80</v>
      </c>
      <c r="Z39" s="130">
        <v>42996</v>
      </c>
      <c r="AA39" s="119">
        <v>43011</v>
      </c>
      <c r="AB39" s="119"/>
      <c r="AC39" s="119"/>
      <c r="AD39" s="53"/>
      <c r="AE39" s="116" t="s">
        <v>78</v>
      </c>
      <c r="AF39" s="60"/>
      <c r="AH39" s="61"/>
    </row>
    <row r="40" spans="2:34" ht="81.75" customHeight="1" x14ac:dyDescent="0.2">
      <c r="B40" s="51">
        <v>24</v>
      </c>
      <c r="C40" s="188" t="s">
        <v>50</v>
      </c>
      <c r="D40" s="422" t="s">
        <v>126</v>
      </c>
      <c r="E40" s="423"/>
      <c r="F40" s="437"/>
      <c r="G40" s="64" t="s">
        <v>33</v>
      </c>
      <c r="H40" s="306">
        <v>100</v>
      </c>
      <c r="I40" s="377"/>
      <c r="J40" s="65" t="s">
        <v>129</v>
      </c>
      <c r="K40" s="66"/>
      <c r="L40" s="136"/>
      <c r="M40" s="136"/>
      <c r="N40" s="136"/>
      <c r="O40" s="82"/>
      <c r="P40" s="82"/>
      <c r="Q40" s="82"/>
      <c r="R40" s="82"/>
      <c r="S40" s="136"/>
      <c r="T40" s="82"/>
      <c r="U40" s="183" t="s">
        <v>71</v>
      </c>
      <c r="V40" s="62"/>
      <c r="W40" s="56" t="s">
        <v>153</v>
      </c>
      <c r="X40" s="57"/>
      <c r="Y40" s="58"/>
      <c r="Z40" s="130"/>
      <c r="AA40" s="119"/>
      <c r="AB40" s="119"/>
      <c r="AC40" s="119"/>
      <c r="AD40" s="53"/>
      <c r="AE40" s="117" t="s">
        <v>153</v>
      </c>
      <c r="AF40" s="60" t="s">
        <v>178</v>
      </c>
      <c r="AH40" s="61"/>
    </row>
    <row r="41" spans="2:34" ht="90" customHeight="1" x14ac:dyDescent="0.2">
      <c r="B41" s="51">
        <v>25</v>
      </c>
      <c r="C41" s="189" t="s">
        <v>53</v>
      </c>
      <c r="D41" s="422" t="s">
        <v>103</v>
      </c>
      <c r="E41" s="423"/>
      <c r="F41" s="424">
        <v>2</v>
      </c>
      <c r="G41" s="64" t="s">
        <v>28</v>
      </c>
      <c r="H41" s="308">
        <v>80</v>
      </c>
      <c r="I41" s="426">
        <f t="shared" si="0"/>
        <v>160</v>
      </c>
      <c r="J41" s="143" t="s">
        <v>54</v>
      </c>
      <c r="K41" s="66"/>
      <c r="L41" s="82"/>
      <c r="M41" s="82"/>
      <c r="N41" s="82"/>
      <c r="O41" s="82"/>
      <c r="P41" s="72" t="s">
        <v>71</v>
      </c>
      <c r="Q41" s="82"/>
      <c r="R41" s="82"/>
      <c r="S41" s="82"/>
      <c r="T41" s="82"/>
      <c r="U41" s="82"/>
      <c r="V41" s="62"/>
      <c r="W41" s="146" t="s">
        <v>72</v>
      </c>
      <c r="X41" s="57" t="s">
        <v>190</v>
      </c>
      <c r="Y41" s="65">
        <v>80</v>
      </c>
      <c r="Z41" s="148">
        <v>42940</v>
      </c>
      <c r="AA41" s="148">
        <v>42944</v>
      </c>
      <c r="AB41" s="148">
        <v>42978</v>
      </c>
      <c r="AC41" s="148">
        <v>42978</v>
      </c>
      <c r="AD41" s="149" t="s">
        <v>234</v>
      </c>
      <c r="AE41" s="146" t="s">
        <v>72</v>
      </c>
      <c r="AF41" s="60"/>
      <c r="AH41" s="61"/>
    </row>
    <row r="42" spans="2:34" ht="60" customHeight="1" thickBot="1" x14ac:dyDescent="0.25">
      <c r="B42" s="51">
        <v>26</v>
      </c>
      <c r="C42" s="190" t="s">
        <v>53</v>
      </c>
      <c r="D42" s="428" t="s">
        <v>104</v>
      </c>
      <c r="E42" s="429"/>
      <c r="F42" s="425"/>
      <c r="G42" s="150" t="s">
        <v>32</v>
      </c>
      <c r="H42" s="310">
        <v>80</v>
      </c>
      <c r="I42" s="427"/>
      <c r="J42" s="151" t="s">
        <v>54</v>
      </c>
      <c r="K42" s="152"/>
      <c r="L42" s="153"/>
      <c r="M42" s="153"/>
      <c r="N42" s="153"/>
      <c r="O42" s="153"/>
      <c r="P42" s="153"/>
      <c r="Q42" s="153"/>
      <c r="R42" s="154"/>
      <c r="S42" s="153"/>
      <c r="T42" s="72" t="s">
        <v>71</v>
      </c>
      <c r="U42" s="153"/>
      <c r="V42" s="155"/>
      <c r="W42" s="156" t="s">
        <v>153</v>
      </c>
      <c r="X42" s="157"/>
      <c r="Y42" s="158"/>
      <c r="Z42" s="159"/>
      <c r="AA42" s="159"/>
      <c r="AB42" s="159"/>
      <c r="AC42" s="160"/>
      <c r="AD42" s="161"/>
      <c r="AE42" s="162" t="s">
        <v>153</v>
      </c>
      <c r="AF42" s="60" t="s">
        <v>172</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11</v>
      </c>
      <c r="G45" s="406" t="s">
        <v>107</v>
      </c>
      <c r="H45" s="407"/>
      <c r="I45" s="11">
        <f>SUM(Y17:Y42)</f>
        <v>1440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14</v>
      </c>
      <c r="G46" s="420" t="s">
        <v>59</v>
      </c>
      <c r="H46" s="421"/>
      <c r="I46" s="12">
        <f>I44-I45</f>
        <v>32</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0.44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309" t="s">
        <v>85</v>
      </c>
      <c r="G53" s="141"/>
      <c r="H53" s="205"/>
      <c r="I53" s="204" t="s">
        <v>98</v>
      </c>
      <c r="J53" s="63" t="s">
        <v>133</v>
      </c>
      <c r="K53" s="308"/>
      <c r="L53" s="308"/>
      <c r="M53" s="308"/>
      <c r="N53" s="308"/>
      <c r="O53" s="308"/>
      <c r="P53" s="308"/>
      <c r="Q53" s="308"/>
      <c r="R53" s="308"/>
      <c r="S53" s="308"/>
      <c r="T53" s="82"/>
      <c r="U53" s="30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309" t="s">
        <v>85</v>
      </c>
      <c r="G54" s="141" t="s">
        <v>92</v>
      </c>
      <c r="H54" s="76">
        <f>8</f>
        <v>8</v>
      </c>
      <c r="I54" s="205">
        <f>H54*12</f>
        <v>96</v>
      </c>
      <c r="J54" s="307"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300" t="s">
        <v>235</v>
      </c>
      <c r="AH54" s="61"/>
    </row>
    <row r="55" spans="2:34" ht="90" customHeight="1" x14ac:dyDescent="0.2">
      <c r="B55" s="169">
        <f t="shared" si="1"/>
        <v>4</v>
      </c>
      <c r="C55" s="164" t="s">
        <v>95</v>
      </c>
      <c r="D55" s="368" t="s">
        <v>94</v>
      </c>
      <c r="E55" s="369"/>
      <c r="F55" s="309"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221</v>
      </c>
      <c r="AH55" s="61"/>
    </row>
    <row r="56" spans="2:34" ht="43.5" customHeight="1" x14ac:dyDescent="0.2">
      <c r="B56" s="169">
        <f t="shared" si="1"/>
        <v>5</v>
      </c>
      <c r="C56" s="164" t="s">
        <v>95</v>
      </c>
      <c r="D56" s="368" t="s">
        <v>97</v>
      </c>
      <c r="E56" s="369"/>
      <c r="F56" s="309" t="s">
        <v>85</v>
      </c>
      <c r="G56" s="141" t="s">
        <v>24</v>
      </c>
      <c r="H56" s="76">
        <v>40</v>
      </c>
      <c r="I56" s="205" t="s">
        <v>96</v>
      </c>
      <c r="J56" s="63" t="s">
        <v>133</v>
      </c>
      <c r="K56" s="308"/>
      <c r="L56" s="67" t="s">
        <v>71</v>
      </c>
      <c r="M56" s="308"/>
      <c r="N56" s="308"/>
      <c r="O56" s="308"/>
      <c r="P56" s="308"/>
      <c r="Q56" s="308"/>
      <c r="R56" s="308"/>
      <c r="S56" s="308"/>
      <c r="T56" s="82"/>
      <c r="U56" s="308"/>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308"/>
      <c r="M57" s="308"/>
      <c r="N57" s="308"/>
      <c r="O57" s="308"/>
      <c r="P57" s="308"/>
      <c r="Q57" s="308"/>
      <c r="R57" s="308"/>
      <c r="S57" s="308"/>
      <c r="T57" s="82"/>
      <c r="U57" s="30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309">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309">
        <v>32</v>
      </c>
      <c r="I59" s="375">
        <f>SUM(H59:H62)</f>
        <v>128</v>
      </c>
      <c r="J59" s="71" t="s">
        <v>130</v>
      </c>
      <c r="K59" s="75" t="s">
        <v>71</v>
      </c>
      <c r="L59" s="309"/>
      <c r="M59" s="309"/>
      <c r="N59" s="309"/>
      <c r="O59" s="309"/>
      <c r="P59" s="309"/>
      <c r="Q59" s="309"/>
      <c r="R59" s="309"/>
      <c r="S59" s="309"/>
      <c r="T59" s="309"/>
      <c r="U59" s="309"/>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309">
        <v>32</v>
      </c>
      <c r="I60" s="376"/>
      <c r="J60" s="71" t="s">
        <v>130</v>
      </c>
      <c r="K60" s="309"/>
      <c r="L60" s="309"/>
      <c r="M60" s="309"/>
      <c r="N60" s="75" t="s">
        <v>71</v>
      </c>
      <c r="O60" s="309"/>
      <c r="P60" s="309"/>
      <c r="Q60" s="309"/>
      <c r="R60" s="309"/>
      <c r="S60" s="309"/>
      <c r="T60" s="309"/>
      <c r="U60" s="309"/>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309">
        <v>32</v>
      </c>
      <c r="I61" s="376"/>
      <c r="J61" s="71" t="s">
        <v>130</v>
      </c>
      <c r="K61" s="309"/>
      <c r="L61" s="309"/>
      <c r="M61" s="309"/>
      <c r="N61" s="309"/>
      <c r="O61" s="309"/>
      <c r="P61" s="309"/>
      <c r="Q61" s="75" t="s">
        <v>71</v>
      </c>
      <c r="R61" s="309"/>
      <c r="S61" s="309"/>
      <c r="T61" s="309"/>
      <c r="U61" s="309"/>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309">
        <v>32</v>
      </c>
      <c r="I62" s="377"/>
      <c r="J62" s="71" t="s">
        <v>130</v>
      </c>
      <c r="K62" s="309"/>
      <c r="L62" s="309"/>
      <c r="M62" s="309"/>
      <c r="N62" s="309"/>
      <c r="O62" s="309"/>
      <c r="P62" s="309"/>
      <c r="Q62" s="309"/>
      <c r="R62" s="309"/>
      <c r="S62" s="309"/>
      <c r="T62" s="75" t="s">
        <v>71</v>
      </c>
      <c r="U62" s="309"/>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309">
        <v>80</v>
      </c>
      <c r="I63" s="96"/>
      <c r="J63" s="69" t="s">
        <v>139</v>
      </c>
      <c r="K63" s="308"/>
      <c r="L63" s="75" t="s">
        <v>71</v>
      </c>
      <c r="M63" s="308"/>
      <c r="N63" s="308"/>
      <c r="O63" s="308"/>
      <c r="P63" s="308"/>
      <c r="Q63" s="308"/>
      <c r="R63" s="308"/>
      <c r="S63" s="308"/>
      <c r="T63" s="82"/>
      <c r="U63" s="30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309">
        <v>56</v>
      </c>
      <c r="I64" s="375"/>
      <c r="J64" s="71" t="s">
        <v>130</v>
      </c>
      <c r="K64" s="309"/>
      <c r="L64" s="18"/>
      <c r="M64" s="75" t="s">
        <v>71</v>
      </c>
      <c r="N64" s="309"/>
      <c r="O64" s="309"/>
      <c r="P64" s="309"/>
      <c r="Q64" s="309"/>
      <c r="R64" s="309"/>
      <c r="S64" s="309"/>
      <c r="T64" s="309"/>
      <c r="U64" s="309"/>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309">
        <v>56</v>
      </c>
      <c r="I65" s="376"/>
      <c r="J65" s="71" t="s">
        <v>130</v>
      </c>
      <c r="K65" s="309"/>
      <c r="L65" s="309"/>
      <c r="M65" s="18"/>
      <c r="N65" s="309"/>
      <c r="O65" s="309"/>
      <c r="P65" s="309"/>
      <c r="Q65" s="72" t="s">
        <v>71</v>
      </c>
      <c r="R65" s="309"/>
      <c r="S65" s="309"/>
      <c r="T65" s="309"/>
      <c r="U65" s="309"/>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309">
        <v>56</v>
      </c>
      <c r="I66" s="377"/>
      <c r="J66" s="71" t="s">
        <v>130</v>
      </c>
      <c r="K66" s="309"/>
      <c r="L66" s="309"/>
      <c r="M66" s="309"/>
      <c r="N66" s="309"/>
      <c r="O66" s="309"/>
      <c r="P66" s="309"/>
      <c r="Q66" s="309"/>
      <c r="R66" s="309"/>
      <c r="S66" s="309"/>
      <c r="T66" s="309"/>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307">
        <v>48</v>
      </c>
      <c r="I67" s="378"/>
      <c r="J67" s="71" t="s">
        <v>130</v>
      </c>
      <c r="K67" s="309"/>
      <c r="L67" s="75" t="s">
        <v>71</v>
      </c>
      <c r="M67" s="309"/>
      <c r="N67" s="309"/>
      <c r="O67" s="309"/>
      <c r="P67" s="309"/>
      <c r="Q67" s="309"/>
      <c r="R67" s="309"/>
      <c r="S67" s="309"/>
      <c r="T67" s="309"/>
      <c r="U67" s="309"/>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307">
        <v>48</v>
      </c>
      <c r="I68" s="379"/>
      <c r="J68" s="71" t="s">
        <v>130</v>
      </c>
      <c r="K68" s="309"/>
      <c r="L68" s="309"/>
      <c r="M68" s="309"/>
      <c r="N68" s="75" t="s">
        <v>71</v>
      </c>
      <c r="O68" s="309"/>
      <c r="P68" s="309"/>
      <c r="Q68" s="309"/>
      <c r="R68" s="309"/>
      <c r="S68" s="309"/>
      <c r="T68" s="309"/>
      <c r="U68" s="309"/>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307">
        <v>48</v>
      </c>
      <c r="I69" s="379"/>
      <c r="J69" s="71" t="s">
        <v>130</v>
      </c>
      <c r="K69" s="309"/>
      <c r="L69" s="309"/>
      <c r="M69" s="309"/>
      <c r="N69" s="309"/>
      <c r="O69" s="75" t="s">
        <v>71</v>
      </c>
      <c r="P69" s="309"/>
      <c r="Q69" s="309"/>
      <c r="R69" s="309"/>
      <c r="S69" s="309"/>
      <c r="T69" s="309"/>
      <c r="U69" s="309"/>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307">
        <v>48</v>
      </c>
      <c r="I70" s="379"/>
      <c r="J70" s="71" t="s">
        <v>130</v>
      </c>
      <c r="K70" s="309"/>
      <c r="L70" s="309"/>
      <c r="M70" s="309"/>
      <c r="N70" s="309"/>
      <c r="O70" s="309"/>
      <c r="P70" s="309"/>
      <c r="Q70" s="75" t="s">
        <v>71</v>
      </c>
      <c r="R70" s="309"/>
      <c r="S70" s="309"/>
      <c r="T70" s="309"/>
      <c r="U70" s="309"/>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307">
        <v>48</v>
      </c>
      <c r="I71" s="380"/>
      <c r="J71" s="71" t="s">
        <v>130</v>
      </c>
      <c r="K71" s="309"/>
      <c r="L71" s="309"/>
      <c r="M71" s="309"/>
      <c r="N71" s="309"/>
      <c r="O71" s="309"/>
      <c r="P71" s="309"/>
      <c r="Q71" s="309"/>
      <c r="R71" s="309"/>
      <c r="S71" s="75" t="s">
        <v>71</v>
      </c>
      <c r="T71" s="309"/>
      <c r="U71" s="309"/>
      <c r="V71" s="55"/>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306"/>
      <c r="M72" s="307"/>
      <c r="N72" s="306"/>
      <c r="O72" s="95"/>
      <c r="P72" s="306"/>
      <c r="Q72" s="306"/>
      <c r="R72" s="306"/>
      <c r="S72" s="306"/>
      <c r="T72" s="306"/>
      <c r="U72" s="79"/>
      <c r="V72" s="230"/>
      <c r="W72" s="3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308"/>
      <c r="L73" s="308"/>
      <c r="M73" s="308"/>
      <c r="N73" s="307"/>
      <c r="O73" s="75" t="s">
        <v>71</v>
      </c>
      <c r="P73" s="308"/>
      <c r="Q73" s="308"/>
      <c r="R73" s="308"/>
      <c r="S73" s="308"/>
      <c r="T73" s="308"/>
      <c r="U73" s="74"/>
      <c r="V73" s="228"/>
      <c r="W73" s="103"/>
      <c r="X73" s="81" t="s">
        <v>201</v>
      </c>
      <c r="Y73" s="81" t="s">
        <v>201</v>
      </c>
      <c r="Z73" s="81" t="s">
        <v>201</v>
      </c>
      <c r="AA73" s="81" t="s">
        <v>201</v>
      </c>
      <c r="AB73" s="81" t="s">
        <v>201</v>
      </c>
      <c r="AC73" s="81" t="s">
        <v>201</v>
      </c>
      <c r="AD73" s="81" t="s">
        <v>201</v>
      </c>
      <c r="AE73" s="80"/>
      <c r="AF73" s="259" t="s">
        <v>201</v>
      </c>
      <c r="AH73" s="61"/>
    </row>
    <row r="74" spans="2:34" ht="79.5" customHeight="1" x14ac:dyDescent="0.2">
      <c r="B74" s="169">
        <f t="shared" si="1"/>
        <v>23</v>
      </c>
      <c r="C74" s="167" t="s">
        <v>69</v>
      </c>
      <c r="D74" s="368" t="s">
        <v>116</v>
      </c>
      <c r="E74" s="369"/>
      <c r="F74" s="63" t="s">
        <v>85</v>
      </c>
      <c r="G74" s="141" t="s">
        <v>73</v>
      </c>
      <c r="H74" s="213">
        <v>40</v>
      </c>
      <c r="I74" s="205"/>
      <c r="J74" s="69" t="s">
        <v>128</v>
      </c>
      <c r="K74" s="308"/>
      <c r="L74" s="308"/>
      <c r="M74" s="308"/>
      <c r="N74" s="308"/>
      <c r="O74" s="82"/>
      <c r="P74" s="308"/>
      <c r="Q74" s="308"/>
      <c r="R74" s="307"/>
      <c r="S74" s="75" t="s">
        <v>71</v>
      </c>
      <c r="T74" s="308"/>
      <c r="U74" s="74"/>
      <c r="V74" s="228"/>
      <c r="W74" s="101" t="s">
        <v>72</v>
      </c>
      <c r="X74" s="81" t="s">
        <v>155</v>
      </c>
      <c r="Y74" s="58">
        <v>12</v>
      </c>
      <c r="Z74" s="130" t="s">
        <v>154</v>
      </c>
      <c r="AA74" s="130">
        <v>42993</v>
      </c>
      <c r="AB74" s="130">
        <v>42993</v>
      </c>
      <c r="AC74" s="130">
        <v>42993</v>
      </c>
      <c r="AD74" s="130" t="s">
        <v>154</v>
      </c>
      <c r="AE74" s="80" t="s">
        <v>72</v>
      </c>
      <c r="AF74" s="259" t="s">
        <v>240</v>
      </c>
      <c r="AH74" s="61"/>
    </row>
    <row r="75" spans="2:34" ht="42.75" customHeight="1" x14ac:dyDescent="0.2">
      <c r="B75" s="169">
        <f t="shared" si="1"/>
        <v>24</v>
      </c>
      <c r="C75" s="165" t="s">
        <v>69</v>
      </c>
      <c r="D75" s="368" t="s">
        <v>84</v>
      </c>
      <c r="E75" s="369"/>
      <c r="F75" s="63" t="s">
        <v>85</v>
      </c>
      <c r="G75" s="141" t="s">
        <v>24</v>
      </c>
      <c r="H75" s="307">
        <v>32</v>
      </c>
      <c r="I75" s="205"/>
      <c r="J75" s="69" t="s">
        <v>125</v>
      </c>
      <c r="K75" s="308"/>
      <c r="L75" s="75" t="s">
        <v>71</v>
      </c>
      <c r="M75" s="308"/>
      <c r="N75" s="308"/>
      <c r="O75" s="82"/>
      <c r="P75" s="308"/>
      <c r="Q75" s="308"/>
      <c r="R75" s="308"/>
      <c r="S75" s="308"/>
      <c r="T75" s="308"/>
      <c r="U75" s="74"/>
      <c r="V75" s="228"/>
      <c r="W75" s="101"/>
      <c r="X75" s="81"/>
      <c r="Y75" s="58"/>
      <c r="Z75" s="130"/>
      <c r="AA75" s="130"/>
      <c r="AB75" s="130"/>
      <c r="AC75" s="130"/>
      <c r="AD75" s="130"/>
      <c r="AE75" s="80"/>
      <c r="AF75" s="259" t="s">
        <v>154</v>
      </c>
      <c r="AH75" s="61"/>
    </row>
    <row r="76" spans="2:34" ht="42.75" customHeight="1" x14ac:dyDescent="0.2">
      <c r="B76" s="169">
        <f t="shared" si="1"/>
        <v>25</v>
      </c>
      <c r="C76" s="165" t="s">
        <v>69</v>
      </c>
      <c r="D76" s="368" t="s">
        <v>84</v>
      </c>
      <c r="E76" s="369"/>
      <c r="F76" s="63" t="s">
        <v>85</v>
      </c>
      <c r="G76" s="99" t="s">
        <v>29</v>
      </c>
      <c r="H76" s="307">
        <v>32</v>
      </c>
      <c r="I76" s="205"/>
      <c r="J76" s="69" t="s">
        <v>125</v>
      </c>
      <c r="K76" s="308"/>
      <c r="L76" s="308"/>
      <c r="M76" s="308"/>
      <c r="N76" s="308"/>
      <c r="O76" s="82"/>
      <c r="P76" s="308"/>
      <c r="Q76" s="75" t="s">
        <v>71</v>
      </c>
      <c r="R76" s="308"/>
      <c r="S76" s="308"/>
      <c r="T76" s="308"/>
      <c r="U76" s="74"/>
      <c r="V76" s="228"/>
      <c r="W76" s="101"/>
      <c r="X76" s="81"/>
      <c r="Y76" s="58"/>
      <c r="Z76" s="130"/>
      <c r="AA76" s="130"/>
      <c r="AB76" s="130"/>
      <c r="AC76" s="130"/>
      <c r="AD76" s="130"/>
      <c r="AE76" s="80"/>
      <c r="AF76" s="259" t="s">
        <v>154</v>
      </c>
      <c r="AH76" s="61"/>
    </row>
    <row r="77" spans="2:34" ht="36.75" customHeight="1" x14ac:dyDescent="0.2">
      <c r="B77" s="169">
        <f t="shared" si="1"/>
        <v>26</v>
      </c>
      <c r="C77" s="165" t="s">
        <v>69</v>
      </c>
      <c r="D77" s="368" t="s">
        <v>144</v>
      </c>
      <c r="E77" s="369"/>
      <c r="F77" s="63" t="s">
        <v>85</v>
      </c>
      <c r="G77" s="141"/>
      <c r="H77" s="307">
        <v>40</v>
      </c>
      <c r="I77" s="205"/>
      <c r="J77" s="69" t="s">
        <v>125</v>
      </c>
      <c r="K77" s="308"/>
      <c r="L77" s="308"/>
      <c r="M77" s="308"/>
      <c r="N77" s="308"/>
      <c r="O77" s="307"/>
      <c r="P77" s="308"/>
      <c r="Q77" s="74"/>
      <c r="R77" s="308"/>
      <c r="S77" s="308"/>
      <c r="T77" s="30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307">
        <v>32</v>
      </c>
      <c r="I78" s="205"/>
      <c r="J78" s="69" t="s">
        <v>128</v>
      </c>
      <c r="K78" s="75" t="s">
        <v>71</v>
      </c>
      <c r="L78" s="308"/>
      <c r="M78" s="308"/>
      <c r="N78" s="82"/>
      <c r="O78" s="82"/>
      <c r="P78" s="308"/>
      <c r="Q78" s="82"/>
      <c r="R78" s="82"/>
      <c r="S78" s="308"/>
      <c r="T78" s="308"/>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307">
        <v>32</v>
      </c>
      <c r="I79" s="205"/>
      <c r="J79" s="69" t="s">
        <v>128</v>
      </c>
      <c r="K79" s="82"/>
      <c r="L79" s="308"/>
      <c r="M79" s="308"/>
      <c r="N79" s="82"/>
      <c r="O79" s="82"/>
      <c r="P79" s="308"/>
      <c r="Q79" s="75" t="s">
        <v>71</v>
      </c>
      <c r="R79" s="18"/>
      <c r="S79" s="308"/>
      <c r="T79" s="308"/>
      <c r="U79" s="74"/>
      <c r="V79" s="139"/>
      <c r="W79" s="101"/>
      <c r="X79" s="57" t="s">
        <v>201</v>
      </c>
      <c r="Y79" s="57" t="s">
        <v>201</v>
      </c>
      <c r="Z79" s="57" t="s">
        <v>201</v>
      </c>
      <c r="AA79" s="57" t="s">
        <v>201</v>
      </c>
      <c r="AB79" s="57" t="s">
        <v>201</v>
      </c>
      <c r="AC79" s="57" t="s">
        <v>201</v>
      </c>
      <c r="AD79" s="57" t="s">
        <v>201</v>
      </c>
      <c r="AE79" s="80"/>
      <c r="AF79" s="259" t="s">
        <v>201</v>
      </c>
      <c r="AH79" s="61"/>
    </row>
    <row r="80" spans="2:34" ht="164.25" customHeight="1" x14ac:dyDescent="0.2">
      <c r="B80" s="169">
        <f t="shared" si="1"/>
        <v>29</v>
      </c>
      <c r="C80" s="216" t="s">
        <v>119</v>
      </c>
      <c r="D80" s="370" t="s">
        <v>120</v>
      </c>
      <c r="E80" s="370"/>
      <c r="F80" s="307" t="s">
        <v>85</v>
      </c>
      <c r="G80" s="141" t="s">
        <v>27</v>
      </c>
      <c r="H80" s="307">
        <v>32</v>
      </c>
      <c r="I80" s="205"/>
      <c r="J80" s="309" t="s">
        <v>133</v>
      </c>
      <c r="K80" s="308"/>
      <c r="L80" s="308"/>
      <c r="M80" s="308"/>
      <c r="N80" s="308"/>
      <c r="O80" s="75" t="s">
        <v>71</v>
      </c>
      <c r="P80" s="308"/>
      <c r="Q80" s="308"/>
      <c r="R80" s="308"/>
      <c r="S80" s="308"/>
      <c r="T80" s="308"/>
      <c r="U80" s="30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307" t="s">
        <v>85</v>
      </c>
      <c r="G81" s="141" t="s">
        <v>33</v>
      </c>
      <c r="H81" s="307">
        <v>32</v>
      </c>
      <c r="I81" s="205"/>
      <c r="J81" s="309" t="s">
        <v>133</v>
      </c>
      <c r="K81" s="308"/>
      <c r="L81" s="308"/>
      <c r="M81" s="308"/>
      <c r="N81" s="308"/>
      <c r="O81" s="308"/>
      <c r="P81" s="308"/>
      <c r="Q81" s="308"/>
      <c r="R81" s="308"/>
      <c r="S81" s="308"/>
      <c r="T81" s="30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307" t="s">
        <v>85</v>
      </c>
      <c r="G82" s="141" t="s">
        <v>25</v>
      </c>
      <c r="H82" s="307">
        <v>32</v>
      </c>
      <c r="I82" s="205"/>
      <c r="J82" s="309" t="s">
        <v>133</v>
      </c>
      <c r="K82" s="308"/>
      <c r="L82" s="308"/>
      <c r="M82" s="75" t="s">
        <v>71</v>
      </c>
      <c r="N82" s="308"/>
      <c r="O82" s="308"/>
      <c r="P82" s="308"/>
      <c r="Q82" s="308"/>
      <c r="R82" s="308"/>
      <c r="S82" s="308"/>
      <c r="T82" s="308"/>
      <c r="U82" s="308"/>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307" t="s">
        <v>85</v>
      </c>
      <c r="G83" s="141" t="s">
        <v>23</v>
      </c>
      <c r="H83" s="307">
        <v>32</v>
      </c>
      <c r="I83" s="205"/>
      <c r="J83" s="309" t="s">
        <v>133</v>
      </c>
      <c r="K83" s="75" t="s">
        <v>71</v>
      </c>
      <c r="L83" s="308"/>
      <c r="M83" s="307"/>
      <c r="N83" s="308"/>
      <c r="O83" s="308"/>
      <c r="P83" s="308"/>
      <c r="Q83" s="308"/>
      <c r="R83" s="308"/>
      <c r="S83" s="308"/>
      <c r="T83" s="308"/>
      <c r="U83" s="308"/>
      <c r="V83" s="228"/>
      <c r="W83" s="57"/>
      <c r="X83" s="57" t="s">
        <v>154</v>
      </c>
      <c r="Y83" s="57" t="s">
        <v>154</v>
      </c>
      <c r="Z83" s="57" t="s">
        <v>154</v>
      </c>
      <c r="AA83" s="57" t="s">
        <v>154</v>
      </c>
      <c r="AB83" s="57" t="s">
        <v>154</v>
      </c>
      <c r="AC83" s="57" t="s">
        <v>154</v>
      </c>
      <c r="AD83" s="57" t="s">
        <v>154</v>
      </c>
      <c r="AE83" s="57" t="s">
        <v>154</v>
      </c>
      <c r="AF83" s="259" t="s">
        <v>216</v>
      </c>
      <c r="AH83" s="61"/>
    </row>
    <row r="84" spans="2:34" ht="81.75" customHeight="1" x14ac:dyDescent="0.2">
      <c r="B84" s="169">
        <f>B82+1</f>
        <v>32</v>
      </c>
      <c r="C84" s="216" t="s">
        <v>52</v>
      </c>
      <c r="D84" s="366" t="s">
        <v>147</v>
      </c>
      <c r="E84" s="366"/>
      <c r="F84" s="307" t="s">
        <v>85</v>
      </c>
      <c r="G84" s="141" t="s">
        <v>23</v>
      </c>
      <c r="H84" s="307">
        <v>32</v>
      </c>
      <c r="I84" s="205"/>
      <c r="J84" s="309" t="s">
        <v>133</v>
      </c>
      <c r="K84" s="75" t="s">
        <v>71</v>
      </c>
      <c r="L84" s="308"/>
      <c r="M84" s="307"/>
      <c r="N84" s="308"/>
      <c r="O84" s="308"/>
      <c r="P84" s="308"/>
      <c r="Q84" s="308"/>
      <c r="R84" s="308"/>
      <c r="S84" s="308"/>
      <c r="T84" s="308"/>
      <c r="U84" s="308"/>
      <c r="V84" s="228"/>
      <c r="W84" s="101" t="s">
        <v>72</v>
      </c>
      <c r="X84" s="217" t="s">
        <v>164</v>
      </c>
      <c r="Y84" s="58">
        <v>12</v>
      </c>
      <c r="Z84" s="102" t="s">
        <v>201</v>
      </c>
      <c r="AA84" s="130" t="s">
        <v>153</v>
      </c>
      <c r="AB84" s="130" t="s">
        <v>153</v>
      </c>
      <c r="AC84" s="130" t="s">
        <v>153</v>
      </c>
      <c r="AD84" s="145" t="s">
        <v>201</v>
      </c>
      <c r="AE84" s="80" t="s">
        <v>72</v>
      </c>
      <c r="AF84" s="259" t="s">
        <v>220</v>
      </c>
      <c r="AH84" s="61"/>
    </row>
    <row r="85" spans="2:34" ht="83.25" customHeight="1" x14ac:dyDescent="0.2">
      <c r="B85" s="169">
        <f>B83+1</f>
        <v>33</v>
      </c>
      <c r="C85" s="216" t="s">
        <v>52</v>
      </c>
      <c r="D85" s="366" t="s">
        <v>147</v>
      </c>
      <c r="E85" s="366"/>
      <c r="F85" s="307" t="s">
        <v>85</v>
      </c>
      <c r="G85" s="141" t="s">
        <v>25</v>
      </c>
      <c r="H85" s="307">
        <v>32</v>
      </c>
      <c r="I85" s="205"/>
      <c r="J85" s="309" t="s">
        <v>133</v>
      </c>
      <c r="K85" s="307"/>
      <c r="L85" s="308"/>
      <c r="M85" s="75" t="s">
        <v>71</v>
      </c>
      <c r="N85" s="308"/>
      <c r="O85" s="308"/>
      <c r="P85" s="308"/>
      <c r="Q85" s="308"/>
      <c r="R85" s="308"/>
      <c r="S85" s="308"/>
      <c r="T85" s="308"/>
      <c r="U85" s="308"/>
      <c r="V85" s="228"/>
      <c r="W85" s="101" t="s">
        <v>72</v>
      </c>
      <c r="X85" s="217" t="s">
        <v>164</v>
      </c>
      <c r="Y85" s="58">
        <v>12</v>
      </c>
      <c r="Z85" s="102" t="s">
        <v>201</v>
      </c>
      <c r="AA85" s="130" t="s">
        <v>153</v>
      </c>
      <c r="AB85" s="130" t="s">
        <v>153</v>
      </c>
      <c r="AC85" s="130" t="s">
        <v>153</v>
      </c>
      <c r="AD85" s="145" t="s">
        <v>201</v>
      </c>
      <c r="AE85" s="80" t="s">
        <v>72</v>
      </c>
      <c r="AF85" s="259" t="s">
        <v>212</v>
      </c>
      <c r="AH85" s="61"/>
    </row>
    <row r="86" spans="2:34" ht="110.25" customHeight="1" x14ac:dyDescent="0.2">
      <c r="B86" s="169">
        <f t="shared" si="1"/>
        <v>34</v>
      </c>
      <c r="C86" s="216" t="s">
        <v>52</v>
      </c>
      <c r="D86" s="366" t="s">
        <v>147</v>
      </c>
      <c r="E86" s="366"/>
      <c r="F86" s="307" t="s">
        <v>85</v>
      </c>
      <c r="G86" s="141" t="s">
        <v>29</v>
      </c>
      <c r="H86" s="307">
        <v>32</v>
      </c>
      <c r="I86" s="205"/>
      <c r="J86" s="309" t="s">
        <v>133</v>
      </c>
      <c r="K86" s="307"/>
      <c r="L86" s="308"/>
      <c r="M86" s="307"/>
      <c r="N86" s="308"/>
      <c r="O86" s="308"/>
      <c r="P86" s="308"/>
      <c r="Q86" s="75" t="s">
        <v>71</v>
      </c>
      <c r="R86" s="308"/>
      <c r="S86" s="308"/>
      <c r="T86" s="308"/>
      <c r="U86" s="308"/>
      <c r="V86" s="228"/>
      <c r="W86" s="101" t="s">
        <v>72</v>
      </c>
      <c r="X86" s="217" t="s">
        <v>164</v>
      </c>
      <c r="Y86" s="58">
        <v>12</v>
      </c>
      <c r="Z86" s="102" t="s">
        <v>201</v>
      </c>
      <c r="AA86" s="130" t="s">
        <v>153</v>
      </c>
      <c r="AB86" s="130" t="s">
        <v>153</v>
      </c>
      <c r="AC86" s="130" t="s">
        <v>153</v>
      </c>
      <c r="AD86" s="145" t="s">
        <v>201</v>
      </c>
      <c r="AE86" s="80" t="s">
        <v>72</v>
      </c>
      <c r="AF86" s="259" t="s">
        <v>212</v>
      </c>
      <c r="AH86" s="61"/>
    </row>
    <row r="87" spans="2:34" ht="45.75" customHeight="1" x14ac:dyDescent="0.2">
      <c r="B87" s="169">
        <f t="shared" si="1"/>
        <v>35</v>
      </c>
      <c r="C87" s="216" t="s">
        <v>52</v>
      </c>
      <c r="D87" s="366" t="s">
        <v>147</v>
      </c>
      <c r="E87" s="366"/>
      <c r="F87" s="307" t="s">
        <v>85</v>
      </c>
      <c r="G87" s="141" t="s">
        <v>32</v>
      </c>
      <c r="H87" s="307">
        <v>32</v>
      </c>
      <c r="I87" s="205"/>
      <c r="J87" s="309" t="s">
        <v>133</v>
      </c>
      <c r="K87" s="307"/>
      <c r="L87" s="308"/>
      <c r="M87" s="307"/>
      <c r="N87" s="308"/>
      <c r="O87" s="308"/>
      <c r="P87" s="308"/>
      <c r="Q87" s="308"/>
      <c r="R87" s="308"/>
      <c r="S87" s="308"/>
      <c r="T87" s="75" t="s">
        <v>71</v>
      </c>
      <c r="U87" s="308"/>
      <c r="V87" s="228"/>
      <c r="W87" s="101"/>
      <c r="X87" s="217"/>
      <c r="Y87" s="66"/>
      <c r="Z87" s="102"/>
      <c r="AA87" s="102"/>
      <c r="AB87" s="102"/>
      <c r="AC87" s="102"/>
      <c r="AD87" s="102"/>
      <c r="AE87" s="62"/>
      <c r="AF87" s="259"/>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312"/>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26</v>
      </c>
      <c r="E99" s="111"/>
    </row>
    <row r="100" spans="2:5" ht="19.5" thickTop="1" thickBot="1" x14ac:dyDescent="0.25">
      <c r="B100" s="59" t="s">
        <v>72</v>
      </c>
      <c r="C100" s="200" t="s">
        <v>81</v>
      </c>
      <c r="D100" s="123">
        <f>COUNTIF(AE17:AE42,B100)</f>
        <v>11</v>
      </c>
      <c r="E100" s="5">
        <f>IFERROR(D100/D99,0)</f>
        <v>0.42307692307692307</v>
      </c>
    </row>
    <row r="101" spans="2:5" ht="19.5" thickTop="1" thickBot="1" x14ac:dyDescent="0.25">
      <c r="B101" s="59" t="s">
        <v>78</v>
      </c>
      <c r="C101" s="200" t="s">
        <v>82</v>
      </c>
      <c r="D101" s="112">
        <f>COUNTIF(AE17:AE42,B101)</f>
        <v>7</v>
      </c>
    </row>
    <row r="102" spans="2:5" ht="19.5" thickTop="1" thickBot="1" x14ac:dyDescent="0.25">
      <c r="B102" s="59" t="s">
        <v>74</v>
      </c>
      <c r="C102" s="201" t="s">
        <v>83</v>
      </c>
      <c r="D102" s="124">
        <f>D99-(D100+D101)</f>
        <v>8</v>
      </c>
    </row>
    <row r="103" spans="2:5" ht="21.75" thickTop="1" thickBot="1" x14ac:dyDescent="0.25">
      <c r="B103" s="110"/>
      <c r="C103" s="202" t="s">
        <v>109</v>
      </c>
      <c r="D103" s="113">
        <f>IFERROR((D100+D101)/D99,0)</f>
        <v>0.69230769230769229</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C47:D47"/>
    <mergeCell ref="C49:V49"/>
    <mergeCell ref="C50:C51"/>
    <mergeCell ref="D50:E51"/>
    <mergeCell ref="F50:I50"/>
    <mergeCell ref="J50:J51"/>
    <mergeCell ref="K50:V50"/>
    <mergeCell ref="J44:V44"/>
    <mergeCell ref="C45:D46"/>
    <mergeCell ref="G45:H45"/>
    <mergeCell ref="J45:V46"/>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W40 Z75:AE76 X71:AD71 W73 AE72:AE74">
    <cfRule type="cellIs" dxfId="968" priority="211" operator="equal">
      <formula>"Aplazada"</formula>
    </cfRule>
    <cfRule type="cellIs" dxfId="967" priority="212" operator="equal">
      <formula>"No"</formula>
    </cfRule>
    <cfRule type="cellIs" dxfId="966" priority="213" operator="equal">
      <formula>"Si"</formula>
    </cfRule>
  </conditionalFormatting>
  <conditionalFormatting sqref="B99:B102 AE17:AE19 W17:W19 W35:W42 AE35:AE40">
    <cfRule type="cellIs" dxfId="965" priority="210" operator="equal">
      <formula>"En ejecución"</formula>
    </cfRule>
  </conditionalFormatting>
  <conditionalFormatting sqref="AB36">
    <cfRule type="cellIs" dxfId="964" priority="191" operator="equal">
      <formula>"Aplazada"</formula>
    </cfRule>
    <cfRule type="cellIs" dxfId="963" priority="192" operator="equal">
      <formula>"No"</formula>
    </cfRule>
    <cfRule type="cellIs" dxfId="962" priority="193" operator="equal">
      <formula>"Si"</formula>
    </cfRule>
  </conditionalFormatting>
  <conditionalFormatting sqref="AC36">
    <cfRule type="cellIs" dxfId="961" priority="188" operator="equal">
      <formula>"Aplazada"</formula>
    </cfRule>
    <cfRule type="cellIs" dxfId="960" priority="189" operator="equal">
      <formula>"No"</formula>
    </cfRule>
    <cfRule type="cellIs" dxfId="959" priority="190" operator="equal">
      <formula>"Si"</formula>
    </cfRule>
  </conditionalFormatting>
  <conditionalFormatting sqref="X63 X52:AE52 X53:X54 W52:W54 AE71 X59:Y62 W64:AE70 W81:AE81 W75:X76 Z53:AE54 Z59:AE63 W58:W63 W78:X79 X72:X73 Z78:AE79 W74">
    <cfRule type="cellIs" dxfId="958" priority="145" operator="equal">
      <formula>"Aplazada"</formula>
    </cfRule>
    <cfRule type="cellIs" dxfId="957" priority="146" operator="equal">
      <formula>"No"</formula>
    </cfRule>
    <cfRule type="cellIs" dxfId="956" priority="147" operator="equal">
      <formula>"Si"</formula>
    </cfRule>
  </conditionalFormatting>
  <conditionalFormatting sqref="W58:W62 W64:W70 AE64:AE71 AE59:AE62">
    <cfRule type="cellIs" dxfId="955" priority="144" operator="equal">
      <formula>"En ejecución"</formula>
    </cfRule>
  </conditionalFormatting>
  <conditionalFormatting sqref="AH58:AH62 AH64:AH71 AH17:AH19 AH35:AH42">
    <cfRule type="cellIs" dxfId="954" priority="141" stopIfTrue="1" operator="equal">
      <formula>"Faltan Registros"</formula>
    </cfRule>
    <cfRule type="cellIs" dxfId="953" priority="142" stopIfTrue="1" operator="equal">
      <formula>"Completa"</formula>
    </cfRule>
    <cfRule type="cellIs" dxfId="952" priority="143" stopIfTrue="1" operator="equal">
      <formula>"Ninguno"</formula>
    </cfRule>
  </conditionalFormatting>
  <conditionalFormatting sqref="W57:X57 Z57:AE57 W56">
    <cfRule type="cellIs" dxfId="951" priority="134" operator="equal">
      <formula>"Aplazada"</formula>
    </cfRule>
    <cfRule type="cellIs" dxfId="950" priority="135" operator="equal">
      <formula>"No"</formula>
    </cfRule>
    <cfRule type="cellIs" dxfId="949" priority="136" operator="equal">
      <formula>"Si"</formula>
    </cfRule>
  </conditionalFormatting>
  <conditionalFormatting sqref="Y23:AD23 X26:AB26 X36:AA36 X24:AD24 X37:AC38 W19:X19 W17:AE18 Z19:AE19 Y35:AC35 AD25:AD26 X27:AD30 W23:W30 Y33:AC33 W33 AE33 Y39:AE40 W21:AE21 X25:AC25 AD35:AE38 AE23:AE30 W41:AE42">
    <cfRule type="cellIs" dxfId="948" priority="207" operator="equal">
      <formula>"Aplazada"</formula>
    </cfRule>
    <cfRule type="cellIs" dxfId="947" priority="208" operator="equal">
      <formula>"No"</formula>
    </cfRule>
    <cfRule type="cellIs" dxfId="946" priority="209" operator="equal">
      <formula>"Si"</formula>
    </cfRule>
  </conditionalFormatting>
  <conditionalFormatting sqref="AE42 W21 AE21 W23:W30 W33 AE33 AE23:AE30">
    <cfRule type="cellIs" dxfId="945" priority="206" operator="equal">
      <formula>"En ejecución"</formula>
    </cfRule>
  </conditionalFormatting>
  <conditionalFormatting sqref="AH21 AH23:AH30 AH33">
    <cfRule type="cellIs" dxfId="944" priority="203" stopIfTrue="1" operator="equal">
      <formula>"Faltan Registros"</formula>
    </cfRule>
    <cfRule type="cellIs" dxfId="943" priority="204" stopIfTrue="1" operator="equal">
      <formula>"Completa"</formula>
    </cfRule>
    <cfRule type="cellIs" dxfId="942" priority="205" stopIfTrue="1" operator="equal">
      <formula>"Ninguno"</formula>
    </cfRule>
  </conditionalFormatting>
  <conditionalFormatting sqref="W17">
    <cfRule type="cellIs" dxfId="941" priority="202" stopIfTrue="1" operator="equal">
      <formula>"Suspendida"</formula>
    </cfRule>
  </conditionalFormatting>
  <conditionalFormatting sqref="W29">
    <cfRule type="cellIs" dxfId="940" priority="201" stopIfTrue="1" operator="equal">
      <formula>"Suspendida"</formula>
    </cfRule>
  </conditionalFormatting>
  <conditionalFormatting sqref="AE29">
    <cfRule type="cellIs" dxfId="939" priority="200" stopIfTrue="1" operator="equal">
      <formula>"Suspendida"</formula>
    </cfRule>
  </conditionalFormatting>
  <conditionalFormatting sqref="W25">
    <cfRule type="cellIs" dxfId="938" priority="199" stopIfTrue="1" operator="equal">
      <formula>"Suspendida"</formula>
    </cfRule>
  </conditionalFormatting>
  <conditionalFormatting sqref="AE25">
    <cfRule type="cellIs" dxfId="937" priority="198" stopIfTrue="1" operator="equal">
      <formula>"Suspendida"</formula>
    </cfRule>
  </conditionalFormatting>
  <conditionalFormatting sqref="W36">
    <cfRule type="cellIs" dxfId="936" priority="197" stopIfTrue="1" operator="equal">
      <formula>"Suspendida"</formula>
    </cfRule>
  </conditionalFormatting>
  <conditionalFormatting sqref="AD33">
    <cfRule type="cellIs" dxfId="935" priority="194" operator="equal">
      <formula>"Aplazada"</formula>
    </cfRule>
    <cfRule type="cellIs" dxfId="934" priority="195" operator="equal">
      <formula>"No"</formula>
    </cfRule>
    <cfRule type="cellIs" dxfId="933" priority="196" operator="equal">
      <formula>"Si"</formula>
    </cfRule>
  </conditionalFormatting>
  <conditionalFormatting sqref="AC26">
    <cfRule type="cellIs" dxfId="932" priority="185" operator="equal">
      <formula>"Aplazada"</formula>
    </cfRule>
    <cfRule type="cellIs" dxfId="931" priority="186" operator="equal">
      <formula>"No"</formula>
    </cfRule>
    <cfRule type="cellIs" dxfId="930" priority="187" operator="equal">
      <formula>"Si"</formula>
    </cfRule>
  </conditionalFormatting>
  <conditionalFormatting sqref="AB20:AE20">
    <cfRule type="cellIs" dxfId="929" priority="182" operator="equal">
      <formula>"Aplazada"</formula>
    </cfRule>
    <cfRule type="cellIs" dxfId="928" priority="183" operator="equal">
      <formula>"No"</formula>
    </cfRule>
    <cfRule type="cellIs" dxfId="927" priority="184" operator="equal">
      <formula>"Si"</formula>
    </cfRule>
  </conditionalFormatting>
  <conditionalFormatting sqref="AE20">
    <cfRule type="cellIs" dxfId="926" priority="181" operator="equal">
      <formula>"En ejecución"</formula>
    </cfRule>
  </conditionalFormatting>
  <conditionalFormatting sqref="AH20">
    <cfRule type="cellIs" dxfId="925" priority="178" stopIfTrue="1" operator="equal">
      <formula>"Faltan Registros"</formula>
    </cfRule>
    <cfRule type="cellIs" dxfId="924" priority="179" stopIfTrue="1" operator="equal">
      <formula>"Completa"</formula>
    </cfRule>
    <cfRule type="cellIs" dxfId="923" priority="180" stopIfTrue="1" operator="equal">
      <formula>"Ninguno"</formula>
    </cfRule>
  </conditionalFormatting>
  <conditionalFormatting sqref="W20:AA20">
    <cfRule type="cellIs" dxfId="922" priority="175" operator="equal">
      <formula>"Aplazada"</formula>
    </cfRule>
    <cfRule type="cellIs" dxfId="921" priority="176" operator="equal">
      <formula>"No"</formula>
    </cfRule>
    <cfRule type="cellIs" dxfId="920" priority="177" operator="equal">
      <formula>"Si"</formula>
    </cfRule>
  </conditionalFormatting>
  <conditionalFormatting sqref="W20">
    <cfRule type="cellIs" dxfId="919" priority="174" operator="equal">
      <formula>"En ejecución"</formula>
    </cfRule>
  </conditionalFormatting>
  <conditionalFormatting sqref="W22:AE22">
    <cfRule type="cellIs" dxfId="918" priority="171" operator="equal">
      <formula>"Aplazada"</formula>
    </cfRule>
    <cfRule type="cellIs" dxfId="917" priority="172" operator="equal">
      <formula>"No"</formula>
    </cfRule>
    <cfRule type="cellIs" dxfId="916" priority="173" operator="equal">
      <formula>"Si"</formula>
    </cfRule>
  </conditionalFormatting>
  <conditionalFormatting sqref="W22 AE22">
    <cfRule type="cellIs" dxfId="915" priority="170" operator="equal">
      <formula>"En ejecución"</formula>
    </cfRule>
  </conditionalFormatting>
  <conditionalFormatting sqref="AH22">
    <cfRule type="cellIs" dxfId="914" priority="167" stopIfTrue="1" operator="equal">
      <formula>"Faltan Registros"</formula>
    </cfRule>
    <cfRule type="cellIs" dxfId="913" priority="168" stopIfTrue="1" operator="equal">
      <formula>"Completa"</formula>
    </cfRule>
    <cfRule type="cellIs" dxfId="912" priority="169" stopIfTrue="1" operator="equal">
      <formula>"Ninguno"</formula>
    </cfRule>
  </conditionalFormatting>
  <conditionalFormatting sqref="Y34:AC34 AE34 W34">
    <cfRule type="cellIs" dxfId="911" priority="164" operator="equal">
      <formula>"Aplazada"</formula>
    </cfRule>
    <cfRule type="cellIs" dxfId="910" priority="165" operator="equal">
      <formula>"No"</formula>
    </cfRule>
    <cfRule type="cellIs" dxfId="909" priority="166" operator="equal">
      <formula>"Si"</formula>
    </cfRule>
  </conditionalFormatting>
  <conditionalFormatting sqref="AE34 W34">
    <cfRule type="cellIs" dxfId="908" priority="163" operator="equal">
      <formula>"En ejecución"</formula>
    </cfRule>
  </conditionalFormatting>
  <conditionalFormatting sqref="AH34">
    <cfRule type="cellIs" dxfId="907" priority="160" stopIfTrue="1" operator="equal">
      <formula>"Faltan Registros"</formula>
    </cfRule>
    <cfRule type="cellIs" dxfId="906" priority="161" stopIfTrue="1" operator="equal">
      <formula>"Completa"</formula>
    </cfRule>
    <cfRule type="cellIs" dxfId="905" priority="162" stopIfTrue="1" operator="equal">
      <formula>"Ninguno"</formula>
    </cfRule>
  </conditionalFormatting>
  <conditionalFormatting sqref="AD34">
    <cfRule type="cellIs" dxfId="904" priority="157" operator="equal">
      <formula>"Aplazada"</formula>
    </cfRule>
    <cfRule type="cellIs" dxfId="903" priority="158" operator="equal">
      <formula>"No"</formula>
    </cfRule>
    <cfRule type="cellIs" dxfId="902" priority="159" operator="equal">
      <formula>"Si"</formula>
    </cfRule>
  </conditionalFormatting>
  <conditionalFormatting sqref="W31:AE32">
    <cfRule type="cellIs" dxfId="901" priority="154" operator="equal">
      <formula>"Aplazada"</formula>
    </cfRule>
    <cfRule type="cellIs" dxfId="900" priority="155" operator="equal">
      <formula>"No"</formula>
    </cfRule>
    <cfRule type="cellIs" dxfId="899" priority="156" operator="equal">
      <formula>"Si"</formula>
    </cfRule>
  </conditionalFormatting>
  <conditionalFormatting sqref="AE31:AE32 W31:W32">
    <cfRule type="cellIs" dxfId="898" priority="153" operator="equal">
      <formula>"En ejecución"</formula>
    </cfRule>
  </conditionalFormatting>
  <conditionalFormatting sqref="AH31:AH32">
    <cfRule type="cellIs" dxfId="897" priority="150" stopIfTrue="1" operator="equal">
      <formula>"Faltan Registros"</formula>
    </cfRule>
    <cfRule type="cellIs" dxfId="896" priority="151" stopIfTrue="1" operator="equal">
      <formula>"Completa"</formula>
    </cfRule>
    <cfRule type="cellIs" dxfId="895" priority="152" stopIfTrue="1" operator="equal">
      <formula>"Ninguno"</formula>
    </cfRule>
  </conditionalFormatting>
  <conditionalFormatting sqref="W31">
    <cfRule type="cellIs" dxfId="894" priority="149" stopIfTrue="1" operator="equal">
      <formula>"Suspendida"</formula>
    </cfRule>
  </conditionalFormatting>
  <conditionalFormatting sqref="AE31">
    <cfRule type="cellIs" dxfId="893" priority="148" stopIfTrue="1" operator="equal">
      <formula>"Suspendida"</formula>
    </cfRule>
  </conditionalFormatting>
  <conditionalFormatting sqref="AH63 AH52:AH55 AH78:AH83 AH72:AH76 AH85">
    <cfRule type="cellIs" dxfId="892" priority="138" stopIfTrue="1" operator="equal">
      <formula>"Faltan Registros"</formula>
    </cfRule>
    <cfRule type="cellIs" dxfId="891" priority="139" stopIfTrue="1" operator="equal">
      <formula>"Completa"</formula>
    </cfRule>
    <cfRule type="cellIs" dxfId="890" priority="140" stopIfTrue="1" operator="equal">
      <formula>"Ninguno"</formula>
    </cfRule>
  </conditionalFormatting>
  <conditionalFormatting sqref="W73">
    <cfRule type="cellIs" dxfId="889" priority="137" operator="equal">
      <formula>"En ejecución"</formula>
    </cfRule>
  </conditionalFormatting>
  <conditionalFormatting sqref="AH56:AH57">
    <cfRule type="cellIs" dxfId="888" priority="131" stopIfTrue="1" operator="equal">
      <formula>"Faltan Registros"</formula>
    </cfRule>
    <cfRule type="cellIs" dxfId="887" priority="132" stopIfTrue="1" operator="equal">
      <formula>"Completa"</formula>
    </cfRule>
    <cfRule type="cellIs" dxfId="886" priority="133" stopIfTrue="1" operator="equal">
      <formula>"Ninguno"</formula>
    </cfRule>
  </conditionalFormatting>
  <conditionalFormatting sqref="W77:X77 Z77:AE77">
    <cfRule type="cellIs" dxfId="885" priority="128" operator="equal">
      <formula>"Aplazada"</formula>
    </cfRule>
    <cfRule type="cellIs" dxfId="884" priority="129" operator="equal">
      <formula>"No"</formula>
    </cfRule>
    <cfRule type="cellIs" dxfId="883" priority="130" operator="equal">
      <formula>"Si"</formula>
    </cfRule>
  </conditionalFormatting>
  <conditionalFormatting sqref="AH77">
    <cfRule type="cellIs" dxfId="882" priority="125" stopIfTrue="1" operator="equal">
      <formula>"Faltan Registros"</formula>
    </cfRule>
    <cfRule type="cellIs" dxfId="881" priority="126" stopIfTrue="1" operator="equal">
      <formula>"Completa"</formula>
    </cfRule>
    <cfRule type="cellIs" dxfId="880" priority="127" stopIfTrue="1" operator="equal">
      <formula>"Ninguno"</formula>
    </cfRule>
  </conditionalFormatting>
  <conditionalFormatting sqref="AH86">
    <cfRule type="cellIs" dxfId="879" priority="122" stopIfTrue="1" operator="equal">
      <formula>"Faltan Registros"</formula>
    </cfRule>
    <cfRule type="cellIs" dxfId="878" priority="123" stopIfTrue="1" operator="equal">
      <formula>"Completa"</formula>
    </cfRule>
    <cfRule type="cellIs" dxfId="877" priority="124" stopIfTrue="1" operator="equal">
      <formula>"Ninguno"</formula>
    </cfRule>
  </conditionalFormatting>
  <conditionalFormatting sqref="AH87:AH88">
    <cfRule type="cellIs" dxfId="876" priority="119" stopIfTrue="1" operator="equal">
      <formula>"Faltan Registros"</formula>
    </cfRule>
    <cfRule type="cellIs" dxfId="875" priority="120" stopIfTrue="1" operator="equal">
      <formula>"Completa"</formula>
    </cfRule>
    <cfRule type="cellIs" dxfId="874" priority="121" stopIfTrue="1" operator="equal">
      <formula>"Ninguno"</formula>
    </cfRule>
  </conditionalFormatting>
  <conditionalFormatting sqref="W87:X87 Z87:AE87">
    <cfRule type="cellIs" dxfId="873" priority="116" operator="equal">
      <formula>"Aplazada"</formula>
    </cfRule>
    <cfRule type="cellIs" dxfId="872" priority="117" operator="equal">
      <formula>"No"</formula>
    </cfRule>
    <cfRule type="cellIs" dxfId="871" priority="118" operator="equal">
      <formula>"Si"</formula>
    </cfRule>
  </conditionalFormatting>
  <conditionalFormatting sqref="AH84">
    <cfRule type="cellIs" dxfId="870" priority="113" stopIfTrue="1" operator="equal">
      <formula>"Faltan Registros"</formula>
    </cfRule>
    <cfRule type="cellIs" dxfId="869" priority="114" stopIfTrue="1" operator="equal">
      <formula>"Completa"</formula>
    </cfRule>
    <cfRule type="cellIs" dxfId="868" priority="115" stopIfTrue="1" operator="equal">
      <formula>"Ninguno"</formula>
    </cfRule>
  </conditionalFormatting>
  <conditionalFormatting sqref="W88:X88 Z88:AE88">
    <cfRule type="cellIs" dxfId="867" priority="110" operator="equal">
      <formula>"Aplazada"</formula>
    </cfRule>
    <cfRule type="cellIs" dxfId="866" priority="111" operator="equal">
      <formula>"No"</formula>
    </cfRule>
    <cfRule type="cellIs" dxfId="865" priority="112" operator="equal">
      <formula>"Si"</formula>
    </cfRule>
  </conditionalFormatting>
  <conditionalFormatting sqref="AE41">
    <cfRule type="cellIs" dxfId="864" priority="109" operator="equal">
      <formula>"En ejecución"</formula>
    </cfRule>
  </conditionalFormatting>
  <conditionalFormatting sqref="W55:X55 Z55:AE55">
    <cfRule type="cellIs" dxfId="863" priority="106" operator="equal">
      <formula>"Aplazada"</formula>
    </cfRule>
    <cfRule type="cellIs" dxfId="862" priority="107" operator="equal">
      <formula>"No"</formula>
    </cfRule>
    <cfRule type="cellIs" dxfId="861" priority="108" operator="equal">
      <formula>"Si"</formula>
    </cfRule>
  </conditionalFormatting>
  <conditionalFormatting sqref="X56">
    <cfRule type="cellIs" dxfId="860" priority="103" operator="equal">
      <formula>"Aplazada"</formula>
    </cfRule>
    <cfRule type="cellIs" dxfId="859" priority="104" operator="equal">
      <formula>"No"</formula>
    </cfRule>
    <cfRule type="cellIs" dxfId="858" priority="105" operator="equal">
      <formula>"Si"</formula>
    </cfRule>
  </conditionalFormatting>
  <conditionalFormatting sqref="Y56:AE56">
    <cfRule type="cellIs" dxfId="857" priority="100" operator="equal">
      <formula>"Aplazada"</formula>
    </cfRule>
    <cfRule type="cellIs" dxfId="856" priority="101" operator="equal">
      <formula>"No"</formula>
    </cfRule>
    <cfRule type="cellIs" dxfId="855" priority="102" operator="equal">
      <formula>"Si"</formula>
    </cfRule>
  </conditionalFormatting>
  <conditionalFormatting sqref="X58">
    <cfRule type="cellIs" dxfId="854" priority="97" operator="equal">
      <formula>"Aplazada"</formula>
    </cfRule>
    <cfRule type="cellIs" dxfId="853" priority="98" operator="equal">
      <formula>"No"</formula>
    </cfRule>
    <cfRule type="cellIs" dxfId="852" priority="99" operator="equal">
      <formula>"Si"</formula>
    </cfRule>
  </conditionalFormatting>
  <conditionalFormatting sqref="Y58:AE58">
    <cfRule type="cellIs" dxfId="851" priority="94" operator="equal">
      <formula>"Aplazada"</formula>
    </cfRule>
    <cfRule type="cellIs" dxfId="850" priority="95" operator="equal">
      <formula>"No"</formula>
    </cfRule>
    <cfRule type="cellIs" dxfId="849" priority="96" operator="equal">
      <formula>"Si"</formula>
    </cfRule>
  </conditionalFormatting>
  <conditionalFormatting sqref="W80">
    <cfRule type="cellIs" dxfId="848" priority="91" operator="equal">
      <formula>"Aplazada"</formula>
    </cfRule>
    <cfRule type="cellIs" dxfId="847" priority="92" operator="equal">
      <formula>"No"</formula>
    </cfRule>
    <cfRule type="cellIs" dxfId="846" priority="93" operator="equal">
      <formula>"Si"</formula>
    </cfRule>
  </conditionalFormatting>
  <conditionalFormatting sqref="AE80">
    <cfRule type="cellIs" dxfId="845" priority="88" operator="equal">
      <formula>"Aplazada"</formula>
    </cfRule>
    <cfRule type="cellIs" dxfId="844" priority="89" operator="equal">
      <formula>"No"</formula>
    </cfRule>
    <cfRule type="cellIs" dxfId="843" priority="90" operator="equal">
      <formula>"Si"</formula>
    </cfRule>
  </conditionalFormatting>
  <conditionalFormatting sqref="X80">
    <cfRule type="cellIs" dxfId="842" priority="85" operator="equal">
      <formula>"Aplazada"</formula>
    </cfRule>
    <cfRule type="cellIs" dxfId="841" priority="86" operator="equal">
      <formula>"No"</formula>
    </cfRule>
    <cfRule type="cellIs" dxfId="840" priority="87" operator="equal">
      <formula>"Si"</formula>
    </cfRule>
  </conditionalFormatting>
  <conditionalFormatting sqref="Z80:AD80">
    <cfRule type="cellIs" dxfId="839" priority="82" operator="equal">
      <formula>"Aplazada"</formula>
    </cfRule>
    <cfRule type="cellIs" dxfId="838" priority="83" operator="equal">
      <formula>"No"</formula>
    </cfRule>
    <cfRule type="cellIs" dxfId="837" priority="84" operator="equal">
      <formula>"Si"</formula>
    </cfRule>
  </conditionalFormatting>
  <conditionalFormatting sqref="W82">
    <cfRule type="cellIs" dxfId="836" priority="79" operator="equal">
      <formula>"Aplazada"</formula>
    </cfRule>
    <cfRule type="cellIs" dxfId="835" priority="80" operator="equal">
      <formula>"No"</formula>
    </cfRule>
    <cfRule type="cellIs" dxfId="834" priority="81" operator="equal">
      <formula>"Si"</formula>
    </cfRule>
  </conditionalFormatting>
  <conditionalFormatting sqref="X82:AE82">
    <cfRule type="cellIs" dxfId="833" priority="76" operator="equal">
      <formula>"Aplazada"</formula>
    </cfRule>
    <cfRule type="cellIs" dxfId="832" priority="77" operator="equal">
      <formula>"No"</formula>
    </cfRule>
    <cfRule type="cellIs" dxfId="831" priority="78" operator="equal">
      <formula>"Si"</formula>
    </cfRule>
  </conditionalFormatting>
  <conditionalFormatting sqref="W83">
    <cfRule type="cellIs" dxfId="830" priority="73" operator="equal">
      <formula>"Aplazada"</formula>
    </cfRule>
    <cfRule type="cellIs" dxfId="829" priority="74" operator="equal">
      <formula>"No"</formula>
    </cfRule>
    <cfRule type="cellIs" dxfId="828" priority="75" operator="equal">
      <formula>"Si"</formula>
    </cfRule>
  </conditionalFormatting>
  <conditionalFormatting sqref="X83:AE83">
    <cfRule type="cellIs" dxfId="827" priority="70" operator="equal">
      <formula>"Aplazada"</formula>
    </cfRule>
    <cfRule type="cellIs" dxfId="826" priority="71" operator="equal">
      <formula>"No"</formula>
    </cfRule>
    <cfRule type="cellIs" dxfId="825" priority="72" operator="equal">
      <formula>"Si"</formula>
    </cfRule>
  </conditionalFormatting>
  <conditionalFormatting sqref="W84">
    <cfRule type="cellIs" dxfId="824" priority="67" operator="equal">
      <formula>"Aplazada"</formula>
    </cfRule>
    <cfRule type="cellIs" dxfId="823" priority="68" operator="equal">
      <formula>"No"</formula>
    </cfRule>
    <cfRule type="cellIs" dxfId="822" priority="69" operator="equal">
      <formula>"Si"</formula>
    </cfRule>
  </conditionalFormatting>
  <conditionalFormatting sqref="X84">
    <cfRule type="cellIs" dxfId="821" priority="64" operator="equal">
      <formula>"Aplazada"</formula>
    </cfRule>
    <cfRule type="cellIs" dxfId="820" priority="65" operator="equal">
      <formula>"No"</formula>
    </cfRule>
    <cfRule type="cellIs" dxfId="819" priority="66" operator="equal">
      <formula>"Si"</formula>
    </cfRule>
  </conditionalFormatting>
  <conditionalFormatting sqref="Z84:AD84">
    <cfRule type="cellIs" dxfId="818" priority="61" operator="equal">
      <formula>"Aplazada"</formula>
    </cfRule>
    <cfRule type="cellIs" dxfId="817" priority="62" operator="equal">
      <formula>"No"</formula>
    </cfRule>
    <cfRule type="cellIs" dxfId="816" priority="63" operator="equal">
      <formula>"Si"</formula>
    </cfRule>
  </conditionalFormatting>
  <conditionalFormatting sqref="W85">
    <cfRule type="cellIs" dxfId="815" priority="58" operator="equal">
      <formula>"Aplazada"</formula>
    </cfRule>
    <cfRule type="cellIs" dxfId="814" priority="59" operator="equal">
      <formula>"No"</formula>
    </cfRule>
    <cfRule type="cellIs" dxfId="813" priority="60" operator="equal">
      <formula>"Si"</formula>
    </cfRule>
  </conditionalFormatting>
  <conditionalFormatting sqref="X85">
    <cfRule type="cellIs" dxfId="812" priority="55" operator="equal">
      <formula>"Aplazada"</formula>
    </cfRule>
    <cfRule type="cellIs" dxfId="811" priority="56" operator="equal">
      <formula>"No"</formula>
    </cfRule>
    <cfRule type="cellIs" dxfId="810" priority="57" operator="equal">
      <formula>"Si"</formula>
    </cfRule>
  </conditionalFormatting>
  <conditionalFormatting sqref="Z85:AD85">
    <cfRule type="cellIs" dxfId="809" priority="52" operator="equal">
      <formula>"Aplazada"</formula>
    </cfRule>
    <cfRule type="cellIs" dxfId="808" priority="53" operator="equal">
      <formula>"No"</formula>
    </cfRule>
    <cfRule type="cellIs" dxfId="807" priority="54" operator="equal">
      <formula>"Si"</formula>
    </cfRule>
  </conditionalFormatting>
  <conditionalFormatting sqref="AE84">
    <cfRule type="cellIs" dxfId="806" priority="49" operator="equal">
      <formula>"Aplazada"</formula>
    </cfRule>
    <cfRule type="cellIs" dxfId="805" priority="50" operator="equal">
      <formula>"No"</formula>
    </cfRule>
    <cfRule type="cellIs" dxfId="804" priority="51" operator="equal">
      <formula>"Si"</formula>
    </cfRule>
  </conditionalFormatting>
  <conditionalFormatting sqref="AE85">
    <cfRule type="cellIs" dxfId="803" priority="46" operator="equal">
      <formula>"Aplazada"</formula>
    </cfRule>
    <cfRule type="cellIs" dxfId="802" priority="47" operator="equal">
      <formula>"No"</formula>
    </cfRule>
    <cfRule type="cellIs" dxfId="801" priority="48" operator="equal">
      <formula>"Si"</formula>
    </cfRule>
  </conditionalFormatting>
  <conditionalFormatting sqref="W86">
    <cfRule type="cellIs" dxfId="800" priority="43" operator="equal">
      <formula>"Aplazada"</formula>
    </cfRule>
    <cfRule type="cellIs" dxfId="799" priority="44" operator="equal">
      <formula>"No"</formula>
    </cfRule>
    <cfRule type="cellIs" dxfId="798" priority="45" operator="equal">
      <formula>"Si"</formula>
    </cfRule>
  </conditionalFormatting>
  <conditionalFormatting sqref="X86">
    <cfRule type="cellIs" dxfId="797" priority="40" operator="equal">
      <formula>"Aplazada"</formula>
    </cfRule>
    <cfRule type="cellIs" dxfId="796" priority="41" operator="equal">
      <formula>"No"</formula>
    </cfRule>
    <cfRule type="cellIs" dxfId="795" priority="42" operator="equal">
      <formula>"Si"</formula>
    </cfRule>
  </conditionalFormatting>
  <conditionalFormatting sqref="Z86:AD86">
    <cfRule type="cellIs" dxfId="794" priority="37" operator="equal">
      <formula>"Aplazada"</formula>
    </cfRule>
    <cfRule type="cellIs" dxfId="793" priority="38" operator="equal">
      <formula>"No"</formula>
    </cfRule>
    <cfRule type="cellIs" dxfId="792" priority="39" operator="equal">
      <formula>"Si"</formula>
    </cfRule>
  </conditionalFormatting>
  <conditionalFormatting sqref="AE86">
    <cfRule type="cellIs" dxfId="791" priority="34" operator="equal">
      <formula>"Aplazada"</formula>
    </cfRule>
    <cfRule type="cellIs" dxfId="790" priority="35" operator="equal">
      <formula>"No"</formula>
    </cfRule>
    <cfRule type="cellIs" dxfId="789" priority="36" operator="equal">
      <formula>"Si"</formula>
    </cfRule>
  </conditionalFormatting>
  <conditionalFormatting sqref="X82">
    <cfRule type="cellIs" dxfId="788" priority="31" operator="equal">
      <formula>"Aplazada"</formula>
    </cfRule>
    <cfRule type="cellIs" dxfId="787" priority="32" operator="equal">
      <formula>"No"</formula>
    </cfRule>
    <cfRule type="cellIs" dxfId="786" priority="33" operator="equal">
      <formula>"Si"</formula>
    </cfRule>
  </conditionalFormatting>
  <conditionalFormatting sqref="X83">
    <cfRule type="cellIs" dxfId="785" priority="28" operator="equal">
      <formula>"Aplazada"</formula>
    </cfRule>
    <cfRule type="cellIs" dxfId="784" priority="29" operator="equal">
      <formula>"No"</formula>
    </cfRule>
    <cfRule type="cellIs" dxfId="783" priority="30" operator="equal">
      <formula>"Si"</formula>
    </cfRule>
  </conditionalFormatting>
  <conditionalFormatting sqref="Y72:Y73">
    <cfRule type="cellIs" dxfId="782" priority="25" operator="equal">
      <formula>"Aplazada"</formula>
    </cfRule>
    <cfRule type="cellIs" dxfId="781" priority="26" operator="equal">
      <formula>"No"</formula>
    </cfRule>
    <cfRule type="cellIs" dxfId="780" priority="27" operator="equal">
      <formula>"Si"</formula>
    </cfRule>
  </conditionalFormatting>
  <conditionalFormatting sqref="Z72:Z73">
    <cfRule type="cellIs" dxfId="779" priority="22" operator="equal">
      <formula>"Aplazada"</formula>
    </cfRule>
    <cfRule type="cellIs" dxfId="778" priority="23" operator="equal">
      <formula>"No"</formula>
    </cfRule>
    <cfRule type="cellIs" dxfId="777" priority="24" operator="equal">
      <formula>"Si"</formula>
    </cfRule>
  </conditionalFormatting>
  <conditionalFormatting sqref="AA72:AA73">
    <cfRule type="cellIs" dxfId="776" priority="19" operator="equal">
      <formula>"Aplazada"</formula>
    </cfRule>
    <cfRule type="cellIs" dxfId="775" priority="20" operator="equal">
      <formula>"No"</formula>
    </cfRule>
    <cfRule type="cellIs" dxfId="774" priority="21" operator="equal">
      <formula>"Si"</formula>
    </cfRule>
  </conditionalFormatting>
  <conditionalFormatting sqref="AB72:AB73">
    <cfRule type="cellIs" dxfId="773" priority="16" operator="equal">
      <formula>"Aplazada"</formula>
    </cfRule>
    <cfRule type="cellIs" dxfId="772" priority="17" operator="equal">
      <formula>"No"</formula>
    </cfRule>
    <cfRule type="cellIs" dxfId="771" priority="18" operator="equal">
      <formula>"Si"</formula>
    </cfRule>
  </conditionalFormatting>
  <conditionalFormatting sqref="AC72:AC73">
    <cfRule type="cellIs" dxfId="770" priority="13" operator="equal">
      <formula>"Aplazada"</formula>
    </cfRule>
    <cfRule type="cellIs" dxfId="769" priority="14" operator="equal">
      <formula>"No"</formula>
    </cfRule>
    <cfRule type="cellIs" dxfId="768" priority="15" operator="equal">
      <formula>"Si"</formula>
    </cfRule>
  </conditionalFormatting>
  <conditionalFormatting sqref="AD72:AD73">
    <cfRule type="cellIs" dxfId="767" priority="10" operator="equal">
      <formula>"Aplazada"</formula>
    </cfRule>
    <cfRule type="cellIs" dxfId="766" priority="11" operator="equal">
      <formula>"No"</formula>
    </cfRule>
    <cfRule type="cellIs" dxfId="765" priority="12" operator="equal">
      <formula>"Si"</formula>
    </cfRule>
  </conditionalFormatting>
  <conditionalFormatting sqref="Y78:Y79">
    <cfRule type="cellIs" dxfId="764" priority="7" operator="equal">
      <formula>"Aplazada"</formula>
    </cfRule>
    <cfRule type="cellIs" dxfId="763" priority="8" operator="equal">
      <formula>"No"</formula>
    </cfRule>
    <cfRule type="cellIs" dxfId="762" priority="9" operator="equal">
      <formula>"Si"</formula>
    </cfRule>
  </conditionalFormatting>
  <conditionalFormatting sqref="Z74:AD74">
    <cfRule type="cellIs" dxfId="761" priority="4" operator="equal">
      <formula>"Aplazada"</formula>
    </cfRule>
    <cfRule type="cellIs" dxfId="760" priority="5" operator="equal">
      <formula>"No"</formula>
    </cfRule>
    <cfRule type="cellIs" dxfId="759" priority="6" operator="equal">
      <formula>"Si"</formula>
    </cfRule>
  </conditionalFormatting>
  <conditionalFormatting sqref="X74">
    <cfRule type="cellIs" dxfId="758" priority="1" operator="equal">
      <formula>"Aplazada"</formula>
    </cfRule>
    <cfRule type="cellIs" dxfId="757" priority="2" operator="equal">
      <formula>"No"</formula>
    </cfRule>
    <cfRule type="cellIs" dxfId="756" priority="3" operator="equal">
      <formula>"Si"</formula>
    </cfRule>
  </conditionalFormatting>
  <dataValidations count="6">
    <dataValidation type="list" allowBlank="1" showInputMessage="1" showErrorMessage="1" sqref="AE17 AE29 AE25 AE31 W62 W66 W73 W17:W42 AE41">
      <formula1>"En ejecución,Si,No,Aplazada,Suspendida"</formula1>
    </dataValidation>
    <dataValidation type="list" allowBlank="1" showInputMessage="1" showErrorMessage="1" sqref="AH17:AH42 AH52:AH88">
      <formula1>"Completa, Faltan Registros, Ninguno"</formula1>
    </dataValidation>
    <dataValidation type="list" allowBlank="1" showInputMessage="1" showErrorMessage="1" sqref="B99:B102 AE42 AE30 AE26:AE28 AE32:AE40 AE64:AE71 AE18:AE24 AE59:AE62">
      <formula1>"En Ejecución,Si,No,Aplazada"</formula1>
    </dataValidation>
    <dataValidation type="list" allowBlank="1" showInputMessage="1" showErrorMessage="1" sqref="AA57:AC57 AE63 W79 W81 AE57 W53:W57 AE52:AE55 AC53:AC55 AB52:AB55 AA53:AA55 AA80:AC80 AE72:AE81 AE84:AE88 AA84:AC86">
      <formula1>"Si,No,Aplazada"</formula1>
    </dataValidation>
    <dataValidation type="list" allowBlank="1" showInputMessage="1" showErrorMessage="1" sqref="F31 F33 F23 F35 F17 F27 F25 F29 F41 F21 F37 F19 F39">
      <formula1>"1,2,3,4"</formula1>
    </dataValidation>
    <dataValidation type="list" allowBlank="1" showInputMessage="1" showErrorMessage="1" sqref="W84:W88 W52 W58:W61 W63:W65 W67:W70 W80 W74:W78">
      <formula1>"Si,No,Aplazada, Suspendida"</formula1>
    </dataValidation>
  </dataValidation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J75" zoomScale="68" zoomScaleNormal="68" workbookViewId="0">
      <selection activeCell="AE88" sqref="AE88"/>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302">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303"/>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54.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43038</v>
      </c>
      <c r="Z15" s="462"/>
      <c r="AA15" s="463" t="s">
        <v>17</v>
      </c>
      <c r="AB15" s="463"/>
      <c r="AC15" s="463"/>
      <c r="AD15" s="463"/>
      <c r="AE15" s="463"/>
      <c r="AF15" s="464"/>
    </row>
    <row r="16" spans="1:36" ht="133.5"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306">
        <v>80</v>
      </c>
      <c r="I17" s="443">
        <f>F17*H17</f>
        <v>160</v>
      </c>
      <c r="J17" s="53" t="s">
        <v>125</v>
      </c>
      <c r="K17" s="305"/>
      <c r="L17" s="305"/>
      <c r="M17" s="54"/>
      <c r="N17" s="75" t="s">
        <v>71</v>
      </c>
      <c r="O17" s="304"/>
      <c r="P17" s="304"/>
      <c r="Q17" s="305"/>
      <c r="R17" s="305"/>
      <c r="S17" s="305"/>
      <c r="T17" s="305"/>
      <c r="U17" s="213"/>
      <c r="V17" s="55"/>
      <c r="W17" s="56" t="s">
        <v>72</v>
      </c>
      <c r="X17" s="57" t="s">
        <v>151</v>
      </c>
      <c r="Y17" s="58">
        <v>80</v>
      </c>
      <c r="Z17" s="130">
        <v>42851</v>
      </c>
      <c r="AA17" s="130">
        <v>42852</v>
      </c>
      <c r="AB17" s="130">
        <v>42886</v>
      </c>
      <c r="AC17" s="130">
        <v>42886</v>
      </c>
      <c r="AD17" s="53" t="s">
        <v>152</v>
      </c>
      <c r="AE17" s="114" t="s">
        <v>72</v>
      </c>
      <c r="AF17" s="60" t="s">
        <v>154</v>
      </c>
      <c r="AH17" s="61"/>
    </row>
    <row r="18" spans="2:34" ht="95.25" customHeight="1" x14ac:dyDescent="0.2">
      <c r="B18" s="51">
        <v>2</v>
      </c>
      <c r="C18" s="182" t="s">
        <v>43</v>
      </c>
      <c r="D18" s="422" t="s">
        <v>126</v>
      </c>
      <c r="E18" s="423"/>
      <c r="F18" s="437"/>
      <c r="G18" s="52" t="s">
        <v>73</v>
      </c>
      <c r="H18" s="306">
        <v>80</v>
      </c>
      <c r="I18" s="377"/>
      <c r="J18" s="53" t="s">
        <v>125</v>
      </c>
      <c r="K18" s="305"/>
      <c r="L18" s="213"/>
      <c r="M18" s="213"/>
      <c r="N18" s="136"/>
      <c r="O18" s="213"/>
      <c r="P18" s="213"/>
      <c r="Q18" s="213"/>
      <c r="R18" s="213"/>
      <c r="S18" s="75" t="s">
        <v>71</v>
      </c>
      <c r="T18" s="213"/>
      <c r="V18" s="55"/>
      <c r="W18" s="56" t="s">
        <v>72</v>
      </c>
      <c r="X18" s="57" t="s">
        <v>151</v>
      </c>
      <c r="Y18" s="58">
        <v>100</v>
      </c>
      <c r="Z18" s="130">
        <v>42977</v>
      </c>
      <c r="AA18" s="130">
        <v>42985</v>
      </c>
      <c r="AB18" s="130">
        <v>43039</v>
      </c>
      <c r="AC18" s="130">
        <v>43039</v>
      </c>
      <c r="AD18" s="53" t="s">
        <v>226</v>
      </c>
      <c r="AE18" s="117" t="s">
        <v>72</v>
      </c>
      <c r="AF18" s="131" t="s">
        <v>154</v>
      </c>
      <c r="AH18" s="61"/>
    </row>
    <row r="19" spans="2:34" ht="148.5" customHeight="1" x14ac:dyDescent="0.2">
      <c r="B19" s="51">
        <v>3</v>
      </c>
      <c r="C19" s="182" t="s">
        <v>45</v>
      </c>
      <c r="D19" s="434" t="s">
        <v>132</v>
      </c>
      <c r="E19" s="435"/>
      <c r="F19" s="63">
        <v>1</v>
      </c>
      <c r="G19" s="64" t="s">
        <v>25</v>
      </c>
      <c r="H19" s="308">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105" customHeight="1" x14ac:dyDescent="0.2">
      <c r="B20" s="51">
        <v>4</v>
      </c>
      <c r="C20" s="182" t="s">
        <v>45</v>
      </c>
      <c r="D20" s="434" t="s">
        <v>126</v>
      </c>
      <c r="E20" s="435"/>
      <c r="F20" s="305"/>
      <c r="G20" s="64" t="s">
        <v>30</v>
      </c>
      <c r="H20" s="308">
        <v>80</v>
      </c>
      <c r="I20" s="306"/>
      <c r="J20" s="65" t="s">
        <v>128</v>
      </c>
      <c r="K20" s="309"/>
      <c r="L20" s="307"/>
      <c r="M20" s="307"/>
      <c r="N20" s="136"/>
      <c r="O20" s="136"/>
      <c r="P20" s="136"/>
      <c r="Q20" s="307"/>
      <c r="R20" s="183" t="s">
        <v>71</v>
      </c>
      <c r="S20" s="307"/>
      <c r="T20" s="307"/>
      <c r="U20" s="83"/>
      <c r="V20" s="140"/>
      <c r="W20" s="56" t="s">
        <v>72</v>
      </c>
      <c r="X20" s="133" t="s">
        <v>155</v>
      </c>
      <c r="Y20" s="100">
        <v>80</v>
      </c>
      <c r="Z20" s="119">
        <v>42961</v>
      </c>
      <c r="AA20" s="119">
        <v>42962</v>
      </c>
      <c r="AB20" s="119">
        <v>42990</v>
      </c>
      <c r="AC20" s="119">
        <v>42982</v>
      </c>
      <c r="AD20" s="120" t="s">
        <v>223</v>
      </c>
      <c r="AE20" s="117" t="s">
        <v>72</v>
      </c>
      <c r="AF20" s="60" t="s">
        <v>174</v>
      </c>
      <c r="AH20" s="61"/>
    </row>
    <row r="21" spans="2:34" ht="81.75" customHeight="1" x14ac:dyDescent="0.2">
      <c r="B21" s="51">
        <v>5</v>
      </c>
      <c r="C21" s="182" t="s">
        <v>44</v>
      </c>
      <c r="D21" s="422" t="s">
        <v>124</v>
      </c>
      <c r="E21" s="423"/>
      <c r="F21" s="438">
        <v>2</v>
      </c>
      <c r="G21" s="64" t="s">
        <v>26</v>
      </c>
      <c r="H21" s="308">
        <v>80</v>
      </c>
      <c r="I21" s="375">
        <f>F21*H21</f>
        <v>160</v>
      </c>
      <c r="J21" s="71" t="s">
        <v>129</v>
      </c>
      <c r="K21" s="309"/>
      <c r="L21" s="307"/>
      <c r="M21" s="137"/>
      <c r="N21" s="183" t="s">
        <v>71</v>
      </c>
      <c r="O21" s="137"/>
      <c r="P21" s="307"/>
      <c r="Q21" s="307"/>
      <c r="R21" s="307"/>
      <c r="S21" s="307"/>
      <c r="T21" s="307"/>
      <c r="U21" s="307"/>
      <c r="V21" s="140"/>
      <c r="W21" s="56" t="s">
        <v>72</v>
      </c>
      <c r="X21" s="133" t="s">
        <v>157</v>
      </c>
      <c r="Y21" s="100">
        <v>80</v>
      </c>
      <c r="Z21" s="119">
        <v>42829</v>
      </c>
      <c r="AA21" s="119">
        <v>42831</v>
      </c>
      <c r="AB21" s="119">
        <v>42881</v>
      </c>
      <c r="AC21" s="119">
        <v>42859</v>
      </c>
      <c r="AD21" s="120" t="s">
        <v>158</v>
      </c>
      <c r="AE21" s="116" t="s">
        <v>72</v>
      </c>
      <c r="AF21" s="68" t="s">
        <v>154</v>
      </c>
      <c r="AH21" s="61"/>
    </row>
    <row r="22" spans="2:34" ht="102.75" customHeight="1" x14ac:dyDescent="0.2">
      <c r="B22" s="51">
        <v>6</v>
      </c>
      <c r="C22" s="182" t="s">
        <v>44</v>
      </c>
      <c r="D22" s="422" t="s">
        <v>126</v>
      </c>
      <c r="E22" s="423"/>
      <c r="F22" s="437"/>
      <c r="G22" s="64" t="s">
        <v>73</v>
      </c>
      <c r="H22" s="308">
        <v>80</v>
      </c>
      <c r="I22" s="377"/>
      <c r="J22" s="71" t="s">
        <v>129</v>
      </c>
      <c r="K22" s="309"/>
      <c r="L22" s="213"/>
      <c r="M22" s="83"/>
      <c r="N22" s="213"/>
      <c r="O22" s="83"/>
      <c r="P22" s="213"/>
      <c r="Q22" s="307"/>
      <c r="R22" s="307"/>
      <c r="S22" s="183" t="s">
        <v>71</v>
      </c>
      <c r="T22" s="307"/>
      <c r="U22" s="307"/>
      <c r="V22" s="140"/>
      <c r="W22" s="56" t="s">
        <v>153</v>
      </c>
      <c r="X22" s="133"/>
      <c r="Y22" s="100"/>
      <c r="Z22" s="119"/>
      <c r="AA22" s="119"/>
      <c r="AB22" s="134"/>
      <c r="AC22" s="119"/>
      <c r="AD22" s="120"/>
      <c r="AE22" s="116" t="s">
        <v>153</v>
      </c>
      <c r="AF22" s="68"/>
      <c r="AH22" s="61"/>
    </row>
    <row r="23" spans="2:34" ht="99" customHeight="1" x14ac:dyDescent="0.2">
      <c r="B23" s="51">
        <v>7</v>
      </c>
      <c r="C23" s="184" t="s">
        <v>46</v>
      </c>
      <c r="D23" s="422" t="s">
        <v>124</v>
      </c>
      <c r="E23" s="423"/>
      <c r="F23" s="436">
        <v>2</v>
      </c>
      <c r="G23" s="64" t="s">
        <v>26</v>
      </c>
      <c r="H23" s="308">
        <v>80</v>
      </c>
      <c r="I23" s="375">
        <f t="shared" si="0"/>
        <v>160</v>
      </c>
      <c r="J23" s="53" t="s">
        <v>130</v>
      </c>
      <c r="K23" s="309"/>
      <c r="L23" s="307"/>
      <c r="M23" s="307"/>
      <c r="N23" s="183" t="s">
        <v>71</v>
      </c>
      <c r="O23" s="307"/>
      <c r="P23" s="307"/>
      <c r="Q23" s="307"/>
      <c r="R23" s="307"/>
      <c r="S23" s="307"/>
      <c r="T23" s="307"/>
      <c r="U23" s="307"/>
      <c r="V23" s="140"/>
      <c r="W23" s="56" t="s">
        <v>72</v>
      </c>
      <c r="X23" s="133" t="s">
        <v>160</v>
      </c>
      <c r="Y23" s="100">
        <v>100</v>
      </c>
      <c r="Z23" s="119">
        <v>42915</v>
      </c>
      <c r="AA23" s="119">
        <v>42916</v>
      </c>
      <c r="AB23" s="119">
        <v>42950</v>
      </c>
      <c r="AC23" s="119">
        <v>42944</v>
      </c>
      <c r="AD23" s="120" t="s">
        <v>189</v>
      </c>
      <c r="AE23" s="117" t="s">
        <v>72</v>
      </c>
      <c r="AF23" s="276" t="s">
        <v>154</v>
      </c>
      <c r="AH23" s="61"/>
    </row>
    <row r="24" spans="2:34" ht="54.75" customHeight="1" x14ac:dyDescent="0.2">
      <c r="B24" s="51">
        <v>8</v>
      </c>
      <c r="C24" s="184" t="s">
        <v>46</v>
      </c>
      <c r="D24" s="422" t="s">
        <v>126</v>
      </c>
      <c r="E24" s="423"/>
      <c r="F24" s="437"/>
      <c r="G24" s="64" t="s">
        <v>30</v>
      </c>
      <c r="H24" s="308">
        <v>80</v>
      </c>
      <c r="I24" s="377"/>
      <c r="J24" s="53" t="s">
        <v>130</v>
      </c>
      <c r="K24" s="309"/>
      <c r="L24" s="307"/>
      <c r="M24" s="307"/>
      <c r="N24" s="307"/>
      <c r="O24" s="307"/>
      <c r="P24" s="307"/>
      <c r="Q24" s="307"/>
      <c r="R24" s="183" t="s">
        <v>71</v>
      </c>
      <c r="S24" s="307"/>
      <c r="T24" s="307"/>
      <c r="U24" s="309"/>
      <c r="V24" s="73"/>
      <c r="W24" s="56" t="s">
        <v>153</v>
      </c>
      <c r="X24" s="57"/>
      <c r="Y24" s="58"/>
      <c r="Z24" s="130"/>
      <c r="AA24" s="130"/>
      <c r="AB24" s="130"/>
      <c r="AC24" s="130"/>
      <c r="AD24" s="53"/>
      <c r="AE24" s="117" t="s">
        <v>153</v>
      </c>
      <c r="AF24" s="60"/>
      <c r="AH24" s="61"/>
    </row>
    <row r="25" spans="2:34" ht="117.75" customHeight="1" x14ac:dyDescent="0.2">
      <c r="B25" s="51">
        <v>9</v>
      </c>
      <c r="C25" s="184" t="s">
        <v>49</v>
      </c>
      <c r="D25" s="422" t="s">
        <v>124</v>
      </c>
      <c r="E25" s="423"/>
      <c r="F25" s="436">
        <v>2</v>
      </c>
      <c r="G25" s="64" t="s">
        <v>27</v>
      </c>
      <c r="H25" s="308">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308">
        <v>80</v>
      </c>
      <c r="I26" s="377"/>
      <c r="J26" s="65" t="s">
        <v>131</v>
      </c>
      <c r="K26" s="66"/>
      <c r="L26" s="82"/>
      <c r="M26" s="82"/>
      <c r="N26" s="82"/>
      <c r="O26" s="82"/>
      <c r="P26" s="82"/>
      <c r="Q26" s="82"/>
      <c r="R26" s="307"/>
      <c r="S26" s="72" t="s">
        <v>71</v>
      </c>
      <c r="T26" s="307"/>
      <c r="U26" s="66"/>
      <c r="V26" s="62"/>
      <c r="W26" s="56" t="s">
        <v>159</v>
      </c>
      <c r="X26" s="57" t="s">
        <v>161</v>
      </c>
      <c r="Y26" s="58">
        <v>80</v>
      </c>
      <c r="Z26" s="130">
        <v>43005</v>
      </c>
      <c r="AA26" s="119">
        <v>43007</v>
      </c>
      <c r="AB26" s="119"/>
      <c r="AC26" s="135"/>
      <c r="AD26" s="53"/>
      <c r="AE26" s="117" t="s">
        <v>78</v>
      </c>
      <c r="AF26" s="68" t="s">
        <v>154</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307"/>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311">
        <v>80</v>
      </c>
      <c r="I28" s="377"/>
      <c r="J28" s="65" t="s">
        <v>131</v>
      </c>
      <c r="K28" s="66"/>
      <c r="L28" s="82"/>
      <c r="M28" s="82"/>
      <c r="N28" s="95"/>
      <c r="O28" s="138"/>
      <c r="P28" s="83"/>
      <c r="Q28" s="95"/>
      <c r="R28" s="95"/>
      <c r="S28" s="183" t="s">
        <v>71</v>
      </c>
      <c r="T28" s="82"/>
      <c r="U28" s="18"/>
      <c r="V28" s="80"/>
      <c r="W28" s="56" t="s">
        <v>159</v>
      </c>
      <c r="X28" s="57" t="s">
        <v>161</v>
      </c>
      <c r="Y28" s="58">
        <v>80</v>
      </c>
      <c r="Z28" s="130">
        <v>42989</v>
      </c>
      <c r="AA28" s="130">
        <v>42990</v>
      </c>
      <c r="AB28" s="130"/>
      <c r="AC28" s="130"/>
      <c r="AD28" s="53"/>
      <c r="AE28" s="117" t="s">
        <v>78</v>
      </c>
      <c r="AF28" s="125"/>
      <c r="AH28" s="61"/>
    </row>
    <row r="29" spans="2:34" ht="97.5" customHeight="1" x14ac:dyDescent="0.2">
      <c r="B29" s="51">
        <v>13</v>
      </c>
      <c r="C29" s="184" t="s">
        <v>47</v>
      </c>
      <c r="D29" s="422" t="s">
        <v>124</v>
      </c>
      <c r="E29" s="423"/>
      <c r="F29" s="436">
        <v>2</v>
      </c>
      <c r="G29" s="64" t="s">
        <v>25</v>
      </c>
      <c r="H29" s="308">
        <v>80</v>
      </c>
      <c r="I29" s="375"/>
      <c r="J29" s="53" t="s">
        <v>130</v>
      </c>
      <c r="K29" s="309"/>
      <c r="L29" s="307"/>
      <c r="M29" s="185" t="s">
        <v>71</v>
      </c>
      <c r="N29" s="82"/>
      <c r="O29" s="307"/>
      <c r="P29" s="307"/>
      <c r="Q29" s="307"/>
      <c r="R29" s="307"/>
      <c r="S29" s="307"/>
      <c r="T29" s="307"/>
      <c r="U29" s="309"/>
      <c r="V29" s="73"/>
      <c r="W29" s="56" t="s">
        <v>72</v>
      </c>
      <c r="X29" s="57" t="s">
        <v>160</v>
      </c>
      <c r="Y29" s="100">
        <v>100</v>
      </c>
      <c r="Z29" s="130">
        <v>42845</v>
      </c>
      <c r="AA29" s="130">
        <v>42849</v>
      </c>
      <c r="AB29" s="130">
        <v>42934</v>
      </c>
      <c r="AC29" s="130">
        <v>42934</v>
      </c>
      <c r="AD29" s="53" t="s">
        <v>189</v>
      </c>
      <c r="AE29" s="117" t="s">
        <v>72</v>
      </c>
      <c r="AF29" s="276" t="s">
        <v>154</v>
      </c>
      <c r="AH29" s="61"/>
    </row>
    <row r="30" spans="2:34" ht="51.75" customHeight="1" x14ac:dyDescent="0.2">
      <c r="B30" s="51">
        <v>14</v>
      </c>
      <c r="C30" s="184" t="s">
        <v>47</v>
      </c>
      <c r="D30" s="422" t="s">
        <v>126</v>
      </c>
      <c r="E30" s="423"/>
      <c r="F30" s="437"/>
      <c r="G30" s="309" t="s">
        <v>73</v>
      </c>
      <c r="H30" s="308">
        <v>80</v>
      </c>
      <c r="I30" s="377"/>
      <c r="J30" s="53" t="s">
        <v>130</v>
      </c>
      <c r="K30" s="309"/>
      <c r="L30" s="309"/>
      <c r="M30" s="309"/>
      <c r="N30" s="309"/>
      <c r="O30" s="309"/>
      <c r="P30" s="309"/>
      <c r="Q30" s="309"/>
      <c r="R30" s="82"/>
      <c r="S30" s="183" t="s">
        <v>71</v>
      </c>
      <c r="T30" s="309"/>
      <c r="U30" s="309"/>
      <c r="V30" s="73"/>
      <c r="W30" s="56" t="s">
        <v>159</v>
      </c>
      <c r="X30" s="57" t="s">
        <v>160</v>
      </c>
      <c r="Y30" s="58">
        <v>80</v>
      </c>
      <c r="Z30" s="130">
        <v>42989</v>
      </c>
      <c r="AA30" s="130">
        <v>42990</v>
      </c>
      <c r="AB30" s="130"/>
      <c r="AC30" s="130"/>
      <c r="AD30" s="53"/>
      <c r="AE30" s="127" t="s">
        <v>78</v>
      </c>
      <c r="AF30" s="60" t="s">
        <v>154</v>
      </c>
      <c r="AH30" s="61"/>
    </row>
    <row r="31" spans="2:34" ht="174" customHeight="1" x14ac:dyDescent="0.2">
      <c r="B31" s="51">
        <v>15</v>
      </c>
      <c r="C31" s="184" t="s">
        <v>89</v>
      </c>
      <c r="D31" s="434" t="s">
        <v>132</v>
      </c>
      <c r="E31" s="435"/>
      <c r="F31" s="436">
        <v>2</v>
      </c>
      <c r="G31" s="64" t="s">
        <v>27</v>
      </c>
      <c r="H31" s="308">
        <v>56</v>
      </c>
      <c r="I31" s="375">
        <f>F31*H31</f>
        <v>112</v>
      </c>
      <c r="J31" s="65" t="s">
        <v>128</v>
      </c>
      <c r="K31" s="309"/>
      <c r="L31" s="309"/>
      <c r="M31" s="309"/>
      <c r="O31" s="185" t="s">
        <v>71</v>
      </c>
      <c r="P31" s="309"/>
      <c r="Q31" s="309"/>
      <c r="R31" s="309"/>
      <c r="S31" s="309"/>
      <c r="T31" s="309"/>
      <c r="U31" s="309"/>
      <c r="V31" s="73"/>
      <c r="W31" s="56" t="s">
        <v>72</v>
      </c>
      <c r="X31" s="57" t="s">
        <v>155</v>
      </c>
      <c r="Y31" s="58">
        <v>80</v>
      </c>
      <c r="Z31" s="130">
        <v>42872</v>
      </c>
      <c r="AA31" s="130">
        <v>42873</v>
      </c>
      <c r="AB31" s="130">
        <v>42900</v>
      </c>
      <c r="AC31" s="130">
        <v>42892</v>
      </c>
      <c r="AD31" s="53" t="s">
        <v>163</v>
      </c>
      <c r="AE31" s="118" t="s">
        <v>72</v>
      </c>
      <c r="AF31" s="60" t="s">
        <v>154</v>
      </c>
      <c r="AH31" s="61"/>
    </row>
    <row r="32" spans="2:34" ht="60.75" customHeight="1" x14ac:dyDescent="0.2">
      <c r="B32" s="51">
        <v>16</v>
      </c>
      <c r="C32" s="184" t="s">
        <v>89</v>
      </c>
      <c r="D32" s="422" t="s">
        <v>126</v>
      </c>
      <c r="E32" s="423"/>
      <c r="F32" s="437"/>
      <c r="G32" s="64" t="s">
        <v>73</v>
      </c>
      <c r="H32" s="308">
        <v>80</v>
      </c>
      <c r="I32" s="377"/>
      <c r="J32" s="65" t="s">
        <v>128</v>
      </c>
      <c r="K32" s="309"/>
      <c r="L32" s="307"/>
      <c r="M32" s="307"/>
      <c r="N32" s="307"/>
      <c r="O32" s="307"/>
      <c r="P32" s="307"/>
      <c r="Q32" s="307"/>
      <c r="R32" s="307"/>
      <c r="S32" s="183" t="s">
        <v>71</v>
      </c>
      <c r="T32" s="307"/>
      <c r="U32" s="307"/>
      <c r="V32" s="73"/>
      <c r="W32" s="56" t="s">
        <v>159</v>
      </c>
      <c r="X32" s="57" t="s">
        <v>155</v>
      </c>
      <c r="Y32" s="58">
        <v>80</v>
      </c>
      <c r="Z32" s="130">
        <v>42997</v>
      </c>
      <c r="AA32" s="130">
        <v>43003</v>
      </c>
      <c r="AB32" s="130"/>
      <c r="AC32" s="130"/>
      <c r="AD32" s="53"/>
      <c r="AE32" s="127" t="s">
        <v>78</v>
      </c>
      <c r="AF32" s="60" t="s">
        <v>154</v>
      </c>
      <c r="AH32" s="61"/>
    </row>
    <row r="33" spans="2:34" ht="219" customHeight="1" x14ac:dyDescent="0.2">
      <c r="B33" s="51">
        <v>17</v>
      </c>
      <c r="C33" s="186" t="s">
        <v>51</v>
      </c>
      <c r="D33" s="422" t="s">
        <v>124</v>
      </c>
      <c r="E33" s="423"/>
      <c r="F33" s="438">
        <v>2</v>
      </c>
      <c r="G33" s="64" t="s">
        <v>26</v>
      </c>
      <c r="H33" s="308">
        <v>80</v>
      </c>
      <c r="I33" s="375">
        <f t="shared" si="0"/>
        <v>160</v>
      </c>
      <c r="J33" s="71" t="s">
        <v>133</v>
      </c>
      <c r="K33" s="309"/>
      <c r="L33" s="307"/>
      <c r="M33" s="136"/>
      <c r="N33" s="185" t="s">
        <v>71</v>
      </c>
      <c r="O33" s="74"/>
      <c r="P33" s="82"/>
      <c r="Q33" s="307"/>
      <c r="R33" s="307"/>
      <c r="S33" s="307"/>
      <c r="T33" s="307"/>
      <c r="U33" s="136"/>
      <c r="V33" s="73"/>
      <c r="W33" s="56" t="s">
        <v>72</v>
      </c>
      <c r="X33" s="57" t="s">
        <v>164</v>
      </c>
      <c r="Y33" s="100">
        <v>100</v>
      </c>
      <c r="Z33" s="130">
        <v>42850</v>
      </c>
      <c r="AA33" s="130">
        <v>42852</v>
      </c>
      <c r="AB33" s="130">
        <v>42999</v>
      </c>
      <c r="AC33" s="130">
        <v>42999</v>
      </c>
      <c r="AD33" s="53" t="s">
        <v>228</v>
      </c>
      <c r="AE33" s="116" t="s">
        <v>72</v>
      </c>
      <c r="AF33" s="68" t="s">
        <v>229</v>
      </c>
      <c r="AH33" s="61"/>
    </row>
    <row r="34" spans="2:34" ht="55.5" customHeight="1" x14ac:dyDescent="0.2">
      <c r="B34" s="51">
        <v>18</v>
      </c>
      <c r="C34" s="186" t="s">
        <v>51</v>
      </c>
      <c r="D34" s="422" t="s">
        <v>126</v>
      </c>
      <c r="E34" s="423"/>
      <c r="F34" s="437"/>
      <c r="G34" s="64" t="s">
        <v>73</v>
      </c>
      <c r="H34" s="308">
        <v>80</v>
      </c>
      <c r="I34" s="377"/>
      <c r="J34" s="71" t="s">
        <v>133</v>
      </c>
      <c r="K34" s="309"/>
      <c r="L34" s="307"/>
      <c r="M34" s="136"/>
      <c r="N34" s="307"/>
      <c r="O34" s="307"/>
      <c r="P34" s="307"/>
      <c r="Q34" s="307"/>
      <c r="R34" s="307"/>
      <c r="S34" s="72" t="s">
        <v>71</v>
      </c>
      <c r="T34" s="307"/>
      <c r="U34" s="136"/>
      <c r="V34" s="73"/>
      <c r="W34" s="56" t="s">
        <v>159</v>
      </c>
      <c r="X34" s="57" t="s">
        <v>164</v>
      </c>
      <c r="Y34" s="58">
        <v>80</v>
      </c>
      <c r="Z34" s="130">
        <v>43025</v>
      </c>
      <c r="AA34" s="130">
        <v>43027</v>
      </c>
      <c r="AB34" s="130"/>
      <c r="AC34" s="130"/>
      <c r="AD34" s="53"/>
      <c r="AE34" s="116" t="s">
        <v>78</v>
      </c>
      <c r="AF34" s="68"/>
      <c r="AH34" s="61"/>
    </row>
    <row r="35" spans="2:34" ht="210.75" customHeight="1" x14ac:dyDescent="0.2">
      <c r="B35" s="51">
        <v>19</v>
      </c>
      <c r="C35" s="186" t="s">
        <v>52</v>
      </c>
      <c r="D35" s="422" t="s">
        <v>124</v>
      </c>
      <c r="E35" s="423"/>
      <c r="F35" s="438">
        <v>2</v>
      </c>
      <c r="G35" s="64" t="s">
        <v>27</v>
      </c>
      <c r="H35" s="308">
        <v>80</v>
      </c>
      <c r="I35" s="375"/>
      <c r="J35" s="71" t="s">
        <v>133</v>
      </c>
      <c r="K35" s="309"/>
      <c r="L35" s="307"/>
      <c r="M35" s="307"/>
      <c r="N35" s="307"/>
      <c r="O35" s="75" t="s">
        <v>71</v>
      </c>
      <c r="P35" s="136"/>
      <c r="Q35" s="307"/>
      <c r="R35" s="136"/>
      <c r="S35" s="213"/>
      <c r="T35" s="307"/>
      <c r="U35" s="307"/>
      <c r="V35" s="73"/>
      <c r="W35" s="56" t="s">
        <v>159</v>
      </c>
      <c r="X35" s="57" t="s">
        <v>164</v>
      </c>
      <c r="Y35" s="58">
        <v>100</v>
      </c>
      <c r="Z35" s="130">
        <v>42885</v>
      </c>
      <c r="AA35" s="130">
        <v>42886</v>
      </c>
      <c r="AB35" s="130"/>
      <c r="AC35" s="130"/>
      <c r="AD35" s="53"/>
      <c r="AE35" s="117" t="s">
        <v>78</v>
      </c>
      <c r="AF35" s="68" t="s">
        <v>231</v>
      </c>
      <c r="AH35" s="61"/>
    </row>
    <row r="36" spans="2:34" ht="99.75" customHeight="1" x14ac:dyDescent="0.2">
      <c r="B36" s="51">
        <v>20</v>
      </c>
      <c r="C36" s="186" t="s">
        <v>52</v>
      </c>
      <c r="D36" s="422" t="s">
        <v>126</v>
      </c>
      <c r="E36" s="423"/>
      <c r="F36" s="437"/>
      <c r="G36" s="309" t="s">
        <v>32</v>
      </c>
      <c r="H36" s="308">
        <v>96</v>
      </c>
      <c r="I36" s="377"/>
      <c r="J36" s="71" t="s">
        <v>133</v>
      </c>
      <c r="K36" s="66"/>
      <c r="L36" s="82"/>
      <c r="M36" s="82"/>
      <c r="N36" s="82"/>
      <c r="O36" s="95"/>
      <c r="P36" s="307"/>
      <c r="Q36" s="82"/>
      <c r="R36" s="136"/>
      <c r="S36" s="82"/>
      <c r="T36" s="183" t="s">
        <v>71</v>
      </c>
      <c r="U36" s="82"/>
      <c r="V36" s="62"/>
      <c r="W36" s="56" t="s">
        <v>153</v>
      </c>
      <c r="X36" s="57"/>
      <c r="Y36" s="100"/>
      <c r="Z36" s="130"/>
      <c r="AA36" s="130"/>
      <c r="AB36" s="130"/>
      <c r="AC36" s="130"/>
      <c r="AD36" s="53"/>
      <c r="AE36" s="117" t="s">
        <v>153</v>
      </c>
      <c r="AF36" s="97" t="s">
        <v>232</v>
      </c>
      <c r="AH36" s="61"/>
    </row>
    <row r="37" spans="2:34" ht="222.75" customHeight="1" x14ac:dyDescent="0.2">
      <c r="B37" s="51">
        <v>21</v>
      </c>
      <c r="C37" s="186" t="s">
        <v>91</v>
      </c>
      <c r="D37" s="434" t="s">
        <v>134</v>
      </c>
      <c r="E37" s="435"/>
      <c r="F37" s="436">
        <v>2</v>
      </c>
      <c r="G37" s="64" t="s">
        <v>27</v>
      </c>
      <c r="H37" s="308">
        <v>80</v>
      </c>
      <c r="I37" s="426">
        <f t="shared" si="0"/>
        <v>160</v>
      </c>
      <c r="J37" s="65" t="s">
        <v>129</v>
      </c>
      <c r="K37" s="66"/>
      <c r="L37" s="82"/>
      <c r="M37" s="82"/>
      <c r="N37" s="82"/>
      <c r="O37" s="187" t="s">
        <v>71</v>
      </c>
      <c r="P37" s="82"/>
      <c r="Q37" s="82"/>
      <c r="R37" s="82"/>
      <c r="S37" s="82"/>
      <c r="T37" s="82"/>
      <c r="U37" s="82"/>
      <c r="V37" s="84"/>
      <c r="W37" s="56" t="s">
        <v>159</v>
      </c>
      <c r="X37" s="57" t="s">
        <v>157</v>
      </c>
      <c r="Y37" s="58"/>
      <c r="Z37" s="130">
        <v>42885</v>
      </c>
      <c r="AA37" s="130"/>
      <c r="AB37" s="130"/>
      <c r="AC37" s="130"/>
      <c r="AD37" s="53"/>
      <c r="AE37" s="66" t="s">
        <v>78</v>
      </c>
      <c r="AF37" s="68" t="s">
        <v>196</v>
      </c>
      <c r="AH37" s="61"/>
    </row>
    <row r="38" spans="2:34" ht="96" customHeight="1" x14ac:dyDescent="0.2">
      <c r="B38" s="51">
        <v>22</v>
      </c>
      <c r="C38" s="186" t="s">
        <v>91</v>
      </c>
      <c r="D38" s="422" t="s">
        <v>126</v>
      </c>
      <c r="E38" s="423"/>
      <c r="F38" s="437"/>
      <c r="G38" s="64" t="s">
        <v>32</v>
      </c>
      <c r="H38" s="308">
        <v>80</v>
      </c>
      <c r="I38" s="377"/>
      <c r="J38" s="65" t="s">
        <v>129</v>
      </c>
      <c r="K38" s="66"/>
      <c r="L38" s="82"/>
      <c r="M38" s="82"/>
      <c r="N38" s="82"/>
      <c r="O38" s="95"/>
      <c r="P38" s="82"/>
      <c r="Q38" s="82"/>
      <c r="R38" s="82"/>
      <c r="S38" s="82"/>
      <c r="T38" s="183" t="s">
        <v>71</v>
      </c>
      <c r="U38" s="307"/>
      <c r="V38" s="84"/>
      <c r="W38" s="56" t="s">
        <v>153</v>
      </c>
      <c r="X38" s="57"/>
      <c r="Y38" s="58"/>
      <c r="Z38" s="130"/>
      <c r="AA38" s="130"/>
      <c r="AB38" s="129"/>
      <c r="AC38" s="130"/>
      <c r="AD38" s="120"/>
      <c r="AE38" s="117" t="s">
        <v>153</v>
      </c>
      <c r="AF38" s="68" t="s">
        <v>233</v>
      </c>
      <c r="AH38" s="61"/>
    </row>
    <row r="39" spans="2:34" ht="84" customHeight="1" x14ac:dyDescent="0.2">
      <c r="B39" s="51">
        <v>23</v>
      </c>
      <c r="C39" s="188" t="s">
        <v>50</v>
      </c>
      <c r="D39" s="422" t="s">
        <v>124</v>
      </c>
      <c r="E39" s="423"/>
      <c r="F39" s="436">
        <v>2</v>
      </c>
      <c r="G39" s="64" t="s">
        <v>29</v>
      </c>
      <c r="H39" s="306">
        <v>80</v>
      </c>
      <c r="I39" s="375"/>
      <c r="J39" s="65" t="s">
        <v>129</v>
      </c>
      <c r="K39" s="66"/>
      <c r="L39" s="82"/>
      <c r="M39" s="136"/>
      <c r="N39" s="74"/>
      <c r="O39" s="307"/>
      <c r="P39" s="82"/>
      <c r="Q39" s="185" t="s">
        <v>71</v>
      </c>
      <c r="R39" s="82"/>
      <c r="S39" s="136"/>
      <c r="T39" s="82"/>
      <c r="U39" s="136"/>
      <c r="V39" s="62"/>
      <c r="W39" s="56" t="s">
        <v>159</v>
      </c>
      <c r="X39" s="57" t="s">
        <v>157</v>
      </c>
      <c r="Y39" s="58">
        <v>80</v>
      </c>
      <c r="Z39" s="130">
        <v>42996</v>
      </c>
      <c r="AA39" s="119">
        <v>43011</v>
      </c>
      <c r="AB39" s="119"/>
      <c r="AC39" s="119"/>
      <c r="AD39" s="53"/>
      <c r="AE39" s="116" t="s">
        <v>78</v>
      </c>
      <c r="AF39" s="60"/>
      <c r="AH39" s="61"/>
    </row>
    <row r="40" spans="2:34" ht="81.75" customHeight="1" x14ac:dyDescent="0.2">
      <c r="B40" s="51">
        <v>24</v>
      </c>
      <c r="C40" s="188" t="s">
        <v>50</v>
      </c>
      <c r="D40" s="422" t="s">
        <v>126</v>
      </c>
      <c r="E40" s="423"/>
      <c r="F40" s="437"/>
      <c r="G40" s="64" t="s">
        <v>33</v>
      </c>
      <c r="H40" s="306">
        <v>100</v>
      </c>
      <c r="I40" s="377"/>
      <c r="J40" s="65" t="s">
        <v>129</v>
      </c>
      <c r="K40" s="66"/>
      <c r="L40" s="136"/>
      <c r="M40" s="136"/>
      <c r="N40" s="136"/>
      <c r="O40" s="82"/>
      <c r="P40" s="82"/>
      <c r="Q40" s="82"/>
      <c r="R40" s="82"/>
      <c r="S40" s="136"/>
      <c r="T40" s="82"/>
      <c r="U40" s="183" t="s">
        <v>71</v>
      </c>
      <c r="V40" s="62"/>
      <c r="W40" s="56" t="s">
        <v>153</v>
      </c>
      <c r="X40" s="57"/>
      <c r="Y40" s="58"/>
      <c r="Z40" s="130"/>
      <c r="AA40" s="119"/>
      <c r="AB40" s="119"/>
      <c r="AC40" s="119"/>
      <c r="AD40" s="53"/>
      <c r="AE40" s="117" t="s">
        <v>153</v>
      </c>
      <c r="AF40" s="60" t="s">
        <v>178</v>
      </c>
      <c r="AH40" s="61"/>
    </row>
    <row r="41" spans="2:34" ht="90" customHeight="1" x14ac:dyDescent="0.2">
      <c r="B41" s="51">
        <v>25</v>
      </c>
      <c r="C41" s="189" t="s">
        <v>53</v>
      </c>
      <c r="D41" s="422" t="s">
        <v>103</v>
      </c>
      <c r="E41" s="423"/>
      <c r="F41" s="424">
        <v>2</v>
      </c>
      <c r="G41" s="64" t="s">
        <v>28</v>
      </c>
      <c r="H41" s="308">
        <v>80</v>
      </c>
      <c r="I41" s="426">
        <f t="shared" si="0"/>
        <v>160</v>
      </c>
      <c r="J41" s="143" t="s">
        <v>54</v>
      </c>
      <c r="K41" s="66"/>
      <c r="L41" s="82"/>
      <c r="M41" s="82"/>
      <c r="N41" s="82"/>
      <c r="O41" s="82"/>
      <c r="P41" s="72" t="s">
        <v>71</v>
      </c>
      <c r="Q41" s="82"/>
      <c r="R41" s="82"/>
      <c r="S41" s="82"/>
      <c r="T41" s="82"/>
      <c r="U41" s="82"/>
      <c r="V41" s="62"/>
      <c r="W41" s="146" t="s">
        <v>72</v>
      </c>
      <c r="X41" s="57" t="s">
        <v>190</v>
      </c>
      <c r="Y41" s="65">
        <v>80</v>
      </c>
      <c r="Z41" s="148">
        <v>42940</v>
      </c>
      <c r="AA41" s="148">
        <v>42944</v>
      </c>
      <c r="AB41" s="148">
        <v>42978</v>
      </c>
      <c r="AC41" s="148">
        <v>42978</v>
      </c>
      <c r="AD41" s="149" t="s">
        <v>234</v>
      </c>
      <c r="AE41" s="146" t="s">
        <v>72</v>
      </c>
      <c r="AF41" s="309"/>
      <c r="AH41" s="61"/>
    </row>
    <row r="42" spans="2:34" ht="60" customHeight="1" thickBot="1" x14ac:dyDescent="0.25">
      <c r="B42" s="51">
        <v>26</v>
      </c>
      <c r="C42" s="190" t="s">
        <v>53</v>
      </c>
      <c r="D42" s="428" t="s">
        <v>104</v>
      </c>
      <c r="E42" s="429"/>
      <c r="F42" s="425"/>
      <c r="G42" s="150" t="s">
        <v>32</v>
      </c>
      <c r="H42" s="310">
        <v>80</v>
      </c>
      <c r="I42" s="427"/>
      <c r="J42" s="151" t="s">
        <v>54</v>
      </c>
      <c r="K42" s="152"/>
      <c r="L42" s="153"/>
      <c r="M42" s="153"/>
      <c r="N42" s="153"/>
      <c r="O42" s="153"/>
      <c r="P42" s="153"/>
      <c r="Q42" s="153"/>
      <c r="R42" s="154"/>
      <c r="S42" s="153"/>
      <c r="T42" s="72" t="s">
        <v>71</v>
      </c>
      <c r="U42" s="153"/>
      <c r="V42" s="155"/>
      <c r="W42" s="156" t="s">
        <v>153</v>
      </c>
      <c r="X42" s="157"/>
      <c r="Y42" s="158"/>
      <c r="Z42" s="159"/>
      <c r="AA42" s="159"/>
      <c r="AB42" s="159"/>
      <c r="AC42" s="160"/>
      <c r="AD42" s="161"/>
      <c r="AE42" s="162" t="s">
        <v>153</v>
      </c>
      <c r="AF42" s="60"/>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12</v>
      </c>
      <c r="G45" s="406" t="s">
        <v>107</v>
      </c>
      <c r="H45" s="407"/>
      <c r="I45" s="11">
        <f>SUM(Y17:Y42)</f>
        <v>1620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13</v>
      </c>
      <c r="G46" s="420" t="s">
        <v>59</v>
      </c>
      <c r="H46" s="421"/>
      <c r="I46" s="12">
        <f>I44-I45</f>
        <v>-148</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0.48</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309" t="s">
        <v>85</v>
      </c>
      <c r="G53" s="141"/>
      <c r="H53" s="205"/>
      <c r="I53" s="204" t="s">
        <v>98</v>
      </c>
      <c r="J53" s="63" t="s">
        <v>133</v>
      </c>
      <c r="K53" s="308"/>
      <c r="L53" s="308"/>
      <c r="M53" s="308"/>
      <c r="N53" s="308"/>
      <c r="O53" s="308"/>
      <c r="P53" s="308"/>
      <c r="Q53" s="308"/>
      <c r="R53" s="308"/>
      <c r="S53" s="308"/>
      <c r="T53" s="82"/>
      <c r="U53" s="308"/>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309" t="s">
        <v>85</v>
      </c>
      <c r="G54" s="141" t="s">
        <v>92</v>
      </c>
      <c r="H54" s="76">
        <f>8</f>
        <v>8</v>
      </c>
      <c r="I54" s="205">
        <f>H54*12</f>
        <v>96</v>
      </c>
      <c r="J54" s="307"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300" t="s">
        <v>236</v>
      </c>
      <c r="AH54" s="61"/>
    </row>
    <row r="55" spans="2:34" ht="90" customHeight="1" x14ac:dyDescent="0.2">
      <c r="B55" s="169">
        <f t="shared" si="1"/>
        <v>4</v>
      </c>
      <c r="C55" s="164" t="s">
        <v>95</v>
      </c>
      <c r="D55" s="368" t="s">
        <v>94</v>
      </c>
      <c r="E55" s="369"/>
      <c r="F55" s="309"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239</v>
      </c>
      <c r="AH55" s="61"/>
    </row>
    <row r="56" spans="2:34" ht="43.5" customHeight="1" x14ac:dyDescent="0.2">
      <c r="B56" s="169">
        <f t="shared" si="1"/>
        <v>5</v>
      </c>
      <c r="C56" s="164" t="s">
        <v>95</v>
      </c>
      <c r="D56" s="368" t="s">
        <v>97</v>
      </c>
      <c r="E56" s="369"/>
      <c r="F56" s="309" t="s">
        <v>85</v>
      </c>
      <c r="G56" s="141" t="s">
        <v>24</v>
      </c>
      <c r="H56" s="76">
        <v>40</v>
      </c>
      <c r="I56" s="205" t="s">
        <v>96</v>
      </c>
      <c r="J56" s="63" t="s">
        <v>133</v>
      </c>
      <c r="K56" s="308"/>
      <c r="L56" s="67" t="s">
        <v>71</v>
      </c>
      <c r="M56" s="308"/>
      <c r="N56" s="308"/>
      <c r="O56" s="308"/>
      <c r="P56" s="308"/>
      <c r="Q56" s="308"/>
      <c r="R56" s="308"/>
      <c r="S56" s="308"/>
      <c r="T56" s="82"/>
      <c r="U56" s="308"/>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308"/>
      <c r="M57" s="308"/>
      <c r="N57" s="308"/>
      <c r="O57" s="308"/>
      <c r="P57" s="308"/>
      <c r="Q57" s="308"/>
      <c r="R57" s="308"/>
      <c r="S57" s="308"/>
      <c r="T57" s="82"/>
      <c r="U57" s="308"/>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309">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309">
        <v>32</v>
      </c>
      <c r="I59" s="375">
        <f>SUM(H59:H62)</f>
        <v>128</v>
      </c>
      <c r="J59" s="71" t="s">
        <v>130</v>
      </c>
      <c r="K59" s="75" t="s">
        <v>71</v>
      </c>
      <c r="L59" s="309"/>
      <c r="M59" s="309"/>
      <c r="N59" s="309"/>
      <c r="O59" s="309"/>
      <c r="P59" s="309"/>
      <c r="Q59" s="309"/>
      <c r="R59" s="309"/>
      <c r="S59" s="309"/>
      <c r="T59" s="309"/>
      <c r="U59" s="309"/>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309">
        <v>32</v>
      </c>
      <c r="I60" s="376"/>
      <c r="J60" s="71" t="s">
        <v>130</v>
      </c>
      <c r="K60" s="309"/>
      <c r="L60" s="309"/>
      <c r="M60" s="309"/>
      <c r="N60" s="75" t="s">
        <v>71</v>
      </c>
      <c r="O60" s="309"/>
      <c r="P60" s="309"/>
      <c r="Q60" s="309"/>
      <c r="R60" s="309"/>
      <c r="S60" s="309"/>
      <c r="T60" s="309"/>
      <c r="U60" s="309"/>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309">
        <v>32</v>
      </c>
      <c r="I61" s="376"/>
      <c r="J61" s="71" t="s">
        <v>130</v>
      </c>
      <c r="K61" s="309"/>
      <c r="L61" s="309"/>
      <c r="M61" s="309"/>
      <c r="N61" s="309"/>
      <c r="O61" s="309"/>
      <c r="P61" s="309"/>
      <c r="Q61" s="75" t="s">
        <v>71</v>
      </c>
      <c r="R61" s="309"/>
      <c r="S61" s="309"/>
      <c r="T61" s="309"/>
      <c r="U61" s="309"/>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309">
        <v>32</v>
      </c>
      <c r="I62" s="377"/>
      <c r="J62" s="71" t="s">
        <v>130</v>
      </c>
      <c r="K62" s="309"/>
      <c r="L62" s="309"/>
      <c r="M62" s="309"/>
      <c r="N62" s="309"/>
      <c r="O62" s="309"/>
      <c r="P62" s="309"/>
      <c r="Q62" s="309"/>
      <c r="R62" s="309"/>
      <c r="S62" s="309"/>
      <c r="T62" s="75" t="s">
        <v>71</v>
      </c>
      <c r="U62" s="309"/>
      <c r="V62" s="73"/>
      <c r="W62" s="103" t="s">
        <v>72</v>
      </c>
      <c r="X62" s="57" t="s">
        <v>245</v>
      </c>
      <c r="Y62" s="132">
        <v>32</v>
      </c>
      <c r="Z62" s="130" t="s">
        <v>246</v>
      </c>
      <c r="AA62" s="130" t="s">
        <v>246</v>
      </c>
      <c r="AB62" s="130" t="s">
        <v>246</v>
      </c>
      <c r="AC62" s="130" t="s">
        <v>246</v>
      </c>
      <c r="AD62" s="130" t="s">
        <v>246</v>
      </c>
      <c r="AE62" s="62" t="s">
        <v>72</v>
      </c>
      <c r="AF62" s="338" t="s">
        <v>247</v>
      </c>
      <c r="AH62" s="61"/>
    </row>
    <row r="63" spans="2:34" ht="37.5" customHeight="1" x14ac:dyDescent="0.2">
      <c r="B63" s="169">
        <f t="shared" si="1"/>
        <v>12</v>
      </c>
      <c r="C63" s="167" t="s">
        <v>77</v>
      </c>
      <c r="D63" s="370" t="s">
        <v>138</v>
      </c>
      <c r="E63" s="370"/>
      <c r="F63" s="69" t="s">
        <v>85</v>
      </c>
      <c r="G63" s="99">
        <v>42428</v>
      </c>
      <c r="H63" s="309">
        <v>80</v>
      </c>
      <c r="I63" s="96"/>
      <c r="J63" s="69" t="s">
        <v>139</v>
      </c>
      <c r="K63" s="308"/>
      <c r="L63" s="75" t="s">
        <v>71</v>
      </c>
      <c r="M63" s="308"/>
      <c r="N63" s="308"/>
      <c r="O63" s="308"/>
      <c r="P63" s="308"/>
      <c r="Q63" s="308"/>
      <c r="R63" s="308"/>
      <c r="S63" s="308"/>
      <c r="T63" s="82"/>
      <c r="U63" s="308"/>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309">
        <v>56</v>
      </c>
      <c r="I64" s="375"/>
      <c r="J64" s="71" t="s">
        <v>130</v>
      </c>
      <c r="K64" s="309"/>
      <c r="L64" s="18"/>
      <c r="M64" s="75" t="s">
        <v>71</v>
      </c>
      <c r="N64" s="309"/>
      <c r="O64" s="309"/>
      <c r="P64" s="309"/>
      <c r="Q64" s="309"/>
      <c r="R64" s="309"/>
      <c r="S64" s="309"/>
      <c r="T64" s="309"/>
      <c r="U64" s="309"/>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309">
        <v>56</v>
      </c>
      <c r="I65" s="376"/>
      <c r="J65" s="71" t="s">
        <v>130</v>
      </c>
      <c r="K65" s="309"/>
      <c r="L65" s="309"/>
      <c r="M65" s="18"/>
      <c r="N65" s="309"/>
      <c r="O65" s="309"/>
      <c r="P65" s="309"/>
      <c r="Q65" s="72" t="s">
        <v>71</v>
      </c>
      <c r="R65" s="309"/>
      <c r="S65" s="309"/>
      <c r="T65" s="309"/>
      <c r="U65" s="309"/>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309">
        <v>56</v>
      </c>
      <c r="I66" s="377"/>
      <c r="J66" s="71" t="s">
        <v>130</v>
      </c>
      <c r="K66" s="309"/>
      <c r="L66" s="309"/>
      <c r="M66" s="309"/>
      <c r="N66" s="309"/>
      <c r="O66" s="309"/>
      <c r="P66" s="309"/>
      <c r="Q66" s="309"/>
      <c r="R66" s="309"/>
      <c r="S66" s="309"/>
      <c r="T66" s="309"/>
      <c r="U66" s="75" t="s">
        <v>71</v>
      </c>
      <c r="V66" s="73"/>
      <c r="W66" s="103" t="s">
        <v>72</v>
      </c>
      <c r="X66" s="57" t="s">
        <v>248</v>
      </c>
      <c r="Y66" s="58">
        <v>32</v>
      </c>
      <c r="Z66" s="130" t="s">
        <v>246</v>
      </c>
      <c r="AA66" s="130" t="s">
        <v>246</v>
      </c>
      <c r="AB66" s="130" t="s">
        <v>246</v>
      </c>
      <c r="AC66" s="130" t="s">
        <v>246</v>
      </c>
      <c r="AD66" s="130" t="s">
        <v>246</v>
      </c>
      <c r="AE66" s="62" t="s">
        <v>72</v>
      </c>
      <c r="AF66" s="259" t="s">
        <v>249</v>
      </c>
      <c r="AH66" s="61"/>
    </row>
    <row r="67" spans="2:34" ht="55.5" customHeight="1" x14ac:dyDescent="0.2">
      <c r="B67" s="169">
        <f t="shared" si="1"/>
        <v>16</v>
      </c>
      <c r="C67" s="167" t="s">
        <v>43</v>
      </c>
      <c r="D67" s="371" t="s">
        <v>142</v>
      </c>
      <c r="E67" s="372"/>
      <c r="F67" s="63" t="s">
        <v>85</v>
      </c>
      <c r="G67" s="206" t="s">
        <v>24</v>
      </c>
      <c r="H67" s="307">
        <v>48</v>
      </c>
      <c r="I67" s="378"/>
      <c r="J67" s="71" t="s">
        <v>130</v>
      </c>
      <c r="K67" s="309"/>
      <c r="L67" s="75" t="s">
        <v>71</v>
      </c>
      <c r="M67" s="309"/>
      <c r="N67" s="309"/>
      <c r="O67" s="309"/>
      <c r="P67" s="309"/>
      <c r="Q67" s="309"/>
      <c r="R67" s="309"/>
      <c r="S67" s="309"/>
      <c r="T67" s="309"/>
      <c r="U67" s="309"/>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307">
        <v>48</v>
      </c>
      <c r="I68" s="379"/>
      <c r="J68" s="71" t="s">
        <v>130</v>
      </c>
      <c r="K68" s="309"/>
      <c r="L68" s="309"/>
      <c r="M68" s="309"/>
      <c r="N68" s="75" t="s">
        <v>71</v>
      </c>
      <c r="O68" s="309"/>
      <c r="P68" s="309"/>
      <c r="Q68" s="309"/>
      <c r="R68" s="309"/>
      <c r="S68" s="309"/>
      <c r="T68" s="309"/>
      <c r="U68" s="309"/>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307">
        <v>48</v>
      </c>
      <c r="I69" s="379"/>
      <c r="J69" s="71" t="s">
        <v>130</v>
      </c>
      <c r="K69" s="309"/>
      <c r="L69" s="309"/>
      <c r="M69" s="309"/>
      <c r="N69" s="309"/>
      <c r="O69" s="75" t="s">
        <v>71</v>
      </c>
      <c r="P69" s="309"/>
      <c r="Q69" s="309"/>
      <c r="R69" s="309"/>
      <c r="S69" s="309"/>
      <c r="T69" s="309"/>
      <c r="U69" s="309"/>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307">
        <v>48</v>
      </c>
      <c r="I70" s="379"/>
      <c r="J70" s="71" t="s">
        <v>130</v>
      </c>
      <c r="K70" s="309"/>
      <c r="L70" s="309"/>
      <c r="M70" s="309"/>
      <c r="N70" s="309"/>
      <c r="O70" s="309"/>
      <c r="P70" s="309"/>
      <c r="Q70" s="75" t="s">
        <v>71</v>
      </c>
      <c r="R70" s="309"/>
      <c r="S70" s="309"/>
      <c r="T70" s="309"/>
      <c r="U70" s="309"/>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307">
        <v>48</v>
      </c>
      <c r="I71" s="380"/>
      <c r="J71" s="71" t="s">
        <v>130</v>
      </c>
      <c r="K71" s="309"/>
      <c r="L71" s="309"/>
      <c r="M71" s="309"/>
      <c r="N71" s="309"/>
      <c r="O71" s="309"/>
      <c r="P71" s="309"/>
      <c r="Q71" s="309"/>
      <c r="R71" s="309"/>
      <c r="S71" s="75" t="s">
        <v>71</v>
      </c>
      <c r="T71" s="309"/>
      <c r="U71" s="309"/>
      <c r="V71" s="55"/>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306"/>
      <c r="M72" s="307"/>
      <c r="N72" s="306"/>
      <c r="O72" s="95"/>
      <c r="P72" s="306"/>
      <c r="Q72" s="306"/>
      <c r="R72" s="306"/>
      <c r="S72" s="306"/>
      <c r="T72" s="306"/>
      <c r="U72" s="79"/>
      <c r="V72" s="230"/>
      <c r="W72" s="3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308"/>
      <c r="L73" s="308"/>
      <c r="M73" s="308"/>
      <c r="N73" s="307"/>
      <c r="O73" s="75" t="s">
        <v>71</v>
      </c>
      <c r="P73" s="308"/>
      <c r="Q73" s="308"/>
      <c r="R73" s="308"/>
      <c r="S73" s="308"/>
      <c r="T73" s="308"/>
      <c r="U73" s="74"/>
      <c r="V73" s="228"/>
      <c r="W73" s="103"/>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308"/>
      <c r="L74" s="308"/>
      <c r="M74" s="308"/>
      <c r="N74" s="308"/>
      <c r="O74" s="82"/>
      <c r="P74" s="308"/>
      <c r="Q74" s="308"/>
      <c r="R74" s="307"/>
      <c r="S74" s="75" t="s">
        <v>71</v>
      </c>
      <c r="T74" s="308"/>
      <c r="U74" s="74"/>
      <c r="V74" s="228"/>
      <c r="W74" s="101"/>
      <c r="X74" s="81" t="s">
        <v>201</v>
      </c>
      <c r="Y74" s="81" t="s">
        <v>201</v>
      </c>
      <c r="Z74" s="81" t="s">
        <v>201</v>
      </c>
      <c r="AA74" s="81" t="s">
        <v>201</v>
      </c>
      <c r="AB74" s="81" t="s">
        <v>201</v>
      </c>
      <c r="AC74" s="81" t="s">
        <v>201</v>
      </c>
      <c r="AD74" s="81" t="s">
        <v>201</v>
      </c>
      <c r="AE74" s="80"/>
      <c r="AF74" s="259"/>
      <c r="AH74" s="61"/>
    </row>
    <row r="75" spans="2:34" ht="42.75" customHeight="1" x14ac:dyDescent="0.2">
      <c r="B75" s="169">
        <f t="shared" si="1"/>
        <v>24</v>
      </c>
      <c r="C75" s="165" t="s">
        <v>69</v>
      </c>
      <c r="D75" s="368" t="s">
        <v>84</v>
      </c>
      <c r="E75" s="369"/>
      <c r="F75" s="63" t="s">
        <v>85</v>
      </c>
      <c r="G75" s="141" t="s">
        <v>24</v>
      </c>
      <c r="H75" s="307">
        <v>32</v>
      </c>
      <c r="I75" s="205"/>
      <c r="J75" s="69" t="s">
        <v>125</v>
      </c>
      <c r="K75" s="308"/>
      <c r="L75" s="75" t="s">
        <v>71</v>
      </c>
      <c r="M75" s="308"/>
      <c r="N75" s="308"/>
      <c r="O75" s="82"/>
      <c r="P75" s="308"/>
      <c r="Q75" s="308"/>
      <c r="R75" s="308"/>
      <c r="S75" s="308"/>
      <c r="T75" s="308"/>
      <c r="U75" s="74"/>
      <c r="V75" s="228"/>
      <c r="W75" s="101"/>
      <c r="X75" s="81"/>
      <c r="Y75" s="58"/>
      <c r="Z75" s="130"/>
      <c r="AA75" s="130"/>
      <c r="AB75" s="130"/>
      <c r="AC75" s="130"/>
      <c r="AD75" s="130"/>
      <c r="AE75" s="80"/>
      <c r="AF75" s="259" t="s">
        <v>154</v>
      </c>
      <c r="AH75" s="61"/>
    </row>
    <row r="76" spans="2:34" ht="42.75" customHeight="1" x14ac:dyDescent="0.2">
      <c r="B76" s="169">
        <f t="shared" si="1"/>
        <v>25</v>
      </c>
      <c r="C76" s="165" t="s">
        <v>69</v>
      </c>
      <c r="D76" s="368" t="s">
        <v>84</v>
      </c>
      <c r="E76" s="369"/>
      <c r="F76" s="63" t="s">
        <v>85</v>
      </c>
      <c r="G76" s="99" t="s">
        <v>29</v>
      </c>
      <c r="H76" s="307">
        <v>32</v>
      </c>
      <c r="I76" s="205"/>
      <c r="J76" s="69" t="s">
        <v>125</v>
      </c>
      <c r="K76" s="308"/>
      <c r="L76" s="308"/>
      <c r="M76" s="308"/>
      <c r="N76" s="308"/>
      <c r="O76" s="82"/>
      <c r="P76" s="308"/>
      <c r="Q76" s="75" t="s">
        <v>71</v>
      </c>
      <c r="R76" s="308"/>
      <c r="S76" s="308"/>
      <c r="T76" s="308"/>
      <c r="U76" s="74"/>
      <c r="V76" s="228"/>
      <c r="W76" s="101"/>
      <c r="X76" s="81"/>
      <c r="Y76" s="58"/>
      <c r="Z76" s="130"/>
      <c r="AA76" s="130"/>
      <c r="AB76" s="130"/>
      <c r="AC76" s="130"/>
      <c r="AD76" s="130"/>
      <c r="AE76" s="80"/>
      <c r="AF76" s="259" t="s">
        <v>154</v>
      </c>
      <c r="AH76" s="61"/>
    </row>
    <row r="77" spans="2:34" ht="36.75" customHeight="1" x14ac:dyDescent="0.2">
      <c r="B77" s="169">
        <f t="shared" si="1"/>
        <v>26</v>
      </c>
      <c r="C77" s="165" t="s">
        <v>69</v>
      </c>
      <c r="D77" s="368" t="s">
        <v>144</v>
      </c>
      <c r="E77" s="369"/>
      <c r="F77" s="63" t="s">
        <v>85</v>
      </c>
      <c r="G77" s="141"/>
      <c r="H77" s="307">
        <v>40</v>
      </c>
      <c r="I77" s="205"/>
      <c r="J77" s="69" t="s">
        <v>125</v>
      </c>
      <c r="K77" s="308"/>
      <c r="L77" s="308"/>
      <c r="M77" s="308"/>
      <c r="N77" s="308"/>
      <c r="O77" s="307"/>
      <c r="P77" s="308"/>
      <c r="Q77" s="74"/>
      <c r="R77" s="308"/>
      <c r="S77" s="308"/>
      <c r="T77" s="308"/>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307">
        <v>32</v>
      </c>
      <c r="I78" s="205"/>
      <c r="J78" s="69" t="s">
        <v>128</v>
      </c>
      <c r="K78" s="75" t="s">
        <v>71</v>
      </c>
      <c r="L78" s="308"/>
      <c r="M78" s="308"/>
      <c r="N78" s="82"/>
      <c r="O78" s="82"/>
      <c r="P78" s="308"/>
      <c r="Q78" s="82"/>
      <c r="R78" s="82"/>
      <c r="S78" s="308"/>
      <c r="T78" s="308"/>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307">
        <v>32</v>
      </c>
      <c r="I79" s="205"/>
      <c r="J79" s="69" t="s">
        <v>128</v>
      </c>
      <c r="K79" s="82"/>
      <c r="L79" s="308"/>
      <c r="M79" s="308"/>
      <c r="N79" s="82"/>
      <c r="O79" s="82"/>
      <c r="P79" s="308"/>
      <c r="Q79" s="75" t="s">
        <v>71</v>
      </c>
      <c r="R79" s="18"/>
      <c r="S79" s="308"/>
      <c r="T79" s="308"/>
      <c r="U79" s="74"/>
      <c r="V79" s="139"/>
      <c r="W79" s="101"/>
      <c r="X79" s="57" t="s">
        <v>201</v>
      </c>
      <c r="Y79" s="57" t="s">
        <v>201</v>
      </c>
      <c r="Z79" s="57" t="s">
        <v>201</v>
      </c>
      <c r="AA79" s="57" t="s">
        <v>201</v>
      </c>
      <c r="AB79" s="57" t="s">
        <v>201</v>
      </c>
      <c r="AC79" s="57" t="s">
        <v>201</v>
      </c>
      <c r="AD79" s="57" t="s">
        <v>201</v>
      </c>
      <c r="AE79" s="80"/>
      <c r="AF79" s="259" t="s">
        <v>201</v>
      </c>
      <c r="AH79" s="61"/>
    </row>
    <row r="80" spans="2:34" ht="164.25" customHeight="1" x14ac:dyDescent="0.2">
      <c r="B80" s="169">
        <f t="shared" si="1"/>
        <v>29</v>
      </c>
      <c r="C80" s="216" t="s">
        <v>119</v>
      </c>
      <c r="D80" s="370" t="s">
        <v>120</v>
      </c>
      <c r="E80" s="370"/>
      <c r="F80" s="307" t="s">
        <v>85</v>
      </c>
      <c r="G80" s="141" t="s">
        <v>27</v>
      </c>
      <c r="H80" s="307">
        <v>32</v>
      </c>
      <c r="I80" s="205"/>
      <c r="J80" s="309" t="s">
        <v>133</v>
      </c>
      <c r="K80" s="308"/>
      <c r="L80" s="308"/>
      <c r="M80" s="308"/>
      <c r="N80" s="308"/>
      <c r="O80" s="75" t="s">
        <v>71</v>
      </c>
      <c r="P80" s="308"/>
      <c r="Q80" s="308"/>
      <c r="R80" s="308"/>
      <c r="S80" s="308"/>
      <c r="T80" s="308"/>
      <c r="U80" s="308"/>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307" t="s">
        <v>85</v>
      </c>
      <c r="G81" s="141" t="s">
        <v>33</v>
      </c>
      <c r="H81" s="307">
        <v>32</v>
      </c>
      <c r="I81" s="205"/>
      <c r="J81" s="309" t="s">
        <v>133</v>
      </c>
      <c r="K81" s="308"/>
      <c r="L81" s="308"/>
      <c r="M81" s="308"/>
      <c r="N81" s="308"/>
      <c r="O81" s="308"/>
      <c r="P81" s="308"/>
      <c r="Q81" s="308"/>
      <c r="R81" s="308"/>
      <c r="S81" s="308"/>
      <c r="T81" s="308"/>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307" t="s">
        <v>85</v>
      </c>
      <c r="G82" s="141" t="s">
        <v>25</v>
      </c>
      <c r="H82" s="307">
        <v>32</v>
      </c>
      <c r="I82" s="205"/>
      <c r="J82" s="309" t="s">
        <v>133</v>
      </c>
      <c r="K82" s="308"/>
      <c r="L82" s="308"/>
      <c r="M82" s="75" t="s">
        <v>71</v>
      </c>
      <c r="N82" s="308"/>
      <c r="O82" s="308"/>
      <c r="P82" s="308"/>
      <c r="Q82" s="308"/>
      <c r="R82" s="308"/>
      <c r="S82" s="308"/>
      <c r="T82" s="308"/>
      <c r="U82" s="308"/>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307" t="s">
        <v>85</v>
      </c>
      <c r="G83" s="141" t="s">
        <v>23</v>
      </c>
      <c r="H83" s="307">
        <v>32</v>
      </c>
      <c r="I83" s="205"/>
      <c r="J83" s="309" t="s">
        <v>133</v>
      </c>
      <c r="K83" s="75" t="s">
        <v>71</v>
      </c>
      <c r="L83" s="308"/>
      <c r="M83" s="307"/>
      <c r="N83" s="308"/>
      <c r="O83" s="308"/>
      <c r="P83" s="308"/>
      <c r="Q83" s="308"/>
      <c r="R83" s="308"/>
      <c r="S83" s="308"/>
      <c r="T83" s="308"/>
      <c r="U83" s="308"/>
      <c r="V83" s="228"/>
      <c r="W83" s="57"/>
      <c r="X83" s="57" t="s">
        <v>154</v>
      </c>
      <c r="Y83" s="57" t="s">
        <v>154</v>
      </c>
      <c r="Z83" s="57" t="s">
        <v>154</v>
      </c>
      <c r="AA83" s="57" t="s">
        <v>154</v>
      </c>
      <c r="AB83" s="57" t="s">
        <v>154</v>
      </c>
      <c r="AC83" s="57" t="s">
        <v>154</v>
      </c>
      <c r="AD83" s="57" t="s">
        <v>154</v>
      </c>
      <c r="AE83" s="57" t="s">
        <v>154</v>
      </c>
      <c r="AF83" s="259" t="s">
        <v>216</v>
      </c>
      <c r="AH83" s="61"/>
    </row>
    <row r="84" spans="2:34" ht="81.75" customHeight="1" x14ac:dyDescent="0.2">
      <c r="B84" s="169">
        <f>B82+1</f>
        <v>32</v>
      </c>
      <c r="C84" s="216" t="s">
        <v>52</v>
      </c>
      <c r="D84" s="366" t="s">
        <v>147</v>
      </c>
      <c r="E84" s="366"/>
      <c r="F84" s="307" t="s">
        <v>85</v>
      </c>
      <c r="G84" s="141" t="s">
        <v>23</v>
      </c>
      <c r="H84" s="307">
        <v>32</v>
      </c>
      <c r="I84" s="205"/>
      <c r="J84" s="309" t="s">
        <v>133</v>
      </c>
      <c r="K84" s="75" t="s">
        <v>71</v>
      </c>
      <c r="L84" s="308"/>
      <c r="M84" s="307"/>
      <c r="N84" s="308"/>
      <c r="O84" s="308"/>
      <c r="P84" s="308"/>
      <c r="Q84" s="308"/>
      <c r="R84" s="308"/>
      <c r="S84" s="308"/>
      <c r="T84" s="308"/>
      <c r="U84" s="308"/>
      <c r="V84" s="228"/>
      <c r="W84" s="101" t="s">
        <v>72</v>
      </c>
      <c r="X84" s="217" t="s">
        <v>164</v>
      </c>
      <c r="Y84" s="58">
        <v>12</v>
      </c>
      <c r="Z84" s="102" t="s">
        <v>201</v>
      </c>
      <c r="AA84" s="130" t="s">
        <v>153</v>
      </c>
      <c r="AB84" s="130" t="s">
        <v>153</v>
      </c>
      <c r="AC84" s="130" t="s">
        <v>153</v>
      </c>
      <c r="AD84" s="145" t="s">
        <v>201</v>
      </c>
      <c r="AE84" s="80" t="s">
        <v>72</v>
      </c>
      <c r="AF84" s="259" t="s">
        <v>220</v>
      </c>
      <c r="AH84" s="61"/>
    </row>
    <row r="85" spans="2:34" ht="83.25" customHeight="1" x14ac:dyDescent="0.2">
      <c r="B85" s="169">
        <f>B83+1</f>
        <v>33</v>
      </c>
      <c r="C85" s="216" t="s">
        <v>52</v>
      </c>
      <c r="D85" s="366" t="s">
        <v>147</v>
      </c>
      <c r="E85" s="366"/>
      <c r="F85" s="307" t="s">
        <v>85</v>
      </c>
      <c r="G85" s="141" t="s">
        <v>25</v>
      </c>
      <c r="H85" s="307">
        <v>32</v>
      </c>
      <c r="I85" s="205"/>
      <c r="J85" s="309" t="s">
        <v>133</v>
      </c>
      <c r="K85" s="307"/>
      <c r="L85" s="308"/>
      <c r="M85" s="75" t="s">
        <v>71</v>
      </c>
      <c r="N85" s="308"/>
      <c r="O85" s="308"/>
      <c r="P85" s="308"/>
      <c r="Q85" s="308"/>
      <c r="R85" s="308"/>
      <c r="S85" s="308"/>
      <c r="T85" s="308"/>
      <c r="U85" s="308"/>
      <c r="V85" s="228"/>
      <c r="W85" s="101" t="s">
        <v>72</v>
      </c>
      <c r="X85" s="217" t="s">
        <v>164</v>
      </c>
      <c r="Y85" s="58">
        <v>12</v>
      </c>
      <c r="Z85" s="102" t="s">
        <v>201</v>
      </c>
      <c r="AA85" s="130" t="s">
        <v>153</v>
      </c>
      <c r="AB85" s="130" t="s">
        <v>153</v>
      </c>
      <c r="AC85" s="130" t="s">
        <v>153</v>
      </c>
      <c r="AD85" s="145" t="s">
        <v>201</v>
      </c>
      <c r="AE85" s="80" t="s">
        <v>72</v>
      </c>
      <c r="AF85" s="259" t="s">
        <v>212</v>
      </c>
      <c r="AH85" s="61"/>
    </row>
    <row r="86" spans="2:34" ht="110.25" customHeight="1" x14ac:dyDescent="0.2">
      <c r="B86" s="169">
        <f t="shared" si="1"/>
        <v>34</v>
      </c>
      <c r="C86" s="216" t="s">
        <v>52</v>
      </c>
      <c r="D86" s="366" t="s">
        <v>147</v>
      </c>
      <c r="E86" s="366"/>
      <c r="F86" s="307" t="s">
        <v>85</v>
      </c>
      <c r="G86" s="141" t="s">
        <v>29</v>
      </c>
      <c r="H86" s="307">
        <v>32</v>
      </c>
      <c r="I86" s="205"/>
      <c r="J86" s="309" t="s">
        <v>133</v>
      </c>
      <c r="K86" s="307"/>
      <c r="L86" s="308"/>
      <c r="M86" s="307"/>
      <c r="N86" s="308"/>
      <c r="O86" s="308"/>
      <c r="P86" s="308"/>
      <c r="Q86" s="75" t="s">
        <v>71</v>
      </c>
      <c r="R86" s="308"/>
      <c r="S86" s="308"/>
      <c r="T86" s="308"/>
      <c r="U86" s="308"/>
      <c r="V86" s="228"/>
      <c r="W86" s="101" t="s">
        <v>72</v>
      </c>
      <c r="X86" s="217" t="s">
        <v>164</v>
      </c>
      <c r="Y86" s="58">
        <v>12</v>
      </c>
      <c r="Z86" s="102" t="s">
        <v>201</v>
      </c>
      <c r="AA86" s="130" t="s">
        <v>153</v>
      </c>
      <c r="AB86" s="130" t="s">
        <v>153</v>
      </c>
      <c r="AC86" s="130" t="s">
        <v>153</v>
      </c>
      <c r="AD86" s="145" t="s">
        <v>201</v>
      </c>
      <c r="AE86" s="80" t="s">
        <v>72</v>
      </c>
      <c r="AF86" s="259" t="s">
        <v>212</v>
      </c>
      <c r="AH86" s="61"/>
    </row>
    <row r="87" spans="2:34" ht="81.75" customHeight="1" x14ac:dyDescent="0.2">
      <c r="B87" s="169">
        <f t="shared" si="1"/>
        <v>35</v>
      </c>
      <c r="C87" s="216" t="s">
        <v>52</v>
      </c>
      <c r="D87" s="366" t="s">
        <v>147</v>
      </c>
      <c r="E87" s="366"/>
      <c r="F87" s="307" t="s">
        <v>85</v>
      </c>
      <c r="G87" s="141" t="s">
        <v>32</v>
      </c>
      <c r="H87" s="307">
        <v>32</v>
      </c>
      <c r="I87" s="205"/>
      <c r="J87" s="309" t="s">
        <v>133</v>
      </c>
      <c r="K87" s="307"/>
      <c r="L87" s="308"/>
      <c r="M87" s="307"/>
      <c r="N87" s="308"/>
      <c r="O87" s="308"/>
      <c r="P87" s="308"/>
      <c r="Q87" s="308"/>
      <c r="R87" s="308"/>
      <c r="S87" s="308"/>
      <c r="T87" s="75" t="s">
        <v>71</v>
      </c>
      <c r="U87" s="308"/>
      <c r="V87" s="228"/>
      <c r="W87" s="101" t="s">
        <v>72</v>
      </c>
      <c r="X87" s="217" t="s">
        <v>164</v>
      </c>
      <c r="Y87" s="58">
        <v>12</v>
      </c>
      <c r="Z87" s="102" t="s">
        <v>201</v>
      </c>
      <c r="AA87" s="130" t="s">
        <v>153</v>
      </c>
      <c r="AB87" s="130" t="s">
        <v>153</v>
      </c>
      <c r="AC87" s="130" t="s">
        <v>153</v>
      </c>
      <c r="AD87" s="145" t="s">
        <v>201</v>
      </c>
      <c r="AE87" s="80" t="s">
        <v>72</v>
      </c>
      <c r="AF87" s="259" t="s">
        <v>212</v>
      </c>
      <c r="AH87" s="61"/>
    </row>
    <row r="88" spans="2:34" ht="104.2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t="s">
        <v>72</v>
      </c>
      <c r="X88" s="105" t="s">
        <v>161</v>
      </c>
      <c r="Y88" s="86">
        <v>30</v>
      </c>
      <c r="Z88" s="218" t="s">
        <v>154</v>
      </c>
      <c r="AA88" s="218">
        <v>43025</v>
      </c>
      <c r="AB88" s="218">
        <v>43056</v>
      </c>
      <c r="AC88" s="218" t="s">
        <v>154</v>
      </c>
      <c r="AD88" s="218" t="s">
        <v>154</v>
      </c>
      <c r="AE88" s="87" t="s">
        <v>72</v>
      </c>
      <c r="AF88" s="260" t="s">
        <v>256</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312"/>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26</v>
      </c>
      <c r="E99" s="111"/>
    </row>
    <row r="100" spans="2:5" ht="19.5" thickTop="1" thickBot="1" x14ac:dyDescent="0.25">
      <c r="B100" s="59" t="s">
        <v>72</v>
      </c>
      <c r="C100" s="200" t="s">
        <v>81</v>
      </c>
      <c r="D100" s="123">
        <f>COUNTIF(AE17:AE42,B100)</f>
        <v>12</v>
      </c>
      <c r="E100" s="5">
        <f>IFERROR(D100/D99,0)</f>
        <v>0.46153846153846156</v>
      </c>
    </row>
    <row r="101" spans="2:5" ht="19.5" thickTop="1" thickBot="1" x14ac:dyDescent="0.25">
      <c r="B101" s="59" t="s">
        <v>78</v>
      </c>
      <c r="C101" s="200" t="s">
        <v>82</v>
      </c>
      <c r="D101" s="112">
        <f>COUNTIF(AE17:AE42,B101)</f>
        <v>8</v>
      </c>
    </row>
    <row r="102" spans="2:5" ht="19.5" thickTop="1" thickBot="1" x14ac:dyDescent="0.25">
      <c r="B102" s="59" t="s">
        <v>74</v>
      </c>
      <c r="C102" s="201" t="s">
        <v>83</v>
      </c>
      <c r="D102" s="124">
        <f>D99-(D100+D101)</f>
        <v>6</v>
      </c>
    </row>
    <row r="103" spans="2:5" ht="21.75" thickTop="1" thickBot="1" x14ac:dyDescent="0.25">
      <c r="B103" s="110"/>
      <c r="C103" s="202" t="s">
        <v>109</v>
      </c>
      <c r="D103" s="113">
        <f>IFERROR((D100+D101)/D99,0)</f>
        <v>0.76923076923076927</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51">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C47:D47"/>
    <mergeCell ref="C49:V49"/>
    <mergeCell ref="C50:C51"/>
    <mergeCell ref="D50:E51"/>
    <mergeCell ref="F50:I50"/>
    <mergeCell ref="J50:J51"/>
    <mergeCell ref="K50:V50"/>
    <mergeCell ref="J44:V44"/>
    <mergeCell ref="C45:D46"/>
    <mergeCell ref="G45:H45"/>
    <mergeCell ref="J45:V46"/>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W38 Z75:AE76 X71:AD71 W73 W40 AE72:AE74">
    <cfRule type="cellIs" dxfId="755" priority="254" operator="equal">
      <formula>"Aplazada"</formula>
    </cfRule>
    <cfRule type="cellIs" dxfId="754" priority="255" operator="equal">
      <formula>"No"</formula>
    </cfRule>
    <cfRule type="cellIs" dxfId="753" priority="256" operator="equal">
      <formula>"Si"</formula>
    </cfRule>
  </conditionalFormatting>
  <conditionalFormatting sqref="B99:B102 AE17:AE19 W17:W19 W35:W38 AE35:AE38 AE40 W40 W42">
    <cfRule type="cellIs" dxfId="752" priority="253" operator="equal">
      <formula>"En ejecución"</formula>
    </cfRule>
  </conditionalFormatting>
  <conditionalFormatting sqref="AB36">
    <cfRule type="cellIs" dxfId="751" priority="234" operator="equal">
      <formula>"Aplazada"</formula>
    </cfRule>
    <cfRule type="cellIs" dxfId="750" priority="235" operator="equal">
      <formula>"No"</formula>
    </cfRule>
    <cfRule type="cellIs" dxfId="749" priority="236" operator="equal">
      <formula>"Si"</formula>
    </cfRule>
  </conditionalFormatting>
  <conditionalFormatting sqref="AC36">
    <cfRule type="cellIs" dxfId="748" priority="231" operator="equal">
      <formula>"Aplazada"</formula>
    </cfRule>
    <cfRule type="cellIs" dxfId="747" priority="232" operator="equal">
      <formula>"No"</formula>
    </cfRule>
    <cfRule type="cellIs" dxfId="746" priority="233" operator="equal">
      <formula>"Si"</formula>
    </cfRule>
  </conditionalFormatting>
  <conditionalFormatting sqref="X63 X52:AE52 X53:X54 W52:W54 AE71 X59:Y62 W64:AE70 W81:AE81 W75:X76 Z53:AE54 Z59:AE63 W58:W63 W78:X79 X72:X73 Z78:AE79 W74">
    <cfRule type="cellIs" dxfId="745" priority="188" operator="equal">
      <formula>"Aplazada"</formula>
    </cfRule>
    <cfRule type="cellIs" dxfId="744" priority="189" operator="equal">
      <formula>"No"</formula>
    </cfRule>
    <cfRule type="cellIs" dxfId="743" priority="190" operator="equal">
      <formula>"Si"</formula>
    </cfRule>
  </conditionalFormatting>
  <conditionalFormatting sqref="W58:W62 W64:W70 AE64:AE71 AE59:AE62">
    <cfRule type="cellIs" dxfId="742" priority="187" operator="equal">
      <formula>"En ejecución"</formula>
    </cfRule>
  </conditionalFormatting>
  <conditionalFormatting sqref="AH58:AH62 AH64:AH71 AH17:AH19 AH35:AH42">
    <cfRule type="cellIs" dxfId="741" priority="184" stopIfTrue="1" operator="equal">
      <formula>"Faltan Registros"</formula>
    </cfRule>
    <cfRule type="cellIs" dxfId="740" priority="185" stopIfTrue="1" operator="equal">
      <formula>"Completa"</formula>
    </cfRule>
    <cfRule type="cellIs" dxfId="739" priority="186" stopIfTrue="1" operator="equal">
      <formula>"Ninguno"</formula>
    </cfRule>
  </conditionalFormatting>
  <conditionalFormatting sqref="W57:X57 Z57:AE57 W56">
    <cfRule type="cellIs" dxfId="738" priority="177" operator="equal">
      <formula>"Aplazada"</formula>
    </cfRule>
    <cfRule type="cellIs" dxfId="737" priority="178" operator="equal">
      <formula>"No"</formula>
    </cfRule>
    <cfRule type="cellIs" dxfId="736" priority="179" operator="equal">
      <formula>"Si"</formula>
    </cfRule>
  </conditionalFormatting>
  <conditionalFormatting sqref="Y23:AD23 X26:AB26 X36:AA36 X24:AD24 X37:AC38 W19:X19 W17:AE18 Z19:AE19 Y35:AC35 AD25:AD26 X27:AD30 W23:W30 Y40:AE40 W21:AE21 X25:AC25 AD35:AE38 AE23:AE30 W42:AE42">
    <cfRule type="cellIs" dxfId="735" priority="250" operator="equal">
      <formula>"Aplazada"</formula>
    </cfRule>
    <cfRule type="cellIs" dxfId="734" priority="251" operator="equal">
      <formula>"No"</formula>
    </cfRule>
    <cfRule type="cellIs" dxfId="733" priority="252" operator="equal">
      <formula>"Si"</formula>
    </cfRule>
  </conditionalFormatting>
  <conditionalFormatting sqref="AE42 W21 AE21 W23:W30 AE23:AE30">
    <cfRule type="cellIs" dxfId="732" priority="249" operator="equal">
      <formula>"En ejecución"</formula>
    </cfRule>
  </conditionalFormatting>
  <conditionalFormatting sqref="AH21 AH23:AH30 AH33">
    <cfRule type="cellIs" dxfId="731" priority="246" stopIfTrue="1" operator="equal">
      <formula>"Faltan Registros"</formula>
    </cfRule>
    <cfRule type="cellIs" dxfId="730" priority="247" stopIfTrue="1" operator="equal">
      <formula>"Completa"</formula>
    </cfRule>
    <cfRule type="cellIs" dxfId="729" priority="248" stopIfTrue="1" operator="equal">
      <formula>"Ninguno"</formula>
    </cfRule>
  </conditionalFormatting>
  <conditionalFormatting sqref="W17">
    <cfRule type="cellIs" dxfId="728" priority="245" stopIfTrue="1" operator="equal">
      <formula>"Suspendida"</formula>
    </cfRule>
  </conditionalFormatting>
  <conditionalFormatting sqref="W29">
    <cfRule type="cellIs" dxfId="727" priority="244" stopIfTrue="1" operator="equal">
      <formula>"Suspendida"</formula>
    </cfRule>
  </conditionalFormatting>
  <conditionalFormatting sqref="AE29">
    <cfRule type="cellIs" dxfId="726" priority="243" stopIfTrue="1" operator="equal">
      <formula>"Suspendida"</formula>
    </cfRule>
  </conditionalFormatting>
  <conditionalFormatting sqref="W25">
    <cfRule type="cellIs" dxfId="725" priority="242" stopIfTrue="1" operator="equal">
      <formula>"Suspendida"</formula>
    </cfRule>
  </conditionalFormatting>
  <conditionalFormatting sqref="AE25">
    <cfRule type="cellIs" dxfId="724" priority="241" stopIfTrue="1" operator="equal">
      <formula>"Suspendida"</formula>
    </cfRule>
  </conditionalFormatting>
  <conditionalFormatting sqref="W36">
    <cfRule type="cellIs" dxfId="723" priority="240" stopIfTrue="1" operator="equal">
      <formula>"Suspendida"</formula>
    </cfRule>
  </conditionalFormatting>
  <conditionalFormatting sqref="AC26">
    <cfRule type="cellIs" dxfId="722" priority="228" operator="equal">
      <formula>"Aplazada"</formula>
    </cfRule>
    <cfRule type="cellIs" dxfId="721" priority="229" operator="equal">
      <formula>"No"</formula>
    </cfRule>
    <cfRule type="cellIs" dxfId="720" priority="230" operator="equal">
      <formula>"Si"</formula>
    </cfRule>
  </conditionalFormatting>
  <conditionalFormatting sqref="AB20:AE20">
    <cfRule type="cellIs" dxfId="719" priority="225" operator="equal">
      <formula>"Aplazada"</formula>
    </cfRule>
    <cfRule type="cellIs" dxfId="718" priority="226" operator="equal">
      <formula>"No"</formula>
    </cfRule>
    <cfRule type="cellIs" dxfId="717" priority="227" operator="equal">
      <formula>"Si"</formula>
    </cfRule>
  </conditionalFormatting>
  <conditionalFormatting sqref="AE20">
    <cfRule type="cellIs" dxfId="716" priority="224" operator="equal">
      <formula>"En ejecución"</formula>
    </cfRule>
  </conditionalFormatting>
  <conditionalFormatting sqref="AH20">
    <cfRule type="cellIs" dxfId="715" priority="221" stopIfTrue="1" operator="equal">
      <formula>"Faltan Registros"</formula>
    </cfRule>
    <cfRule type="cellIs" dxfId="714" priority="222" stopIfTrue="1" operator="equal">
      <formula>"Completa"</formula>
    </cfRule>
    <cfRule type="cellIs" dxfId="713" priority="223" stopIfTrue="1" operator="equal">
      <formula>"Ninguno"</formula>
    </cfRule>
  </conditionalFormatting>
  <conditionalFormatting sqref="W20:AA20">
    <cfRule type="cellIs" dxfId="712" priority="218" operator="equal">
      <formula>"Aplazada"</formula>
    </cfRule>
    <cfRule type="cellIs" dxfId="711" priority="219" operator="equal">
      <formula>"No"</formula>
    </cfRule>
    <cfRule type="cellIs" dxfId="710" priority="220" operator="equal">
      <formula>"Si"</formula>
    </cfRule>
  </conditionalFormatting>
  <conditionalFormatting sqref="W20">
    <cfRule type="cellIs" dxfId="709" priority="217" operator="equal">
      <formula>"En ejecución"</formula>
    </cfRule>
  </conditionalFormatting>
  <conditionalFormatting sqref="W22:AE22">
    <cfRule type="cellIs" dxfId="708" priority="214" operator="equal">
      <formula>"Aplazada"</formula>
    </cfRule>
    <cfRule type="cellIs" dxfId="707" priority="215" operator="equal">
      <formula>"No"</formula>
    </cfRule>
    <cfRule type="cellIs" dxfId="706" priority="216" operator="equal">
      <formula>"Si"</formula>
    </cfRule>
  </conditionalFormatting>
  <conditionalFormatting sqref="W22 AE22">
    <cfRule type="cellIs" dxfId="705" priority="213" operator="equal">
      <formula>"En ejecución"</formula>
    </cfRule>
  </conditionalFormatting>
  <conditionalFormatting sqref="AH22">
    <cfRule type="cellIs" dxfId="704" priority="210" stopIfTrue="1" operator="equal">
      <formula>"Faltan Registros"</formula>
    </cfRule>
    <cfRule type="cellIs" dxfId="703" priority="211" stopIfTrue="1" operator="equal">
      <formula>"Completa"</formula>
    </cfRule>
    <cfRule type="cellIs" dxfId="702" priority="212" stopIfTrue="1" operator="equal">
      <formula>"Ninguno"</formula>
    </cfRule>
  </conditionalFormatting>
  <conditionalFormatting sqref="Y34:AC34 AE34 W34">
    <cfRule type="cellIs" dxfId="701" priority="207" operator="equal">
      <formula>"Aplazada"</formula>
    </cfRule>
    <cfRule type="cellIs" dxfId="700" priority="208" operator="equal">
      <formula>"No"</formula>
    </cfRule>
    <cfRule type="cellIs" dxfId="699" priority="209" operator="equal">
      <formula>"Si"</formula>
    </cfRule>
  </conditionalFormatting>
  <conditionalFormatting sqref="AE34 W34">
    <cfRule type="cellIs" dxfId="698" priority="206" operator="equal">
      <formula>"En ejecución"</formula>
    </cfRule>
  </conditionalFormatting>
  <conditionalFormatting sqref="AH34">
    <cfRule type="cellIs" dxfId="697" priority="203" stopIfTrue="1" operator="equal">
      <formula>"Faltan Registros"</formula>
    </cfRule>
    <cfRule type="cellIs" dxfId="696" priority="204" stopIfTrue="1" operator="equal">
      <formula>"Completa"</formula>
    </cfRule>
    <cfRule type="cellIs" dxfId="695" priority="205" stopIfTrue="1" operator="equal">
      <formula>"Ninguno"</formula>
    </cfRule>
  </conditionalFormatting>
  <conditionalFormatting sqref="AD34">
    <cfRule type="cellIs" dxfId="694" priority="200" operator="equal">
      <formula>"Aplazada"</formula>
    </cfRule>
    <cfRule type="cellIs" dxfId="693" priority="201" operator="equal">
      <formula>"No"</formula>
    </cfRule>
    <cfRule type="cellIs" dxfId="692" priority="202" operator="equal">
      <formula>"Si"</formula>
    </cfRule>
  </conditionalFormatting>
  <conditionalFormatting sqref="W31:AE32">
    <cfRule type="cellIs" dxfId="691" priority="197" operator="equal">
      <formula>"Aplazada"</formula>
    </cfRule>
    <cfRule type="cellIs" dxfId="690" priority="198" operator="equal">
      <formula>"No"</formula>
    </cfRule>
    <cfRule type="cellIs" dxfId="689" priority="199" operator="equal">
      <formula>"Si"</formula>
    </cfRule>
  </conditionalFormatting>
  <conditionalFormatting sqref="AE31:AE32 W31:W32">
    <cfRule type="cellIs" dxfId="688" priority="196" operator="equal">
      <formula>"En ejecución"</formula>
    </cfRule>
  </conditionalFormatting>
  <conditionalFormatting sqref="AH31:AH32">
    <cfRule type="cellIs" dxfId="687" priority="193" stopIfTrue="1" operator="equal">
      <formula>"Faltan Registros"</formula>
    </cfRule>
    <cfRule type="cellIs" dxfId="686" priority="194" stopIfTrue="1" operator="equal">
      <formula>"Completa"</formula>
    </cfRule>
    <cfRule type="cellIs" dxfId="685" priority="195" stopIfTrue="1" operator="equal">
      <formula>"Ninguno"</formula>
    </cfRule>
  </conditionalFormatting>
  <conditionalFormatting sqref="W31">
    <cfRule type="cellIs" dxfId="684" priority="192" stopIfTrue="1" operator="equal">
      <formula>"Suspendida"</formula>
    </cfRule>
  </conditionalFormatting>
  <conditionalFormatting sqref="AE31">
    <cfRule type="cellIs" dxfId="683" priority="191" stopIfTrue="1" operator="equal">
      <formula>"Suspendida"</formula>
    </cfRule>
  </conditionalFormatting>
  <conditionalFormatting sqref="AH63 AH52:AH55 AH78:AH83 AH72:AH76 AH85">
    <cfRule type="cellIs" dxfId="682" priority="181" stopIfTrue="1" operator="equal">
      <formula>"Faltan Registros"</formula>
    </cfRule>
    <cfRule type="cellIs" dxfId="681" priority="182" stopIfTrue="1" operator="equal">
      <formula>"Completa"</formula>
    </cfRule>
    <cfRule type="cellIs" dxfId="680" priority="183" stopIfTrue="1" operator="equal">
      <formula>"Ninguno"</formula>
    </cfRule>
  </conditionalFormatting>
  <conditionalFormatting sqref="W73">
    <cfRule type="cellIs" dxfId="679" priority="180" operator="equal">
      <formula>"En ejecución"</formula>
    </cfRule>
  </conditionalFormatting>
  <conditionalFormatting sqref="AH56:AH57">
    <cfRule type="cellIs" dxfId="678" priority="174" stopIfTrue="1" operator="equal">
      <formula>"Faltan Registros"</formula>
    </cfRule>
    <cfRule type="cellIs" dxfId="677" priority="175" stopIfTrue="1" operator="equal">
      <formula>"Completa"</formula>
    </cfRule>
    <cfRule type="cellIs" dxfId="676" priority="176" stopIfTrue="1" operator="equal">
      <formula>"Ninguno"</formula>
    </cfRule>
  </conditionalFormatting>
  <conditionalFormatting sqref="W77:X77 Z77:AE77">
    <cfRule type="cellIs" dxfId="675" priority="171" operator="equal">
      <formula>"Aplazada"</formula>
    </cfRule>
    <cfRule type="cellIs" dxfId="674" priority="172" operator="equal">
      <formula>"No"</formula>
    </cfRule>
    <cfRule type="cellIs" dxfId="673" priority="173" operator="equal">
      <formula>"Si"</formula>
    </cfRule>
  </conditionalFormatting>
  <conditionalFormatting sqref="AH77">
    <cfRule type="cellIs" dxfId="672" priority="168" stopIfTrue="1" operator="equal">
      <formula>"Faltan Registros"</formula>
    </cfRule>
    <cfRule type="cellIs" dxfId="671" priority="169" stopIfTrue="1" operator="equal">
      <formula>"Completa"</formula>
    </cfRule>
    <cfRule type="cellIs" dxfId="670" priority="170" stopIfTrue="1" operator="equal">
      <formula>"Ninguno"</formula>
    </cfRule>
  </conditionalFormatting>
  <conditionalFormatting sqref="AH86">
    <cfRule type="cellIs" dxfId="669" priority="165" stopIfTrue="1" operator="equal">
      <formula>"Faltan Registros"</formula>
    </cfRule>
    <cfRule type="cellIs" dxfId="668" priority="166" stopIfTrue="1" operator="equal">
      <formula>"Completa"</formula>
    </cfRule>
    <cfRule type="cellIs" dxfId="667" priority="167" stopIfTrue="1" operator="equal">
      <formula>"Ninguno"</formula>
    </cfRule>
  </conditionalFormatting>
  <conditionalFormatting sqref="AH87:AH88">
    <cfRule type="cellIs" dxfId="666" priority="162" stopIfTrue="1" operator="equal">
      <formula>"Faltan Registros"</formula>
    </cfRule>
    <cfRule type="cellIs" dxfId="665" priority="163" stopIfTrue="1" operator="equal">
      <formula>"Completa"</formula>
    </cfRule>
    <cfRule type="cellIs" dxfId="664" priority="164" stopIfTrue="1" operator="equal">
      <formula>"Ninguno"</formula>
    </cfRule>
  </conditionalFormatting>
  <conditionalFormatting sqref="W87">
    <cfRule type="cellIs" dxfId="663" priority="159" operator="equal">
      <formula>"Aplazada"</formula>
    </cfRule>
    <cfRule type="cellIs" dxfId="662" priority="160" operator="equal">
      <formula>"No"</formula>
    </cfRule>
    <cfRule type="cellIs" dxfId="661" priority="161" operator="equal">
      <formula>"Si"</formula>
    </cfRule>
  </conditionalFormatting>
  <conditionalFormatting sqref="AH84">
    <cfRule type="cellIs" dxfId="660" priority="156" stopIfTrue="1" operator="equal">
      <formula>"Faltan Registros"</formula>
    </cfRule>
    <cfRule type="cellIs" dxfId="659" priority="157" stopIfTrue="1" operator="equal">
      <formula>"Completa"</formula>
    </cfRule>
    <cfRule type="cellIs" dxfId="658" priority="158" stopIfTrue="1" operator="equal">
      <formula>"Ninguno"</formula>
    </cfRule>
  </conditionalFormatting>
  <conditionalFormatting sqref="W88:X88 Z88:AE88">
    <cfRule type="cellIs" dxfId="657" priority="153" operator="equal">
      <formula>"Aplazada"</formula>
    </cfRule>
    <cfRule type="cellIs" dxfId="656" priority="154" operator="equal">
      <formula>"No"</formula>
    </cfRule>
    <cfRule type="cellIs" dxfId="655" priority="155" operator="equal">
      <formula>"Si"</formula>
    </cfRule>
  </conditionalFormatting>
  <conditionalFormatting sqref="W55:X55 Z55:AE55">
    <cfRule type="cellIs" dxfId="654" priority="149" operator="equal">
      <formula>"Aplazada"</formula>
    </cfRule>
    <cfRule type="cellIs" dxfId="653" priority="150" operator="equal">
      <formula>"No"</formula>
    </cfRule>
    <cfRule type="cellIs" dxfId="652" priority="151" operator="equal">
      <formula>"Si"</formula>
    </cfRule>
  </conditionalFormatting>
  <conditionalFormatting sqref="X56">
    <cfRule type="cellIs" dxfId="651" priority="146" operator="equal">
      <formula>"Aplazada"</formula>
    </cfRule>
    <cfRule type="cellIs" dxfId="650" priority="147" operator="equal">
      <formula>"No"</formula>
    </cfRule>
    <cfRule type="cellIs" dxfId="649" priority="148" operator="equal">
      <formula>"Si"</formula>
    </cfRule>
  </conditionalFormatting>
  <conditionalFormatting sqref="Y56:AE56">
    <cfRule type="cellIs" dxfId="648" priority="143" operator="equal">
      <formula>"Aplazada"</formula>
    </cfRule>
    <cfRule type="cellIs" dxfId="647" priority="144" operator="equal">
      <formula>"No"</formula>
    </cfRule>
    <cfRule type="cellIs" dxfId="646" priority="145" operator="equal">
      <formula>"Si"</formula>
    </cfRule>
  </conditionalFormatting>
  <conditionalFormatting sqref="X58">
    <cfRule type="cellIs" dxfId="645" priority="140" operator="equal">
      <formula>"Aplazada"</formula>
    </cfRule>
    <cfRule type="cellIs" dxfId="644" priority="141" operator="equal">
      <formula>"No"</formula>
    </cfRule>
    <cfRule type="cellIs" dxfId="643" priority="142" operator="equal">
      <formula>"Si"</formula>
    </cfRule>
  </conditionalFormatting>
  <conditionalFormatting sqref="Y58:AE58">
    <cfRule type="cellIs" dxfId="642" priority="137" operator="equal">
      <formula>"Aplazada"</formula>
    </cfRule>
    <cfRule type="cellIs" dxfId="641" priority="138" operator="equal">
      <formula>"No"</formula>
    </cfRule>
    <cfRule type="cellIs" dxfId="640" priority="139" operator="equal">
      <formula>"Si"</formula>
    </cfRule>
  </conditionalFormatting>
  <conditionalFormatting sqref="W80">
    <cfRule type="cellIs" dxfId="639" priority="134" operator="equal">
      <formula>"Aplazada"</formula>
    </cfRule>
    <cfRule type="cellIs" dxfId="638" priority="135" operator="equal">
      <formula>"No"</formula>
    </cfRule>
    <cfRule type="cellIs" dxfId="637" priority="136" operator="equal">
      <formula>"Si"</formula>
    </cfRule>
  </conditionalFormatting>
  <conditionalFormatting sqref="AE80">
    <cfRule type="cellIs" dxfId="636" priority="131" operator="equal">
      <formula>"Aplazada"</formula>
    </cfRule>
    <cfRule type="cellIs" dxfId="635" priority="132" operator="equal">
      <formula>"No"</formula>
    </cfRule>
    <cfRule type="cellIs" dxfId="634" priority="133" operator="equal">
      <formula>"Si"</formula>
    </cfRule>
  </conditionalFormatting>
  <conditionalFormatting sqref="X80">
    <cfRule type="cellIs" dxfId="633" priority="128" operator="equal">
      <formula>"Aplazada"</formula>
    </cfRule>
    <cfRule type="cellIs" dxfId="632" priority="129" operator="equal">
      <formula>"No"</formula>
    </cfRule>
    <cfRule type="cellIs" dxfId="631" priority="130" operator="equal">
      <formula>"Si"</formula>
    </cfRule>
  </conditionalFormatting>
  <conditionalFormatting sqref="Z80:AD80">
    <cfRule type="cellIs" dxfId="630" priority="125" operator="equal">
      <formula>"Aplazada"</formula>
    </cfRule>
    <cfRule type="cellIs" dxfId="629" priority="126" operator="equal">
      <formula>"No"</formula>
    </cfRule>
    <cfRule type="cellIs" dxfId="628" priority="127" operator="equal">
      <formula>"Si"</formula>
    </cfRule>
  </conditionalFormatting>
  <conditionalFormatting sqref="W82">
    <cfRule type="cellIs" dxfId="627" priority="122" operator="equal">
      <formula>"Aplazada"</formula>
    </cfRule>
    <cfRule type="cellIs" dxfId="626" priority="123" operator="equal">
      <formula>"No"</formula>
    </cfRule>
    <cfRule type="cellIs" dxfId="625" priority="124" operator="equal">
      <formula>"Si"</formula>
    </cfRule>
  </conditionalFormatting>
  <conditionalFormatting sqref="X82:AE82">
    <cfRule type="cellIs" dxfId="624" priority="119" operator="equal">
      <formula>"Aplazada"</formula>
    </cfRule>
    <cfRule type="cellIs" dxfId="623" priority="120" operator="equal">
      <formula>"No"</formula>
    </cfRule>
    <cfRule type="cellIs" dxfId="622" priority="121" operator="equal">
      <formula>"Si"</formula>
    </cfRule>
  </conditionalFormatting>
  <conditionalFormatting sqref="W83">
    <cfRule type="cellIs" dxfId="621" priority="116" operator="equal">
      <formula>"Aplazada"</formula>
    </cfRule>
    <cfRule type="cellIs" dxfId="620" priority="117" operator="equal">
      <formula>"No"</formula>
    </cfRule>
    <cfRule type="cellIs" dxfId="619" priority="118" operator="equal">
      <formula>"Si"</formula>
    </cfRule>
  </conditionalFormatting>
  <conditionalFormatting sqref="X83:AE83">
    <cfRule type="cellIs" dxfId="618" priority="113" operator="equal">
      <formula>"Aplazada"</formula>
    </cfRule>
    <cfRule type="cellIs" dxfId="617" priority="114" operator="equal">
      <formula>"No"</formula>
    </cfRule>
    <cfRule type="cellIs" dxfId="616" priority="115" operator="equal">
      <formula>"Si"</formula>
    </cfRule>
  </conditionalFormatting>
  <conditionalFormatting sqref="W84">
    <cfRule type="cellIs" dxfId="615" priority="110" operator="equal">
      <formula>"Aplazada"</formula>
    </cfRule>
    <cfRule type="cellIs" dxfId="614" priority="111" operator="equal">
      <formula>"No"</formula>
    </cfRule>
    <cfRule type="cellIs" dxfId="613" priority="112" operator="equal">
      <formula>"Si"</formula>
    </cfRule>
  </conditionalFormatting>
  <conditionalFormatting sqref="X84">
    <cfRule type="cellIs" dxfId="612" priority="107" operator="equal">
      <formula>"Aplazada"</formula>
    </cfRule>
    <cfRule type="cellIs" dxfId="611" priority="108" operator="equal">
      <formula>"No"</formula>
    </cfRule>
    <cfRule type="cellIs" dxfId="610" priority="109" operator="equal">
      <formula>"Si"</formula>
    </cfRule>
  </conditionalFormatting>
  <conditionalFormatting sqref="Z84:AD84">
    <cfRule type="cellIs" dxfId="609" priority="104" operator="equal">
      <formula>"Aplazada"</formula>
    </cfRule>
    <cfRule type="cellIs" dxfId="608" priority="105" operator="equal">
      <formula>"No"</formula>
    </cfRule>
    <cfRule type="cellIs" dxfId="607" priority="106" operator="equal">
      <formula>"Si"</formula>
    </cfRule>
  </conditionalFormatting>
  <conditionalFormatting sqref="W85">
    <cfRule type="cellIs" dxfId="606" priority="101" operator="equal">
      <formula>"Aplazada"</formula>
    </cfRule>
    <cfRule type="cellIs" dxfId="605" priority="102" operator="equal">
      <formula>"No"</formula>
    </cfRule>
    <cfRule type="cellIs" dxfId="604" priority="103" operator="equal">
      <formula>"Si"</formula>
    </cfRule>
  </conditionalFormatting>
  <conditionalFormatting sqref="X85">
    <cfRule type="cellIs" dxfId="603" priority="98" operator="equal">
      <formula>"Aplazada"</formula>
    </cfRule>
    <cfRule type="cellIs" dxfId="602" priority="99" operator="equal">
      <formula>"No"</formula>
    </cfRule>
    <cfRule type="cellIs" dxfId="601" priority="100" operator="equal">
      <formula>"Si"</formula>
    </cfRule>
  </conditionalFormatting>
  <conditionalFormatting sqref="Z85:AD85">
    <cfRule type="cellIs" dxfId="600" priority="95" operator="equal">
      <formula>"Aplazada"</formula>
    </cfRule>
    <cfRule type="cellIs" dxfId="599" priority="96" operator="equal">
      <formula>"No"</formula>
    </cfRule>
    <cfRule type="cellIs" dxfId="598" priority="97" operator="equal">
      <formula>"Si"</formula>
    </cfRule>
  </conditionalFormatting>
  <conditionalFormatting sqref="AE84">
    <cfRule type="cellIs" dxfId="597" priority="92" operator="equal">
      <formula>"Aplazada"</formula>
    </cfRule>
    <cfRule type="cellIs" dxfId="596" priority="93" operator="equal">
      <formula>"No"</formula>
    </cfRule>
    <cfRule type="cellIs" dxfId="595" priority="94" operator="equal">
      <formula>"Si"</formula>
    </cfRule>
  </conditionalFormatting>
  <conditionalFormatting sqref="AE85">
    <cfRule type="cellIs" dxfId="594" priority="89" operator="equal">
      <formula>"Aplazada"</formula>
    </cfRule>
    <cfRule type="cellIs" dxfId="593" priority="90" operator="equal">
      <formula>"No"</formula>
    </cfRule>
    <cfRule type="cellIs" dxfId="592" priority="91" operator="equal">
      <formula>"Si"</formula>
    </cfRule>
  </conditionalFormatting>
  <conditionalFormatting sqref="W86">
    <cfRule type="cellIs" dxfId="591" priority="86" operator="equal">
      <formula>"Aplazada"</formula>
    </cfRule>
    <cfRule type="cellIs" dxfId="590" priority="87" operator="equal">
      <formula>"No"</formula>
    </cfRule>
    <cfRule type="cellIs" dxfId="589" priority="88" operator="equal">
      <formula>"Si"</formula>
    </cfRule>
  </conditionalFormatting>
  <conditionalFormatting sqref="X86">
    <cfRule type="cellIs" dxfId="588" priority="83" operator="equal">
      <formula>"Aplazada"</formula>
    </cfRule>
    <cfRule type="cellIs" dxfId="587" priority="84" operator="equal">
      <formula>"No"</formula>
    </cfRule>
    <cfRule type="cellIs" dxfId="586" priority="85" operator="equal">
      <formula>"Si"</formula>
    </cfRule>
  </conditionalFormatting>
  <conditionalFormatting sqref="Z86:AD86">
    <cfRule type="cellIs" dxfId="585" priority="80" operator="equal">
      <formula>"Aplazada"</formula>
    </cfRule>
    <cfRule type="cellIs" dxfId="584" priority="81" operator="equal">
      <formula>"No"</formula>
    </cfRule>
    <cfRule type="cellIs" dxfId="583" priority="82" operator="equal">
      <formula>"Si"</formula>
    </cfRule>
  </conditionalFormatting>
  <conditionalFormatting sqref="AE86">
    <cfRule type="cellIs" dxfId="582" priority="77" operator="equal">
      <formula>"Aplazada"</formula>
    </cfRule>
    <cfRule type="cellIs" dxfId="581" priority="78" operator="equal">
      <formula>"No"</formula>
    </cfRule>
    <cfRule type="cellIs" dxfId="580" priority="79" operator="equal">
      <formula>"Si"</formula>
    </cfRule>
  </conditionalFormatting>
  <conditionalFormatting sqref="X82">
    <cfRule type="cellIs" dxfId="579" priority="74" operator="equal">
      <formula>"Aplazada"</formula>
    </cfRule>
    <cfRule type="cellIs" dxfId="578" priority="75" operator="equal">
      <formula>"No"</formula>
    </cfRule>
    <cfRule type="cellIs" dxfId="577" priority="76" operator="equal">
      <formula>"Si"</formula>
    </cfRule>
  </conditionalFormatting>
  <conditionalFormatting sqref="X83">
    <cfRule type="cellIs" dxfId="576" priority="71" operator="equal">
      <formula>"Aplazada"</formula>
    </cfRule>
    <cfRule type="cellIs" dxfId="575" priority="72" operator="equal">
      <formula>"No"</formula>
    </cfRule>
    <cfRule type="cellIs" dxfId="574" priority="73" operator="equal">
      <formula>"Si"</formula>
    </cfRule>
  </conditionalFormatting>
  <conditionalFormatting sqref="Y72:Y73">
    <cfRule type="cellIs" dxfId="573" priority="68" operator="equal">
      <formula>"Aplazada"</formula>
    </cfRule>
    <cfRule type="cellIs" dxfId="572" priority="69" operator="equal">
      <formula>"No"</formula>
    </cfRule>
    <cfRule type="cellIs" dxfId="571" priority="70" operator="equal">
      <formula>"Si"</formula>
    </cfRule>
  </conditionalFormatting>
  <conditionalFormatting sqref="Z72:Z73">
    <cfRule type="cellIs" dxfId="570" priority="65" operator="equal">
      <formula>"Aplazada"</formula>
    </cfRule>
    <cfRule type="cellIs" dxfId="569" priority="66" operator="equal">
      <formula>"No"</formula>
    </cfRule>
    <cfRule type="cellIs" dxfId="568" priority="67" operator="equal">
      <formula>"Si"</formula>
    </cfRule>
  </conditionalFormatting>
  <conditionalFormatting sqref="AA72:AA73">
    <cfRule type="cellIs" dxfId="567" priority="62" operator="equal">
      <formula>"Aplazada"</formula>
    </cfRule>
    <cfRule type="cellIs" dxfId="566" priority="63" operator="equal">
      <formula>"No"</formula>
    </cfRule>
    <cfRule type="cellIs" dxfId="565" priority="64" operator="equal">
      <formula>"Si"</formula>
    </cfRule>
  </conditionalFormatting>
  <conditionalFormatting sqref="AB72:AB73">
    <cfRule type="cellIs" dxfId="564" priority="59" operator="equal">
      <formula>"Aplazada"</formula>
    </cfRule>
    <cfRule type="cellIs" dxfId="563" priority="60" operator="equal">
      <formula>"No"</formula>
    </cfRule>
    <cfRule type="cellIs" dxfId="562" priority="61" operator="equal">
      <formula>"Si"</formula>
    </cfRule>
  </conditionalFormatting>
  <conditionalFormatting sqref="AC72:AC73">
    <cfRule type="cellIs" dxfId="561" priority="56" operator="equal">
      <formula>"Aplazada"</formula>
    </cfRule>
    <cfRule type="cellIs" dxfId="560" priority="57" operator="equal">
      <formula>"No"</formula>
    </cfRule>
    <cfRule type="cellIs" dxfId="559" priority="58" operator="equal">
      <formula>"Si"</formula>
    </cfRule>
  </conditionalFormatting>
  <conditionalFormatting sqref="AD72:AD73">
    <cfRule type="cellIs" dxfId="558" priority="53" operator="equal">
      <formula>"Aplazada"</formula>
    </cfRule>
    <cfRule type="cellIs" dxfId="557" priority="54" operator="equal">
      <formula>"No"</formula>
    </cfRule>
    <cfRule type="cellIs" dxfId="556" priority="55" operator="equal">
      <formula>"Si"</formula>
    </cfRule>
  </conditionalFormatting>
  <conditionalFormatting sqref="Y78:Y79">
    <cfRule type="cellIs" dxfId="555" priority="50" operator="equal">
      <formula>"Aplazada"</formula>
    </cfRule>
    <cfRule type="cellIs" dxfId="554" priority="51" operator="equal">
      <formula>"No"</formula>
    </cfRule>
    <cfRule type="cellIs" dxfId="553" priority="52" operator="equal">
      <formula>"Si"</formula>
    </cfRule>
  </conditionalFormatting>
  <conditionalFormatting sqref="Y33:AC33 W33 AE33">
    <cfRule type="cellIs" dxfId="552" priority="47" operator="equal">
      <formula>"Aplazada"</formula>
    </cfRule>
    <cfRule type="cellIs" dxfId="551" priority="48" operator="equal">
      <formula>"No"</formula>
    </cfRule>
    <cfRule type="cellIs" dxfId="550" priority="49" operator="equal">
      <formula>"Si"</formula>
    </cfRule>
  </conditionalFormatting>
  <conditionalFormatting sqref="W33 AE33">
    <cfRule type="cellIs" dxfId="549" priority="46" operator="equal">
      <formula>"En ejecución"</formula>
    </cfRule>
  </conditionalFormatting>
  <conditionalFormatting sqref="AD33">
    <cfRule type="cellIs" dxfId="548" priority="43" operator="equal">
      <formula>"Aplazada"</formula>
    </cfRule>
    <cfRule type="cellIs" dxfId="547" priority="44" operator="equal">
      <formula>"No"</formula>
    </cfRule>
    <cfRule type="cellIs" dxfId="546" priority="45" operator="equal">
      <formula>"Si"</formula>
    </cfRule>
  </conditionalFormatting>
  <conditionalFormatting sqref="W39">
    <cfRule type="cellIs" dxfId="545" priority="40" operator="equal">
      <formula>"Aplazada"</formula>
    </cfRule>
    <cfRule type="cellIs" dxfId="544" priority="41" operator="equal">
      <formula>"No"</formula>
    </cfRule>
    <cfRule type="cellIs" dxfId="543" priority="42" operator="equal">
      <formula>"Si"</formula>
    </cfRule>
  </conditionalFormatting>
  <conditionalFormatting sqref="W39 AE39">
    <cfRule type="cellIs" dxfId="542" priority="39" operator="equal">
      <formula>"En ejecución"</formula>
    </cfRule>
  </conditionalFormatting>
  <conditionalFormatting sqref="Y39:AE39">
    <cfRule type="cellIs" dxfId="541" priority="36" operator="equal">
      <formula>"Aplazada"</formula>
    </cfRule>
    <cfRule type="cellIs" dxfId="540" priority="37" operator="equal">
      <formula>"No"</formula>
    </cfRule>
    <cfRule type="cellIs" dxfId="539" priority="38" operator="equal">
      <formula>"Si"</formula>
    </cfRule>
  </conditionalFormatting>
  <conditionalFormatting sqref="W41">
    <cfRule type="cellIs" dxfId="538" priority="35" operator="equal">
      <formula>"En ejecución"</formula>
    </cfRule>
  </conditionalFormatting>
  <conditionalFormatting sqref="W41:AE41">
    <cfRule type="cellIs" dxfId="537" priority="32" operator="equal">
      <formula>"Aplazada"</formula>
    </cfRule>
    <cfRule type="cellIs" dxfId="536" priority="33" operator="equal">
      <formula>"No"</formula>
    </cfRule>
    <cfRule type="cellIs" dxfId="535" priority="34" operator="equal">
      <formula>"Si"</formula>
    </cfRule>
  </conditionalFormatting>
  <conditionalFormatting sqref="AE41">
    <cfRule type="cellIs" dxfId="534" priority="31" operator="equal">
      <formula>"En ejecución"</formula>
    </cfRule>
  </conditionalFormatting>
  <conditionalFormatting sqref="X87">
    <cfRule type="cellIs" dxfId="533" priority="28" operator="equal">
      <formula>"Aplazada"</formula>
    </cfRule>
    <cfRule type="cellIs" dxfId="532" priority="29" operator="equal">
      <formula>"No"</formula>
    </cfRule>
    <cfRule type="cellIs" dxfId="531" priority="30" operator="equal">
      <formula>"Si"</formula>
    </cfRule>
  </conditionalFormatting>
  <conditionalFormatting sqref="Z87:AD87">
    <cfRule type="cellIs" dxfId="530" priority="25" operator="equal">
      <formula>"Aplazada"</formula>
    </cfRule>
    <cfRule type="cellIs" dxfId="529" priority="26" operator="equal">
      <formula>"No"</formula>
    </cfRule>
    <cfRule type="cellIs" dxfId="528" priority="27" operator="equal">
      <formula>"Si"</formula>
    </cfRule>
  </conditionalFormatting>
  <conditionalFormatting sqref="AE87">
    <cfRule type="cellIs" dxfId="527" priority="22" operator="equal">
      <formula>"Aplazada"</formula>
    </cfRule>
    <cfRule type="cellIs" dxfId="526" priority="23" operator="equal">
      <formula>"No"</formula>
    </cfRule>
    <cfRule type="cellIs" dxfId="525" priority="24" operator="equal">
      <formula>"Si"</formula>
    </cfRule>
  </conditionalFormatting>
  <conditionalFormatting sqref="X74">
    <cfRule type="cellIs" dxfId="524" priority="19" operator="equal">
      <formula>"Aplazada"</formula>
    </cfRule>
    <cfRule type="cellIs" dxfId="523" priority="20" operator="equal">
      <formula>"No"</formula>
    </cfRule>
    <cfRule type="cellIs" dxfId="522" priority="21" operator="equal">
      <formula>"Si"</formula>
    </cfRule>
  </conditionalFormatting>
  <conditionalFormatting sqref="Y74">
    <cfRule type="cellIs" dxfId="521" priority="16" operator="equal">
      <formula>"Aplazada"</formula>
    </cfRule>
    <cfRule type="cellIs" dxfId="520" priority="17" operator="equal">
      <formula>"No"</formula>
    </cfRule>
    <cfRule type="cellIs" dxfId="519" priority="18" operator="equal">
      <formula>"Si"</formula>
    </cfRule>
  </conditionalFormatting>
  <conditionalFormatting sqref="Z74">
    <cfRule type="cellIs" dxfId="518" priority="13" operator="equal">
      <formula>"Aplazada"</formula>
    </cfRule>
    <cfRule type="cellIs" dxfId="517" priority="14" operator="equal">
      <formula>"No"</formula>
    </cfRule>
    <cfRule type="cellIs" dxfId="516" priority="15" operator="equal">
      <formula>"Si"</formula>
    </cfRule>
  </conditionalFormatting>
  <conditionalFormatting sqref="AA74">
    <cfRule type="cellIs" dxfId="515" priority="10" operator="equal">
      <formula>"Aplazada"</formula>
    </cfRule>
    <cfRule type="cellIs" dxfId="514" priority="11" operator="equal">
      <formula>"No"</formula>
    </cfRule>
    <cfRule type="cellIs" dxfId="513" priority="12" operator="equal">
      <formula>"Si"</formula>
    </cfRule>
  </conditionalFormatting>
  <conditionalFormatting sqref="AB74">
    <cfRule type="cellIs" dxfId="512" priority="7" operator="equal">
      <formula>"Aplazada"</formula>
    </cfRule>
    <cfRule type="cellIs" dxfId="511" priority="8" operator="equal">
      <formula>"No"</formula>
    </cfRule>
    <cfRule type="cellIs" dxfId="510" priority="9" operator="equal">
      <formula>"Si"</formula>
    </cfRule>
  </conditionalFormatting>
  <conditionalFormatting sqref="AC74">
    <cfRule type="cellIs" dxfId="509" priority="4" operator="equal">
      <formula>"Aplazada"</formula>
    </cfRule>
    <cfRule type="cellIs" dxfId="508" priority="5" operator="equal">
      <formula>"No"</formula>
    </cfRule>
    <cfRule type="cellIs" dxfId="507" priority="6" operator="equal">
      <formula>"Si"</formula>
    </cfRule>
  </conditionalFormatting>
  <conditionalFormatting sqref="AD74">
    <cfRule type="cellIs" dxfId="506" priority="1" operator="equal">
      <formula>"Aplazada"</formula>
    </cfRule>
    <cfRule type="cellIs" dxfId="505" priority="2" operator="equal">
      <formula>"No"</formula>
    </cfRule>
    <cfRule type="cellIs" dxfId="504" priority="3" operator="equal">
      <formula>"Si"</formula>
    </cfRule>
  </conditionalFormatting>
  <dataValidations count="6">
    <dataValidation type="list" allowBlank="1" showInputMessage="1" showErrorMessage="1" sqref="W84:W88 W52 W58:W61 W63:W65 W67:W70 W80 W74:W78">
      <formula1>"Si,No,Aplazada, Suspendida"</formula1>
    </dataValidation>
    <dataValidation type="list" allowBlank="1" showInputMessage="1" showErrorMessage="1" sqref="F31 F33 F23 F35 F17 F27 F25 F29 F41 F21 F37 F19 F39">
      <formula1>"1,2,3,4"</formula1>
    </dataValidation>
    <dataValidation type="list" allowBlank="1" showInputMessage="1" showErrorMessage="1" sqref="AA57:AC57 AE63 W79 W81 AE57 W53:W57 AE52:AE55 AC53:AC55 AB52:AB55 AA53:AA55 AA80:AC80 AE72:AE81 AA84:AC87 AE84:AE88">
      <formula1>"Si,No,Aplazada"</formula1>
    </dataValidation>
    <dataValidation type="list" allowBlank="1" showInputMessage="1" showErrorMessage="1" sqref="B99:B102 AE42 AE30 AE26:AE28 AE59:AE62 AE64:AE71 AE18:AE24 AE32:AE40">
      <formula1>"En Ejecución,Si,No,Aplazada"</formula1>
    </dataValidation>
    <dataValidation type="list" allowBlank="1" showInputMessage="1" showErrorMessage="1" sqref="AH17:AH42 AH52:AH88">
      <formula1>"Completa, Faltan Registros, Ninguno"</formula1>
    </dataValidation>
    <dataValidation type="list" allowBlank="1" showInputMessage="1" showErrorMessage="1" sqref="AE17 AE29 AE25 AE31 W62 W66 W73 W17:W42 AE41">
      <formula1>"En ejecución,Si,No,Aplazada,Suspendida"</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04"/>
  <sheetViews>
    <sheetView topLeftCell="D49" zoomScale="40" zoomScaleNormal="40" workbookViewId="0">
      <selection activeCell="AF55" sqref="AF55"/>
    </sheetView>
  </sheetViews>
  <sheetFormatPr baseColWidth="10" defaultColWidth="0" defaultRowHeight="12.75" customHeight="1" zeroHeight="1" x14ac:dyDescent="0.2"/>
  <cols>
    <col min="1" max="1" width="2.7109375" style="13" customWidth="1"/>
    <col min="2" max="2" width="7.140625" style="13" customWidth="1"/>
    <col min="3" max="3" width="52.28515625" style="13" customWidth="1"/>
    <col min="4" max="4" width="64.140625" style="13" customWidth="1"/>
    <col min="5" max="5" width="40.85546875" style="13" customWidth="1"/>
    <col min="6" max="6" width="13.42578125" style="13" hidden="1" customWidth="1"/>
    <col min="7" max="7" width="21" style="13" customWidth="1"/>
    <col min="8" max="8" width="15" style="13" customWidth="1"/>
    <col min="9" max="9" width="10.28515625" style="13" hidden="1" customWidth="1"/>
    <col min="10" max="10" width="14.28515625" style="13" customWidth="1"/>
    <col min="11" max="11" width="9.28515625" style="13" customWidth="1"/>
    <col min="12" max="12" width="9.5703125" style="13" customWidth="1"/>
    <col min="13" max="13" width="9.85546875" style="13" customWidth="1"/>
    <col min="14" max="14" width="8.85546875" style="13" customWidth="1"/>
    <col min="15" max="15" width="8.42578125" style="13" customWidth="1"/>
    <col min="16" max="16" width="7.42578125" style="13" customWidth="1"/>
    <col min="17" max="17" width="8.85546875" style="13" customWidth="1"/>
    <col min="18" max="18" width="8.42578125" style="13" customWidth="1"/>
    <col min="19" max="19" width="9.5703125" style="13" customWidth="1"/>
    <col min="20" max="20" width="8.42578125" style="13" customWidth="1"/>
    <col min="21" max="21" width="8.85546875" style="13" customWidth="1"/>
    <col min="22" max="22" width="11.5703125" style="13" customWidth="1"/>
    <col min="23" max="23" width="11.42578125" style="13" customWidth="1"/>
    <col min="24" max="24" width="16.85546875" style="13" customWidth="1"/>
    <col min="25" max="25" width="15.140625" style="13" customWidth="1"/>
    <col min="26" max="26" width="11.5703125" style="13" customWidth="1"/>
    <col min="27" max="27" width="12" style="13" customWidth="1"/>
    <col min="28" max="28" width="11.42578125" style="13" customWidth="1"/>
    <col min="29" max="29" width="12.7109375" style="13" customWidth="1"/>
    <col min="30" max="30" width="19.7109375" style="13" customWidth="1"/>
    <col min="31" max="31" width="15.5703125" style="13" customWidth="1"/>
    <col min="32" max="32" width="36.28515625" style="13" customWidth="1"/>
    <col min="33" max="33" width="3.5703125" style="13" customWidth="1"/>
    <col min="34" max="34" width="12.85546875" style="13" customWidth="1"/>
    <col min="35" max="35" width="2.7109375" style="13" customWidth="1"/>
    <col min="36" max="38" width="2.7109375" style="13" hidden="1" customWidth="1"/>
    <col min="39" max="39" width="11.42578125" style="13" hidden="1" customWidth="1"/>
    <col min="40" max="63" width="2.7109375" style="13" hidden="1" customWidth="1"/>
    <col min="64" max="16384" width="11.42578125" style="13" hidden="1"/>
  </cols>
  <sheetData>
    <row r="1" spans="1:36" ht="13.5" thickBot="1" x14ac:dyDescent="0.2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6" s="18" customFormat="1" ht="48" customHeight="1" x14ac:dyDescent="0.2">
      <c r="A2" s="13"/>
      <c r="B2" s="13"/>
      <c r="C2" s="15"/>
      <c r="D2" s="490" t="s">
        <v>100</v>
      </c>
      <c r="E2" s="491"/>
      <c r="F2" s="491"/>
      <c r="G2" s="491"/>
      <c r="H2" s="491"/>
      <c r="I2" s="491"/>
      <c r="J2" s="491"/>
      <c r="K2" s="491"/>
      <c r="L2" s="491"/>
      <c r="M2" s="491"/>
      <c r="N2" s="496" t="s">
        <v>0</v>
      </c>
      <c r="O2" s="497"/>
      <c r="P2" s="497"/>
      <c r="Q2" s="497"/>
      <c r="R2" s="498" t="s">
        <v>1</v>
      </c>
      <c r="S2" s="498"/>
      <c r="T2" s="498"/>
      <c r="U2" s="498"/>
      <c r="V2" s="499"/>
      <c r="W2" s="491"/>
      <c r="X2" s="491"/>
      <c r="Y2" s="491"/>
      <c r="Z2" s="491"/>
      <c r="AA2" s="491"/>
      <c r="AB2" s="500"/>
      <c r="AC2" s="503" t="s">
        <v>0</v>
      </c>
      <c r="AD2" s="504"/>
      <c r="AE2" s="504"/>
      <c r="AF2" s="16" t="s">
        <v>1</v>
      </c>
      <c r="AG2" s="17"/>
    </row>
    <row r="3" spans="1:36" s="18" customFormat="1" ht="39" customHeight="1" x14ac:dyDescent="0.2">
      <c r="A3" s="13"/>
      <c r="B3" s="13"/>
      <c r="C3" s="19"/>
      <c r="D3" s="492"/>
      <c r="E3" s="493"/>
      <c r="F3" s="493"/>
      <c r="G3" s="493"/>
      <c r="H3" s="493"/>
      <c r="I3" s="493"/>
      <c r="J3" s="493"/>
      <c r="K3" s="493"/>
      <c r="L3" s="493"/>
      <c r="M3" s="493"/>
      <c r="N3" s="505" t="s">
        <v>2</v>
      </c>
      <c r="O3" s="506"/>
      <c r="P3" s="506"/>
      <c r="Q3" s="20">
        <v>3</v>
      </c>
      <c r="R3" s="506" t="s">
        <v>3</v>
      </c>
      <c r="S3" s="506"/>
      <c r="T3" s="506"/>
      <c r="U3" s="506"/>
      <c r="V3" s="507"/>
      <c r="W3" s="493"/>
      <c r="X3" s="493"/>
      <c r="Y3" s="493"/>
      <c r="Z3" s="493"/>
      <c r="AA3" s="493"/>
      <c r="AB3" s="501"/>
      <c r="AC3" s="21" t="s">
        <v>2</v>
      </c>
      <c r="AD3" s="22">
        <v>3</v>
      </c>
      <c r="AE3" s="22"/>
      <c r="AF3" s="23" t="s">
        <v>4</v>
      </c>
      <c r="AG3" s="24"/>
      <c r="AH3" s="25"/>
      <c r="AI3" s="25"/>
      <c r="AJ3" s="25"/>
    </row>
    <row r="4" spans="1:36" s="18" customFormat="1" ht="23.25" customHeight="1" thickBot="1" x14ac:dyDescent="0.25">
      <c r="A4" s="13"/>
      <c r="B4" s="13"/>
      <c r="C4" s="26"/>
      <c r="D4" s="494"/>
      <c r="E4" s="495"/>
      <c r="F4" s="495"/>
      <c r="G4" s="495"/>
      <c r="H4" s="495"/>
      <c r="I4" s="495"/>
      <c r="J4" s="495"/>
      <c r="K4" s="495"/>
      <c r="L4" s="495"/>
      <c r="M4" s="495"/>
      <c r="N4" s="27" t="s">
        <v>5</v>
      </c>
      <c r="O4" s="28"/>
      <c r="P4" s="29"/>
      <c r="Q4" s="29"/>
      <c r="R4" s="508">
        <v>42046</v>
      </c>
      <c r="S4" s="508"/>
      <c r="T4" s="508"/>
      <c r="U4" s="508"/>
      <c r="V4" s="509"/>
      <c r="W4" s="495"/>
      <c r="X4" s="495"/>
      <c r="Y4" s="495"/>
      <c r="Z4" s="495"/>
      <c r="AA4" s="495"/>
      <c r="AB4" s="502"/>
      <c r="AC4" s="510" t="s">
        <v>5</v>
      </c>
      <c r="AD4" s="511"/>
      <c r="AE4" s="511"/>
      <c r="AF4" s="313">
        <v>42046</v>
      </c>
      <c r="AG4" s="30"/>
      <c r="AH4" s="31"/>
      <c r="AI4" s="31"/>
      <c r="AJ4" s="31"/>
    </row>
    <row r="5" spans="1:36" s="18" customFormat="1" ht="12" customHeight="1" thickBot="1" x14ac:dyDescent="0.25">
      <c r="A5" s="13"/>
      <c r="B5" s="1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7"/>
    </row>
    <row r="6" spans="1:36" s="18" customFormat="1" ht="31.5" customHeight="1" x14ac:dyDescent="0.2">
      <c r="A6" s="13"/>
      <c r="B6" s="13"/>
      <c r="C6" s="479" t="s">
        <v>6</v>
      </c>
      <c r="D6" s="481">
        <v>2017</v>
      </c>
      <c r="E6" s="33" t="s">
        <v>7</v>
      </c>
      <c r="F6" s="483" t="s">
        <v>8</v>
      </c>
      <c r="G6" s="483"/>
      <c r="H6" s="483"/>
      <c r="I6" s="483"/>
      <c r="J6" s="483"/>
      <c r="K6" s="483"/>
      <c r="L6" s="483"/>
      <c r="M6" s="483"/>
      <c r="N6" s="483"/>
      <c r="O6" s="483"/>
      <c r="P6" s="483"/>
      <c r="Q6" s="483"/>
      <c r="R6" s="483"/>
      <c r="S6" s="483"/>
      <c r="T6" s="483"/>
      <c r="U6" s="483"/>
      <c r="V6" s="484"/>
      <c r="W6" s="485" t="str">
        <f>F6</f>
        <v>Equipo Auditor Control Interno</v>
      </c>
      <c r="X6" s="486"/>
      <c r="Y6" s="486"/>
      <c r="Z6" s="486"/>
      <c r="AA6" s="486"/>
      <c r="AB6" s="486"/>
      <c r="AC6" s="486"/>
      <c r="AD6" s="486"/>
      <c r="AE6" s="486"/>
      <c r="AF6" s="487"/>
      <c r="AG6" s="17"/>
    </row>
    <row r="7" spans="1:36" s="18" customFormat="1" ht="31.5" customHeight="1" thickBot="1" x14ac:dyDescent="0.25">
      <c r="A7" s="13"/>
      <c r="B7" s="13"/>
      <c r="C7" s="480"/>
      <c r="D7" s="482"/>
      <c r="E7" s="34" t="s">
        <v>9</v>
      </c>
      <c r="F7" s="488" t="s">
        <v>10</v>
      </c>
      <c r="G7" s="488"/>
      <c r="H7" s="488"/>
      <c r="I7" s="488"/>
      <c r="J7" s="488"/>
      <c r="K7" s="488"/>
      <c r="L7" s="488"/>
      <c r="M7" s="488"/>
      <c r="N7" s="488"/>
      <c r="O7" s="488"/>
      <c r="P7" s="488"/>
      <c r="Q7" s="488"/>
      <c r="R7" s="488"/>
      <c r="S7" s="488"/>
      <c r="T7" s="488"/>
      <c r="U7" s="488"/>
      <c r="V7" s="489"/>
      <c r="W7" s="467" t="str">
        <f>F7</f>
        <v>Comité Sistema Integrado de Gestión</v>
      </c>
      <c r="X7" s="467"/>
      <c r="Y7" s="467"/>
      <c r="Z7" s="467"/>
      <c r="AA7" s="467"/>
      <c r="AB7" s="467"/>
      <c r="AC7" s="467"/>
      <c r="AD7" s="467"/>
      <c r="AE7" s="467"/>
      <c r="AF7" s="468"/>
      <c r="AG7" s="17"/>
    </row>
    <row r="8" spans="1:36" s="18" customFormat="1" ht="31.5" customHeight="1" x14ac:dyDescent="0.2">
      <c r="A8" s="13"/>
      <c r="B8" s="13"/>
      <c r="C8" s="35"/>
      <c r="E8" s="36" t="s">
        <v>11</v>
      </c>
      <c r="F8" s="465" t="s">
        <v>122</v>
      </c>
      <c r="G8" s="465"/>
      <c r="H8" s="465"/>
      <c r="I8" s="465"/>
      <c r="J8" s="465"/>
      <c r="K8" s="465"/>
      <c r="L8" s="465"/>
      <c r="M8" s="465"/>
      <c r="N8" s="465"/>
      <c r="O8" s="465"/>
      <c r="P8" s="465"/>
      <c r="Q8" s="465"/>
      <c r="R8" s="465"/>
      <c r="S8" s="465"/>
      <c r="T8" s="465"/>
      <c r="U8" s="465"/>
      <c r="V8" s="466"/>
      <c r="W8" s="467" t="str">
        <f>F8</f>
        <v xml:space="preserve">Registro de reunión Control Interno 25 de enero 2017 </v>
      </c>
      <c r="X8" s="467"/>
      <c r="Y8" s="467"/>
      <c r="Z8" s="467"/>
      <c r="AA8" s="467"/>
      <c r="AB8" s="467"/>
      <c r="AC8" s="467"/>
      <c r="AD8" s="467"/>
      <c r="AE8" s="467"/>
      <c r="AF8" s="468"/>
      <c r="AG8" s="17"/>
    </row>
    <row r="9" spans="1:36" ht="31.5" customHeight="1" thickBot="1" x14ac:dyDescent="0.25">
      <c r="C9" s="314"/>
      <c r="D9" s="37"/>
      <c r="E9" s="38" t="s">
        <v>12</v>
      </c>
      <c r="F9" s="469" t="s">
        <v>123</v>
      </c>
      <c r="G9" s="469"/>
      <c r="H9" s="469"/>
      <c r="I9" s="469"/>
      <c r="J9" s="469"/>
      <c r="K9" s="469"/>
      <c r="L9" s="469"/>
      <c r="M9" s="469"/>
      <c r="N9" s="469"/>
      <c r="O9" s="469"/>
      <c r="P9" s="469"/>
      <c r="Q9" s="469"/>
      <c r="R9" s="469"/>
      <c r="S9" s="469"/>
      <c r="T9" s="469"/>
      <c r="U9" s="469"/>
      <c r="V9" s="470"/>
      <c r="W9" s="471" t="str">
        <f>F9</f>
        <v xml:space="preserve">25 de enero 2017 </v>
      </c>
      <c r="X9" s="471"/>
      <c r="Y9" s="471"/>
      <c r="Z9" s="471"/>
      <c r="AA9" s="471"/>
      <c r="AB9" s="471"/>
      <c r="AC9" s="471"/>
      <c r="AD9" s="471"/>
      <c r="AE9" s="471"/>
      <c r="AF9" s="472"/>
    </row>
    <row r="10" spans="1:36" ht="35.25" customHeight="1" thickBot="1" x14ac:dyDescent="0.25">
      <c r="C10" s="444" t="s">
        <v>101</v>
      </c>
      <c r="D10" s="445"/>
      <c r="E10" s="445"/>
      <c r="F10" s="445"/>
      <c r="G10" s="445"/>
      <c r="H10" s="445"/>
      <c r="I10" s="445"/>
      <c r="J10" s="445"/>
      <c r="K10" s="445"/>
      <c r="L10" s="445"/>
      <c r="M10" s="445"/>
      <c r="N10" s="445"/>
      <c r="O10" s="445"/>
      <c r="P10" s="445"/>
      <c r="Q10" s="445"/>
      <c r="R10" s="445"/>
      <c r="S10" s="445"/>
      <c r="T10" s="445"/>
      <c r="U10" s="445"/>
      <c r="V10" s="446"/>
      <c r="W10" s="39"/>
      <c r="X10" s="39"/>
      <c r="Y10" s="39"/>
      <c r="Z10" s="39"/>
      <c r="AA10" s="39"/>
      <c r="AB10" s="39"/>
      <c r="AC10" s="39"/>
      <c r="AD10" s="39"/>
      <c r="AE10" s="39"/>
      <c r="AF10" s="40"/>
    </row>
    <row r="11" spans="1:36" ht="92.25" customHeight="1" thickBot="1" x14ac:dyDescent="0.25">
      <c r="C11" s="473" t="s">
        <v>148</v>
      </c>
      <c r="D11" s="474"/>
      <c r="E11" s="474"/>
      <c r="F11" s="474"/>
      <c r="G11" s="474"/>
      <c r="H11" s="474"/>
      <c r="I11" s="474"/>
      <c r="J11" s="474"/>
      <c r="K11" s="474"/>
      <c r="L11" s="474"/>
      <c r="M11" s="474"/>
      <c r="N11" s="474"/>
      <c r="O11" s="474"/>
      <c r="P11" s="474"/>
      <c r="Q11" s="474"/>
      <c r="R11" s="474"/>
      <c r="S11" s="474"/>
      <c r="T11" s="474"/>
      <c r="U11" s="474"/>
      <c r="V11" s="475"/>
      <c r="W11" s="476" t="s">
        <v>135</v>
      </c>
      <c r="X11" s="477"/>
      <c r="Y11" s="477"/>
      <c r="Z11" s="477"/>
      <c r="AA11" s="477"/>
      <c r="AB11" s="477"/>
      <c r="AC11" s="477"/>
      <c r="AD11" s="477"/>
      <c r="AE11" s="477"/>
      <c r="AF11" s="478"/>
    </row>
    <row r="12" spans="1:36" ht="41.25" customHeight="1" thickBot="1" x14ac:dyDescent="0.25">
      <c r="C12" s="444" t="s">
        <v>102</v>
      </c>
      <c r="D12" s="445"/>
      <c r="E12" s="445"/>
      <c r="F12" s="445"/>
      <c r="G12" s="445"/>
      <c r="H12" s="445"/>
      <c r="I12" s="445"/>
      <c r="J12" s="445"/>
      <c r="K12" s="445"/>
      <c r="L12" s="445"/>
      <c r="M12" s="445"/>
      <c r="N12" s="445"/>
      <c r="O12" s="445"/>
      <c r="P12" s="445"/>
      <c r="Q12" s="445"/>
      <c r="R12" s="445"/>
      <c r="S12" s="445"/>
      <c r="T12" s="445"/>
      <c r="U12" s="445"/>
      <c r="V12" s="446"/>
      <c r="W12" s="39"/>
      <c r="X12" s="39"/>
      <c r="Y12" s="39"/>
      <c r="Z12" s="39"/>
      <c r="AA12" s="39"/>
      <c r="AB12" s="39"/>
      <c r="AC12" s="39"/>
      <c r="AD12" s="39"/>
      <c r="AE12" s="39"/>
      <c r="AF12" s="40"/>
    </row>
    <row r="13" spans="1:36" ht="220.5" customHeight="1" thickBot="1" x14ac:dyDescent="0.25">
      <c r="C13" s="447" t="s">
        <v>149</v>
      </c>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6" ht="11.25" customHeight="1" thickBot="1" x14ac:dyDescent="0.25">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6" ht="54.75" customHeight="1" x14ac:dyDescent="0.2">
      <c r="B15" s="450" t="s">
        <v>88</v>
      </c>
      <c r="C15" s="450" t="s">
        <v>13</v>
      </c>
      <c r="D15" s="452" t="s">
        <v>14</v>
      </c>
      <c r="E15" s="453"/>
      <c r="F15" s="456" t="s">
        <v>15</v>
      </c>
      <c r="G15" s="457"/>
      <c r="H15" s="457"/>
      <c r="I15" s="457"/>
      <c r="J15" s="457"/>
      <c r="K15" s="457"/>
      <c r="L15" s="457"/>
      <c r="M15" s="457"/>
      <c r="N15" s="457"/>
      <c r="O15" s="457"/>
      <c r="P15" s="457"/>
      <c r="Q15" s="457"/>
      <c r="R15" s="457"/>
      <c r="S15" s="457"/>
      <c r="T15" s="457"/>
      <c r="U15" s="457"/>
      <c r="V15" s="458"/>
      <c r="W15" s="459" t="s">
        <v>16</v>
      </c>
      <c r="X15" s="460"/>
      <c r="Y15" s="461">
        <v>43069</v>
      </c>
      <c r="Z15" s="462"/>
      <c r="AA15" s="463" t="s">
        <v>17</v>
      </c>
      <c r="AB15" s="463"/>
      <c r="AC15" s="463"/>
      <c r="AD15" s="463"/>
      <c r="AE15" s="463"/>
      <c r="AF15" s="464"/>
    </row>
    <row r="16" spans="1:36" ht="133.5" customHeight="1" thickBot="1" x14ac:dyDescent="0.25">
      <c r="B16" s="451"/>
      <c r="C16" s="451"/>
      <c r="D16" s="454"/>
      <c r="E16" s="455"/>
      <c r="F16" s="43" t="s">
        <v>18</v>
      </c>
      <c r="G16" s="241" t="s">
        <v>19</v>
      </c>
      <c r="H16" s="241" t="s">
        <v>20</v>
      </c>
      <c r="I16" s="242" t="s">
        <v>21</v>
      </c>
      <c r="J16" s="243" t="s">
        <v>22</v>
      </c>
      <c r="K16" s="244" t="s">
        <v>23</v>
      </c>
      <c r="L16" s="244" t="s">
        <v>24</v>
      </c>
      <c r="M16" s="244" t="s">
        <v>25</v>
      </c>
      <c r="N16" s="244" t="s">
        <v>26</v>
      </c>
      <c r="O16" s="244" t="s">
        <v>27</v>
      </c>
      <c r="P16" s="244" t="s">
        <v>28</v>
      </c>
      <c r="Q16" s="244" t="s">
        <v>29</v>
      </c>
      <c r="R16" s="244" t="s">
        <v>30</v>
      </c>
      <c r="S16" s="244" t="s">
        <v>31</v>
      </c>
      <c r="T16" s="244" t="s">
        <v>32</v>
      </c>
      <c r="U16" s="243" t="s">
        <v>33</v>
      </c>
      <c r="V16" s="245" t="s">
        <v>34</v>
      </c>
      <c r="W16" s="246" t="s">
        <v>87</v>
      </c>
      <c r="X16" s="45" t="s">
        <v>22</v>
      </c>
      <c r="Y16" s="44" t="s">
        <v>36</v>
      </c>
      <c r="Z16" s="46" t="s">
        <v>37</v>
      </c>
      <c r="AA16" s="46" t="s">
        <v>38</v>
      </c>
      <c r="AB16" s="46" t="s">
        <v>39</v>
      </c>
      <c r="AC16" s="46" t="s">
        <v>40</v>
      </c>
      <c r="AD16" s="47" t="s">
        <v>41</v>
      </c>
      <c r="AE16" s="48" t="s">
        <v>99</v>
      </c>
      <c r="AF16" s="49" t="s">
        <v>42</v>
      </c>
      <c r="AH16" s="50" t="s">
        <v>75</v>
      </c>
    </row>
    <row r="17" spans="2:34" ht="163.5" customHeight="1" thickTop="1" x14ac:dyDescent="0.2">
      <c r="B17" s="51">
        <v>1</v>
      </c>
      <c r="C17" s="182" t="s">
        <v>43</v>
      </c>
      <c r="D17" s="440" t="s">
        <v>127</v>
      </c>
      <c r="E17" s="441"/>
      <c r="F17" s="442">
        <v>2</v>
      </c>
      <c r="G17" s="52" t="s">
        <v>26</v>
      </c>
      <c r="H17" s="317">
        <v>80</v>
      </c>
      <c r="I17" s="443">
        <f>F17*H17</f>
        <v>160</v>
      </c>
      <c r="J17" s="53" t="s">
        <v>125</v>
      </c>
      <c r="K17" s="316"/>
      <c r="L17" s="316"/>
      <c r="M17" s="54"/>
      <c r="N17" s="75" t="s">
        <v>71</v>
      </c>
      <c r="O17" s="315"/>
      <c r="P17" s="315"/>
      <c r="Q17" s="316"/>
      <c r="R17" s="316"/>
      <c r="S17" s="316"/>
      <c r="T17" s="316"/>
      <c r="U17" s="213"/>
      <c r="V17" s="55"/>
      <c r="W17" s="56" t="s">
        <v>72</v>
      </c>
      <c r="X17" s="57" t="s">
        <v>151</v>
      </c>
      <c r="Y17" s="58">
        <v>80</v>
      </c>
      <c r="Z17" s="130">
        <v>42851</v>
      </c>
      <c r="AA17" s="130">
        <v>42852</v>
      </c>
      <c r="AB17" s="130">
        <v>42886</v>
      </c>
      <c r="AC17" s="130">
        <v>42886</v>
      </c>
      <c r="AD17" s="53" t="s">
        <v>152</v>
      </c>
      <c r="AE17" s="114" t="s">
        <v>72</v>
      </c>
      <c r="AF17" s="60" t="s">
        <v>154</v>
      </c>
      <c r="AH17" s="61"/>
    </row>
    <row r="18" spans="2:34" ht="95.25" customHeight="1" x14ac:dyDescent="0.2">
      <c r="B18" s="51">
        <v>2</v>
      </c>
      <c r="C18" s="182" t="s">
        <v>43</v>
      </c>
      <c r="D18" s="422" t="s">
        <v>126</v>
      </c>
      <c r="E18" s="423"/>
      <c r="F18" s="437"/>
      <c r="G18" s="52" t="s">
        <v>73</v>
      </c>
      <c r="H18" s="317">
        <v>80</v>
      </c>
      <c r="I18" s="377"/>
      <c r="J18" s="53" t="s">
        <v>125</v>
      </c>
      <c r="K18" s="316"/>
      <c r="L18" s="213"/>
      <c r="M18" s="213"/>
      <c r="N18" s="136"/>
      <c r="O18" s="213"/>
      <c r="P18" s="213"/>
      <c r="Q18" s="213"/>
      <c r="R18" s="213"/>
      <c r="S18" s="75" t="s">
        <v>71</v>
      </c>
      <c r="T18" s="213"/>
      <c r="V18" s="55"/>
      <c r="W18" s="56" t="s">
        <v>72</v>
      </c>
      <c r="X18" s="57" t="s">
        <v>151</v>
      </c>
      <c r="Y18" s="58">
        <v>100</v>
      </c>
      <c r="Z18" s="130">
        <v>42977</v>
      </c>
      <c r="AA18" s="130">
        <v>42985</v>
      </c>
      <c r="AB18" s="130">
        <v>43039</v>
      </c>
      <c r="AC18" s="130">
        <v>43039</v>
      </c>
      <c r="AD18" s="53" t="s">
        <v>226</v>
      </c>
      <c r="AE18" s="117" t="s">
        <v>72</v>
      </c>
      <c r="AF18" s="131" t="s">
        <v>154</v>
      </c>
      <c r="AH18" s="61"/>
    </row>
    <row r="19" spans="2:34" ht="148.5" customHeight="1" x14ac:dyDescent="0.2">
      <c r="B19" s="51">
        <v>3</v>
      </c>
      <c r="C19" s="182" t="s">
        <v>45</v>
      </c>
      <c r="D19" s="434" t="s">
        <v>132</v>
      </c>
      <c r="E19" s="435"/>
      <c r="F19" s="63">
        <v>1</v>
      </c>
      <c r="G19" s="64" t="s">
        <v>25</v>
      </c>
      <c r="H19" s="319">
        <v>80</v>
      </c>
      <c r="I19" s="70">
        <f t="shared" ref="I19:I41" si="0">F19*H19</f>
        <v>80</v>
      </c>
      <c r="J19" s="65" t="s">
        <v>128</v>
      </c>
      <c r="K19" s="66"/>
      <c r="L19" s="82"/>
      <c r="M19" s="183" t="s">
        <v>71</v>
      </c>
      <c r="N19" s="82"/>
      <c r="O19" s="82"/>
      <c r="P19" s="82"/>
      <c r="Q19" s="82"/>
      <c r="R19" s="82"/>
      <c r="S19" s="82"/>
      <c r="T19" s="82"/>
      <c r="U19" s="82"/>
      <c r="V19" s="139"/>
      <c r="W19" s="56" t="s">
        <v>72</v>
      </c>
      <c r="X19" s="133" t="s">
        <v>155</v>
      </c>
      <c r="Y19" s="100">
        <v>80</v>
      </c>
      <c r="Z19" s="119">
        <v>42802</v>
      </c>
      <c r="AA19" s="119">
        <v>42803</v>
      </c>
      <c r="AB19" s="119">
        <v>42823</v>
      </c>
      <c r="AC19" s="119">
        <v>42817</v>
      </c>
      <c r="AD19" s="120" t="s">
        <v>156</v>
      </c>
      <c r="AE19" s="115" t="s">
        <v>72</v>
      </c>
      <c r="AF19" s="68" t="s">
        <v>154</v>
      </c>
      <c r="AH19" s="61"/>
    </row>
    <row r="20" spans="2:34" ht="105" customHeight="1" x14ac:dyDescent="0.2">
      <c r="B20" s="51">
        <v>4</v>
      </c>
      <c r="C20" s="182" t="s">
        <v>45</v>
      </c>
      <c r="D20" s="434" t="s">
        <v>126</v>
      </c>
      <c r="E20" s="435"/>
      <c r="F20" s="316"/>
      <c r="G20" s="64" t="s">
        <v>30</v>
      </c>
      <c r="H20" s="319">
        <v>80</v>
      </c>
      <c r="I20" s="317"/>
      <c r="J20" s="65" t="s">
        <v>128</v>
      </c>
      <c r="K20" s="320"/>
      <c r="L20" s="318"/>
      <c r="M20" s="318"/>
      <c r="N20" s="136"/>
      <c r="O20" s="136"/>
      <c r="P20" s="136"/>
      <c r="Q20" s="318"/>
      <c r="R20" s="183" t="s">
        <v>71</v>
      </c>
      <c r="S20" s="318"/>
      <c r="T20" s="318"/>
      <c r="U20" s="83"/>
      <c r="V20" s="140"/>
      <c r="W20" s="56" t="s">
        <v>72</v>
      </c>
      <c r="X20" s="133" t="s">
        <v>155</v>
      </c>
      <c r="Y20" s="100">
        <v>80</v>
      </c>
      <c r="Z20" s="119">
        <v>42961</v>
      </c>
      <c r="AA20" s="119">
        <v>42962</v>
      </c>
      <c r="AB20" s="119">
        <v>42990</v>
      </c>
      <c r="AC20" s="119">
        <v>42982</v>
      </c>
      <c r="AD20" s="120" t="s">
        <v>223</v>
      </c>
      <c r="AE20" s="117" t="s">
        <v>72</v>
      </c>
      <c r="AF20" s="60" t="s">
        <v>174</v>
      </c>
      <c r="AH20" s="61"/>
    </row>
    <row r="21" spans="2:34" ht="81.75" customHeight="1" x14ac:dyDescent="0.2">
      <c r="B21" s="51">
        <v>5</v>
      </c>
      <c r="C21" s="182" t="s">
        <v>44</v>
      </c>
      <c r="D21" s="422" t="s">
        <v>124</v>
      </c>
      <c r="E21" s="423"/>
      <c r="F21" s="438">
        <v>2</v>
      </c>
      <c r="G21" s="64" t="s">
        <v>26</v>
      </c>
      <c r="H21" s="319">
        <v>80</v>
      </c>
      <c r="I21" s="375">
        <f>F21*H21</f>
        <v>160</v>
      </c>
      <c r="J21" s="71" t="s">
        <v>129</v>
      </c>
      <c r="K21" s="320"/>
      <c r="L21" s="318"/>
      <c r="M21" s="137"/>
      <c r="N21" s="183" t="s">
        <v>71</v>
      </c>
      <c r="O21" s="137"/>
      <c r="P21" s="318"/>
      <c r="Q21" s="318"/>
      <c r="R21" s="318"/>
      <c r="S21" s="318"/>
      <c r="T21" s="318"/>
      <c r="U21" s="318"/>
      <c r="V21" s="140"/>
      <c r="W21" s="56" t="s">
        <v>72</v>
      </c>
      <c r="X21" s="133" t="s">
        <v>157</v>
      </c>
      <c r="Y21" s="100">
        <v>80</v>
      </c>
      <c r="Z21" s="119">
        <v>42829</v>
      </c>
      <c r="AA21" s="119">
        <v>42831</v>
      </c>
      <c r="AB21" s="119">
        <v>42881</v>
      </c>
      <c r="AC21" s="119">
        <v>42859</v>
      </c>
      <c r="AD21" s="120" t="s">
        <v>158</v>
      </c>
      <c r="AE21" s="116" t="s">
        <v>72</v>
      </c>
      <c r="AF21" s="68" t="s">
        <v>154</v>
      </c>
      <c r="AH21" s="61"/>
    </row>
    <row r="22" spans="2:34" ht="102.75" customHeight="1" x14ac:dyDescent="0.2">
      <c r="B22" s="51">
        <v>6</v>
      </c>
      <c r="C22" s="182" t="s">
        <v>44</v>
      </c>
      <c r="D22" s="422" t="s">
        <v>126</v>
      </c>
      <c r="E22" s="423"/>
      <c r="F22" s="437"/>
      <c r="G22" s="64" t="s">
        <v>73</v>
      </c>
      <c r="H22" s="319">
        <v>80</v>
      </c>
      <c r="I22" s="377"/>
      <c r="J22" s="71" t="s">
        <v>129</v>
      </c>
      <c r="K22" s="320"/>
      <c r="L22" s="213"/>
      <c r="M22" s="83"/>
      <c r="N22" s="213"/>
      <c r="O22" s="83"/>
      <c r="P22" s="213"/>
      <c r="Q22" s="318"/>
      <c r="R22" s="318"/>
      <c r="S22" s="183" t="s">
        <v>71</v>
      </c>
      <c r="T22" s="318"/>
      <c r="U22" s="318"/>
      <c r="V22" s="140"/>
      <c r="W22" s="56" t="s">
        <v>159</v>
      </c>
      <c r="X22" s="133" t="s">
        <v>157</v>
      </c>
      <c r="Y22" s="100">
        <v>80</v>
      </c>
      <c r="Z22" s="119">
        <v>43060</v>
      </c>
      <c r="AA22" s="119">
        <v>43062</v>
      </c>
      <c r="AB22" s="134"/>
      <c r="AC22" s="119"/>
      <c r="AD22" s="120"/>
      <c r="AE22" s="116" t="s">
        <v>78</v>
      </c>
      <c r="AF22" s="68" t="s">
        <v>154</v>
      </c>
      <c r="AH22" s="61"/>
    </row>
    <row r="23" spans="2:34" ht="99" customHeight="1" x14ac:dyDescent="0.2">
      <c r="B23" s="51">
        <v>7</v>
      </c>
      <c r="C23" s="184" t="s">
        <v>46</v>
      </c>
      <c r="D23" s="422" t="s">
        <v>124</v>
      </c>
      <c r="E23" s="423"/>
      <c r="F23" s="436">
        <v>2</v>
      </c>
      <c r="G23" s="64" t="s">
        <v>26</v>
      </c>
      <c r="H23" s="319">
        <v>80</v>
      </c>
      <c r="I23" s="375">
        <f t="shared" si="0"/>
        <v>160</v>
      </c>
      <c r="J23" s="53" t="s">
        <v>130</v>
      </c>
      <c r="K23" s="320"/>
      <c r="L23" s="318"/>
      <c r="M23" s="318"/>
      <c r="N23" s="183" t="s">
        <v>71</v>
      </c>
      <c r="O23" s="318"/>
      <c r="P23" s="318"/>
      <c r="Q23" s="318"/>
      <c r="R23" s="318"/>
      <c r="S23" s="318"/>
      <c r="T23" s="318"/>
      <c r="U23" s="318"/>
      <c r="V23" s="140"/>
      <c r="W23" s="56" t="s">
        <v>72</v>
      </c>
      <c r="X23" s="133" t="s">
        <v>160</v>
      </c>
      <c r="Y23" s="100">
        <v>100</v>
      </c>
      <c r="Z23" s="119">
        <v>42915</v>
      </c>
      <c r="AA23" s="119">
        <v>42916</v>
      </c>
      <c r="AB23" s="119">
        <v>42950</v>
      </c>
      <c r="AC23" s="119">
        <v>42944</v>
      </c>
      <c r="AD23" s="120" t="s">
        <v>189</v>
      </c>
      <c r="AE23" s="117" t="s">
        <v>72</v>
      </c>
      <c r="AF23" s="276" t="s">
        <v>154</v>
      </c>
      <c r="AH23" s="61"/>
    </row>
    <row r="24" spans="2:34" ht="54.75" customHeight="1" x14ac:dyDescent="0.2">
      <c r="B24" s="51">
        <v>8</v>
      </c>
      <c r="C24" s="184" t="s">
        <v>46</v>
      </c>
      <c r="D24" s="422" t="s">
        <v>126</v>
      </c>
      <c r="E24" s="423"/>
      <c r="F24" s="437"/>
      <c r="G24" s="64" t="s">
        <v>30</v>
      </c>
      <c r="H24" s="319">
        <v>80</v>
      </c>
      <c r="I24" s="377"/>
      <c r="J24" s="53" t="s">
        <v>130</v>
      </c>
      <c r="K24" s="320"/>
      <c r="L24" s="318"/>
      <c r="M24" s="318"/>
      <c r="N24" s="318"/>
      <c r="O24" s="318"/>
      <c r="P24" s="318"/>
      <c r="Q24" s="318"/>
      <c r="R24" s="183" t="s">
        <v>71</v>
      </c>
      <c r="S24" s="318"/>
      <c r="T24" s="318"/>
      <c r="U24" s="320"/>
      <c r="V24" s="73"/>
      <c r="W24" s="56" t="s">
        <v>159</v>
      </c>
      <c r="X24" s="57" t="s">
        <v>160</v>
      </c>
      <c r="Y24" s="58">
        <v>80</v>
      </c>
      <c r="Z24" s="130">
        <v>43068</v>
      </c>
      <c r="AA24" s="130">
        <v>43069</v>
      </c>
      <c r="AB24" s="130"/>
      <c r="AC24" s="130"/>
      <c r="AD24" s="53"/>
      <c r="AE24" s="117" t="s">
        <v>78</v>
      </c>
      <c r="AF24" s="60" t="s">
        <v>154</v>
      </c>
      <c r="AH24" s="61"/>
    </row>
    <row r="25" spans="2:34" ht="117.75" customHeight="1" x14ac:dyDescent="0.2">
      <c r="B25" s="51">
        <v>9</v>
      </c>
      <c r="C25" s="184" t="s">
        <v>49</v>
      </c>
      <c r="D25" s="422" t="s">
        <v>124</v>
      </c>
      <c r="E25" s="423"/>
      <c r="F25" s="436">
        <v>2</v>
      </c>
      <c r="G25" s="64" t="s">
        <v>27</v>
      </c>
      <c r="H25" s="319">
        <v>80</v>
      </c>
      <c r="I25" s="375">
        <f>F25*H25</f>
        <v>160</v>
      </c>
      <c r="J25" s="65" t="s">
        <v>131</v>
      </c>
      <c r="K25" s="66"/>
      <c r="L25" s="82"/>
      <c r="M25" s="82"/>
      <c r="N25" s="82"/>
      <c r="O25" s="183" t="s">
        <v>71</v>
      </c>
      <c r="P25" s="82"/>
      <c r="Q25" s="82"/>
      <c r="R25" s="82"/>
      <c r="S25" s="82"/>
      <c r="T25" s="82"/>
      <c r="U25" s="66"/>
      <c r="V25" s="62"/>
      <c r="W25" s="56" t="s">
        <v>72</v>
      </c>
      <c r="X25" s="81" t="s">
        <v>161</v>
      </c>
      <c r="Y25" s="58">
        <v>80</v>
      </c>
      <c r="Z25" s="130">
        <v>42872</v>
      </c>
      <c r="AA25" s="130">
        <v>42873</v>
      </c>
      <c r="AB25" s="130">
        <v>42916</v>
      </c>
      <c r="AC25" s="130">
        <v>42916</v>
      </c>
      <c r="AD25" s="53" t="s">
        <v>162</v>
      </c>
      <c r="AE25" s="118" t="s">
        <v>72</v>
      </c>
      <c r="AF25" s="68" t="s">
        <v>154</v>
      </c>
      <c r="AH25" s="61"/>
    </row>
    <row r="26" spans="2:34" ht="73.5" customHeight="1" x14ac:dyDescent="0.2">
      <c r="B26" s="51">
        <v>10</v>
      </c>
      <c r="C26" s="184" t="s">
        <v>49</v>
      </c>
      <c r="D26" s="422" t="s">
        <v>126</v>
      </c>
      <c r="E26" s="423"/>
      <c r="F26" s="437"/>
      <c r="G26" s="64" t="s">
        <v>32</v>
      </c>
      <c r="H26" s="319">
        <v>80</v>
      </c>
      <c r="I26" s="377"/>
      <c r="J26" s="65" t="s">
        <v>131</v>
      </c>
      <c r="K26" s="66"/>
      <c r="L26" s="82"/>
      <c r="M26" s="82"/>
      <c r="N26" s="82"/>
      <c r="O26" s="82"/>
      <c r="P26" s="82"/>
      <c r="Q26" s="82"/>
      <c r="R26" s="318"/>
      <c r="S26" s="72" t="s">
        <v>71</v>
      </c>
      <c r="T26" s="318"/>
      <c r="U26" s="66"/>
      <c r="V26" s="62"/>
      <c r="W26" s="56" t="s">
        <v>72</v>
      </c>
      <c r="X26" s="57" t="s">
        <v>161</v>
      </c>
      <c r="Y26" s="58">
        <v>80</v>
      </c>
      <c r="Z26" s="130">
        <v>43005</v>
      </c>
      <c r="AA26" s="119">
        <v>43007</v>
      </c>
      <c r="AB26" s="119">
        <v>43056</v>
      </c>
      <c r="AC26" s="135">
        <v>43056</v>
      </c>
      <c r="AD26" s="53" t="s">
        <v>163</v>
      </c>
      <c r="AE26" s="117" t="s">
        <v>72</v>
      </c>
      <c r="AF26" s="68" t="s">
        <v>154</v>
      </c>
      <c r="AH26" s="61"/>
    </row>
    <row r="27" spans="2:34" ht="105" customHeight="1" x14ac:dyDescent="0.2">
      <c r="B27" s="51">
        <v>11</v>
      </c>
      <c r="C27" s="184" t="s">
        <v>48</v>
      </c>
      <c r="D27" s="422" t="s">
        <v>124</v>
      </c>
      <c r="E27" s="423"/>
      <c r="F27" s="439">
        <v>2</v>
      </c>
      <c r="G27" s="64" t="s">
        <v>26</v>
      </c>
      <c r="H27" s="76">
        <v>80</v>
      </c>
      <c r="I27" s="426">
        <f>F27*H27</f>
        <v>160</v>
      </c>
      <c r="J27" s="65" t="s">
        <v>131</v>
      </c>
      <c r="K27" s="66"/>
      <c r="L27" s="82"/>
      <c r="M27" s="318"/>
      <c r="N27" s="185" t="s">
        <v>71</v>
      </c>
      <c r="O27" s="136"/>
      <c r="P27" s="137"/>
      <c r="Q27" s="82"/>
      <c r="R27" s="82"/>
      <c r="S27" s="82"/>
      <c r="T27" s="136"/>
      <c r="U27" s="77"/>
      <c r="V27" s="62"/>
      <c r="W27" s="56" t="s">
        <v>72</v>
      </c>
      <c r="X27" s="57" t="s">
        <v>161</v>
      </c>
      <c r="Y27" s="58">
        <v>80</v>
      </c>
      <c r="Z27" s="130">
        <v>42828</v>
      </c>
      <c r="AA27" s="130">
        <v>42830</v>
      </c>
      <c r="AB27" s="130">
        <v>42880</v>
      </c>
      <c r="AC27" s="130">
        <v>42880</v>
      </c>
      <c r="AD27" s="53" t="s">
        <v>162</v>
      </c>
      <c r="AE27" s="115" t="s">
        <v>72</v>
      </c>
      <c r="AF27" s="68" t="s">
        <v>154</v>
      </c>
      <c r="AH27" s="61"/>
    </row>
    <row r="28" spans="2:34" ht="60" customHeight="1" x14ac:dyDescent="0.2">
      <c r="B28" s="51">
        <v>12</v>
      </c>
      <c r="C28" s="184" t="s">
        <v>48</v>
      </c>
      <c r="D28" s="422" t="s">
        <v>126</v>
      </c>
      <c r="E28" s="423"/>
      <c r="F28" s="437"/>
      <c r="G28" s="52" t="s">
        <v>73</v>
      </c>
      <c r="H28" s="322">
        <v>80</v>
      </c>
      <c r="I28" s="377"/>
      <c r="J28" s="65" t="s">
        <v>131</v>
      </c>
      <c r="K28" s="66"/>
      <c r="L28" s="82"/>
      <c r="M28" s="82"/>
      <c r="N28" s="95"/>
      <c r="O28" s="138"/>
      <c r="P28" s="83"/>
      <c r="Q28" s="95"/>
      <c r="R28" s="95"/>
      <c r="S28" s="183" t="s">
        <v>71</v>
      </c>
      <c r="T28" s="82"/>
      <c r="U28" s="18"/>
      <c r="V28" s="80"/>
      <c r="W28" s="56" t="s">
        <v>72</v>
      </c>
      <c r="X28" s="57" t="s">
        <v>161</v>
      </c>
      <c r="Y28" s="58">
        <v>80</v>
      </c>
      <c r="Z28" s="130">
        <v>42989</v>
      </c>
      <c r="AA28" s="130">
        <v>42990</v>
      </c>
      <c r="AB28" s="130">
        <v>43060</v>
      </c>
      <c r="AC28" s="130">
        <v>43060</v>
      </c>
      <c r="AD28" s="53" t="s">
        <v>223</v>
      </c>
      <c r="AE28" s="117" t="s">
        <v>72</v>
      </c>
      <c r="AF28" s="125" t="s">
        <v>154</v>
      </c>
      <c r="AH28" s="61"/>
    </row>
    <row r="29" spans="2:34" ht="97.5" customHeight="1" x14ac:dyDescent="0.2">
      <c r="B29" s="51">
        <v>13</v>
      </c>
      <c r="C29" s="184" t="s">
        <v>47</v>
      </c>
      <c r="D29" s="422" t="s">
        <v>124</v>
      </c>
      <c r="E29" s="423"/>
      <c r="F29" s="436">
        <v>2</v>
      </c>
      <c r="G29" s="64" t="s">
        <v>25</v>
      </c>
      <c r="H29" s="319">
        <v>80</v>
      </c>
      <c r="I29" s="375"/>
      <c r="J29" s="53" t="s">
        <v>130</v>
      </c>
      <c r="K29" s="320"/>
      <c r="L29" s="318"/>
      <c r="M29" s="185" t="s">
        <v>71</v>
      </c>
      <c r="N29" s="82"/>
      <c r="O29" s="318"/>
      <c r="P29" s="318"/>
      <c r="Q29" s="318"/>
      <c r="R29" s="318"/>
      <c r="S29" s="318"/>
      <c r="T29" s="318"/>
      <c r="U29" s="320"/>
      <c r="V29" s="73"/>
      <c r="W29" s="56" t="s">
        <v>72</v>
      </c>
      <c r="X29" s="57" t="s">
        <v>160</v>
      </c>
      <c r="Y29" s="100">
        <v>100</v>
      </c>
      <c r="Z29" s="130">
        <v>42845</v>
      </c>
      <c r="AA29" s="130">
        <v>42849</v>
      </c>
      <c r="AB29" s="130">
        <v>42934</v>
      </c>
      <c r="AC29" s="130">
        <v>42934</v>
      </c>
      <c r="AD29" s="53" t="s">
        <v>189</v>
      </c>
      <c r="AE29" s="117" t="s">
        <v>72</v>
      </c>
      <c r="AF29" s="276" t="s">
        <v>154</v>
      </c>
      <c r="AH29" s="61"/>
    </row>
    <row r="30" spans="2:34" ht="63.75" customHeight="1" x14ac:dyDescent="0.2">
      <c r="B30" s="51">
        <v>14</v>
      </c>
      <c r="C30" s="184" t="s">
        <v>47</v>
      </c>
      <c r="D30" s="422" t="s">
        <v>126</v>
      </c>
      <c r="E30" s="423"/>
      <c r="F30" s="437"/>
      <c r="G30" s="320" t="s">
        <v>73</v>
      </c>
      <c r="H30" s="319">
        <v>80</v>
      </c>
      <c r="I30" s="377"/>
      <c r="J30" s="53" t="s">
        <v>130</v>
      </c>
      <c r="K30" s="320"/>
      <c r="L30" s="320"/>
      <c r="M30" s="320"/>
      <c r="N30" s="320"/>
      <c r="O30" s="320"/>
      <c r="P30" s="320"/>
      <c r="Q30" s="320"/>
      <c r="R30" s="82"/>
      <c r="S30" s="183" t="s">
        <v>71</v>
      </c>
      <c r="T30" s="320"/>
      <c r="U30" s="320"/>
      <c r="V30" s="73"/>
      <c r="W30" s="56" t="s">
        <v>159</v>
      </c>
      <c r="X30" s="57" t="s">
        <v>160</v>
      </c>
      <c r="Y30" s="58">
        <v>80</v>
      </c>
      <c r="Z30" s="130">
        <v>42989</v>
      </c>
      <c r="AA30" s="130">
        <v>42990</v>
      </c>
      <c r="AB30" s="130"/>
      <c r="AC30" s="130"/>
      <c r="AD30" s="53"/>
      <c r="AE30" s="127" t="s">
        <v>78</v>
      </c>
      <c r="AF30" s="60" t="s">
        <v>154</v>
      </c>
      <c r="AH30" s="61"/>
    </row>
    <row r="31" spans="2:34" ht="174" customHeight="1" x14ac:dyDescent="0.2">
      <c r="B31" s="51">
        <v>15</v>
      </c>
      <c r="C31" s="184" t="s">
        <v>89</v>
      </c>
      <c r="D31" s="434" t="s">
        <v>132</v>
      </c>
      <c r="E31" s="435"/>
      <c r="F31" s="436">
        <v>2</v>
      </c>
      <c r="G31" s="64" t="s">
        <v>27</v>
      </c>
      <c r="H31" s="319">
        <v>56</v>
      </c>
      <c r="I31" s="375">
        <f>F31*H31</f>
        <v>112</v>
      </c>
      <c r="J31" s="65" t="s">
        <v>128</v>
      </c>
      <c r="K31" s="320"/>
      <c r="L31" s="320"/>
      <c r="M31" s="320"/>
      <c r="O31" s="185" t="s">
        <v>71</v>
      </c>
      <c r="P31" s="320"/>
      <c r="Q31" s="320"/>
      <c r="R31" s="320"/>
      <c r="S31" s="320"/>
      <c r="T31" s="320"/>
      <c r="U31" s="320"/>
      <c r="V31" s="73"/>
      <c r="W31" s="56" t="s">
        <v>72</v>
      </c>
      <c r="X31" s="57" t="s">
        <v>155</v>
      </c>
      <c r="Y31" s="58">
        <v>80</v>
      </c>
      <c r="Z31" s="130">
        <v>42872</v>
      </c>
      <c r="AA31" s="130">
        <v>42873</v>
      </c>
      <c r="AB31" s="130">
        <v>42900</v>
      </c>
      <c r="AC31" s="130">
        <v>42892</v>
      </c>
      <c r="AD31" s="53" t="s">
        <v>163</v>
      </c>
      <c r="AE31" s="118" t="s">
        <v>72</v>
      </c>
      <c r="AF31" s="60" t="s">
        <v>154</v>
      </c>
      <c r="AH31" s="61"/>
    </row>
    <row r="32" spans="2:34" ht="96.75" customHeight="1" x14ac:dyDescent="0.2">
      <c r="B32" s="51">
        <v>16</v>
      </c>
      <c r="C32" s="184" t="s">
        <v>89</v>
      </c>
      <c r="D32" s="422" t="s">
        <v>126</v>
      </c>
      <c r="E32" s="423"/>
      <c r="F32" s="437"/>
      <c r="G32" s="64" t="s">
        <v>73</v>
      </c>
      <c r="H32" s="319">
        <v>80</v>
      </c>
      <c r="I32" s="377"/>
      <c r="J32" s="65" t="s">
        <v>128</v>
      </c>
      <c r="K32" s="320"/>
      <c r="L32" s="318"/>
      <c r="M32" s="318"/>
      <c r="N32" s="318"/>
      <c r="O32" s="318"/>
      <c r="P32" s="318"/>
      <c r="Q32" s="318"/>
      <c r="R32" s="318"/>
      <c r="S32" s="183" t="s">
        <v>71</v>
      </c>
      <c r="T32" s="318"/>
      <c r="U32" s="318"/>
      <c r="V32" s="73"/>
      <c r="W32" s="56" t="s">
        <v>72</v>
      </c>
      <c r="X32" s="57" t="s">
        <v>155</v>
      </c>
      <c r="Y32" s="58">
        <v>80</v>
      </c>
      <c r="Z32" s="130">
        <v>42997</v>
      </c>
      <c r="AA32" s="130">
        <v>43003</v>
      </c>
      <c r="AB32" s="130">
        <v>43066</v>
      </c>
      <c r="AC32" s="130">
        <v>43061</v>
      </c>
      <c r="AD32" s="53" t="s">
        <v>241</v>
      </c>
      <c r="AE32" s="127" t="s">
        <v>72</v>
      </c>
      <c r="AF32" s="60" t="s">
        <v>154</v>
      </c>
      <c r="AH32" s="61"/>
    </row>
    <row r="33" spans="2:34" ht="219" customHeight="1" x14ac:dyDescent="0.2">
      <c r="B33" s="51">
        <v>17</v>
      </c>
      <c r="C33" s="186" t="s">
        <v>51</v>
      </c>
      <c r="D33" s="422" t="s">
        <v>124</v>
      </c>
      <c r="E33" s="423"/>
      <c r="F33" s="438">
        <v>2</v>
      </c>
      <c r="G33" s="64" t="s">
        <v>26</v>
      </c>
      <c r="H33" s="319">
        <v>80</v>
      </c>
      <c r="I33" s="375">
        <f t="shared" si="0"/>
        <v>160</v>
      </c>
      <c r="J33" s="71" t="s">
        <v>133</v>
      </c>
      <c r="K33" s="320"/>
      <c r="L33" s="318"/>
      <c r="M33" s="136"/>
      <c r="N33" s="185" t="s">
        <v>71</v>
      </c>
      <c r="O33" s="74"/>
      <c r="P33" s="82"/>
      <c r="Q33" s="318"/>
      <c r="R33" s="318"/>
      <c r="S33" s="318"/>
      <c r="T33" s="318"/>
      <c r="U33" s="136"/>
      <c r="V33" s="73"/>
      <c r="W33" s="56" t="s">
        <v>72</v>
      </c>
      <c r="X33" s="57" t="s">
        <v>164</v>
      </c>
      <c r="Y33" s="100">
        <v>100</v>
      </c>
      <c r="Z33" s="130">
        <v>42850</v>
      </c>
      <c r="AA33" s="130">
        <v>42852</v>
      </c>
      <c r="AB33" s="130">
        <v>42999</v>
      </c>
      <c r="AC33" s="130">
        <v>42999</v>
      </c>
      <c r="AD33" s="53" t="s">
        <v>228</v>
      </c>
      <c r="AE33" s="116" t="s">
        <v>72</v>
      </c>
      <c r="AF33" s="68" t="s">
        <v>229</v>
      </c>
      <c r="AH33" s="61"/>
    </row>
    <row r="34" spans="2:34" ht="55.5" customHeight="1" x14ac:dyDescent="0.2">
      <c r="B34" s="51">
        <v>18</v>
      </c>
      <c r="C34" s="186" t="s">
        <v>51</v>
      </c>
      <c r="D34" s="422" t="s">
        <v>126</v>
      </c>
      <c r="E34" s="423"/>
      <c r="F34" s="437"/>
      <c r="G34" s="64" t="s">
        <v>73</v>
      </c>
      <c r="H34" s="319">
        <v>80</v>
      </c>
      <c r="I34" s="377"/>
      <c r="J34" s="71" t="s">
        <v>133</v>
      </c>
      <c r="K34" s="320"/>
      <c r="L34" s="318"/>
      <c r="M34" s="136"/>
      <c r="N34" s="318"/>
      <c r="O34" s="318"/>
      <c r="P34" s="318"/>
      <c r="Q34" s="318"/>
      <c r="R34" s="318"/>
      <c r="S34" s="72" t="s">
        <v>71</v>
      </c>
      <c r="T34" s="318"/>
      <c r="U34" s="136"/>
      <c r="V34" s="73"/>
      <c r="W34" s="56" t="s">
        <v>159</v>
      </c>
      <c r="X34" s="57" t="s">
        <v>164</v>
      </c>
      <c r="Y34" s="58">
        <v>80</v>
      </c>
      <c r="Z34" s="130">
        <v>43025</v>
      </c>
      <c r="AA34" s="130">
        <v>43027</v>
      </c>
      <c r="AB34" s="130"/>
      <c r="AC34" s="130"/>
      <c r="AD34" s="53"/>
      <c r="AE34" s="116" t="s">
        <v>78</v>
      </c>
      <c r="AF34" s="68"/>
      <c r="AH34" s="61"/>
    </row>
    <row r="35" spans="2:34" ht="210.75" customHeight="1" x14ac:dyDescent="0.2">
      <c r="B35" s="51">
        <v>19</v>
      </c>
      <c r="C35" s="186" t="s">
        <v>52</v>
      </c>
      <c r="D35" s="422" t="s">
        <v>124</v>
      </c>
      <c r="E35" s="423"/>
      <c r="F35" s="438">
        <v>2</v>
      </c>
      <c r="G35" s="64" t="s">
        <v>27</v>
      </c>
      <c r="H35" s="319">
        <v>80</v>
      </c>
      <c r="I35" s="375"/>
      <c r="J35" s="71" t="s">
        <v>133</v>
      </c>
      <c r="K35" s="320"/>
      <c r="L35" s="318"/>
      <c r="M35" s="318"/>
      <c r="N35" s="318"/>
      <c r="O35" s="75" t="s">
        <v>71</v>
      </c>
      <c r="P35" s="136"/>
      <c r="Q35" s="318"/>
      <c r="R35" s="136"/>
      <c r="S35" s="213"/>
      <c r="T35" s="318"/>
      <c r="U35" s="318"/>
      <c r="V35" s="73"/>
      <c r="W35" s="514" t="s">
        <v>159</v>
      </c>
      <c r="X35" s="516" t="s">
        <v>164</v>
      </c>
      <c r="Y35" s="518">
        <v>100</v>
      </c>
      <c r="Z35" s="520">
        <v>42885</v>
      </c>
      <c r="AA35" s="520">
        <v>42886</v>
      </c>
      <c r="AB35" s="520"/>
      <c r="AC35" s="520"/>
      <c r="AD35" s="522"/>
      <c r="AE35" s="524" t="s">
        <v>78</v>
      </c>
      <c r="AF35" s="512" t="s">
        <v>244</v>
      </c>
      <c r="AH35" s="61"/>
    </row>
    <row r="36" spans="2:34" ht="99.75" customHeight="1" x14ac:dyDescent="0.2">
      <c r="B36" s="51">
        <v>20</v>
      </c>
      <c r="C36" s="186" t="s">
        <v>52</v>
      </c>
      <c r="D36" s="422" t="s">
        <v>126</v>
      </c>
      <c r="E36" s="423"/>
      <c r="F36" s="437"/>
      <c r="G36" s="320" t="s">
        <v>32</v>
      </c>
      <c r="H36" s="319">
        <v>96</v>
      </c>
      <c r="I36" s="377"/>
      <c r="J36" s="71" t="s">
        <v>133</v>
      </c>
      <c r="K36" s="66"/>
      <c r="L36" s="82"/>
      <c r="M36" s="82"/>
      <c r="N36" s="82"/>
      <c r="O36" s="95"/>
      <c r="P36" s="318"/>
      <c r="Q36" s="82"/>
      <c r="R36" s="136"/>
      <c r="S36" s="82"/>
      <c r="T36" s="183" t="s">
        <v>71</v>
      </c>
      <c r="U36" s="82"/>
      <c r="V36" s="62"/>
      <c r="W36" s="515"/>
      <c r="X36" s="517"/>
      <c r="Y36" s="519"/>
      <c r="Z36" s="521"/>
      <c r="AA36" s="521"/>
      <c r="AB36" s="521"/>
      <c r="AC36" s="521"/>
      <c r="AD36" s="523"/>
      <c r="AE36" s="525"/>
      <c r="AF36" s="513"/>
      <c r="AH36" s="61"/>
    </row>
    <row r="37" spans="2:34" ht="222.75" customHeight="1" x14ac:dyDescent="0.2">
      <c r="B37" s="51">
        <v>21</v>
      </c>
      <c r="C37" s="186" t="s">
        <v>91</v>
      </c>
      <c r="D37" s="434" t="s">
        <v>134</v>
      </c>
      <c r="E37" s="435"/>
      <c r="F37" s="436">
        <v>2</v>
      </c>
      <c r="G37" s="64" t="s">
        <v>27</v>
      </c>
      <c r="H37" s="319">
        <v>80</v>
      </c>
      <c r="I37" s="426">
        <f t="shared" si="0"/>
        <v>160</v>
      </c>
      <c r="J37" s="65" t="s">
        <v>129</v>
      </c>
      <c r="K37" s="66"/>
      <c r="L37" s="82"/>
      <c r="M37" s="82"/>
      <c r="N37" s="82"/>
      <c r="O37" s="187" t="s">
        <v>71</v>
      </c>
      <c r="P37" s="82"/>
      <c r="Q37" s="82"/>
      <c r="R37" s="82"/>
      <c r="S37" s="82"/>
      <c r="T37" s="82"/>
      <c r="U37" s="82"/>
      <c r="V37" s="84"/>
      <c r="W37" s="56" t="s">
        <v>72</v>
      </c>
      <c r="X37" s="57" t="s">
        <v>157</v>
      </c>
      <c r="Y37" s="58">
        <v>100</v>
      </c>
      <c r="Z37" s="130">
        <v>42885</v>
      </c>
      <c r="AA37" s="130"/>
      <c r="AB37" s="130">
        <v>43054</v>
      </c>
      <c r="AC37" s="130">
        <v>43054</v>
      </c>
      <c r="AD37" s="53" t="s">
        <v>242</v>
      </c>
      <c r="AE37" s="66" t="s">
        <v>72</v>
      </c>
      <c r="AF37" s="68" t="s">
        <v>154</v>
      </c>
      <c r="AH37" s="61"/>
    </row>
    <row r="38" spans="2:34" ht="96" customHeight="1" x14ac:dyDescent="0.2">
      <c r="B38" s="51">
        <v>22</v>
      </c>
      <c r="C38" s="186" t="s">
        <v>91</v>
      </c>
      <c r="D38" s="422" t="s">
        <v>126</v>
      </c>
      <c r="E38" s="423"/>
      <c r="F38" s="437"/>
      <c r="G38" s="64" t="s">
        <v>32</v>
      </c>
      <c r="H38" s="319">
        <v>80</v>
      </c>
      <c r="I38" s="377"/>
      <c r="J38" s="65" t="s">
        <v>129</v>
      </c>
      <c r="K38" s="66"/>
      <c r="L38" s="82"/>
      <c r="M38" s="82"/>
      <c r="N38" s="82"/>
      <c r="O38" s="95"/>
      <c r="P38" s="82"/>
      <c r="Q38" s="82"/>
      <c r="R38" s="82"/>
      <c r="S38" s="82"/>
      <c r="T38" s="183" t="s">
        <v>71</v>
      </c>
      <c r="U38" s="318"/>
      <c r="V38" s="84"/>
      <c r="W38" s="56" t="s">
        <v>153</v>
      </c>
      <c r="X38" s="57"/>
      <c r="Y38" s="58"/>
      <c r="Z38" s="130"/>
      <c r="AA38" s="130"/>
      <c r="AB38" s="129"/>
      <c r="AC38" s="130"/>
      <c r="AD38" s="120"/>
      <c r="AE38" s="117" t="s">
        <v>153</v>
      </c>
      <c r="AF38" s="68" t="s">
        <v>154</v>
      </c>
      <c r="AH38" s="61"/>
    </row>
    <row r="39" spans="2:34" ht="84" customHeight="1" x14ac:dyDescent="0.2">
      <c r="B39" s="51">
        <v>23</v>
      </c>
      <c r="C39" s="188" t="s">
        <v>50</v>
      </c>
      <c r="D39" s="422" t="s">
        <v>124</v>
      </c>
      <c r="E39" s="423"/>
      <c r="F39" s="436">
        <v>2</v>
      </c>
      <c r="G39" s="64" t="s">
        <v>29</v>
      </c>
      <c r="H39" s="317">
        <v>80</v>
      </c>
      <c r="I39" s="375"/>
      <c r="J39" s="65" t="s">
        <v>129</v>
      </c>
      <c r="K39" s="66"/>
      <c r="L39" s="82"/>
      <c r="M39" s="136"/>
      <c r="N39" s="74"/>
      <c r="O39" s="318"/>
      <c r="P39" s="82"/>
      <c r="Q39" s="185" t="s">
        <v>71</v>
      </c>
      <c r="R39" s="82"/>
      <c r="S39" s="136"/>
      <c r="T39" s="82"/>
      <c r="U39" s="136"/>
      <c r="V39" s="62"/>
      <c r="W39" s="56" t="s">
        <v>159</v>
      </c>
      <c r="X39" s="57" t="s">
        <v>157</v>
      </c>
      <c r="Y39" s="518">
        <v>80</v>
      </c>
      <c r="Z39" s="520">
        <v>42996</v>
      </c>
      <c r="AA39" s="526">
        <v>43011</v>
      </c>
      <c r="AB39" s="526"/>
      <c r="AC39" s="526"/>
      <c r="AD39" s="522"/>
      <c r="AE39" s="116" t="s">
        <v>78</v>
      </c>
      <c r="AF39" s="512" t="s">
        <v>243</v>
      </c>
      <c r="AH39" s="61"/>
    </row>
    <row r="40" spans="2:34" ht="81.75" customHeight="1" x14ac:dyDescent="0.2">
      <c r="B40" s="51">
        <v>24</v>
      </c>
      <c r="C40" s="188" t="s">
        <v>50</v>
      </c>
      <c r="D40" s="422" t="s">
        <v>126</v>
      </c>
      <c r="E40" s="423"/>
      <c r="F40" s="437"/>
      <c r="G40" s="64" t="s">
        <v>33</v>
      </c>
      <c r="H40" s="317">
        <v>100</v>
      </c>
      <c r="I40" s="377"/>
      <c r="J40" s="65" t="s">
        <v>129</v>
      </c>
      <c r="K40" s="66"/>
      <c r="L40" s="136"/>
      <c r="M40" s="136"/>
      <c r="N40" s="136"/>
      <c r="O40" s="82"/>
      <c r="P40" s="82"/>
      <c r="Q40" s="82"/>
      <c r="R40" s="82"/>
      <c r="S40" s="136"/>
      <c r="T40" s="82"/>
      <c r="U40" s="183" t="s">
        <v>71</v>
      </c>
      <c r="V40" s="62"/>
      <c r="W40" s="56" t="s">
        <v>159</v>
      </c>
      <c r="X40" s="57" t="s">
        <v>157</v>
      </c>
      <c r="Y40" s="519"/>
      <c r="Z40" s="521"/>
      <c r="AA40" s="527"/>
      <c r="AB40" s="527"/>
      <c r="AC40" s="527"/>
      <c r="AD40" s="523"/>
      <c r="AE40" s="117" t="s">
        <v>78</v>
      </c>
      <c r="AF40" s="513"/>
      <c r="AH40" s="61"/>
    </row>
    <row r="41" spans="2:34" ht="90" customHeight="1" x14ac:dyDescent="0.2">
      <c r="B41" s="51">
        <v>25</v>
      </c>
      <c r="C41" s="189" t="s">
        <v>53</v>
      </c>
      <c r="D41" s="422" t="s">
        <v>103</v>
      </c>
      <c r="E41" s="423"/>
      <c r="F41" s="424">
        <v>2</v>
      </c>
      <c r="G41" s="64" t="s">
        <v>28</v>
      </c>
      <c r="H41" s="319">
        <v>80</v>
      </c>
      <c r="I41" s="426">
        <f t="shared" si="0"/>
        <v>160</v>
      </c>
      <c r="J41" s="143" t="s">
        <v>54</v>
      </c>
      <c r="K41" s="66"/>
      <c r="L41" s="82"/>
      <c r="M41" s="82"/>
      <c r="N41" s="82"/>
      <c r="O41" s="82"/>
      <c r="P41" s="72" t="s">
        <v>71</v>
      </c>
      <c r="Q41" s="82"/>
      <c r="R41" s="82"/>
      <c r="S41" s="82"/>
      <c r="T41" s="82"/>
      <c r="U41" s="82"/>
      <c r="V41" s="62"/>
      <c r="W41" s="146" t="s">
        <v>72</v>
      </c>
      <c r="X41" s="57" t="s">
        <v>190</v>
      </c>
      <c r="Y41" s="65">
        <v>80</v>
      </c>
      <c r="Z41" s="148">
        <v>42940</v>
      </c>
      <c r="AA41" s="148">
        <v>42944</v>
      </c>
      <c r="AB41" s="148">
        <v>42978</v>
      </c>
      <c r="AC41" s="148">
        <v>42978</v>
      </c>
      <c r="AD41" s="149" t="s">
        <v>234</v>
      </c>
      <c r="AE41" s="146" t="s">
        <v>72</v>
      </c>
      <c r="AF41" s="320"/>
      <c r="AH41" s="61"/>
    </row>
    <row r="42" spans="2:34" ht="60" customHeight="1" thickBot="1" x14ac:dyDescent="0.25">
      <c r="B42" s="51">
        <v>26</v>
      </c>
      <c r="C42" s="190" t="s">
        <v>53</v>
      </c>
      <c r="D42" s="428" t="s">
        <v>104</v>
      </c>
      <c r="E42" s="429"/>
      <c r="F42" s="425"/>
      <c r="G42" s="150" t="s">
        <v>32</v>
      </c>
      <c r="H42" s="321">
        <v>80</v>
      </c>
      <c r="I42" s="427"/>
      <c r="J42" s="151" t="s">
        <v>54</v>
      </c>
      <c r="K42" s="152"/>
      <c r="L42" s="153"/>
      <c r="M42" s="153"/>
      <c r="N42" s="153"/>
      <c r="O42" s="153"/>
      <c r="P42" s="153"/>
      <c r="Q42" s="153"/>
      <c r="R42" s="154"/>
      <c r="S42" s="153"/>
      <c r="T42" s="72" t="s">
        <v>71</v>
      </c>
      <c r="U42" s="153"/>
      <c r="V42" s="155"/>
      <c r="W42" s="156" t="s">
        <v>159</v>
      </c>
      <c r="X42" s="157" t="s">
        <v>190</v>
      </c>
      <c r="Y42" s="158">
        <v>80</v>
      </c>
      <c r="Z42" s="159"/>
      <c r="AA42" s="159">
        <v>43081</v>
      </c>
      <c r="AB42" s="159"/>
      <c r="AC42" s="160"/>
      <c r="AD42" s="161"/>
      <c r="AE42" s="162" t="s">
        <v>78</v>
      </c>
      <c r="AF42" s="60" t="s">
        <v>154</v>
      </c>
      <c r="AH42" s="61"/>
    </row>
    <row r="43" spans="2:34" ht="45" customHeight="1" thickTop="1" thickBot="1" x14ac:dyDescent="0.25">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2:34" ht="43.5" customHeight="1" x14ac:dyDescent="0.2">
      <c r="C44" s="430" t="s">
        <v>55</v>
      </c>
      <c r="D44" s="431"/>
      <c r="E44" s="191" t="s">
        <v>80</v>
      </c>
      <c r="F44" s="7">
        <f>SUM(F17:F42)</f>
        <v>25</v>
      </c>
      <c r="G44" s="432" t="s">
        <v>105</v>
      </c>
      <c r="H44" s="433"/>
      <c r="I44" s="10">
        <f>SUM(I17:I42)</f>
        <v>1472</v>
      </c>
      <c r="J44" s="401" t="s">
        <v>56</v>
      </c>
      <c r="K44" s="402"/>
      <c r="L44" s="402"/>
      <c r="M44" s="402"/>
      <c r="N44" s="402"/>
      <c r="O44" s="402"/>
      <c r="P44" s="402"/>
      <c r="Q44" s="402"/>
      <c r="R44" s="402"/>
      <c r="S44" s="402"/>
      <c r="T44" s="402"/>
      <c r="U44" s="402"/>
      <c r="V44" s="403"/>
      <c r="W44" s="126" t="s">
        <v>57</v>
      </c>
      <c r="X44" s="90"/>
      <c r="Y44" s="90"/>
      <c r="Z44" s="90"/>
      <c r="AA44" s="90"/>
      <c r="AB44" s="90"/>
      <c r="AC44" s="90"/>
      <c r="AD44" s="90"/>
      <c r="AE44" s="90"/>
      <c r="AF44" s="91"/>
    </row>
    <row r="45" spans="2:34" ht="39" customHeight="1" x14ac:dyDescent="0.2">
      <c r="C45" s="361"/>
      <c r="D45" s="404"/>
      <c r="E45" s="192" t="s">
        <v>106</v>
      </c>
      <c r="F45" s="8">
        <f>COUNTIF(AE17:AE42,"SI")</f>
        <v>16</v>
      </c>
      <c r="G45" s="406" t="s">
        <v>107</v>
      </c>
      <c r="H45" s="407"/>
      <c r="I45" s="11">
        <f>SUM(Y17:Y42)</f>
        <v>1960</v>
      </c>
      <c r="J45" s="408" t="s">
        <v>108</v>
      </c>
      <c r="K45" s="409"/>
      <c r="L45" s="409"/>
      <c r="M45" s="409"/>
      <c r="N45" s="409"/>
      <c r="O45" s="409"/>
      <c r="P45" s="409"/>
      <c r="Q45" s="409"/>
      <c r="R45" s="409"/>
      <c r="S45" s="409"/>
      <c r="T45" s="409"/>
      <c r="U45" s="409"/>
      <c r="V45" s="410"/>
      <c r="W45" s="414"/>
      <c r="X45" s="415"/>
      <c r="Y45" s="415"/>
      <c r="Z45" s="415"/>
      <c r="AA45" s="415"/>
      <c r="AB45" s="415"/>
      <c r="AC45" s="415"/>
      <c r="AD45" s="415"/>
      <c r="AE45" s="415"/>
      <c r="AF45" s="416"/>
    </row>
    <row r="46" spans="2:34" ht="52.5" customHeight="1" thickBot="1" x14ac:dyDescent="0.25">
      <c r="C46" s="363"/>
      <c r="D46" s="405"/>
      <c r="E46" s="193" t="s">
        <v>83</v>
      </c>
      <c r="F46" s="9">
        <f>F44-F45</f>
        <v>9</v>
      </c>
      <c r="G46" s="420" t="s">
        <v>59</v>
      </c>
      <c r="H46" s="421"/>
      <c r="I46" s="12">
        <f>I44-I45</f>
        <v>-488</v>
      </c>
      <c r="J46" s="411"/>
      <c r="K46" s="412"/>
      <c r="L46" s="412"/>
      <c r="M46" s="412"/>
      <c r="N46" s="412"/>
      <c r="O46" s="412"/>
      <c r="P46" s="412"/>
      <c r="Q46" s="412"/>
      <c r="R46" s="412"/>
      <c r="S46" s="412"/>
      <c r="T46" s="412"/>
      <c r="U46" s="412"/>
      <c r="V46" s="413"/>
      <c r="W46" s="417"/>
      <c r="X46" s="418"/>
      <c r="Y46" s="418"/>
      <c r="Z46" s="418"/>
      <c r="AA46" s="418"/>
      <c r="AB46" s="418"/>
      <c r="AC46" s="418"/>
      <c r="AD46" s="418"/>
      <c r="AE46" s="418"/>
      <c r="AF46" s="419"/>
    </row>
    <row r="47" spans="2:34" ht="34.5" customHeight="1" thickBot="1" x14ac:dyDescent="0.25">
      <c r="C47" s="348" t="s">
        <v>60</v>
      </c>
      <c r="D47" s="349"/>
      <c r="E47" s="194" t="s">
        <v>109</v>
      </c>
      <c r="F47" s="6">
        <f>IFERROR(F45/F44,0)</f>
        <v>0.64</v>
      </c>
      <c r="G47" s="3"/>
    </row>
    <row r="48" spans="2:34" ht="13.5" thickBot="1" x14ac:dyDescent="0.25">
      <c r="C48" s="92"/>
    </row>
    <row r="49" spans="2:34" ht="38.25" customHeight="1" thickBot="1" x14ac:dyDescent="0.25">
      <c r="C49" s="388" t="s">
        <v>110</v>
      </c>
      <c r="D49" s="389"/>
      <c r="E49" s="389"/>
      <c r="F49" s="389"/>
      <c r="G49" s="389"/>
      <c r="H49" s="389"/>
      <c r="I49" s="389"/>
      <c r="J49" s="389"/>
      <c r="K49" s="389"/>
      <c r="L49" s="389"/>
      <c r="M49" s="389"/>
      <c r="N49" s="389"/>
      <c r="O49" s="389"/>
      <c r="P49" s="389"/>
      <c r="Q49" s="389"/>
      <c r="R49" s="389"/>
      <c r="S49" s="389"/>
      <c r="T49" s="389"/>
      <c r="U49" s="389"/>
      <c r="V49" s="389"/>
      <c r="W49" s="93"/>
      <c r="X49" s="93"/>
      <c r="Y49" s="93"/>
      <c r="Z49" s="93"/>
      <c r="AA49" s="93"/>
      <c r="AB49" s="93"/>
      <c r="AC49" s="93"/>
      <c r="AD49" s="93"/>
      <c r="AE49" s="93"/>
      <c r="AF49" s="94"/>
    </row>
    <row r="50" spans="2:34" ht="24.75" customHeight="1" x14ac:dyDescent="0.2">
      <c r="C50" s="390" t="s">
        <v>111</v>
      </c>
      <c r="D50" s="392" t="s">
        <v>61</v>
      </c>
      <c r="E50" s="393"/>
      <c r="F50" s="396" t="s">
        <v>62</v>
      </c>
      <c r="G50" s="397"/>
      <c r="H50" s="397"/>
      <c r="I50" s="397"/>
      <c r="J50" s="398" t="s">
        <v>22</v>
      </c>
      <c r="K50" s="400" t="s">
        <v>15</v>
      </c>
      <c r="L50" s="400"/>
      <c r="M50" s="400"/>
      <c r="N50" s="400"/>
      <c r="O50" s="400"/>
      <c r="P50" s="400"/>
      <c r="Q50" s="400"/>
      <c r="R50" s="400"/>
      <c r="S50" s="400"/>
      <c r="T50" s="400"/>
      <c r="U50" s="400"/>
      <c r="V50" s="396"/>
      <c r="W50" s="381" t="s">
        <v>17</v>
      </c>
      <c r="X50" s="382"/>
      <c r="Y50" s="382"/>
      <c r="Z50" s="382"/>
      <c r="AA50" s="382"/>
      <c r="AB50" s="382"/>
      <c r="AC50" s="382"/>
      <c r="AD50" s="382"/>
      <c r="AE50" s="382"/>
      <c r="AF50" s="383"/>
    </row>
    <row r="51" spans="2:34" ht="71.25" customHeight="1" thickBot="1" x14ac:dyDescent="0.25">
      <c r="C51" s="391"/>
      <c r="D51" s="394"/>
      <c r="E51" s="395"/>
      <c r="F51" s="247" t="s">
        <v>63</v>
      </c>
      <c r="G51" s="247" t="s">
        <v>64</v>
      </c>
      <c r="H51" s="384" t="s">
        <v>65</v>
      </c>
      <c r="I51" s="385"/>
      <c r="J51" s="399"/>
      <c r="K51" s="248" t="s">
        <v>23</v>
      </c>
      <c r="L51" s="248" t="s">
        <v>24</v>
      </c>
      <c r="M51" s="248" t="s">
        <v>25</v>
      </c>
      <c r="N51" s="248" t="s">
        <v>26</v>
      </c>
      <c r="O51" s="248" t="s">
        <v>27</v>
      </c>
      <c r="P51" s="248" t="s">
        <v>28</v>
      </c>
      <c r="Q51" s="248" t="s">
        <v>29</v>
      </c>
      <c r="R51" s="248" t="s">
        <v>30</v>
      </c>
      <c r="S51" s="248" t="s">
        <v>31</v>
      </c>
      <c r="T51" s="248" t="s">
        <v>32</v>
      </c>
      <c r="U51" s="249" t="s">
        <v>33</v>
      </c>
      <c r="V51" s="250" t="s">
        <v>34</v>
      </c>
      <c r="W51" s="232" t="s">
        <v>35</v>
      </c>
      <c r="X51" s="233" t="s">
        <v>22</v>
      </c>
      <c r="Y51" s="234" t="s">
        <v>58</v>
      </c>
      <c r="Z51" s="235" t="s">
        <v>37</v>
      </c>
      <c r="AA51" s="235" t="s">
        <v>38</v>
      </c>
      <c r="AB51" s="235" t="s">
        <v>39</v>
      </c>
      <c r="AC51" s="235" t="s">
        <v>40</v>
      </c>
      <c r="AD51" s="235" t="s">
        <v>41</v>
      </c>
      <c r="AE51" s="261" t="str">
        <f>AE16</f>
        <v xml:space="preserve">Finalizada:
Seg: </v>
      </c>
      <c r="AF51" s="262" t="s">
        <v>42</v>
      </c>
    </row>
    <row r="52" spans="2:34" ht="38.25" customHeight="1" x14ac:dyDescent="0.2">
      <c r="B52" s="214">
        <f>1</f>
        <v>1</v>
      </c>
      <c r="C52" s="219" t="s">
        <v>66</v>
      </c>
      <c r="D52" s="386" t="s">
        <v>67</v>
      </c>
      <c r="E52" s="387"/>
      <c r="F52" s="220" t="s">
        <v>85</v>
      </c>
      <c r="G52" s="221"/>
      <c r="H52" s="222"/>
      <c r="I52" s="222" t="s">
        <v>98</v>
      </c>
      <c r="J52" s="223" t="s">
        <v>133</v>
      </c>
      <c r="K52" s="224"/>
      <c r="L52" s="224"/>
      <c r="M52" s="224"/>
      <c r="N52" s="224"/>
      <c r="O52" s="224"/>
      <c r="P52" s="225"/>
      <c r="Q52" s="226"/>
      <c r="R52" s="224"/>
      <c r="S52" s="224"/>
      <c r="T52" s="224"/>
      <c r="U52" s="224"/>
      <c r="V52" s="227"/>
      <c r="W52" s="236"/>
      <c r="X52" s="237"/>
      <c r="Y52" s="238"/>
      <c r="Z52" s="239"/>
      <c r="AA52" s="239"/>
      <c r="AB52" s="239"/>
      <c r="AC52" s="239"/>
      <c r="AD52" s="239"/>
      <c r="AE52" s="240"/>
      <c r="AF52" s="257"/>
      <c r="AH52" s="61"/>
    </row>
    <row r="53" spans="2:34" ht="45" customHeight="1" x14ac:dyDescent="0.2">
      <c r="B53" s="169">
        <f>B52+1</f>
        <v>2</v>
      </c>
      <c r="C53" s="163" t="s">
        <v>66</v>
      </c>
      <c r="D53" s="368" t="s">
        <v>68</v>
      </c>
      <c r="E53" s="369"/>
      <c r="F53" s="320" t="s">
        <v>85</v>
      </c>
      <c r="G53" s="141"/>
      <c r="H53" s="205"/>
      <c r="I53" s="204" t="s">
        <v>98</v>
      </c>
      <c r="J53" s="63" t="s">
        <v>133</v>
      </c>
      <c r="K53" s="319"/>
      <c r="L53" s="319"/>
      <c r="M53" s="319"/>
      <c r="N53" s="319"/>
      <c r="O53" s="319"/>
      <c r="P53" s="319"/>
      <c r="Q53" s="319"/>
      <c r="R53" s="319"/>
      <c r="S53" s="319"/>
      <c r="T53" s="82"/>
      <c r="U53" s="319"/>
      <c r="V53" s="228"/>
      <c r="W53" s="101"/>
      <c r="X53" s="57"/>
      <c r="Y53" s="58"/>
      <c r="Z53" s="130"/>
      <c r="AA53" s="130"/>
      <c r="AB53" s="130"/>
      <c r="AC53" s="130"/>
      <c r="AD53" s="130"/>
      <c r="AE53" s="80"/>
      <c r="AF53" s="258"/>
      <c r="AH53" s="61"/>
    </row>
    <row r="54" spans="2:34" ht="49.5" customHeight="1" x14ac:dyDescent="0.2">
      <c r="B54" s="169">
        <f t="shared" ref="B54:B88" si="1">B53+1</f>
        <v>3</v>
      </c>
      <c r="C54" s="164" t="s">
        <v>95</v>
      </c>
      <c r="D54" s="368" t="s">
        <v>112</v>
      </c>
      <c r="E54" s="369"/>
      <c r="F54" s="320" t="s">
        <v>85</v>
      </c>
      <c r="G54" s="141" t="s">
        <v>92</v>
      </c>
      <c r="H54" s="76">
        <f>8</f>
        <v>8</v>
      </c>
      <c r="I54" s="205">
        <f>H54*12</f>
        <v>96</v>
      </c>
      <c r="J54" s="318" t="s">
        <v>90</v>
      </c>
      <c r="K54" s="67" t="s">
        <v>71</v>
      </c>
      <c r="L54" s="67" t="s">
        <v>71</v>
      </c>
      <c r="M54" s="67" t="s">
        <v>71</v>
      </c>
      <c r="N54" s="67" t="s">
        <v>71</v>
      </c>
      <c r="O54" s="67" t="s">
        <v>71</v>
      </c>
      <c r="P54" s="67" t="s">
        <v>71</v>
      </c>
      <c r="Q54" s="67" t="s">
        <v>71</v>
      </c>
      <c r="R54" s="67" t="s">
        <v>71</v>
      </c>
      <c r="S54" s="67" t="s">
        <v>71</v>
      </c>
      <c r="T54" s="67" t="s">
        <v>71</v>
      </c>
      <c r="U54" s="67" t="s">
        <v>71</v>
      </c>
      <c r="V54" s="229" t="s">
        <v>71</v>
      </c>
      <c r="W54" s="101" t="s">
        <v>72</v>
      </c>
      <c r="X54" s="57" t="s">
        <v>170</v>
      </c>
      <c r="Y54" s="58"/>
      <c r="Z54" s="130"/>
      <c r="AA54" s="130"/>
      <c r="AB54" s="130"/>
      <c r="AC54" s="130"/>
      <c r="AD54" s="145"/>
      <c r="AE54" s="80"/>
      <c r="AF54" s="300" t="s">
        <v>257</v>
      </c>
      <c r="AH54" s="61"/>
    </row>
    <row r="55" spans="2:34" ht="90" customHeight="1" x14ac:dyDescent="0.2">
      <c r="B55" s="169">
        <f t="shared" si="1"/>
        <v>4</v>
      </c>
      <c r="C55" s="164" t="s">
        <v>95</v>
      </c>
      <c r="D55" s="368" t="s">
        <v>94</v>
      </c>
      <c r="E55" s="369"/>
      <c r="F55" s="320" t="s">
        <v>85</v>
      </c>
      <c r="G55" s="141" t="s">
        <v>92</v>
      </c>
      <c r="H55" s="76">
        <f>4</f>
        <v>4</v>
      </c>
      <c r="I55" s="205">
        <f>H55*12</f>
        <v>48</v>
      </c>
      <c r="J55" s="63" t="s">
        <v>133</v>
      </c>
      <c r="K55" s="67" t="s">
        <v>71</v>
      </c>
      <c r="L55" s="67" t="s">
        <v>71</v>
      </c>
      <c r="M55" s="67" t="s">
        <v>71</v>
      </c>
      <c r="N55" s="67" t="s">
        <v>71</v>
      </c>
      <c r="O55" s="67" t="s">
        <v>71</v>
      </c>
      <c r="P55" s="67" t="s">
        <v>71</v>
      </c>
      <c r="Q55" s="67" t="s">
        <v>71</v>
      </c>
      <c r="R55" s="67" t="s">
        <v>71</v>
      </c>
      <c r="S55" s="67" t="s">
        <v>71</v>
      </c>
      <c r="T55" s="67" t="s">
        <v>71</v>
      </c>
      <c r="U55" s="67" t="s">
        <v>71</v>
      </c>
      <c r="V55" s="229" t="s">
        <v>71</v>
      </c>
      <c r="W55" s="101" t="s">
        <v>72</v>
      </c>
      <c r="X55" s="217" t="s">
        <v>164</v>
      </c>
      <c r="Y55" s="58">
        <v>8</v>
      </c>
      <c r="Z55" s="102" t="s">
        <v>201</v>
      </c>
      <c r="AA55" s="130" t="s">
        <v>153</v>
      </c>
      <c r="AB55" s="130" t="s">
        <v>153</v>
      </c>
      <c r="AC55" s="130" t="s">
        <v>153</v>
      </c>
      <c r="AD55" s="145" t="s">
        <v>201</v>
      </c>
      <c r="AE55" s="80" t="s">
        <v>72</v>
      </c>
      <c r="AF55" s="259" t="s">
        <v>239</v>
      </c>
      <c r="AH55" s="61"/>
    </row>
    <row r="56" spans="2:34" ht="43.5" customHeight="1" x14ac:dyDescent="0.2">
      <c r="B56" s="169">
        <f t="shared" si="1"/>
        <v>5</v>
      </c>
      <c r="C56" s="164" t="s">
        <v>95</v>
      </c>
      <c r="D56" s="368" t="s">
        <v>97</v>
      </c>
      <c r="E56" s="369"/>
      <c r="F56" s="320" t="s">
        <v>85</v>
      </c>
      <c r="G56" s="141" t="s">
        <v>24</v>
      </c>
      <c r="H56" s="76">
        <v>40</v>
      </c>
      <c r="I56" s="205" t="s">
        <v>96</v>
      </c>
      <c r="J56" s="63" t="s">
        <v>133</v>
      </c>
      <c r="K56" s="319"/>
      <c r="L56" s="67" t="s">
        <v>71</v>
      </c>
      <c r="M56" s="319"/>
      <c r="N56" s="319"/>
      <c r="O56" s="319"/>
      <c r="P56" s="319"/>
      <c r="Q56" s="319"/>
      <c r="R56" s="319"/>
      <c r="S56" s="319"/>
      <c r="T56" s="82"/>
      <c r="U56" s="319"/>
      <c r="V56" s="228"/>
      <c r="W56" s="101"/>
      <c r="X56" s="57" t="s">
        <v>154</v>
      </c>
      <c r="Y56" s="57" t="s">
        <v>154</v>
      </c>
      <c r="Z56" s="57" t="s">
        <v>154</v>
      </c>
      <c r="AA56" s="57" t="s">
        <v>154</v>
      </c>
      <c r="AB56" s="57" t="s">
        <v>154</v>
      </c>
      <c r="AC56" s="57" t="s">
        <v>154</v>
      </c>
      <c r="AD56" s="57" t="s">
        <v>154</v>
      </c>
      <c r="AE56" s="57" t="s">
        <v>154</v>
      </c>
      <c r="AF56" s="259" t="s">
        <v>216</v>
      </c>
      <c r="AH56" s="61"/>
    </row>
    <row r="57" spans="2:34" ht="68.25" customHeight="1" x14ac:dyDescent="0.2">
      <c r="B57" s="169">
        <f t="shared" si="1"/>
        <v>6</v>
      </c>
      <c r="C57" s="165" t="s">
        <v>69</v>
      </c>
      <c r="D57" s="368" t="s">
        <v>113</v>
      </c>
      <c r="E57" s="369"/>
      <c r="F57" s="69" t="s">
        <v>85</v>
      </c>
      <c r="G57" s="141" t="s">
        <v>23</v>
      </c>
      <c r="H57" s="76">
        <v>250</v>
      </c>
      <c r="I57" s="144" t="s">
        <v>93</v>
      </c>
      <c r="J57" s="71" t="s">
        <v>130</v>
      </c>
      <c r="K57" s="183" t="s">
        <v>71</v>
      </c>
      <c r="L57" s="319"/>
      <c r="M57" s="319"/>
      <c r="N57" s="319"/>
      <c r="O57" s="319"/>
      <c r="P57" s="319"/>
      <c r="Q57" s="319"/>
      <c r="R57" s="319"/>
      <c r="S57" s="319"/>
      <c r="T57" s="82"/>
      <c r="U57" s="319"/>
      <c r="V57" s="228"/>
      <c r="W57" s="101"/>
      <c r="X57" s="57"/>
      <c r="Y57" s="58"/>
      <c r="Z57" s="130"/>
      <c r="AA57" s="130"/>
      <c r="AB57" s="130"/>
      <c r="AC57" s="130"/>
      <c r="AD57" s="145"/>
      <c r="AE57" s="80"/>
      <c r="AF57" s="258"/>
      <c r="AH57" s="61"/>
    </row>
    <row r="58" spans="2:34" ht="63" customHeight="1" x14ac:dyDescent="0.2">
      <c r="B58" s="169">
        <f t="shared" si="1"/>
        <v>7</v>
      </c>
      <c r="C58" s="166" t="s">
        <v>51</v>
      </c>
      <c r="D58" s="371" t="s">
        <v>136</v>
      </c>
      <c r="E58" s="372"/>
      <c r="F58" s="69" t="s">
        <v>85</v>
      </c>
      <c r="G58" s="98" t="s">
        <v>24</v>
      </c>
      <c r="H58" s="320">
        <v>80</v>
      </c>
      <c r="I58" s="70"/>
      <c r="J58" s="71" t="s">
        <v>137</v>
      </c>
      <c r="K58" s="66"/>
      <c r="L58" s="67" t="s">
        <v>71</v>
      </c>
      <c r="M58" s="18"/>
      <c r="N58" s="66"/>
      <c r="O58" s="66"/>
      <c r="P58" s="66"/>
      <c r="Q58" s="66"/>
      <c r="R58" s="66"/>
      <c r="S58" s="66"/>
      <c r="T58" s="66"/>
      <c r="U58" s="66"/>
      <c r="V58" s="62"/>
      <c r="W58" s="101"/>
      <c r="X58" s="57" t="s">
        <v>154</v>
      </c>
      <c r="Y58" s="57" t="s">
        <v>154</v>
      </c>
      <c r="Z58" s="57" t="s">
        <v>154</v>
      </c>
      <c r="AA58" s="57" t="s">
        <v>154</v>
      </c>
      <c r="AB58" s="57" t="s">
        <v>154</v>
      </c>
      <c r="AC58" s="57" t="s">
        <v>154</v>
      </c>
      <c r="AD58" s="57" t="s">
        <v>154</v>
      </c>
      <c r="AE58" s="57" t="s">
        <v>154</v>
      </c>
      <c r="AF58" s="259" t="s">
        <v>216</v>
      </c>
      <c r="AH58" s="61"/>
    </row>
    <row r="59" spans="2:34" s="197" customFormat="1" ht="54.75" customHeight="1" x14ac:dyDescent="0.2">
      <c r="B59" s="195">
        <f t="shared" si="1"/>
        <v>8</v>
      </c>
      <c r="C59" s="167" t="s">
        <v>51</v>
      </c>
      <c r="D59" s="371" t="s">
        <v>114</v>
      </c>
      <c r="E59" s="372"/>
      <c r="F59" s="69" t="s">
        <v>85</v>
      </c>
      <c r="G59" s="99" t="s">
        <v>23</v>
      </c>
      <c r="H59" s="320">
        <v>32</v>
      </c>
      <c r="I59" s="375">
        <f>SUM(H59:H62)</f>
        <v>128</v>
      </c>
      <c r="J59" s="71" t="s">
        <v>130</v>
      </c>
      <c r="K59" s="75" t="s">
        <v>71</v>
      </c>
      <c r="L59" s="320"/>
      <c r="M59" s="320"/>
      <c r="N59" s="320"/>
      <c r="O59" s="320"/>
      <c r="P59" s="320"/>
      <c r="Q59" s="320"/>
      <c r="R59" s="320"/>
      <c r="S59" s="320"/>
      <c r="T59" s="320"/>
      <c r="U59" s="320"/>
      <c r="V59" s="73"/>
      <c r="W59" s="103"/>
      <c r="X59" s="57"/>
      <c r="Y59" s="53"/>
      <c r="Z59" s="196"/>
      <c r="AA59" s="196"/>
      <c r="AB59" s="196"/>
      <c r="AC59" s="196"/>
      <c r="AD59" s="196"/>
      <c r="AE59" s="73"/>
      <c r="AF59" s="259"/>
      <c r="AH59" s="61"/>
    </row>
    <row r="60" spans="2:34" ht="45" customHeight="1" x14ac:dyDescent="0.2">
      <c r="B60" s="169">
        <f t="shared" si="1"/>
        <v>9</v>
      </c>
      <c r="C60" s="167" t="s">
        <v>51</v>
      </c>
      <c r="D60" s="371" t="s">
        <v>114</v>
      </c>
      <c r="E60" s="372"/>
      <c r="F60" s="69" t="s">
        <v>85</v>
      </c>
      <c r="G60" s="99" t="s">
        <v>26</v>
      </c>
      <c r="H60" s="320">
        <v>32</v>
      </c>
      <c r="I60" s="376"/>
      <c r="J60" s="71" t="s">
        <v>130</v>
      </c>
      <c r="K60" s="320"/>
      <c r="L60" s="320"/>
      <c r="M60" s="320"/>
      <c r="N60" s="75" t="s">
        <v>71</v>
      </c>
      <c r="O60" s="320"/>
      <c r="P60" s="320"/>
      <c r="Q60" s="320"/>
      <c r="R60" s="320"/>
      <c r="S60" s="320"/>
      <c r="T60" s="320"/>
      <c r="U60" s="320"/>
      <c r="V60" s="73"/>
      <c r="W60" s="101"/>
      <c r="X60" s="57"/>
      <c r="Y60" s="58"/>
      <c r="Z60" s="130"/>
      <c r="AA60" s="130"/>
      <c r="AB60" s="130"/>
      <c r="AC60" s="130"/>
      <c r="AD60" s="130"/>
      <c r="AE60" s="62"/>
      <c r="AF60" s="259"/>
      <c r="AH60" s="61"/>
    </row>
    <row r="61" spans="2:34" ht="49.5" customHeight="1" x14ac:dyDescent="0.2">
      <c r="B61" s="169">
        <f t="shared" si="1"/>
        <v>10</v>
      </c>
      <c r="C61" s="167" t="s">
        <v>51</v>
      </c>
      <c r="D61" s="371" t="s">
        <v>114</v>
      </c>
      <c r="E61" s="372"/>
      <c r="F61" s="69" t="s">
        <v>85</v>
      </c>
      <c r="G61" s="99" t="s">
        <v>29</v>
      </c>
      <c r="H61" s="320">
        <v>32</v>
      </c>
      <c r="I61" s="376"/>
      <c r="J61" s="71" t="s">
        <v>130</v>
      </c>
      <c r="K61" s="320"/>
      <c r="L61" s="320"/>
      <c r="M61" s="320"/>
      <c r="N61" s="320"/>
      <c r="O61" s="320"/>
      <c r="P61" s="320"/>
      <c r="Q61" s="75" t="s">
        <v>71</v>
      </c>
      <c r="R61" s="320"/>
      <c r="S61" s="320"/>
      <c r="T61" s="320"/>
      <c r="U61" s="320"/>
      <c r="V61" s="73"/>
      <c r="W61" s="101"/>
      <c r="X61" s="57"/>
      <c r="Y61" s="58"/>
      <c r="Z61" s="130"/>
      <c r="AA61" s="130"/>
      <c r="AB61" s="130"/>
      <c r="AC61" s="130"/>
      <c r="AD61" s="130"/>
      <c r="AE61" s="62"/>
      <c r="AF61" s="259"/>
      <c r="AH61" s="61"/>
    </row>
    <row r="62" spans="2:34" ht="45.75" customHeight="1" x14ac:dyDescent="0.2">
      <c r="B62" s="169">
        <f t="shared" si="1"/>
        <v>11</v>
      </c>
      <c r="C62" s="167" t="s">
        <v>51</v>
      </c>
      <c r="D62" s="371" t="s">
        <v>114</v>
      </c>
      <c r="E62" s="372"/>
      <c r="F62" s="69" t="s">
        <v>85</v>
      </c>
      <c r="G62" s="99" t="s">
        <v>32</v>
      </c>
      <c r="H62" s="320">
        <v>32</v>
      </c>
      <c r="I62" s="377"/>
      <c r="J62" s="71" t="s">
        <v>130</v>
      </c>
      <c r="K62" s="320"/>
      <c r="L62" s="320"/>
      <c r="M62" s="320"/>
      <c r="N62" s="320"/>
      <c r="O62" s="320"/>
      <c r="P62" s="320"/>
      <c r="Q62" s="320"/>
      <c r="R62" s="320"/>
      <c r="S62" s="320"/>
      <c r="T62" s="75" t="s">
        <v>71</v>
      </c>
      <c r="U62" s="320"/>
      <c r="V62" s="73"/>
      <c r="W62" s="103"/>
      <c r="X62" s="57"/>
      <c r="Y62" s="132"/>
      <c r="Z62" s="130"/>
      <c r="AA62" s="130"/>
      <c r="AB62" s="130"/>
      <c r="AC62" s="130"/>
      <c r="AD62" s="130"/>
      <c r="AE62" s="62"/>
      <c r="AF62" s="259"/>
      <c r="AH62" s="61"/>
    </row>
    <row r="63" spans="2:34" ht="37.5" customHeight="1" x14ac:dyDescent="0.2">
      <c r="B63" s="169">
        <f t="shared" si="1"/>
        <v>12</v>
      </c>
      <c r="C63" s="167" t="s">
        <v>77</v>
      </c>
      <c r="D63" s="370" t="s">
        <v>138</v>
      </c>
      <c r="E63" s="370"/>
      <c r="F63" s="69" t="s">
        <v>85</v>
      </c>
      <c r="G63" s="99">
        <v>42428</v>
      </c>
      <c r="H63" s="320">
        <v>80</v>
      </c>
      <c r="I63" s="96"/>
      <c r="J63" s="69" t="s">
        <v>139</v>
      </c>
      <c r="K63" s="319"/>
      <c r="L63" s="75" t="s">
        <v>71</v>
      </c>
      <c r="M63" s="319"/>
      <c r="N63" s="319"/>
      <c r="O63" s="319"/>
      <c r="P63" s="319"/>
      <c r="Q63" s="319"/>
      <c r="R63" s="319"/>
      <c r="S63" s="319"/>
      <c r="T63" s="82"/>
      <c r="U63" s="319"/>
      <c r="V63" s="228"/>
      <c r="W63" s="101"/>
      <c r="X63" s="81"/>
      <c r="Y63" s="58"/>
      <c r="Z63" s="130"/>
      <c r="AA63" s="130"/>
      <c r="AB63" s="130"/>
      <c r="AC63" s="130"/>
      <c r="AD63" s="130"/>
      <c r="AE63" s="80"/>
      <c r="AF63" s="259"/>
      <c r="AH63" s="61"/>
    </row>
    <row r="64" spans="2:34" ht="32.25" customHeight="1" x14ac:dyDescent="0.2">
      <c r="B64" s="169">
        <f t="shared" si="1"/>
        <v>13</v>
      </c>
      <c r="C64" s="165" t="s">
        <v>69</v>
      </c>
      <c r="D64" s="371" t="s">
        <v>115</v>
      </c>
      <c r="E64" s="372"/>
      <c r="F64" s="69" t="s">
        <v>85</v>
      </c>
      <c r="G64" s="98" t="s">
        <v>25</v>
      </c>
      <c r="H64" s="320">
        <v>56</v>
      </c>
      <c r="I64" s="375"/>
      <c r="J64" s="71" t="s">
        <v>130</v>
      </c>
      <c r="K64" s="320"/>
      <c r="L64" s="18"/>
      <c r="M64" s="75" t="s">
        <v>71</v>
      </c>
      <c r="N64" s="320"/>
      <c r="O64" s="320"/>
      <c r="P64" s="320"/>
      <c r="Q64" s="320"/>
      <c r="R64" s="320"/>
      <c r="S64" s="320"/>
      <c r="T64" s="320"/>
      <c r="U64" s="320"/>
      <c r="V64" s="73"/>
      <c r="W64" s="101"/>
      <c r="X64" s="57"/>
      <c r="Y64" s="58"/>
      <c r="Z64" s="130"/>
      <c r="AA64" s="130"/>
      <c r="AB64" s="130"/>
      <c r="AC64" s="130"/>
      <c r="AD64" s="130"/>
      <c r="AE64" s="62"/>
      <c r="AF64" s="259"/>
      <c r="AH64" s="61"/>
    </row>
    <row r="65" spans="2:34" ht="29.25" customHeight="1" x14ac:dyDescent="0.2">
      <c r="B65" s="169">
        <f t="shared" si="1"/>
        <v>14</v>
      </c>
      <c r="C65" s="165" t="s">
        <v>69</v>
      </c>
      <c r="D65" s="371" t="s">
        <v>115</v>
      </c>
      <c r="E65" s="372"/>
      <c r="F65" s="69" t="s">
        <v>85</v>
      </c>
      <c r="G65" s="99" t="s">
        <v>29</v>
      </c>
      <c r="H65" s="320">
        <v>56</v>
      </c>
      <c r="I65" s="376"/>
      <c r="J65" s="71" t="s">
        <v>130</v>
      </c>
      <c r="K65" s="320"/>
      <c r="L65" s="320"/>
      <c r="M65" s="18"/>
      <c r="N65" s="320"/>
      <c r="O65" s="320"/>
      <c r="P65" s="320"/>
      <c r="Q65" s="72" t="s">
        <v>71</v>
      </c>
      <c r="R65" s="320"/>
      <c r="S65" s="320"/>
      <c r="T65" s="320"/>
      <c r="U65" s="320"/>
      <c r="V65" s="73"/>
      <c r="W65" s="101"/>
      <c r="X65" s="57"/>
      <c r="Y65" s="58"/>
      <c r="Z65" s="130"/>
      <c r="AA65" s="130"/>
      <c r="AB65" s="130"/>
      <c r="AC65" s="130"/>
      <c r="AD65" s="130"/>
      <c r="AE65" s="62"/>
      <c r="AF65" s="259"/>
      <c r="AH65" s="61"/>
    </row>
    <row r="66" spans="2:34" ht="31.5" customHeight="1" x14ac:dyDescent="0.2">
      <c r="B66" s="169">
        <f t="shared" si="1"/>
        <v>15</v>
      </c>
      <c r="C66" s="165" t="s">
        <v>69</v>
      </c>
      <c r="D66" s="371" t="s">
        <v>115</v>
      </c>
      <c r="E66" s="372"/>
      <c r="F66" s="69" t="s">
        <v>85</v>
      </c>
      <c r="G66" s="128" t="s">
        <v>76</v>
      </c>
      <c r="H66" s="320">
        <v>56</v>
      </c>
      <c r="I66" s="377"/>
      <c r="J66" s="71" t="s">
        <v>130</v>
      </c>
      <c r="K66" s="320"/>
      <c r="L66" s="320"/>
      <c r="M66" s="320"/>
      <c r="N66" s="320"/>
      <c r="O66" s="320"/>
      <c r="P66" s="320"/>
      <c r="Q66" s="320"/>
      <c r="R66" s="320"/>
      <c r="S66" s="320"/>
      <c r="T66" s="320"/>
      <c r="U66" s="75" t="s">
        <v>71</v>
      </c>
      <c r="V66" s="73"/>
      <c r="W66" s="103"/>
      <c r="X66" s="57"/>
      <c r="Y66" s="58"/>
      <c r="Z66" s="130"/>
      <c r="AA66" s="130"/>
      <c r="AB66" s="130"/>
      <c r="AC66" s="130"/>
      <c r="AD66" s="130"/>
      <c r="AE66" s="62"/>
      <c r="AF66" s="259"/>
      <c r="AH66" s="61"/>
    </row>
    <row r="67" spans="2:34" ht="55.5" customHeight="1" x14ac:dyDescent="0.2">
      <c r="B67" s="169">
        <f t="shared" si="1"/>
        <v>16</v>
      </c>
      <c r="C67" s="167" t="s">
        <v>43</v>
      </c>
      <c r="D67" s="371" t="s">
        <v>142</v>
      </c>
      <c r="E67" s="372"/>
      <c r="F67" s="63" t="s">
        <v>85</v>
      </c>
      <c r="G67" s="206" t="s">
        <v>24</v>
      </c>
      <c r="H67" s="318">
        <v>48</v>
      </c>
      <c r="I67" s="378"/>
      <c r="J67" s="71" t="s">
        <v>130</v>
      </c>
      <c r="K67" s="320"/>
      <c r="L67" s="75" t="s">
        <v>71</v>
      </c>
      <c r="M67" s="320"/>
      <c r="N67" s="320"/>
      <c r="O67" s="320"/>
      <c r="P67" s="320"/>
      <c r="Q67" s="320"/>
      <c r="R67" s="320"/>
      <c r="S67" s="320"/>
      <c r="T67" s="320"/>
      <c r="U67" s="320"/>
      <c r="V67" s="73"/>
      <c r="W67" s="101"/>
      <c r="X67" s="81"/>
      <c r="Y67" s="66"/>
      <c r="Z67" s="102"/>
      <c r="AA67" s="102"/>
      <c r="AB67" s="102"/>
      <c r="AC67" s="102"/>
      <c r="AD67" s="102"/>
      <c r="AE67" s="62"/>
      <c r="AF67" s="259"/>
      <c r="AH67" s="61"/>
    </row>
    <row r="68" spans="2:34" ht="42.75" customHeight="1" x14ac:dyDescent="0.2">
      <c r="B68" s="169">
        <f t="shared" si="1"/>
        <v>17</v>
      </c>
      <c r="C68" s="167" t="s">
        <v>43</v>
      </c>
      <c r="D68" s="371" t="s">
        <v>140</v>
      </c>
      <c r="E68" s="372"/>
      <c r="F68" s="63" t="s">
        <v>85</v>
      </c>
      <c r="G68" s="206" t="s">
        <v>26</v>
      </c>
      <c r="H68" s="318">
        <v>48</v>
      </c>
      <c r="I68" s="379"/>
      <c r="J68" s="71" t="s">
        <v>130</v>
      </c>
      <c r="K68" s="320"/>
      <c r="L68" s="320"/>
      <c r="M68" s="320"/>
      <c r="N68" s="75" t="s">
        <v>71</v>
      </c>
      <c r="O68" s="320"/>
      <c r="P68" s="320"/>
      <c r="Q68" s="320"/>
      <c r="R68" s="320"/>
      <c r="S68" s="320"/>
      <c r="T68" s="320"/>
      <c r="U68" s="320"/>
      <c r="V68" s="73"/>
      <c r="W68" s="101"/>
      <c r="X68" s="57"/>
      <c r="Y68" s="66"/>
      <c r="Z68" s="130"/>
      <c r="AA68" s="130"/>
      <c r="AB68" s="130"/>
      <c r="AC68" s="130"/>
      <c r="AD68" s="130"/>
      <c r="AE68" s="62"/>
      <c r="AF68" s="259"/>
      <c r="AH68" s="61"/>
    </row>
    <row r="69" spans="2:34" ht="39" customHeight="1" x14ac:dyDescent="0.2">
      <c r="B69" s="169">
        <f t="shared" si="1"/>
        <v>18</v>
      </c>
      <c r="C69" s="167" t="s">
        <v>43</v>
      </c>
      <c r="D69" s="371" t="s">
        <v>141</v>
      </c>
      <c r="E69" s="372"/>
      <c r="F69" s="63" t="s">
        <v>85</v>
      </c>
      <c r="G69" s="206" t="s">
        <v>27</v>
      </c>
      <c r="H69" s="318">
        <v>48</v>
      </c>
      <c r="I69" s="379"/>
      <c r="J69" s="71" t="s">
        <v>130</v>
      </c>
      <c r="K69" s="320"/>
      <c r="L69" s="320"/>
      <c r="M69" s="320"/>
      <c r="N69" s="320"/>
      <c r="O69" s="75" t="s">
        <v>71</v>
      </c>
      <c r="P69" s="320"/>
      <c r="Q69" s="320"/>
      <c r="R69" s="320"/>
      <c r="S69" s="320"/>
      <c r="T69" s="320"/>
      <c r="U69" s="320"/>
      <c r="V69" s="73"/>
      <c r="W69" s="101"/>
      <c r="X69" s="81"/>
      <c r="Y69" s="66"/>
      <c r="Z69" s="130"/>
      <c r="AA69" s="130"/>
      <c r="AB69" s="130"/>
      <c r="AC69" s="130"/>
      <c r="AD69" s="130"/>
      <c r="AE69" s="62"/>
      <c r="AF69" s="259"/>
      <c r="AH69" s="61"/>
    </row>
    <row r="70" spans="2:34" ht="39.75" customHeight="1" x14ac:dyDescent="0.2">
      <c r="B70" s="169">
        <f t="shared" si="1"/>
        <v>19</v>
      </c>
      <c r="C70" s="167" t="s">
        <v>43</v>
      </c>
      <c r="D70" s="371" t="s">
        <v>143</v>
      </c>
      <c r="E70" s="372"/>
      <c r="F70" s="63" t="s">
        <v>85</v>
      </c>
      <c r="G70" s="99" t="s">
        <v>29</v>
      </c>
      <c r="H70" s="318">
        <v>48</v>
      </c>
      <c r="I70" s="379"/>
      <c r="J70" s="71" t="s">
        <v>130</v>
      </c>
      <c r="K70" s="320"/>
      <c r="L70" s="320"/>
      <c r="M70" s="320"/>
      <c r="N70" s="320"/>
      <c r="O70" s="320"/>
      <c r="P70" s="320"/>
      <c r="Q70" s="75" t="s">
        <v>71</v>
      </c>
      <c r="R70" s="320"/>
      <c r="S70" s="320"/>
      <c r="T70" s="320"/>
      <c r="U70" s="320"/>
      <c r="V70" s="73"/>
      <c r="W70" s="101"/>
      <c r="X70" s="81"/>
      <c r="Y70" s="66"/>
      <c r="Z70" s="130"/>
      <c r="AA70" s="130"/>
      <c r="AB70" s="130"/>
      <c r="AC70" s="130"/>
      <c r="AD70" s="130"/>
      <c r="AE70" s="62"/>
      <c r="AF70" s="259"/>
      <c r="AH70" s="61"/>
    </row>
    <row r="71" spans="2:34" ht="44.25" customHeight="1" x14ac:dyDescent="0.2">
      <c r="B71" s="169">
        <f t="shared" si="1"/>
        <v>20</v>
      </c>
      <c r="C71" s="167" t="s">
        <v>43</v>
      </c>
      <c r="D71" s="371" t="s">
        <v>141</v>
      </c>
      <c r="E71" s="372"/>
      <c r="F71" s="63" t="s">
        <v>85</v>
      </c>
      <c r="G71" s="206" t="s">
        <v>73</v>
      </c>
      <c r="H71" s="318">
        <v>48</v>
      </c>
      <c r="I71" s="380"/>
      <c r="J71" s="71" t="s">
        <v>130</v>
      </c>
      <c r="K71" s="320"/>
      <c r="L71" s="320"/>
      <c r="M71" s="320"/>
      <c r="N71" s="320"/>
      <c r="O71" s="320"/>
      <c r="P71" s="320"/>
      <c r="Q71" s="320"/>
      <c r="R71" s="320"/>
      <c r="S71" s="75" t="s">
        <v>71</v>
      </c>
      <c r="T71" s="320"/>
      <c r="U71" s="320"/>
      <c r="V71" s="55"/>
      <c r="X71" s="81"/>
      <c r="Y71" s="66"/>
      <c r="Z71" s="130"/>
      <c r="AA71" s="130"/>
      <c r="AB71" s="130"/>
      <c r="AC71" s="130"/>
      <c r="AD71" s="130"/>
      <c r="AE71" s="62"/>
      <c r="AF71" s="259"/>
      <c r="AH71" s="61"/>
    </row>
    <row r="72" spans="2:34" ht="39.75" customHeight="1" x14ac:dyDescent="0.2">
      <c r="B72" s="169">
        <f t="shared" si="1"/>
        <v>21</v>
      </c>
      <c r="C72" s="168" t="s">
        <v>69</v>
      </c>
      <c r="D72" s="373" t="s">
        <v>116</v>
      </c>
      <c r="E72" s="374"/>
      <c r="F72" s="63" t="s">
        <v>85</v>
      </c>
      <c r="G72" s="203" t="s">
        <v>23</v>
      </c>
      <c r="H72" s="213">
        <v>40</v>
      </c>
      <c r="I72" s="204"/>
      <c r="J72" s="69" t="s">
        <v>128</v>
      </c>
      <c r="K72" s="75" t="s">
        <v>71</v>
      </c>
      <c r="L72" s="317"/>
      <c r="M72" s="318"/>
      <c r="N72" s="317"/>
      <c r="O72" s="95"/>
      <c r="P72" s="317"/>
      <c r="Q72" s="317"/>
      <c r="R72" s="317"/>
      <c r="S72" s="317"/>
      <c r="T72" s="317"/>
      <c r="U72" s="79"/>
      <c r="V72" s="230"/>
      <c r="W72" s="301"/>
      <c r="X72" s="57" t="s">
        <v>201</v>
      </c>
      <c r="Y72" s="57" t="s">
        <v>201</v>
      </c>
      <c r="Z72" s="57" t="s">
        <v>201</v>
      </c>
      <c r="AA72" s="57" t="s">
        <v>201</v>
      </c>
      <c r="AB72" s="57" t="s">
        <v>201</v>
      </c>
      <c r="AC72" s="57" t="s">
        <v>201</v>
      </c>
      <c r="AD72" s="57" t="s">
        <v>201</v>
      </c>
      <c r="AE72" s="80"/>
      <c r="AF72" s="257" t="s">
        <v>201</v>
      </c>
      <c r="AH72" s="61"/>
    </row>
    <row r="73" spans="2:34" ht="45.75" customHeight="1" x14ac:dyDescent="0.2">
      <c r="B73" s="169">
        <f t="shared" si="1"/>
        <v>22</v>
      </c>
      <c r="C73" s="167" t="s">
        <v>69</v>
      </c>
      <c r="D73" s="368" t="s">
        <v>116</v>
      </c>
      <c r="E73" s="369"/>
      <c r="F73" s="63" t="s">
        <v>85</v>
      </c>
      <c r="G73" s="141" t="s">
        <v>27</v>
      </c>
      <c r="H73" s="213">
        <v>40</v>
      </c>
      <c r="I73" s="205"/>
      <c r="J73" s="69" t="s">
        <v>128</v>
      </c>
      <c r="K73" s="319"/>
      <c r="L73" s="319"/>
      <c r="M73" s="319"/>
      <c r="N73" s="318"/>
      <c r="O73" s="75" t="s">
        <v>71</v>
      </c>
      <c r="P73" s="319"/>
      <c r="Q73" s="319"/>
      <c r="R73" s="319"/>
      <c r="S73" s="319"/>
      <c r="T73" s="319"/>
      <c r="U73" s="74"/>
      <c r="V73" s="228"/>
      <c r="W73" s="103"/>
      <c r="X73" s="81" t="s">
        <v>201</v>
      </c>
      <c r="Y73" s="81" t="s">
        <v>201</v>
      </c>
      <c r="Z73" s="81" t="s">
        <v>201</v>
      </c>
      <c r="AA73" s="81" t="s">
        <v>201</v>
      </c>
      <c r="AB73" s="81" t="s">
        <v>201</v>
      </c>
      <c r="AC73" s="81" t="s">
        <v>201</v>
      </c>
      <c r="AD73" s="81" t="s">
        <v>201</v>
      </c>
      <c r="AE73" s="80"/>
      <c r="AF73" s="259" t="s">
        <v>201</v>
      </c>
      <c r="AH73" s="61"/>
    </row>
    <row r="74" spans="2:34" ht="41.25" customHeight="1" x14ac:dyDescent="0.2">
      <c r="B74" s="169">
        <f t="shared" si="1"/>
        <v>23</v>
      </c>
      <c r="C74" s="167" t="s">
        <v>69</v>
      </c>
      <c r="D74" s="368" t="s">
        <v>116</v>
      </c>
      <c r="E74" s="369"/>
      <c r="F74" s="63" t="s">
        <v>85</v>
      </c>
      <c r="G74" s="141" t="s">
        <v>73</v>
      </c>
      <c r="H74" s="213">
        <v>40</v>
      </c>
      <c r="I74" s="205"/>
      <c r="J74" s="69" t="s">
        <v>128</v>
      </c>
      <c r="K74" s="319"/>
      <c r="L74" s="319"/>
      <c r="M74" s="319"/>
      <c r="N74" s="319"/>
      <c r="O74" s="82"/>
      <c r="P74" s="319"/>
      <c r="Q74" s="319"/>
      <c r="R74" s="318"/>
      <c r="S74" s="75" t="s">
        <v>71</v>
      </c>
      <c r="T74" s="319"/>
      <c r="U74" s="74"/>
      <c r="V74" s="228"/>
      <c r="W74" s="101"/>
      <c r="X74" s="81" t="s">
        <v>201</v>
      </c>
      <c r="Y74" s="81" t="s">
        <v>201</v>
      </c>
      <c r="Z74" s="81" t="s">
        <v>201</v>
      </c>
      <c r="AA74" s="81" t="s">
        <v>201</v>
      </c>
      <c r="AB74" s="81" t="s">
        <v>201</v>
      </c>
      <c r="AC74" s="81" t="s">
        <v>201</v>
      </c>
      <c r="AD74" s="81" t="s">
        <v>201</v>
      </c>
      <c r="AE74" s="80"/>
      <c r="AF74" s="259"/>
      <c r="AH74" s="61"/>
    </row>
    <row r="75" spans="2:34" ht="42.75" customHeight="1" x14ac:dyDescent="0.2">
      <c r="B75" s="169">
        <f t="shared" si="1"/>
        <v>24</v>
      </c>
      <c r="C75" s="165" t="s">
        <v>69</v>
      </c>
      <c r="D75" s="368" t="s">
        <v>84</v>
      </c>
      <c r="E75" s="369"/>
      <c r="F75" s="63" t="s">
        <v>85</v>
      </c>
      <c r="G75" s="141" t="s">
        <v>24</v>
      </c>
      <c r="H75" s="318">
        <v>32</v>
      </c>
      <c r="I75" s="205"/>
      <c r="J75" s="69" t="s">
        <v>125</v>
      </c>
      <c r="K75" s="319"/>
      <c r="L75" s="75" t="s">
        <v>71</v>
      </c>
      <c r="M75" s="319"/>
      <c r="N75" s="319"/>
      <c r="O75" s="82"/>
      <c r="P75" s="319"/>
      <c r="Q75" s="319"/>
      <c r="R75" s="319"/>
      <c r="S75" s="319"/>
      <c r="T75" s="319"/>
      <c r="U75" s="74"/>
      <c r="V75" s="228"/>
      <c r="W75" s="101"/>
      <c r="X75" s="81"/>
      <c r="Y75" s="58"/>
      <c r="Z75" s="130"/>
      <c r="AA75" s="130"/>
      <c r="AB75" s="130"/>
      <c r="AC75" s="130"/>
      <c r="AD75" s="130"/>
      <c r="AE75" s="80"/>
      <c r="AF75" s="259" t="s">
        <v>154</v>
      </c>
      <c r="AH75" s="61"/>
    </row>
    <row r="76" spans="2:34" ht="42.75" customHeight="1" x14ac:dyDescent="0.2">
      <c r="B76" s="169">
        <f t="shared" si="1"/>
        <v>25</v>
      </c>
      <c r="C76" s="165" t="s">
        <v>69</v>
      </c>
      <c r="D76" s="368" t="s">
        <v>84</v>
      </c>
      <c r="E76" s="369"/>
      <c r="F76" s="63" t="s">
        <v>85</v>
      </c>
      <c r="G76" s="99" t="s">
        <v>29</v>
      </c>
      <c r="H76" s="318">
        <v>32</v>
      </c>
      <c r="I76" s="205"/>
      <c r="J76" s="69" t="s">
        <v>125</v>
      </c>
      <c r="K76" s="319"/>
      <c r="L76" s="319"/>
      <c r="M76" s="319"/>
      <c r="N76" s="319"/>
      <c r="O76" s="82"/>
      <c r="P76" s="319"/>
      <c r="Q76" s="75" t="s">
        <v>71</v>
      </c>
      <c r="R76" s="319"/>
      <c r="S76" s="319"/>
      <c r="T76" s="319"/>
      <c r="U76" s="74"/>
      <c r="V76" s="228"/>
      <c r="W76" s="101"/>
      <c r="X76" s="81"/>
      <c r="Y76" s="58"/>
      <c r="Z76" s="130"/>
      <c r="AA76" s="130"/>
      <c r="AB76" s="130"/>
      <c r="AC76" s="130"/>
      <c r="AD76" s="130"/>
      <c r="AE76" s="80"/>
      <c r="AF76" s="259" t="s">
        <v>154</v>
      </c>
      <c r="AH76" s="61"/>
    </row>
    <row r="77" spans="2:34" ht="36.75" customHeight="1" x14ac:dyDescent="0.2">
      <c r="B77" s="169">
        <f t="shared" si="1"/>
        <v>26</v>
      </c>
      <c r="C77" s="165" t="s">
        <v>69</v>
      </c>
      <c r="D77" s="368" t="s">
        <v>144</v>
      </c>
      <c r="E77" s="369"/>
      <c r="F77" s="63" t="s">
        <v>85</v>
      </c>
      <c r="G77" s="141"/>
      <c r="H77" s="318">
        <v>40</v>
      </c>
      <c r="I77" s="205"/>
      <c r="J77" s="69" t="s">
        <v>125</v>
      </c>
      <c r="K77" s="319"/>
      <c r="L77" s="319"/>
      <c r="M77" s="319"/>
      <c r="N77" s="319"/>
      <c r="O77" s="318"/>
      <c r="P77" s="319"/>
      <c r="Q77" s="74"/>
      <c r="R77" s="319"/>
      <c r="S77" s="319"/>
      <c r="T77" s="319"/>
      <c r="U77" s="74"/>
      <c r="V77" s="228"/>
      <c r="W77" s="101"/>
      <c r="X77" s="81"/>
      <c r="Y77" s="58"/>
      <c r="Z77" s="130"/>
      <c r="AA77" s="130"/>
      <c r="AB77" s="130"/>
      <c r="AC77" s="130"/>
      <c r="AD77" s="130"/>
      <c r="AE77" s="80"/>
      <c r="AF77" s="259" t="s">
        <v>184</v>
      </c>
      <c r="AH77" s="61"/>
    </row>
    <row r="78" spans="2:34" ht="60.75" customHeight="1" x14ac:dyDescent="0.2">
      <c r="B78" s="169">
        <f t="shared" si="1"/>
        <v>27</v>
      </c>
      <c r="C78" s="198" t="s">
        <v>117</v>
      </c>
      <c r="D78" s="368" t="s">
        <v>118</v>
      </c>
      <c r="E78" s="369"/>
      <c r="F78" s="63" t="s">
        <v>85</v>
      </c>
      <c r="G78" s="141" t="s">
        <v>23</v>
      </c>
      <c r="H78" s="318">
        <v>32</v>
      </c>
      <c r="I78" s="205"/>
      <c r="J78" s="69" t="s">
        <v>128</v>
      </c>
      <c r="K78" s="75" t="s">
        <v>71</v>
      </c>
      <c r="L78" s="319"/>
      <c r="M78" s="319"/>
      <c r="N78" s="82"/>
      <c r="O78" s="82"/>
      <c r="P78" s="319"/>
      <c r="Q78" s="82"/>
      <c r="R78" s="82"/>
      <c r="S78" s="319"/>
      <c r="T78" s="319"/>
      <c r="U78" s="74"/>
      <c r="V78" s="139"/>
      <c r="W78" s="101"/>
      <c r="X78" s="57" t="s">
        <v>201</v>
      </c>
      <c r="Y78" s="57" t="s">
        <v>201</v>
      </c>
      <c r="Z78" s="57" t="s">
        <v>201</v>
      </c>
      <c r="AA78" s="57" t="s">
        <v>201</v>
      </c>
      <c r="AB78" s="57" t="s">
        <v>201</v>
      </c>
      <c r="AC78" s="57" t="s">
        <v>201</v>
      </c>
      <c r="AD78" s="57" t="s">
        <v>201</v>
      </c>
      <c r="AE78" s="80"/>
      <c r="AF78" s="259" t="s">
        <v>201</v>
      </c>
      <c r="AH78" s="61"/>
    </row>
    <row r="79" spans="2:34" ht="66" customHeight="1" x14ac:dyDescent="0.2">
      <c r="B79" s="169">
        <f t="shared" si="1"/>
        <v>28</v>
      </c>
      <c r="C79" s="198" t="s">
        <v>117</v>
      </c>
      <c r="D79" s="368" t="s">
        <v>118</v>
      </c>
      <c r="E79" s="369"/>
      <c r="F79" s="63" t="s">
        <v>85</v>
      </c>
      <c r="G79" s="141" t="s">
        <v>29</v>
      </c>
      <c r="H79" s="318">
        <v>32</v>
      </c>
      <c r="I79" s="205"/>
      <c r="J79" s="69" t="s">
        <v>128</v>
      </c>
      <c r="K79" s="82"/>
      <c r="L79" s="319"/>
      <c r="M79" s="319"/>
      <c r="N79" s="82"/>
      <c r="O79" s="82"/>
      <c r="P79" s="319"/>
      <c r="Q79" s="75" t="s">
        <v>71</v>
      </c>
      <c r="R79" s="18"/>
      <c r="S79" s="319"/>
      <c r="T79" s="319"/>
      <c r="U79" s="74"/>
      <c r="V79" s="139"/>
      <c r="W79" s="101"/>
      <c r="X79" s="57" t="s">
        <v>201</v>
      </c>
      <c r="Y79" s="57" t="s">
        <v>201</v>
      </c>
      <c r="Z79" s="57" t="s">
        <v>201</v>
      </c>
      <c r="AA79" s="57" t="s">
        <v>201</v>
      </c>
      <c r="AB79" s="57" t="s">
        <v>201</v>
      </c>
      <c r="AC79" s="57" t="s">
        <v>201</v>
      </c>
      <c r="AD79" s="57" t="s">
        <v>201</v>
      </c>
      <c r="AE79" s="80"/>
      <c r="AF79" s="259" t="s">
        <v>201</v>
      </c>
      <c r="AH79" s="61"/>
    </row>
    <row r="80" spans="2:34" ht="164.25" customHeight="1" x14ac:dyDescent="0.2">
      <c r="B80" s="169">
        <f t="shared" si="1"/>
        <v>29</v>
      </c>
      <c r="C80" s="216" t="s">
        <v>119</v>
      </c>
      <c r="D80" s="370" t="s">
        <v>120</v>
      </c>
      <c r="E80" s="370"/>
      <c r="F80" s="318" t="s">
        <v>85</v>
      </c>
      <c r="G80" s="141" t="s">
        <v>27</v>
      </c>
      <c r="H80" s="318">
        <v>32</v>
      </c>
      <c r="I80" s="205"/>
      <c r="J80" s="320" t="s">
        <v>133</v>
      </c>
      <c r="K80" s="319"/>
      <c r="L80" s="319"/>
      <c r="M80" s="319"/>
      <c r="N80" s="319"/>
      <c r="O80" s="75" t="s">
        <v>71</v>
      </c>
      <c r="P80" s="319"/>
      <c r="Q80" s="319"/>
      <c r="R80" s="319"/>
      <c r="S80" s="319"/>
      <c r="T80" s="319"/>
      <c r="U80" s="319"/>
      <c r="V80" s="228"/>
      <c r="W80" s="101" t="s">
        <v>72</v>
      </c>
      <c r="X80" s="217" t="s">
        <v>164</v>
      </c>
      <c r="Y80" s="58">
        <v>24</v>
      </c>
      <c r="Z80" s="102" t="s">
        <v>201</v>
      </c>
      <c r="AA80" s="130" t="s">
        <v>153</v>
      </c>
      <c r="AB80" s="130" t="s">
        <v>153</v>
      </c>
      <c r="AC80" s="130" t="s">
        <v>153</v>
      </c>
      <c r="AD80" s="145" t="s">
        <v>201</v>
      </c>
      <c r="AE80" s="80" t="s">
        <v>72</v>
      </c>
      <c r="AF80" s="259" t="s">
        <v>209</v>
      </c>
      <c r="AH80" s="61"/>
    </row>
    <row r="81" spans="2:34" ht="50.25" customHeight="1" x14ac:dyDescent="0.2">
      <c r="B81" s="169">
        <f t="shared" si="1"/>
        <v>30</v>
      </c>
      <c r="C81" s="216" t="s">
        <v>119</v>
      </c>
      <c r="D81" s="370" t="s">
        <v>120</v>
      </c>
      <c r="E81" s="370"/>
      <c r="F81" s="318" t="s">
        <v>85</v>
      </c>
      <c r="G81" s="141" t="s">
        <v>33</v>
      </c>
      <c r="H81" s="318">
        <v>32</v>
      </c>
      <c r="I81" s="205"/>
      <c r="J81" s="320" t="s">
        <v>133</v>
      </c>
      <c r="K81" s="319"/>
      <c r="L81" s="319"/>
      <c r="M81" s="319"/>
      <c r="N81" s="319"/>
      <c r="O81" s="319"/>
      <c r="P81" s="319"/>
      <c r="Q81" s="319"/>
      <c r="R81" s="319"/>
      <c r="S81" s="319"/>
      <c r="T81" s="319"/>
      <c r="U81" s="75" t="s">
        <v>71</v>
      </c>
      <c r="V81" s="228"/>
      <c r="W81" s="101"/>
      <c r="X81" s="217"/>
      <c r="Y81" s="66"/>
      <c r="Z81" s="102"/>
      <c r="AA81" s="102"/>
      <c r="AB81" s="102"/>
      <c r="AC81" s="102"/>
      <c r="AD81" s="102"/>
      <c r="AE81" s="62"/>
      <c r="AF81" s="259"/>
      <c r="AH81" s="61"/>
    </row>
    <row r="82" spans="2:34" ht="45.75" customHeight="1" x14ac:dyDescent="0.2">
      <c r="B82" s="169">
        <f t="shared" si="1"/>
        <v>31</v>
      </c>
      <c r="C82" s="216" t="s">
        <v>52</v>
      </c>
      <c r="D82" s="366" t="s">
        <v>121</v>
      </c>
      <c r="E82" s="366"/>
      <c r="F82" s="318" t="s">
        <v>85</v>
      </c>
      <c r="G82" s="141" t="s">
        <v>25</v>
      </c>
      <c r="H82" s="318">
        <v>32</v>
      </c>
      <c r="I82" s="205"/>
      <c r="J82" s="320" t="s">
        <v>133</v>
      </c>
      <c r="K82" s="319"/>
      <c r="L82" s="319"/>
      <c r="M82" s="75" t="s">
        <v>71</v>
      </c>
      <c r="N82" s="319"/>
      <c r="O82" s="319"/>
      <c r="P82" s="319"/>
      <c r="Q82" s="319"/>
      <c r="R82" s="319"/>
      <c r="S82" s="319"/>
      <c r="T82" s="319"/>
      <c r="U82" s="319"/>
      <c r="V82" s="228"/>
      <c r="W82" s="57"/>
      <c r="X82" s="57" t="s">
        <v>154</v>
      </c>
      <c r="Y82" s="57" t="s">
        <v>154</v>
      </c>
      <c r="Z82" s="57" t="s">
        <v>154</v>
      </c>
      <c r="AA82" s="57" t="s">
        <v>154</v>
      </c>
      <c r="AB82" s="57" t="s">
        <v>154</v>
      </c>
      <c r="AC82" s="57" t="s">
        <v>154</v>
      </c>
      <c r="AD82" s="57" t="s">
        <v>154</v>
      </c>
      <c r="AE82" s="57" t="s">
        <v>154</v>
      </c>
      <c r="AF82" s="259" t="s">
        <v>216</v>
      </c>
      <c r="AH82" s="61"/>
    </row>
    <row r="83" spans="2:34" ht="45.75" customHeight="1" x14ac:dyDescent="0.2">
      <c r="B83" s="169">
        <f t="shared" si="1"/>
        <v>32</v>
      </c>
      <c r="C83" s="216" t="s">
        <v>52</v>
      </c>
      <c r="D83" s="366" t="s">
        <v>146</v>
      </c>
      <c r="E83" s="366"/>
      <c r="F83" s="318" t="s">
        <v>85</v>
      </c>
      <c r="G83" s="141" t="s">
        <v>23</v>
      </c>
      <c r="H83" s="318">
        <v>32</v>
      </c>
      <c r="I83" s="205"/>
      <c r="J83" s="320" t="s">
        <v>133</v>
      </c>
      <c r="K83" s="75" t="s">
        <v>71</v>
      </c>
      <c r="L83" s="319"/>
      <c r="M83" s="318"/>
      <c r="N83" s="319"/>
      <c r="O83" s="319"/>
      <c r="P83" s="319"/>
      <c r="Q83" s="319"/>
      <c r="R83" s="319"/>
      <c r="S83" s="319"/>
      <c r="T83" s="319"/>
      <c r="U83" s="319"/>
      <c r="V83" s="228"/>
      <c r="W83" s="57"/>
      <c r="X83" s="57" t="s">
        <v>154</v>
      </c>
      <c r="Y83" s="57" t="s">
        <v>154</v>
      </c>
      <c r="Z83" s="57" t="s">
        <v>154</v>
      </c>
      <c r="AA83" s="57" t="s">
        <v>154</v>
      </c>
      <c r="AB83" s="57" t="s">
        <v>154</v>
      </c>
      <c r="AC83" s="57" t="s">
        <v>154</v>
      </c>
      <c r="AD83" s="57" t="s">
        <v>154</v>
      </c>
      <c r="AE83" s="57" t="s">
        <v>154</v>
      </c>
      <c r="AF83" s="259" t="s">
        <v>216</v>
      </c>
      <c r="AH83" s="61"/>
    </row>
    <row r="84" spans="2:34" ht="81.75" customHeight="1" x14ac:dyDescent="0.2">
      <c r="B84" s="169">
        <f>B82+1</f>
        <v>32</v>
      </c>
      <c r="C84" s="216" t="s">
        <v>52</v>
      </c>
      <c r="D84" s="366" t="s">
        <v>147</v>
      </c>
      <c r="E84" s="366"/>
      <c r="F84" s="318" t="s">
        <v>85</v>
      </c>
      <c r="G84" s="141" t="s">
        <v>23</v>
      </c>
      <c r="H84" s="318">
        <v>32</v>
      </c>
      <c r="I84" s="205"/>
      <c r="J84" s="320" t="s">
        <v>133</v>
      </c>
      <c r="K84" s="75" t="s">
        <v>71</v>
      </c>
      <c r="L84" s="319"/>
      <c r="M84" s="318"/>
      <c r="N84" s="319"/>
      <c r="O84" s="319"/>
      <c r="P84" s="319"/>
      <c r="Q84" s="319"/>
      <c r="R84" s="319"/>
      <c r="S84" s="319"/>
      <c r="T84" s="319"/>
      <c r="U84" s="319"/>
      <c r="V84" s="228"/>
      <c r="W84" s="101" t="s">
        <v>72</v>
      </c>
      <c r="X84" s="217" t="s">
        <v>164</v>
      </c>
      <c r="Y84" s="58">
        <v>12</v>
      </c>
      <c r="Z84" s="102" t="s">
        <v>201</v>
      </c>
      <c r="AA84" s="130" t="s">
        <v>153</v>
      </c>
      <c r="AB84" s="130" t="s">
        <v>153</v>
      </c>
      <c r="AC84" s="130" t="s">
        <v>153</v>
      </c>
      <c r="AD84" s="145" t="s">
        <v>201</v>
      </c>
      <c r="AE84" s="80" t="s">
        <v>72</v>
      </c>
      <c r="AF84" s="259" t="s">
        <v>220</v>
      </c>
      <c r="AH84" s="61"/>
    </row>
    <row r="85" spans="2:34" ht="83.25" customHeight="1" x14ac:dyDescent="0.2">
      <c r="B85" s="169">
        <f>B83+1</f>
        <v>33</v>
      </c>
      <c r="C85" s="216" t="s">
        <v>52</v>
      </c>
      <c r="D85" s="366" t="s">
        <v>147</v>
      </c>
      <c r="E85" s="366"/>
      <c r="F85" s="318" t="s">
        <v>85</v>
      </c>
      <c r="G85" s="141" t="s">
        <v>25</v>
      </c>
      <c r="H85" s="318">
        <v>32</v>
      </c>
      <c r="I85" s="205"/>
      <c r="J85" s="320" t="s">
        <v>133</v>
      </c>
      <c r="K85" s="318"/>
      <c r="L85" s="319"/>
      <c r="M85" s="75" t="s">
        <v>71</v>
      </c>
      <c r="N85" s="319"/>
      <c r="O85" s="319"/>
      <c r="P85" s="319"/>
      <c r="Q85" s="319"/>
      <c r="R85" s="319"/>
      <c r="S85" s="319"/>
      <c r="T85" s="319"/>
      <c r="U85" s="319"/>
      <c r="V85" s="228"/>
      <c r="W85" s="101" t="s">
        <v>72</v>
      </c>
      <c r="X85" s="217" t="s">
        <v>164</v>
      </c>
      <c r="Y85" s="58">
        <v>12</v>
      </c>
      <c r="Z85" s="102" t="s">
        <v>201</v>
      </c>
      <c r="AA85" s="130" t="s">
        <v>153</v>
      </c>
      <c r="AB85" s="130" t="s">
        <v>153</v>
      </c>
      <c r="AC85" s="130" t="s">
        <v>153</v>
      </c>
      <c r="AD85" s="145" t="s">
        <v>201</v>
      </c>
      <c r="AE85" s="80" t="s">
        <v>72</v>
      </c>
      <c r="AF85" s="259" t="s">
        <v>212</v>
      </c>
      <c r="AH85" s="61"/>
    </row>
    <row r="86" spans="2:34" ht="110.25" customHeight="1" x14ac:dyDescent="0.2">
      <c r="B86" s="169">
        <f t="shared" si="1"/>
        <v>34</v>
      </c>
      <c r="C86" s="216" t="s">
        <v>52</v>
      </c>
      <c r="D86" s="366" t="s">
        <v>147</v>
      </c>
      <c r="E86" s="366"/>
      <c r="F86" s="318" t="s">
        <v>85</v>
      </c>
      <c r="G86" s="141" t="s">
        <v>29</v>
      </c>
      <c r="H86" s="318">
        <v>32</v>
      </c>
      <c r="I86" s="205"/>
      <c r="J86" s="320" t="s">
        <v>133</v>
      </c>
      <c r="K86" s="318"/>
      <c r="L86" s="319"/>
      <c r="M86" s="318"/>
      <c r="N86" s="319"/>
      <c r="O86" s="319"/>
      <c r="P86" s="319"/>
      <c r="Q86" s="75" t="s">
        <v>71</v>
      </c>
      <c r="R86" s="319"/>
      <c r="S86" s="319"/>
      <c r="T86" s="319"/>
      <c r="U86" s="319"/>
      <c r="V86" s="228"/>
      <c r="W86" s="101" t="s">
        <v>72</v>
      </c>
      <c r="X86" s="217" t="s">
        <v>164</v>
      </c>
      <c r="Y86" s="58">
        <v>12</v>
      </c>
      <c r="Z86" s="102" t="s">
        <v>201</v>
      </c>
      <c r="AA86" s="130" t="s">
        <v>153</v>
      </c>
      <c r="AB86" s="130" t="s">
        <v>153</v>
      </c>
      <c r="AC86" s="130" t="s">
        <v>153</v>
      </c>
      <c r="AD86" s="145" t="s">
        <v>201</v>
      </c>
      <c r="AE86" s="80" t="s">
        <v>72</v>
      </c>
      <c r="AF86" s="259" t="s">
        <v>212</v>
      </c>
      <c r="AH86" s="61"/>
    </row>
    <row r="87" spans="2:34" ht="81.75" customHeight="1" x14ac:dyDescent="0.2">
      <c r="B87" s="169">
        <f t="shared" si="1"/>
        <v>35</v>
      </c>
      <c r="C87" s="216" t="s">
        <v>52</v>
      </c>
      <c r="D87" s="366" t="s">
        <v>147</v>
      </c>
      <c r="E87" s="366"/>
      <c r="F87" s="318" t="s">
        <v>85</v>
      </c>
      <c r="G87" s="141" t="s">
        <v>32</v>
      </c>
      <c r="H87" s="318">
        <v>32</v>
      </c>
      <c r="I87" s="205"/>
      <c r="J87" s="320" t="s">
        <v>133</v>
      </c>
      <c r="K87" s="318"/>
      <c r="L87" s="319"/>
      <c r="M87" s="318"/>
      <c r="N87" s="319"/>
      <c r="O87" s="319"/>
      <c r="P87" s="319"/>
      <c r="Q87" s="319"/>
      <c r="R87" s="319"/>
      <c r="S87" s="319"/>
      <c r="T87" s="75" t="s">
        <v>71</v>
      </c>
      <c r="U87" s="319"/>
      <c r="V87" s="228"/>
      <c r="W87" s="101" t="s">
        <v>72</v>
      </c>
      <c r="X87" s="217" t="s">
        <v>164</v>
      </c>
      <c r="Y87" s="58">
        <v>12</v>
      </c>
      <c r="Z87" s="102" t="s">
        <v>201</v>
      </c>
      <c r="AA87" s="130" t="s">
        <v>153</v>
      </c>
      <c r="AB87" s="130" t="s">
        <v>153</v>
      </c>
      <c r="AC87" s="130" t="s">
        <v>153</v>
      </c>
      <c r="AD87" s="145" t="s">
        <v>201</v>
      </c>
      <c r="AE87" s="80" t="s">
        <v>72</v>
      </c>
      <c r="AF87" s="259" t="s">
        <v>212</v>
      </c>
      <c r="AH87" s="61"/>
    </row>
    <row r="88" spans="2:34" ht="45.75" customHeight="1" thickBot="1" x14ac:dyDescent="0.25">
      <c r="B88" s="170">
        <f t="shared" si="1"/>
        <v>36</v>
      </c>
      <c r="C88" s="255" t="s">
        <v>69</v>
      </c>
      <c r="D88" s="367" t="s">
        <v>150</v>
      </c>
      <c r="E88" s="367"/>
      <c r="F88" s="208" t="s">
        <v>85</v>
      </c>
      <c r="G88" s="207" t="s">
        <v>24</v>
      </c>
      <c r="H88" s="208">
        <v>32</v>
      </c>
      <c r="I88" s="209"/>
      <c r="J88" s="104" t="s">
        <v>131</v>
      </c>
      <c r="K88" s="208"/>
      <c r="L88" s="142" t="s">
        <v>71</v>
      </c>
      <c r="M88" s="208"/>
      <c r="N88" s="85"/>
      <c r="O88" s="85"/>
      <c r="P88" s="85"/>
      <c r="Q88" s="85"/>
      <c r="R88" s="85"/>
      <c r="S88" s="85"/>
      <c r="T88" s="256"/>
      <c r="U88" s="85"/>
      <c r="V88" s="231"/>
      <c r="W88" s="121"/>
      <c r="X88" s="105" t="s">
        <v>154</v>
      </c>
      <c r="Y88" s="86" t="s">
        <v>154</v>
      </c>
      <c r="Z88" s="218" t="s">
        <v>154</v>
      </c>
      <c r="AA88" s="218" t="s">
        <v>154</v>
      </c>
      <c r="AB88" s="218" t="s">
        <v>154</v>
      </c>
      <c r="AC88" s="218" t="s">
        <v>154</v>
      </c>
      <c r="AD88" s="218" t="s">
        <v>154</v>
      </c>
      <c r="AE88" s="87"/>
      <c r="AF88" s="260" t="s">
        <v>154</v>
      </c>
      <c r="AH88" s="61"/>
    </row>
    <row r="89" spans="2:34" ht="60" customHeight="1" thickBot="1" x14ac:dyDescent="0.25">
      <c r="C89" s="92"/>
      <c r="D89" s="356" t="s">
        <v>70</v>
      </c>
      <c r="E89" s="356"/>
      <c r="F89" s="356"/>
      <c r="G89" s="356"/>
      <c r="H89" s="356"/>
      <c r="I89" s="357"/>
      <c r="J89" s="215">
        <f>COUNTA(J52:J88)</f>
        <v>37</v>
      </c>
    </row>
    <row r="90" spans="2:34" ht="26.25" customHeight="1" x14ac:dyDescent="0.2">
      <c r="C90" s="358" t="s">
        <v>55</v>
      </c>
      <c r="D90" s="359"/>
      <c r="E90" s="106"/>
      <c r="F90" s="1"/>
      <c r="G90" s="347"/>
      <c r="H90" s="347"/>
      <c r="I90" s="1"/>
      <c r="J90" s="360"/>
      <c r="K90" s="360"/>
      <c r="L90" s="360"/>
      <c r="M90" s="360"/>
      <c r="N90" s="360"/>
      <c r="O90" s="360"/>
      <c r="P90" s="360"/>
      <c r="Q90" s="360"/>
      <c r="R90" s="360"/>
      <c r="S90" s="360"/>
      <c r="T90" s="360"/>
      <c r="U90" s="360"/>
      <c r="V90" s="360"/>
      <c r="W90" s="89" t="s">
        <v>57</v>
      </c>
      <c r="X90" s="90"/>
      <c r="Y90" s="90"/>
      <c r="Z90" s="90"/>
      <c r="AA90" s="90"/>
      <c r="AB90" s="90"/>
      <c r="AC90" s="90"/>
      <c r="AD90" s="90"/>
      <c r="AE90" s="90"/>
      <c r="AF90" s="91"/>
    </row>
    <row r="91" spans="2:34" ht="32.25" customHeight="1" x14ac:dyDescent="0.2">
      <c r="C91" s="361"/>
      <c r="D91" s="362"/>
      <c r="E91" s="106"/>
      <c r="F91" s="1"/>
      <c r="G91" s="347"/>
      <c r="H91" s="347"/>
      <c r="I91" s="1"/>
      <c r="J91" s="365"/>
      <c r="K91" s="365"/>
      <c r="L91" s="365"/>
      <c r="M91" s="365"/>
      <c r="N91" s="365"/>
      <c r="O91" s="365"/>
      <c r="P91" s="365"/>
      <c r="Q91" s="365"/>
      <c r="R91" s="365"/>
      <c r="S91" s="365"/>
      <c r="T91" s="365"/>
      <c r="U91" s="365"/>
      <c r="V91" s="365"/>
      <c r="W91" s="341"/>
      <c r="X91" s="342"/>
      <c r="Y91" s="342"/>
      <c r="Z91" s="342"/>
      <c r="AA91" s="342"/>
      <c r="AB91" s="342"/>
      <c r="AC91" s="342"/>
      <c r="AD91" s="342"/>
      <c r="AE91" s="342"/>
      <c r="AF91" s="343"/>
    </row>
    <row r="92" spans="2:34" ht="28.5" customHeight="1" thickBot="1" x14ac:dyDescent="0.25">
      <c r="C92" s="363"/>
      <c r="D92" s="364"/>
      <c r="E92" s="106"/>
      <c r="F92" s="1"/>
      <c r="G92" s="347"/>
      <c r="H92" s="347"/>
      <c r="I92" s="1"/>
      <c r="J92" s="365"/>
      <c r="K92" s="365"/>
      <c r="L92" s="365"/>
      <c r="M92" s="365"/>
      <c r="N92" s="365"/>
      <c r="O92" s="365"/>
      <c r="P92" s="365"/>
      <c r="Q92" s="365"/>
      <c r="R92" s="365"/>
      <c r="S92" s="365"/>
      <c r="T92" s="365"/>
      <c r="U92" s="365"/>
      <c r="V92" s="365"/>
      <c r="W92" s="344"/>
      <c r="X92" s="345"/>
      <c r="Y92" s="345"/>
      <c r="Z92" s="345"/>
      <c r="AA92" s="345"/>
      <c r="AB92" s="345"/>
      <c r="AC92" s="345"/>
      <c r="AD92" s="345"/>
      <c r="AE92" s="345"/>
      <c r="AF92" s="346"/>
    </row>
    <row r="93" spans="2:34" ht="34.5" customHeight="1" thickBot="1" x14ac:dyDescent="0.25">
      <c r="C93" s="348" t="s">
        <v>60</v>
      </c>
      <c r="D93" s="349"/>
      <c r="E93" s="107"/>
      <c r="F93" s="2"/>
      <c r="G93" s="3"/>
      <c r="H93" s="108"/>
      <c r="I93" s="108"/>
      <c r="J93" s="108"/>
      <c r="K93" s="108"/>
      <c r="L93" s="108"/>
      <c r="M93" s="108"/>
      <c r="N93" s="108"/>
      <c r="O93" s="108"/>
      <c r="P93" s="108"/>
      <c r="Q93" s="108"/>
      <c r="R93" s="108"/>
      <c r="S93" s="108"/>
      <c r="T93" s="108"/>
      <c r="U93" s="108"/>
      <c r="V93" s="108"/>
    </row>
    <row r="94" spans="2:34" ht="18.75" customHeight="1" x14ac:dyDescent="0.2">
      <c r="C94" s="92"/>
      <c r="D94" s="323"/>
      <c r="E94" s="109"/>
      <c r="F94" s="4"/>
      <c r="G94" s="4"/>
      <c r="H94" s="108"/>
      <c r="I94" s="108"/>
      <c r="J94" s="108"/>
      <c r="K94" s="108"/>
      <c r="L94" s="108"/>
      <c r="M94" s="108"/>
      <c r="N94" s="108"/>
      <c r="O94" s="108"/>
      <c r="P94" s="108"/>
      <c r="Q94" s="108"/>
      <c r="R94" s="108"/>
      <c r="S94" s="108"/>
      <c r="T94" s="108"/>
      <c r="U94" s="108"/>
      <c r="V94" s="108"/>
    </row>
    <row r="95" spans="2:34" x14ac:dyDescent="0.2"/>
    <row r="96" spans="2:34" ht="13.5" thickBot="1" x14ac:dyDescent="0.25"/>
    <row r="97" spans="2:5" ht="36.75" customHeight="1" thickTop="1" x14ac:dyDescent="0.2">
      <c r="C97" s="350" t="s">
        <v>145</v>
      </c>
      <c r="D97" s="352" t="s">
        <v>79</v>
      </c>
      <c r="E97" s="354" t="s">
        <v>86</v>
      </c>
    </row>
    <row r="98" spans="2:5" ht="13.5" customHeight="1" thickBot="1" x14ac:dyDescent="0.25">
      <c r="C98" s="351"/>
      <c r="D98" s="353"/>
      <c r="E98" s="355"/>
    </row>
    <row r="99" spans="2:5" ht="19.5" thickTop="1" thickBot="1" x14ac:dyDescent="0.25">
      <c r="B99" s="59"/>
      <c r="C99" s="199" t="s">
        <v>80</v>
      </c>
      <c r="D99" s="122">
        <f>COUNTA(W17:W42)</f>
        <v>25</v>
      </c>
      <c r="E99" s="111"/>
    </row>
    <row r="100" spans="2:5" ht="19.5" thickTop="1" thickBot="1" x14ac:dyDescent="0.25">
      <c r="B100" s="59" t="s">
        <v>72</v>
      </c>
      <c r="C100" s="200" t="s">
        <v>81</v>
      </c>
      <c r="D100" s="123">
        <f>COUNTIF(AE17:AE42,B100)</f>
        <v>16</v>
      </c>
      <c r="E100" s="5">
        <f>IFERROR(D100/D99,0)</f>
        <v>0.64</v>
      </c>
    </row>
    <row r="101" spans="2:5" ht="19.5" thickTop="1" thickBot="1" x14ac:dyDescent="0.25">
      <c r="B101" s="59" t="s">
        <v>78</v>
      </c>
      <c r="C101" s="200" t="s">
        <v>82</v>
      </c>
      <c r="D101" s="112">
        <f>COUNTIF(AE17:AE42,B101)</f>
        <v>8</v>
      </c>
    </row>
    <row r="102" spans="2:5" ht="19.5" thickTop="1" thickBot="1" x14ac:dyDescent="0.25">
      <c r="B102" s="59" t="s">
        <v>74</v>
      </c>
      <c r="C102" s="201" t="s">
        <v>83</v>
      </c>
      <c r="D102" s="124">
        <f>D99-(D100+D101)</f>
        <v>1</v>
      </c>
    </row>
    <row r="103" spans="2:5" ht="21.75" thickTop="1" thickBot="1" x14ac:dyDescent="0.25">
      <c r="B103" s="110"/>
      <c r="C103" s="202" t="s">
        <v>109</v>
      </c>
      <c r="D103" s="113">
        <f>IFERROR((D100+D101)/D99,0)</f>
        <v>0.96</v>
      </c>
    </row>
    <row r="104" spans="2:5" ht="12.75" customHeight="1" thickTop="1" x14ac:dyDescent="0.2"/>
    <row r="105" spans="2:5" ht="12.75" customHeight="1" x14ac:dyDescent="0.2"/>
    <row r="106" spans="2:5" ht="12.75" customHeight="1" x14ac:dyDescent="0.2"/>
    <row r="107" spans="2:5" ht="12.75" customHeight="1" x14ac:dyDescent="0.2"/>
    <row r="108" spans="2:5" ht="12.75" customHeight="1" x14ac:dyDescent="0.2"/>
    <row r="109" spans="2:5" ht="12.75" customHeight="1" x14ac:dyDescent="0.2"/>
    <row r="110" spans="2:5" ht="12.75" customHeight="1" x14ac:dyDescent="0.2"/>
    <row r="111" spans="2:5" ht="12.75" customHeight="1" x14ac:dyDescent="0.2"/>
    <row r="112" spans="2:5"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mergeCells count="168">
    <mergeCell ref="AF35:AF36"/>
    <mergeCell ref="AF39:AF40"/>
    <mergeCell ref="W35:W36"/>
    <mergeCell ref="X35:X36"/>
    <mergeCell ref="Y35:Y36"/>
    <mergeCell ref="Z35:Z36"/>
    <mergeCell ref="AA35:AA36"/>
    <mergeCell ref="AB35:AB36"/>
    <mergeCell ref="AD35:AD36"/>
    <mergeCell ref="AC35:AC36"/>
    <mergeCell ref="AE35:AE36"/>
    <mergeCell ref="Y39:Y40"/>
    <mergeCell ref="Z39:Z40"/>
    <mergeCell ref="AA39:AA40"/>
    <mergeCell ref="AB39:AB40"/>
    <mergeCell ref="AC39:AC40"/>
    <mergeCell ref="AD39:AD40"/>
    <mergeCell ref="W91:AF92"/>
    <mergeCell ref="G92:H92"/>
    <mergeCell ref="C93:D93"/>
    <mergeCell ref="C97:C98"/>
    <mergeCell ref="D97:D98"/>
    <mergeCell ref="E97:E98"/>
    <mergeCell ref="D89:I89"/>
    <mergeCell ref="C90:D90"/>
    <mergeCell ref="G90:H90"/>
    <mergeCell ref="J90:V90"/>
    <mergeCell ref="C91:D92"/>
    <mergeCell ref="G91:H91"/>
    <mergeCell ref="J91:V92"/>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3:E63"/>
    <mergeCell ref="D64:E64"/>
    <mergeCell ref="I64:I66"/>
    <mergeCell ref="D65:E65"/>
    <mergeCell ref="D66:E66"/>
    <mergeCell ref="D67:E67"/>
    <mergeCell ref="I67:I71"/>
    <mergeCell ref="D68:E68"/>
    <mergeCell ref="D69:E69"/>
    <mergeCell ref="D70:E70"/>
    <mergeCell ref="D56:E56"/>
    <mergeCell ref="D57:E57"/>
    <mergeCell ref="D58:E58"/>
    <mergeCell ref="D59:E59"/>
    <mergeCell ref="I59:I62"/>
    <mergeCell ref="D60:E60"/>
    <mergeCell ref="D61:E61"/>
    <mergeCell ref="D62:E62"/>
    <mergeCell ref="W50:AF50"/>
    <mergeCell ref="H51:I51"/>
    <mergeCell ref="D52:E52"/>
    <mergeCell ref="D53:E53"/>
    <mergeCell ref="D54:E54"/>
    <mergeCell ref="D55:E55"/>
    <mergeCell ref="C47:D47"/>
    <mergeCell ref="C49:V49"/>
    <mergeCell ref="C50:C51"/>
    <mergeCell ref="D50:E51"/>
    <mergeCell ref="F50:I50"/>
    <mergeCell ref="J50:J51"/>
    <mergeCell ref="K50:V50"/>
    <mergeCell ref="J44:V44"/>
    <mergeCell ref="C45:D46"/>
    <mergeCell ref="G45:H45"/>
    <mergeCell ref="J45:V46"/>
    <mergeCell ref="W45:AF46"/>
    <mergeCell ref="G46:H46"/>
    <mergeCell ref="D41:E41"/>
    <mergeCell ref="F41:F42"/>
    <mergeCell ref="I41:I42"/>
    <mergeCell ref="D42:E42"/>
    <mergeCell ref="C44:D44"/>
    <mergeCell ref="G44:H44"/>
    <mergeCell ref="D37:E37"/>
    <mergeCell ref="F37:F38"/>
    <mergeCell ref="I37:I38"/>
    <mergeCell ref="D38:E38"/>
    <mergeCell ref="D39:E39"/>
    <mergeCell ref="F39:F40"/>
    <mergeCell ref="I39:I40"/>
    <mergeCell ref="D40:E40"/>
    <mergeCell ref="D33:E33"/>
    <mergeCell ref="F33:F34"/>
    <mergeCell ref="I33:I34"/>
    <mergeCell ref="D34:E34"/>
    <mergeCell ref="D35:E35"/>
    <mergeCell ref="F35:F36"/>
    <mergeCell ref="I35:I36"/>
    <mergeCell ref="D36:E36"/>
    <mergeCell ref="D29:E29"/>
    <mergeCell ref="F29:F30"/>
    <mergeCell ref="I29:I30"/>
    <mergeCell ref="D30:E30"/>
    <mergeCell ref="D31:E31"/>
    <mergeCell ref="F31:F32"/>
    <mergeCell ref="I31:I32"/>
    <mergeCell ref="D32:E32"/>
    <mergeCell ref="D25:E25"/>
    <mergeCell ref="F25:F26"/>
    <mergeCell ref="I25:I26"/>
    <mergeCell ref="D26:E26"/>
    <mergeCell ref="D27:E27"/>
    <mergeCell ref="F27:F28"/>
    <mergeCell ref="I27:I28"/>
    <mergeCell ref="D28:E28"/>
    <mergeCell ref="D21:E21"/>
    <mergeCell ref="F21:F22"/>
    <mergeCell ref="I21:I22"/>
    <mergeCell ref="D22:E22"/>
    <mergeCell ref="D23:E23"/>
    <mergeCell ref="F23:F24"/>
    <mergeCell ref="I23:I24"/>
    <mergeCell ref="D24:E24"/>
    <mergeCell ref="D17:E17"/>
    <mergeCell ref="F17:F18"/>
    <mergeCell ref="I17:I18"/>
    <mergeCell ref="D18:E18"/>
    <mergeCell ref="D19:E19"/>
    <mergeCell ref="D20:E20"/>
    <mergeCell ref="C12:V12"/>
    <mergeCell ref="C13:AF13"/>
    <mergeCell ref="B15:B16"/>
    <mergeCell ref="C15:C16"/>
    <mergeCell ref="D15:E16"/>
    <mergeCell ref="F15:V15"/>
    <mergeCell ref="W15:X15"/>
    <mergeCell ref="Y15:Z15"/>
    <mergeCell ref="AA15:AF15"/>
    <mergeCell ref="F8:V8"/>
    <mergeCell ref="W8:AF8"/>
    <mergeCell ref="F9:V9"/>
    <mergeCell ref="W9:AF9"/>
    <mergeCell ref="C10:V10"/>
    <mergeCell ref="C11:V11"/>
    <mergeCell ref="W11:AF11"/>
    <mergeCell ref="C6:C7"/>
    <mergeCell ref="D6:D7"/>
    <mergeCell ref="F6:V6"/>
    <mergeCell ref="W6:AF6"/>
    <mergeCell ref="F7:V7"/>
    <mergeCell ref="W7:AF7"/>
    <mergeCell ref="D2:M4"/>
    <mergeCell ref="N2:Q2"/>
    <mergeCell ref="R2:V2"/>
    <mergeCell ref="W2:AB4"/>
    <mergeCell ref="AC2:AE2"/>
    <mergeCell ref="N3:P3"/>
    <mergeCell ref="R3:V3"/>
    <mergeCell ref="R4:V4"/>
    <mergeCell ref="AC4:AE4"/>
  </mergeCells>
  <conditionalFormatting sqref="B99:B102 Y15 W35 Z75:AE76 X71:AD71 W73 W40 AE72:AE74 W37:W38">
    <cfRule type="cellIs" dxfId="503" priority="253" operator="equal">
      <formula>"Aplazada"</formula>
    </cfRule>
    <cfRule type="cellIs" dxfId="502" priority="254" operator="equal">
      <formula>"No"</formula>
    </cfRule>
    <cfRule type="cellIs" dxfId="501" priority="255" operator="equal">
      <formula>"Si"</formula>
    </cfRule>
  </conditionalFormatting>
  <conditionalFormatting sqref="B99:B102 AE17:AE19 W17:W19 W35 AE35 AE40 W40 W42 W37:W38 AE37:AE38">
    <cfRule type="cellIs" dxfId="500" priority="252" operator="equal">
      <formula>"En ejecución"</formula>
    </cfRule>
  </conditionalFormatting>
  <conditionalFormatting sqref="X63 X52:AE52 X53:X54 W52:W54 AE71 X59:Y62 W64:AE70 W81:AE81 W75:X76 Z53:AE54 Z59:AE63 W58:W63 W78:X79 X72:X73 Z78:AE79 W74">
    <cfRule type="cellIs" dxfId="499" priority="190" operator="equal">
      <formula>"Aplazada"</formula>
    </cfRule>
    <cfRule type="cellIs" dxfId="498" priority="191" operator="equal">
      <formula>"No"</formula>
    </cfRule>
    <cfRule type="cellIs" dxfId="497" priority="192" operator="equal">
      <formula>"Si"</formula>
    </cfRule>
  </conditionalFormatting>
  <conditionalFormatting sqref="W58:W62 W64:W70 AE64:AE71 AE59:AE62">
    <cfRule type="cellIs" dxfId="496" priority="189" operator="equal">
      <formula>"En ejecución"</formula>
    </cfRule>
  </conditionalFormatting>
  <conditionalFormatting sqref="AH58:AH62 AH64:AH71 AH17:AH19 AH35:AH42">
    <cfRule type="cellIs" dxfId="495" priority="186" stopIfTrue="1" operator="equal">
      <formula>"Faltan Registros"</formula>
    </cfRule>
    <cfRule type="cellIs" dxfId="494" priority="187" stopIfTrue="1" operator="equal">
      <formula>"Completa"</formula>
    </cfRule>
    <cfRule type="cellIs" dxfId="493" priority="188" stopIfTrue="1" operator="equal">
      <formula>"Ninguno"</formula>
    </cfRule>
  </conditionalFormatting>
  <conditionalFormatting sqref="W57:X57 Z57:AE57 W56">
    <cfRule type="cellIs" dxfId="492" priority="179" operator="equal">
      <formula>"Aplazada"</formula>
    </cfRule>
    <cfRule type="cellIs" dxfId="491" priority="180" operator="equal">
      <formula>"No"</formula>
    </cfRule>
    <cfRule type="cellIs" dxfId="490" priority="181" operator="equal">
      <formula>"Si"</formula>
    </cfRule>
  </conditionalFormatting>
  <conditionalFormatting sqref="Y23:AD23 X26:AB26 X24:AD24 W19:X19 W17:AE18 Z19:AE19 AD25:AD26 X27:AD30 W23:W30 AE40 W21:AE21 X25:AC25 Y35:AE35 AE23:AE30 W42:AE42 X37:AE38">
    <cfRule type="cellIs" dxfId="489" priority="249" operator="equal">
      <formula>"Aplazada"</formula>
    </cfRule>
    <cfRule type="cellIs" dxfId="488" priority="250" operator="equal">
      <formula>"No"</formula>
    </cfRule>
    <cfRule type="cellIs" dxfId="487" priority="251" operator="equal">
      <formula>"Si"</formula>
    </cfRule>
  </conditionalFormatting>
  <conditionalFormatting sqref="AE42 W21 AE21 W23:W30 AE23:AE30">
    <cfRule type="cellIs" dxfId="486" priority="248" operator="equal">
      <formula>"En ejecución"</formula>
    </cfRule>
  </conditionalFormatting>
  <conditionalFormatting sqref="AH21 AH23:AH30 AH33">
    <cfRule type="cellIs" dxfId="485" priority="245" stopIfTrue="1" operator="equal">
      <formula>"Faltan Registros"</formula>
    </cfRule>
    <cfRule type="cellIs" dxfId="484" priority="246" stopIfTrue="1" operator="equal">
      <formula>"Completa"</formula>
    </cfRule>
    <cfRule type="cellIs" dxfId="483" priority="247" stopIfTrue="1" operator="equal">
      <formula>"Ninguno"</formula>
    </cfRule>
  </conditionalFormatting>
  <conditionalFormatting sqref="W17">
    <cfRule type="cellIs" dxfId="482" priority="244" stopIfTrue="1" operator="equal">
      <formula>"Suspendida"</formula>
    </cfRule>
  </conditionalFormatting>
  <conditionalFormatting sqref="W29">
    <cfRule type="cellIs" dxfId="481" priority="243" stopIfTrue="1" operator="equal">
      <formula>"Suspendida"</formula>
    </cfRule>
  </conditionalFormatting>
  <conditionalFormatting sqref="AE29">
    <cfRule type="cellIs" dxfId="480" priority="242" stopIfTrue="1" operator="equal">
      <formula>"Suspendida"</formula>
    </cfRule>
  </conditionalFormatting>
  <conditionalFormatting sqref="W25">
    <cfRule type="cellIs" dxfId="479" priority="241" stopIfTrue="1" operator="equal">
      <formula>"Suspendida"</formula>
    </cfRule>
  </conditionalFormatting>
  <conditionalFormatting sqref="AE25">
    <cfRule type="cellIs" dxfId="478" priority="240" stopIfTrue="1" operator="equal">
      <formula>"Suspendida"</formula>
    </cfRule>
  </conditionalFormatting>
  <conditionalFormatting sqref="AC26">
    <cfRule type="cellIs" dxfId="477" priority="230" operator="equal">
      <formula>"Aplazada"</formula>
    </cfRule>
    <cfRule type="cellIs" dxfId="476" priority="231" operator="equal">
      <formula>"No"</formula>
    </cfRule>
    <cfRule type="cellIs" dxfId="475" priority="232" operator="equal">
      <formula>"Si"</formula>
    </cfRule>
  </conditionalFormatting>
  <conditionalFormatting sqref="AB20:AE20">
    <cfRule type="cellIs" dxfId="474" priority="227" operator="equal">
      <formula>"Aplazada"</formula>
    </cfRule>
    <cfRule type="cellIs" dxfId="473" priority="228" operator="equal">
      <formula>"No"</formula>
    </cfRule>
    <cfRule type="cellIs" dxfId="472" priority="229" operator="equal">
      <formula>"Si"</formula>
    </cfRule>
  </conditionalFormatting>
  <conditionalFormatting sqref="AE20">
    <cfRule type="cellIs" dxfId="471" priority="226" operator="equal">
      <formula>"En ejecución"</formula>
    </cfRule>
  </conditionalFormatting>
  <conditionalFormatting sqref="AH20">
    <cfRule type="cellIs" dxfId="470" priority="223" stopIfTrue="1" operator="equal">
      <formula>"Faltan Registros"</formula>
    </cfRule>
    <cfRule type="cellIs" dxfId="469" priority="224" stopIfTrue="1" operator="equal">
      <formula>"Completa"</formula>
    </cfRule>
    <cfRule type="cellIs" dxfId="468" priority="225" stopIfTrue="1" operator="equal">
      <formula>"Ninguno"</formula>
    </cfRule>
  </conditionalFormatting>
  <conditionalFormatting sqref="W20:AA20">
    <cfRule type="cellIs" dxfId="467" priority="220" operator="equal">
      <formula>"Aplazada"</formula>
    </cfRule>
    <cfRule type="cellIs" dxfId="466" priority="221" operator="equal">
      <formula>"No"</formula>
    </cfRule>
    <cfRule type="cellIs" dxfId="465" priority="222" operator="equal">
      <formula>"Si"</formula>
    </cfRule>
  </conditionalFormatting>
  <conditionalFormatting sqref="W20">
    <cfRule type="cellIs" dxfId="464" priority="219" operator="equal">
      <formula>"En ejecución"</formula>
    </cfRule>
  </conditionalFormatting>
  <conditionalFormatting sqref="W22:AE22">
    <cfRule type="cellIs" dxfId="463" priority="216" operator="equal">
      <formula>"Aplazada"</formula>
    </cfRule>
    <cfRule type="cellIs" dxfId="462" priority="217" operator="equal">
      <formula>"No"</formula>
    </cfRule>
    <cfRule type="cellIs" dxfId="461" priority="218" operator="equal">
      <formula>"Si"</formula>
    </cfRule>
  </conditionalFormatting>
  <conditionalFormatting sqref="W22 AE22">
    <cfRule type="cellIs" dxfId="460" priority="215" operator="equal">
      <formula>"En ejecución"</formula>
    </cfRule>
  </conditionalFormatting>
  <conditionalFormatting sqref="AH22">
    <cfRule type="cellIs" dxfId="459" priority="212" stopIfTrue="1" operator="equal">
      <formula>"Faltan Registros"</formula>
    </cfRule>
    <cfRule type="cellIs" dxfId="458" priority="213" stopIfTrue="1" operator="equal">
      <formula>"Completa"</formula>
    </cfRule>
    <cfRule type="cellIs" dxfId="457" priority="214" stopIfTrue="1" operator="equal">
      <formula>"Ninguno"</formula>
    </cfRule>
  </conditionalFormatting>
  <conditionalFormatting sqref="Y34:AC34 AE34 W34">
    <cfRule type="cellIs" dxfId="456" priority="209" operator="equal">
      <formula>"Aplazada"</formula>
    </cfRule>
    <cfRule type="cellIs" dxfId="455" priority="210" operator="equal">
      <formula>"No"</formula>
    </cfRule>
    <cfRule type="cellIs" dxfId="454" priority="211" operator="equal">
      <formula>"Si"</formula>
    </cfRule>
  </conditionalFormatting>
  <conditionalFormatting sqref="AE34 W34">
    <cfRule type="cellIs" dxfId="453" priority="208" operator="equal">
      <formula>"En ejecución"</formula>
    </cfRule>
  </conditionalFormatting>
  <conditionalFormatting sqref="AH34">
    <cfRule type="cellIs" dxfId="452" priority="205" stopIfTrue="1" operator="equal">
      <formula>"Faltan Registros"</formula>
    </cfRule>
    <cfRule type="cellIs" dxfId="451" priority="206" stopIfTrue="1" operator="equal">
      <formula>"Completa"</formula>
    </cfRule>
    <cfRule type="cellIs" dxfId="450" priority="207" stopIfTrue="1" operator="equal">
      <formula>"Ninguno"</formula>
    </cfRule>
  </conditionalFormatting>
  <conditionalFormatting sqref="AD34">
    <cfRule type="cellIs" dxfId="449" priority="202" operator="equal">
      <formula>"Aplazada"</formula>
    </cfRule>
    <cfRule type="cellIs" dxfId="448" priority="203" operator="equal">
      <formula>"No"</formula>
    </cfRule>
    <cfRule type="cellIs" dxfId="447" priority="204" operator="equal">
      <formula>"Si"</formula>
    </cfRule>
  </conditionalFormatting>
  <conditionalFormatting sqref="W31:AE32">
    <cfRule type="cellIs" dxfId="446" priority="199" operator="equal">
      <formula>"Aplazada"</formula>
    </cfRule>
    <cfRule type="cellIs" dxfId="445" priority="200" operator="equal">
      <formula>"No"</formula>
    </cfRule>
    <cfRule type="cellIs" dxfId="444" priority="201" operator="equal">
      <formula>"Si"</formula>
    </cfRule>
  </conditionalFormatting>
  <conditionalFormatting sqref="AE31:AE32 W31:W32">
    <cfRule type="cellIs" dxfId="443" priority="198" operator="equal">
      <formula>"En ejecución"</formula>
    </cfRule>
  </conditionalFormatting>
  <conditionalFormatting sqref="AH31:AH32">
    <cfRule type="cellIs" dxfId="442" priority="195" stopIfTrue="1" operator="equal">
      <formula>"Faltan Registros"</formula>
    </cfRule>
    <cfRule type="cellIs" dxfId="441" priority="196" stopIfTrue="1" operator="equal">
      <formula>"Completa"</formula>
    </cfRule>
    <cfRule type="cellIs" dxfId="440" priority="197" stopIfTrue="1" operator="equal">
      <formula>"Ninguno"</formula>
    </cfRule>
  </conditionalFormatting>
  <conditionalFormatting sqref="W31">
    <cfRule type="cellIs" dxfId="439" priority="194" stopIfTrue="1" operator="equal">
      <formula>"Suspendida"</formula>
    </cfRule>
  </conditionalFormatting>
  <conditionalFormatting sqref="AE31">
    <cfRule type="cellIs" dxfId="438" priority="193" stopIfTrue="1" operator="equal">
      <formula>"Suspendida"</formula>
    </cfRule>
  </conditionalFormatting>
  <conditionalFormatting sqref="AH63 AH52:AH55 AH78:AH83 AH72:AH76 AH85">
    <cfRule type="cellIs" dxfId="437" priority="183" stopIfTrue="1" operator="equal">
      <formula>"Faltan Registros"</formula>
    </cfRule>
    <cfRule type="cellIs" dxfId="436" priority="184" stopIfTrue="1" operator="equal">
      <formula>"Completa"</formula>
    </cfRule>
    <cfRule type="cellIs" dxfId="435" priority="185" stopIfTrue="1" operator="equal">
      <formula>"Ninguno"</formula>
    </cfRule>
  </conditionalFormatting>
  <conditionalFormatting sqref="W73">
    <cfRule type="cellIs" dxfId="434" priority="182" operator="equal">
      <formula>"En ejecución"</formula>
    </cfRule>
  </conditionalFormatting>
  <conditionalFormatting sqref="AH56:AH57">
    <cfRule type="cellIs" dxfId="433" priority="176" stopIfTrue="1" operator="equal">
      <formula>"Faltan Registros"</formula>
    </cfRule>
    <cfRule type="cellIs" dxfId="432" priority="177" stopIfTrue="1" operator="equal">
      <formula>"Completa"</formula>
    </cfRule>
    <cfRule type="cellIs" dxfId="431" priority="178" stopIfTrue="1" operator="equal">
      <formula>"Ninguno"</formula>
    </cfRule>
  </conditionalFormatting>
  <conditionalFormatting sqref="W77:X77 Z77:AE77">
    <cfRule type="cellIs" dxfId="430" priority="173" operator="equal">
      <formula>"Aplazada"</formula>
    </cfRule>
    <cfRule type="cellIs" dxfId="429" priority="174" operator="equal">
      <formula>"No"</formula>
    </cfRule>
    <cfRule type="cellIs" dxfId="428" priority="175" operator="equal">
      <formula>"Si"</formula>
    </cfRule>
  </conditionalFormatting>
  <conditionalFormatting sqref="AH77">
    <cfRule type="cellIs" dxfId="427" priority="170" stopIfTrue="1" operator="equal">
      <formula>"Faltan Registros"</formula>
    </cfRule>
    <cfRule type="cellIs" dxfId="426" priority="171" stopIfTrue="1" operator="equal">
      <formula>"Completa"</formula>
    </cfRule>
    <cfRule type="cellIs" dxfId="425" priority="172" stopIfTrue="1" operator="equal">
      <formula>"Ninguno"</formula>
    </cfRule>
  </conditionalFormatting>
  <conditionalFormatting sqref="AH86">
    <cfRule type="cellIs" dxfId="424" priority="167" stopIfTrue="1" operator="equal">
      <formula>"Faltan Registros"</formula>
    </cfRule>
    <cfRule type="cellIs" dxfId="423" priority="168" stopIfTrue="1" operator="equal">
      <formula>"Completa"</formula>
    </cfRule>
    <cfRule type="cellIs" dxfId="422" priority="169" stopIfTrue="1" operator="equal">
      <formula>"Ninguno"</formula>
    </cfRule>
  </conditionalFormatting>
  <conditionalFormatting sqref="AH87:AH88">
    <cfRule type="cellIs" dxfId="421" priority="164" stopIfTrue="1" operator="equal">
      <formula>"Faltan Registros"</formula>
    </cfRule>
    <cfRule type="cellIs" dxfId="420" priority="165" stopIfTrue="1" operator="equal">
      <formula>"Completa"</formula>
    </cfRule>
    <cfRule type="cellIs" dxfId="419" priority="166" stopIfTrue="1" operator="equal">
      <formula>"Ninguno"</formula>
    </cfRule>
  </conditionalFormatting>
  <conditionalFormatting sqref="W87">
    <cfRule type="cellIs" dxfId="418" priority="161" operator="equal">
      <formula>"Aplazada"</formula>
    </cfRule>
    <cfRule type="cellIs" dxfId="417" priority="162" operator="equal">
      <formula>"No"</formula>
    </cfRule>
    <cfRule type="cellIs" dxfId="416" priority="163" operator="equal">
      <formula>"Si"</formula>
    </cfRule>
  </conditionalFormatting>
  <conditionalFormatting sqref="AH84">
    <cfRule type="cellIs" dxfId="415" priority="158" stopIfTrue="1" operator="equal">
      <formula>"Faltan Registros"</formula>
    </cfRule>
    <cfRule type="cellIs" dxfId="414" priority="159" stopIfTrue="1" operator="equal">
      <formula>"Completa"</formula>
    </cfRule>
    <cfRule type="cellIs" dxfId="413" priority="160" stopIfTrue="1" operator="equal">
      <formula>"Ninguno"</formula>
    </cfRule>
  </conditionalFormatting>
  <conditionalFormatting sqref="W88:X88 Z88:AE88">
    <cfRule type="cellIs" dxfId="412" priority="155" operator="equal">
      <formula>"Aplazada"</formula>
    </cfRule>
    <cfRule type="cellIs" dxfId="411" priority="156" operator="equal">
      <formula>"No"</formula>
    </cfRule>
    <cfRule type="cellIs" dxfId="410" priority="157" operator="equal">
      <formula>"Si"</formula>
    </cfRule>
  </conditionalFormatting>
  <conditionalFormatting sqref="W55:X55 Z55:AE55">
    <cfRule type="cellIs" dxfId="409" priority="152" operator="equal">
      <formula>"Aplazada"</formula>
    </cfRule>
    <cfRule type="cellIs" dxfId="408" priority="153" operator="equal">
      <formula>"No"</formula>
    </cfRule>
    <cfRule type="cellIs" dxfId="407" priority="154" operator="equal">
      <formula>"Si"</formula>
    </cfRule>
  </conditionalFormatting>
  <conditionalFormatting sqref="X56">
    <cfRule type="cellIs" dxfId="406" priority="149" operator="equal">
      <formula>"Aplazada"</formula>
    </cfRule>
    <cfRule type="cellIs" dxfId="405" priority="150" operator="equal">
      <formula>"No"</formula>
    </cfRule>
    <cfRule type="cellIs" dxfId="404" priority="151" operator="equal">
      <formula>"Si"</formula>
    </cfRule>
  </conditionalFormatting>
  <conditionalFormatting sqref="Y56:AE56">
    <cfRule type="cellIs" dxfId="403" priority="146" operator="equal">
      <formula>"Aplazada"</formula>
    </cfRule>
    <cfRule type="cellIs" dxfId="402" priority="147" operator="equal">
      <formula>"No"</formula>
    </cfRule>
    <cfRule type="cellIs" dxfId="401" priority="148" operator="equal">
      <formula>"Si"</formula>
    </cfRule>
  </conditionalFormatting>
  <conditionalFormatting sqref="X58">
    <cfRule type="cellIs" dxfId="400" priority="143" operator="equal">
      <formula>"Aplazada"</formula>
    </cfRule>
    <cfRule type="cellIs" dxfId="399" priority="144" operator="equal">
      <formula>"No"</formula>
    </cfRule>
    <cfRule type="cellIs" dxfId="398" priority="145" operator="equal">
      <formula>"Si"</formula>
    </cfRule>
  </conditionalFormatting>
  <conditionalFormatting sqref="Y58:AE58">
    <cfRule type="cellIs" dxfId="397" priority="140" operator="equal">
      <formula>"Aplazada"</formula>
    </cfRule>
    <cfRule type="cellIs" dxfId="396" priority="141" operator="equal">
      <formula>"No"</formula>
    </cfRule>
    <cfRule type="cellIs" dxfId="395" priority="142" operator="equal">
      <formula>"Si"</formula>
    </cfRule>
  </conditionalFormatting>
  <conditionalFormatting sqref="W80">
    <cfRule type="cellIs" dxfId="394" priority="137" operator="equal">
      <formula>"Aplazada"</formula>
    </cfRule>
    <cfRule type="cellIs" dxfId="393" priority="138" operator="equal">
      <formula>"No"</formula>
    </cfRule>
    <cfRule type="cellIs" dxfId="392" priority="139" operator="equal">
      <formula>"Si"</formula>
    </cfRule>
  </conditionalFormatting>
  <conditionalFormatting sqref="AE80">
    <cfRule type="cellIs" dxfId="391" priority="134" operator="equal">
      <formula>"Aplazada"</formula>
    </cfRule>
    <cfRule type="cellIs" dxfId="390" priority="135" operator="equal">
      <formula>"No"</formula>
    </cfRule>
    <cfRule type="cellIs" dxfId="389" priority="136" operator="equal">
      <formula>"Si"</formula>
    </cfRule>
  </conditionalFormatting>
  <conditionalFormatting sqref="X80">
    <cfRule type="cellIs" dxfId="388" priority="131" operator="equal">
      <formula>"Aplazada"</formula>
    </cfRule>
    <cfRule type="cellIs" dxfId="387" priority="132" operator="equal">
      <formula>"No"</formula>
    </cfRule>
    <cfRule type="cellIs" dxfId="386" priority="133" operator="equal">
      <formula>"Si"</formula>
    </cfRule>
  </conditionalFormatting>
  <conditionalFormatting sqref="Z80:AD80">
    <cfRule type="cellIs" dxfId="385" priority="128" operator="equal">
      <formula>"Aplazada"</formula>
    </cfRule>
    <cfRule type="cellIs" dxfId="384" priority="129" operator="equal">
      <formula>"No"</formula>
    </cfRule>
    <cfRule type="cellIs" dxfId="383" priority="130" operator="equal">
      <formula>"Si"</formula>
    </cfRule>
  </conditionalFormatting>
  <conditionalFormatting sqref="W82">
    <cfRule type="cellIs" dxfId="382" priority="125" operator="equal">
      <formula>"Aplazada"</formula>
    </cfRule>
    <cfRule type="cellIs" dxfId="381" priority="126" operator="equal">
      <formula>"No"</formula>
    </cfRule>
    <cfRule type="cellIs" dxfId="380" priority="127" operator="equal">
      <formula>"Si"</formula>
    </cfRule>
  </conditionalFormatting>
  <conditionalFormatting sqref="X82:AE82">
    <cfRule type="cellIs" dxfId="379" priority="122" operator="equal">
      <formula>"Aplazada"</formula>
    </cfRule>
    <cfRule type="cellIs" dxfId="378" priority="123" operator="equal">
      <formula>"No"</formula>
    </cfRule>
    <cfRule type="cellIs" dxfId="377" priority="124" operator="equal">
      <formula>"Si"</formula>
    </cfRule>
  </conditionalFormatting>
  <conditionalFormatting sqref="W83">
    <cfRule type="cellIs" dxfId="376" priority="119" operator="equal">
      <formula>"Aplazada"</formula>
    </cfRule>
    <cfRule type="cellIs" dxfId="375" priority="120" operator="equal">
      <formula>"No"</formula>
    </cfRule>
    <cfRule type="cellIs" dxfId="374" priority="121" operator="equal">
      <formula>"Si"</formula>
    </cfRule>
  </conditionalFormatting>
  <conditionalFormatting sqref="X83:AE83">
    <cfRule type="cellIs" dxfId="373" priority="116" operator="equal">
      <formula>"Aplazada"</formula>
    </cfRule>
    <cfRule type="cellIs" dxfId="372" priority="117" operator="equal">
      <formula>"No"</formula>
    </cfRule>
    <cfRule type="cellIs" dxfId="371" priority="118" operator="equal">
      <formula>"Si"</formula>
    </cfRule>
  </conditionalFormatting>
  <conditionalFormatting sqref="W84">
    <cfRule type="cellIs" dxfId="370" priority="113" operator="equal">
      <formula>"Aplazada"</formula>
    </cfRule>
    <cfRule type="cellIs" dxfId="369" priority="114" operator="equal">
      <formula>"No"</formula>
    </cfRule>
    <cfRule type="cellIs" dxfId="368" priority="115" operator="equal">
      <formula>"Si"</formula>
    </cfRule>
  </conditionalFormatting>
  <conditionalFormatting sqref="X84">
    <cfRule type="cellIs" dxfId="367" priority="110" operator="equal">
      <formula>"Aplazada"</formula>
    </cfRule>
    <cfRule type="cellIs" dxfId="366" priority="111" operator="equal">
      <formula>"No"</formula>
    </cfRule>
    <cfRule type="cellIs" dxfId="365" priority="112" operator="equal">
      <formula>"Si"</formula>
    </cfRule>
  </conditionalFormatting>
  <conditionalFormatting sqref="Z84:AD84">
    <cfRule type="cellIs" dxfId="364" priority="107" operator="equal">
      <formula>"Aplazada"</formula>
    </cfRule>
    <cfRule type="cellIs" dxfId="363" priority="108" operator="equal">
      <formula>"No"</formula>
    </cfRule>
    <cfRule type="cellIs" dxfId="362" priority="109" operator="equal">
      <formula>"Si"</formula>
    </cfRule>
  </conditionalFormatting>
  <conditionalFormatting sqref="W85">
    <cfRule type="cellIs" dxfId="361" priority="104" operator="equal">
      <formula>"Aplazada"</formula>
    </cfRule>
    <cfRule type="cellIs" dxfId="360" priority="105" operator="equal">
      <formula>"No"</formula>
    </cfRule>
    <cfRule type="cellIs" dxfId="359" priority="106" operator="equal">
      <formula>"Si"</formula>
    </cfRule>
  </conditionalFormatting>
  <conditionalFormatting sqref="X85">
    <cfRule type="cellIs" dxfId="358" priority="101" operator="equal">
      <formula>"Aplazada"</formula>
    </cfRule>
    <cfRule type="cellIs" dxfId="357" priority="102" operator="equal">
      <formula>"No"</formula>
    </cfRule>
    <cfRule type="cellIs" dxfId="356" priority="103" operator="equal">
      <formula>"Si"</formula>
    </cfRule>
  </conditionalFormatting>
  <conditionalFormatting sqref="Z85:AD85">
    <cfRule type="cellIs" dxfId="355" priority="98" operator="equal">
      <formula>"Aplazada"</formula>
    </cfRule>
    <cfRule type="cellIs" dxfId="354" priority="99" operator="equal">
      <formula>"No"</formula>
    </cfRule>
    <cfRule type="cellIs" dxfId="353" priority="100" operator="equal">
      <formula>"Si"</formula>
    </cfRule>
  </conditionalFormatting>
  <conditionalFormatting sqref="AE84">
    <cfRule type="cellIs" dxfId="352" priority="95" operator="equal">
      <formula>"Aplazada"</formula>
    </cfRule>
    <cfRule type="cellIs" dxfId="351" priority="96" operator="equal">
      <formula>"No"</formula>
    </cfRule>
    <cfRule type="cellIs" dxfId="350" priority="97" operator="equal">
      <formula>"Si"</formula>
    </cfRule>
  </conditionalFormatting>
  <conditionalFormatting sqref="AE85">
    <cfRule type="cellIs" dxfId="349" priority="92" operator="equal">
      <formula>"Aplazada"</formula>
    </cfRule>
    <cfRule type="cellIs" dxfId="348" priority="93" operator="equal">
      <formula>"No"</formula>
    </cfRule>
    <cfRule type="cellIs" dxfId="347" priority="94" operator="equal">
      <formula>"Si"</formula>
    </cfRule>
  </conditionalFormatting>
  <conditionalFormatting sqref="W86">
    <cfRule type="cellIs" dxfId="346" priority="89" operator="equal">
      <formula>"Aplazada"</formula>
    </cfRule>
    <cfRule type="cellIs" dxfId="345" priority="90" operator="equal">
      <formula>"No"</formula>
    </cfRule>
    <cfRule type="cellIs" dxfId="344" priority="91" operator="equal">
      <formula>"Si"</formula>
    </cfRule>
  </conditionalFormatting>
  <conditionalFormatting sqref="X86">
    <cfRule type="cellIs" dxfId="343" priority="86" operator="equal">
      <formula>"Aplazada"</formula>
    </cfRule>
    <cfRule type="cellIs" dxfId="342" priority="87" operator="equal">
      <formula>"No"</formula>
    </cfRule>
    <cfRule type="cellIs" dxfId="341" priority="88" operator="equal">
      <formula>"Si"</formula>
    </cfRule>
  </conditionalFormatting>
  <conditionalFormatting sqref="Z86:AD86">
    <cfRule type="cellIs" dxfId="340" priority="83" operator="equal">
      <formula>"Aplazada"</formula>
    </cfRule>
    <cfRule type="cellIs" dxfId="339" priority="84" operator="equal">
      <formula>"No"</formula>
    </cfRule>
    <cfRule type="cellIs" dxfId="338" priority="85" operator="equal">
      <formula>"Si"</formula>
    </cfRule>
  </conditionalFormatting>
  <conditionalFormatting sqref="AE86">
    <cfRule type="cellIs" dxfId="337" priority="80" operator="equal">
      <formula>"Aplazada"</formula>
    </cfRule>
    <cfRule type="cellIs" dxfId="336" priority="81" operator="equal">
      <formula>"No"</formula>
    </cfRule>
    <cfRule type="cellIs" dxfId="335" priority="82" operator="equal">
      <formula>"Si"</formula>
    </cfRule>
  </conditionalFormatting>
  <conditionalFormatting sqref="X82">
    <cfRule type="cellIs" dxfId="334" priority="77" operator="equal">
      <formula>"Aplazada"</formula>
    </cfRule>
    <cfRule type="cellIs" dxfId="333" priority="78" operator="equal">
      <formula>"No"</formula>
    </cfRule>
    <cfRule type="cellIs" dxfId="332" priority="79" operator="equal">
      <formula>"Si"</formula>
    </cfRule>
  </conditionalFormatting>
  <conditionalFormatting sqref="X83">
    <cfRule type="cellIs" dxfId="331" priority="74" operator="equal">
      <formula>"Aplazada"</formula>
    </cfRule>
    <cfRule type="cellIs" dxfId="330" priority="75" operator="equal">
      <formula>"No"</formula>
    </cfRule>
    <cfRule type="cellIs" dxfId="329" priority="76" operator="equal">
      <formula>"Si"</formula>
    </cfRule>
  </conditionalFormatting>
  <conditionalFormatting sqref="Y72:Y73">
    <cfRule type="cellIs" dxfId="328" priority="71" operator="equal">
      <formula>"Aplazada"</formula>
    </cfRule>
    <cfRule type="cellIs" dxfId="327" priority="72" operator="equal">
      <formula>"No"</formula>
    </cfRule>
    <cfRule type="cellIs" dxfId="326" priority="73" operator="equal">
      <formula>"Si"</formula>
    </cfRule>
  </conditionalFormatting>
  <conditionalFormatting sqref="Z72:Z73">
    <cfRule type="cellIs" dxfId="325" priority="68" operator="equal">
      <formula>"Aplazada"</formula>
    </cfRule>
    <cfRule type="cellIs" dxfId="324" priority="69" operator="equal">
      <formula>"No"</formula>
    </cfRule>
    <cfRule type="cellIs" dxfId="323" priority="70" operator="equal">
      <formula>"Si"</formula>
    </cfRule>
  </conditionalFormatting>
  <conditionalFormatting sqref="AA72:AA73">
    <cfRule type="cellIs" dxfId="322" priority="65" operator="equal">
      <formula>"Aplazada"</formula>
    </cfRule>
    <cfRule type="cellIs" dxfId="321" priority="66" operator="equal">
      <formula>"No"</formula>
    </cfRule>
    <cfRule type="cellIs" dxfId="320" priority="67" operator="equal">
      <formula>"Si"</formula>
    </cfRule>
  </conditionalFormatting>
  <conditionalFormatting sqref="AB72:AB73">
    <cfRule type="cellIs" dxfId="319" priority="62" operator="equal">
      <formula>"Aplazada"</formula>
    </cfRule>
    <cfRule type="cellIs" dxfId="318" priority="63" operator="equal">
      <formula>"No"</formula>
    </cfRule>
    <cfRule type="cellIs" dxfId="317" priority="64" operator="equal">
      <formula>"Si"</formula>
    </cfRule>
  </conditionalFormatting>
  <conditionalFormatting sqref="AC72:AC73">
    <cfRule type="cellIs" dxfId="316" priority="59" operator="equal">
      <formula>"Aplazada"</formula>
    </cfRule>
    <cfRule type="cellIs" dxfId="315" priority="60" operator="equal">
      <formula>"No"</formula>
    </cfRule>
    <cfRule type="cellIs" dxfId="314" priority="61" operator="equal">
      <formula>"Si"</formula>
    </cfRule>
  </conditionalFormatting>
  <conditionalFormatting sqref="AD72:AD73">
    <cfRule type="cellIs" dxfId="313" priority="56" operator="equal">
      <formula>"Aplazada"</formula>
    </cfRule>
    <cfRule type="cellIs" dxfId="312" priority="57" operator="equal">
      <formula>"No"</formula>
    </cfRule>
    <cfRule type="cellIs" dxfId="311" priority="58" operator="equal">
      <formula>"Si"</formula>
    </cfRule>
  </conditionalFormatting>
  <conditionalFormatting sqref="Y78:Y79">
    <cfRule type="cellIs" dxfId="310" priority="53" operator="equal">
      <formula>"Aplazada"</formula>
    </cfRule>
    <cfRule type="cellIs" dxfId="309" priority="54" operator="equal">
      <formula>"No"</formula>
    </cfRule>
    <cfRule type="cellIs" dxfId="308" priority="55" operator="equal">
      <formula>"Si"</formula>
    </cfRule>
  </conditionalFormatting>
  <conditionalFormatting sqref="Y33:AC33 W33 AE33">
    <cfRule type="cellIs" dxfId="307" priority="50" operator="equal">
      <formula>"Aplazada"</formula>
    </cfRule>
    <cfRule type="cellIs" dxfId="306" priority="51" operator="equal">
      <formula>"No"</formula>
    </cfRule>
    <cfRule type="cellIs" dxfId="305" priority="52" operator="equal">
      <formula>"Si"</formula>
    </cfRule>
  </conditionalFormatting>
  <conditionalFormatting sqref="W33 AE33">
    <cfRule type="cellIs" dxfId="304" priority="49" operator="equal">
      <formula>"En ejecución"</formula>
    </cfRule>
  </conditionalFormatting>
  <conditionalFormatting sqref="AD33">
    <cfRule type="cellIs" dxfId="303" priority="46" operator="equal">
      <formula>"Aplazada"</formula>
    </cfRule>
    <cfRule type="cellIs" dxfId="302" priority="47" operator="equal">
      <formula>"No"</formula>
    </cfRule>
    <cfRule type="cellIs" dxfId="301" priority="48" operator="equal">
      <formula>"Si"</formula>
    </cfRule>
  </conditionalFormatting>
  <conditionalFormatting sqref="W39">
    <cfRule type="cellIs" dxfId="300" priority="43" operator="equal">
      <formula>"Aplazada"</formula>
    </cfRule>
    <cfRule type="cellIs" dxfId="299" priority="44" operator="equal">
      <formula>"No"</formula>
    </cfRule>
    <cfRule type="cellIs" dxfId="298" priority="45" operator="equal">
      <formula>"Si"</formula>
    </cfRule>
  </conditionalFormatting>
  <conditionalFormatting sqref="W39 AE39">
    <cfRule type="cellIs" dxfId="297" priority="42" operator="equal">
      <formula>"En ejecución"</formula>
    </cfRule>
  </conditionalFormatting>
  <conditionalFormatting sqref="Y39:AB39 AD39:AE39">
    <cfRule type="cellIs" dxfId="296" priority="39" operator="equal">
      <formula>"Aplazada"</formula>
    </cfRule>
    <cfRule type="cellIs" dxfId="295" priority="40" operator="equal">
      <formula>"No"</formula>
    </cfRule>
    <cfRule type="cellIs" dxfId="294" priority="41" operator="equal">
      <formula>"Si"</formula>
    </cfRule>
  </conditionalFormatting>
  <conditionalFormatting sqref="W41">
    <cfRule type="cellIs" dxfId="293" priority="38" operator="equal">
      <formula>"En ejecución"</formula>
    </cfRule>
  </conditionalFormatting>
  <conditionalFormatting sqref="W41:AE41">
    <cfRule type="cellIs" dxfId="292" priority="35" operator="equal">
      <formula>"Aplazada"</formula>
    </cfRule>
    <cfRule type="cellIs" dxfId="291" priority="36" operator="equal">
      <formula>"No"</formula>
    </cfRule>
    <cfRule type="cellIs" dxfId="290" priority="37" operator="equal">
      <formula>"Si"</formula>
    </cfRule>
  </conditionalFormatting>
  <conditionalFormatting sqref="AE41">
    <cfRule type="cellIs" dxfId="289" priority="34" operator="equal">
      <formula>"En ejecución"</formula>
    </cfRule>
  </conditionalFormatting>
  <conditionalFormatting sqref="X87">
    <cfRule type="cellIs" dxfId="288" priority="31" operator="equal">
      <formula>"Aplazada"</formula>
    </cfRule>
    <cfRule type="cellIs" dxfId="287" priority="32" operator="equal">
      <formula>"No"</formula>
    </cfRule>
    <cfRule type="cellIs" dxfId="286" priority="33" operator="equal">
      <formula>"Si"</formula>
    </cfRule>
  </conditionalFormatting>
  <conditionalFormatting sqref="Z87:AD87">
    <cfRule type="cellIs" dxfId="285" priority="28" operator="equal">
      <formula>"Aplazada"</formula>
    </cfRule>
    <cfRule type="cellIs" dxfId="284" priority="29" operator="equal">
      <formula>"No"</formula>
    </cfRule>
    <cfRule type="cellIs" dxfId="283" priority="30" operator="equal">
      <formula>"Si"</formula>
    </cfRule>
  </conditionalFormatting>
  <conditionalFormatting sqref="AE87">
    <cfRule type="cellIs" dxfId="282" priority="25" operator="equal">
      <formula>"Aplazada"</formula>
    </cfRule>
    <cfRule type="cellIs" dxfId="281" priority="26" operator="equal">
      <formula>"No"</formula>
    </cfRule>
    <cfRule type="cellIs" dxfId="280" priority="27" operator="equal">
      <formula>"Si"</formula>
    </cfRule>
  </conditionalFormatting>
  <conditionalFormatting sqref="X74">
    <cfRule type="cellIs" dxfId="279" priority="22" operator="equal">
      <formula>"Aplazada"</formula>
    </cfRule>
    <cfRule type="cellIs" dxfId="278" priority="23" operator="equal">
      <formula>"No"</formula>
    </cfRule>
    <cfRule type="cellIs" dxfId="277" priority="24" operator="equal">
      <formula>"Si"</formula>
    </cfRule>
  </conditionalFormatting>
  <conditionalFormatting sqref="Y74">
    <cfRule type="cellIs" dxfId="276" priority="19" operator="equal">
      <formula>"Aplazada"</formula>
    </cfRule>
    <cfRule type="cellIs" dxfId="275" priority="20" operator="equal">
      <formula>"No"</formula>
    </cfRule>
    <cfRule type="cellIs" dxfId="274" priority="21" operator="equal">
      <formula>"Si"</formula>
    </cfRule>
  </conditionalFormatting>
  <conditionalFormatting sqref="Z74">
    <cfRule type="cellIs" dxfId="273" priority="16" operator="equal">
      <formula>"Aplazada"</formula>
    </cfRule>
    <cfRule type="cellIs" dxfId="272" priority="17" operator="equal">
      <formula>"No"</formula>
    </cfRule>
    <cfRule type="cellIs" dxfId="271" priority="18" operator="equal">
      <formula>"Si"</formula>
    </cfRule>
  </conditionalFormatting>
  <conditionalFormatting sqref="AA74">
    <cfRule type="cellIs" dxfId="270" priority="13" operator="equal">
      <formula>"Aplazada"</formula>
    </cfRule>
    <cfRule type="cellIs" dxfId="269" priority="14" operator="equal">
      <formula>"No"</formula>
    </cfRule>
    <cfRule type="cellIs" dxfId="268" priority="15" operator="equal">
      <formula>"Si"</formula>
    </cfRule>
  </conditionalFormatting>
  <conditionalFormatting sqref="AB74">
    <cfRule type="cellIs" dxfId="267" priority="10" operator="equal">
      <formula>"Aplazada"</formula>
    </cfRule>
    <cfRule type="cellIs" dxfId="266" priority="11" operator="equal">
      <formula>"No"</formula>
    </cfRule>
    <cfRule type="cellIs" dxfId="265" priority="12" operator="equal">
      <formula>"Si"</formula>
    </cfRule>
  </conditionalFormatting>
  <conditionalFormatting sqref="AC74">
    <cfRule type="cellIs" dxfId="264" priority="7" operator="equal">
      <formula>"Aplazada"</formula>
    </cfRule>
    <cfRule type="cellIs" dxfId="263" priority="8" operator="equal">
      <formula>"No"</formula>
    </cfRule>
    <cfRule type="cellIs" dxfId="262" priority="9" operator="equal">
      <formula>"Si"</formula>
    </cfRule>
  </conditionalFormatting>
  <conditionalFormatting sqref="AD74">
    <cfRule type="cellIs" dxfId="261" priority="4" operator="equal">
      <formula>"Aplazada"</formula>
    </cfRule>
    <cfRule type="cellIs" dxfId="260" priority="5" operator="equal">
      <formula>"No"</formula>
    </cfRule>
    <cfRule type="cellIs" dxfId="259" priority="6" operator="equal">
      <formula>"Si"</formula>
    </cfRule>
  </conditionalFormatting>
  <conditionalFormatting sqref="AC39">
    <cfRule type="cellIs" dxfId="258" priority="1" operator="equal">
      <formula>"Aplazada"</formula>
    </cfRule>
    <cfRule type="cellIs" dxfId="257" priority="2" operator="equal">
      <formula>"No"</formula>
    </cfRule>
    <cfRule type="cellIs" dxfId="256" priority="3" operator="equal">
      <formula>"Si"</formula>
    </cfRule>
  </conditionalFormatting>
  <dataValidations count="6">
    <dataValidation type="list" allowBlank="1" showInputMessage="1" showErrorMessage="1" sqref="AE17 AE29 AE25 AE31 W62 W66 W73 AE41 W17:W35 W37:W42">
      <formula1>"En ejecución,Si,No,Aplazada,Suspendida"</formula1>
    </dataValidation>
    <dataValidation type="list" allowBlank="1" showInputMessage="1" showErrorMessage="1" sqref="AH17:AH42 AH52:AH88">
      <formula1>"Completa, Faltan Registros, Ninguno"</formula1>
    </dataValidation>
    <dataValidation type="list" allowBlank="1" showInputMessage="1" showErrorMessage="1" sqref="B99:B102 AE42 AE30 AE26:AE28 AE59:AE62 AE64:AE71 AE18:AE24 AE32:AE35 AE37:AE40">
      <formula1>"En Ejecución,Si,No,Aplazada"</formula1>
    </dataValidation>
    <dataValidation type="list" allowBlank="1" showInputMessage="1" showErrorMessage="1" sqref="AA57:AC57 AE63 W79 W81 AE57 W53:W57 AE52:AE55 AC53:AC55 AB52:AB55 AA53:AA55 AA80:AC80 AE72:AE81 AA84:AC87 AE84:AE88">
      <formula1>"Si,No,Aplazada"</formula1>
    </dataValidation>
    <dataValidation type="list" allowBlank="1" showInputMessage="1" showErrorMessage="1" sqref="F31 F33 F23 F35 F17 F27 F25 F29 F41 F21 F37 F19 F39">
      <formula1>"1,2,3,4"</formula1>
    </dataValidation>
    <dataValidation type="list" allowBlank="1" showInputMessage="1" showErrorMessage="1" sqref="W84:W88 W52 W58:W61 W63:W65 W67:W70 W80 W74:W78">
      <formula1>"Si,No,Aplazada, Suspendida"</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Marzo 31 de 2017</vt:lpstr>
      <vt:lpstr>Abril 30 de 2017</vt:lpstr>
      <vt:lpstr>Mayo 31 de 2017</vt:lpstr>
      <vt:lpstr>Junio 30 de 2017</vt:lpstr>
      <vt:lpstr>Julio 31 de 2017</vt:lpstr>
      <vt:lpstr>Agosto 31 de 2017</vt:lpstr>
      <vt:lpstr>Septiembre 30 de 2017</vt:lpstr>
      <vt:lpstr>Octubre 31 de 2017</vt:lpstr>
      <vt:lpstr>Noviembre 30 de 2017</vt:lpstr>
      <vt:lpstr>Diciembre 30 de 2017</vt:lpstr>
      <vt:lpstr>'Junio 30 de 2017'!Área_de_impresión</vt:lpstr>
      <vt:lpstr>'Junio 30 de 2017'!Títulos_a_imprimir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 Auditoria</dc:title>
  <dc:creator>CVP Control Interno</dc:creator>
  <cp:keywords>Auditoria</cp:keywords>
  <cp:lastModifiedBy>Monica Andrea Bustamante Portela</cp:lastModifiedBy>
  <cp:lastPrinted>2018-02-15T16:50:55Z</cp:lastPrinted>
  <dcterms:created xsi:type="dcterms:W3CDTF">2015-02-13T17:35:03Z</dcterms:created>
  <dcterms:modified xsi:type="dcterms:W3CDTF">2018-02-15T16:51:06Z</dcterms:modified>
</cp:coreProperties>
</file>