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10.216.160.201\control interno\2023\19.04 INF.  DE GESTIÓN\PAAC\II Seguimiento 2023\Seguimiento\"/>
    </mc:Choice>
  </mc:AlternateContent>
  <xr:revisionPtr revIDLastSave="0" documentId="13_ncr:1_{85487FF5-77A4-4870-AF34-3CAC4B02DC13}" xr6:coauthVersionLast="47" xr6:coauthVersionMax="47" xr10:uidLastSave="{00000000-0000-0000-0000-000000000000}"/>
  <bookViews>
    <workbookView xWindow="-120" yWindow="-120" windowWidth="29040" windowHeight="15840" tabRatio="881" firstSheet="9" activeTab="12" xr2:uid="{00000000-000D-0000-FFFF-FFFF00000000}"/>
  </bookViews>
  <sheets>
    <sheet name="BD" sheetId="2" state="hidden" r:id="rId1"/>
    <sheet name="Hoja1" sheetId="29" r:id="rId2"/>
    <sheet name="PUBLICACION AL CIUDADANO" sheetId="26" r:id="rId3"/>
    <sheet name="INICIO" sheetId="21" r:id="rId4"/>
    <sheet name="OBJETIVOS" sheetId="23" r:id="rId5"/>
    <sheet name="FORMU" sheetId="28" state="hidden" r:id="rId6"/>
    <sheet name="ESTRUCTURA PAAC 2023" sheetId="27" r:id="rId7"/>
    <sheet name="1. GESTIÓN RIESGO CORRUPCIÓN" sheetId="20" r:id="rId8"/>
    <sheet name="2. RACIONALIZACIÓN DE TRÁMITES " sheetId="12" r:id="rId9"/>
    <sheet name="3. RENDICIÓN DE CUENTAS" sheetId="13" r:id="rId10"/>
    <sheet name="4. MECANISMO ATENCIÓN CIUDADANO" sheetId="14" r:id="rId11"/>
    <sheet name="5. TRANSPARENCIA" sheetId="24" r:id="rId12"/>
    <sheet name="6. INICIATIVAS ADICIONALES " sheetId="25" r:id="rId13"/>
    <sheet name="CONTROL DE CAMBIOS." sheetId="22" r:id="rId14"/>
  </sheets>
  <externalReferences>
    <externalReference r:id="rId15"/>
    <externalReference r:id="rId16"/>
    <externalReference r:id="rId17"/>
    <externalReference r:id="rId18"/>
  </externalReferences>
  <definedNames>
    <definedName name="_xlnm._FilterDatabase" localSheetId="7" hidden="1">'1. GESTIÓN RIESGO CORRUPCIÓN'!$A$8:$AW$17</definedName>
    <definedName name="_xlnm._FilterDatabase" localSheetId="9" hidden="1">'3. RENDICIÓN DE CUENTAS'!$A$9:$BA$40</definedName>
    <definedName name="_xlnm._FilterDatabase" localSheetId="10" hidden="1">'4. MECANISMO ATENCIÓN CIUDADANO'!$A$8:$BD$29</definedName>
    <definedName name="_xlnm._FilterDatabase" localSheetId="11" hidden="1">'5. TRANSPARENCIA'!$A$8:$AZ$39</definedName>
    <definedName name="_xlnm._FilterDatabase" localSheetId="12" hidden="1">'6. INICIATIVAS ADICIONALES '!$A$8:$AV$17</definedName>
    <definedName name="Alcance">BD!$B$4:$F$4</definedName>
    <definedName name="_xlnm.Print_Area" localSheetId="7">'1. GESTIÓN RIESGO CORRUPCIÓN'!$A$1:$AJ$4</definedName>
    <definedName name="_xlnm.Print_Area" localSheetId="9">'3. RENDICIÓN DE CUENTAS'!$A$1:$AI$39</definedName>
    <definedName name="Clasificacion" localSheetId="7">#REF!</definedName>
    <definedName name="Clasificacion" localSheetId="13">#REF!</definedName>
    <definedName name="Clasificacion">#REF!</definedName>
    <definedName name="Condiciones">BD!$B$14:$F$14</definedName>
    <definedName name="CONTROL">BD!$I$44:$J$46</definedName>
    <definedName name="Costo">BD!$B$2:$F$2</definedName>
    <definedName name="CRITERIORC" localSheetId="11">[1]BD!$D$57:$E$71</definedName>
    <definedName name="CRITERIORC" localSheetId="12">[1]BD!$D$57:$E$71</definedName>
    <definedName name="CRITERIORC" localSheetId="13">[2]BD!$D$57:$E$71</definedName>
    <definedName name="CRITERIORC">BD!$D$57:$E$71</definedName>
    <definedName name="DI" localSheetId="7">[3]INFORMACIÓN!#REF!</definedName>
    <definedName name="DI">[3]INFORMACIÓN!#REF!</definedName>
    <definedName name="Frecuencia" localSheetId="7">[3]Hoja1!$C$2:$C$8</definedName>
    <definedName name="Frecuencia" localSheetId="8">[3]Hoja1!$C$2:$C$8</definedName>
    <definedName name="Frecuencia" localSheetId="9">[3]Hoja1!$C$2:$C$8</definedName>
    <definedName name="Frecuencia" localSheetId="10">[3]Hoja1!$C$2:$C$8</definedName>
    <definedName name="Frecuencia" localSheetId="11">[3]Hoja1!$C$2:$C$8</definedName>
    <definedName name="Frecuencia" localSheetId="12">[3]Hoja1!$C$2:$C$8</definedName>
    <definedName name="Frecuencia" localSheetId="13">[3]Hoja1!$C$2:$C$8</definedName>
    <definedName name="Frecuencia">BD!$B$13:$F$13</definedName>
    <definedName name="GSST">BD!$B$7:$F$7</definedName>
    <definedName name="Herramienta">[3]Hoja1!$E$2:$E$10</definedName>
    <definedName name="Ocurrencia">BD!$B$12:$F$12</definedName>
    <definedName name="Operatividad">BD!$B$5:$F$5</definedName>
    <definedName name="Procesos" localSheetId="7">#REF!</definedName>
    <definedName name="Procesos" localSheetId="13">#REF!</definedName>
    <definedName name="Procesos">#REF!</definedName>
    <definedName name="RCVR">BD!$D$57:$F$71</definedName>
    <definedName name="RCVRI">BD!$F$57:$G$71</definedName>
    <definedName name="SGA">BD!$B$6:$F$6</definedName>
    <definedName name="Tendencia">[3]Hoja1!$D$2:$D$4</definedName>
    <definedName name="Tiempo">BD!$B$3:$F$3</definedName>
    <definedName name="Tipo" localSheetId="7">[3]Hoja1!$A$2:$A$8</definedName>
    <definedName name="Tipo" localSheetId="8">[3]Hoja1!$A$2:$A$8</definedName>
    <definedName name="Tipo" localSheetId="9">[3]Hoja1!$A$2:$A$8</definedName>
    <definedName name="Tipo" localSheetId="10">[3]Hoja1!$A$2:$A$8</definedName>
    <definedName name="Tipo" localSheetId="11">[3]Hoja1!$A$2:$A$8</definedName>
    <definedName name="Tipo" localSheetId="12">[3]Hoja1!$A$2:$A$8</definedName>
    <definedName name="Tipo" localSheetId="13">[3]Hoja1!$A$2:$A$8</definedName>
    <definedName name="TIPO">BD!$A$28:$A$34</definedName>
    <definedName name="_xlnm.Print_Titles" localSheetId="7">'1. GESTIÓN RIESGO CORRUPCIÓN'!#REF!</definedName>
    <definedName name="Trazabilidad">BD!$B$15:$F$15</definedName>
    <definedName name="VALOR" localSheetId="11">[1]BD!$D$25:$E$49</definedName>
    <definedName name="VALOR" localSheetId="12">[1]BD!$D$25:$E$49</definedName>
    <definedName name="VALOR" localSheetId="13">[2]BD!$D$25:$E$49</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29" l="1"/>
  <c r="L5" i="29"/>
  <c r="K5" i="29"/>
  <c r="J5" i="29"/>
  <c r="P36" i="29"/>
  <c r="G10" i="29"/>
  <c r="F10" i="29"/>
  <c r="E10" i="29"/>
  <c r="D10" i="29"/>
  <c r="L9" i="29"/>
  <c r="K9" i="29"/>
  <c r="J9" i="29"/>
  <c r="M9" i="29" s="1"/>
  <c r="L8" i="29"/>
  <c r="K8" i="29"/>
  <c r="J8" i="29"/>
  <c r="L7" i="29"/>
  <c r="K7" i="29"/>
  <c r="J7" i="29"/>
  <c r="L6" i="29"/>
  <c r="K6" i="29"/>
  <c r="J6" i="29"/>
  <c r="L4" i="29"/>
  <c r="K4" i="29"/>
  <c r="J4" i="29"/>
  <c r="M4" i="29" s="1"/>
  <c r="F11" i="29" l="1"/>
  <c r="M8" i="29"/>
  <c r="M7" i="29"/>
  <c r="M6" i="29"/>
  <c r="G11" i="29"/>
  <c r="E11" i="29"/>
  <c r="J10" i="29"/>
  <c r="K10" i="29"/>
  <c r="L10" i="29"/>
  <c r="M10" i="29" l="1"/>
  <c r="W28" i="13" l="1"/>
  <c r="W27" i="13"/>
  <c r="W20" i="24" l="1"/>
  <c r="A10" i="25"/>
  <c r="U5" i="24" l="1" a="1"/>
  <c r="U5" i="24" s="1"/>
  <c r="R40" i="13" l="1"/>
  <c r="J15" i="14" l="1"/>
  <c r="J28" i="13"/>
  <c r="J27" i="13"/>
  <c r="M67" i="2" l="1"/>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Dirección General - Sala de Juntas</author>
    <author>Sandra Milena Andrade Murillo</author>
  </authors>
  <commentList>
    <comment ref="C15" authorId="0" shapeId="0" xr:uid="{00000000-0006-0000-0A00-000001000000}">
      <text>
        <r>
          <rPr>
            <b/>
            <sz val="9"/>
            <color indexed="81"/>
            <rFont val="Tahoma"/>
            <family val="2"/>
          </rPr>
          <t>Dirección General - Sala de Juntas: dejar la periodicidad inicial</t>
        </r>
      </text>
    </comment>
    <comment ref="V19" authorId="1" shapeId="0" xr:uid="{C3C555DB-68F2-4068-9215-A99D898B33A6}">
      <text>
        <r>
          <rPr>
            <b/>
            <sz val="9"/>
            <color indexed="81"/>
            <rFont val="Tahoma"/>
            <family val="2"/>
          </rPr>
          <t>Sandra Milena Andrade Murillo:</t>
        </r>
        <r>
          <rPr>
            <sz val="9"/>
            <color indexed="81"/>
            <rFont val="Tahoma"/>
            <family val="2"/>
          </rPr>
          <t xml:space="preserve">
preguntar acta a Erika </t>
        </r>
      </text>
    </comment>
    <comment ref="AJ19" authorId="1" shapeId="0" xr:uid="{00000000-0006-0000-0A00-000003000000}">
      <text>
        <r>
          <rPr>
            <b/>
            <sz val="9"/>
            <color indexed="81"/>
            <rFont val="Tahoma"/>
            <family val="2"/>
          </rPr>
          <t>Sandra Milena Andrade Murillo:</t>
        </r>
        <r>
          <rPr>
            <sz val="9"/>
            <color indexed="81"/>
            <rFont val="Tahoma"/>
            <family val="2"/>
          </rPr>
          <t xml:space="preserve">
preguntar acta a Erika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<sst xmlns="http://schemas.openxmlformats.org/spreadsheetml/2006/main" count="3183" uniqueCount="1301">
  <si>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</si>
  <si>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</si>
  <si>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</si>
  <si>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</si>
  <si>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</si>
  <si>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</si>
  <si>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</si>
  <si>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</si>
  <si>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</si>
  <si>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</si>
  <si>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</si>
  <si>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</si>
  <si>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</si>
  <si>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</si>
  <si>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</si>
  <si>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</si>
  <si>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</si>
  <si>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</si>
  <si>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</si>
  <si>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</si>
  <si>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</si>
  <si>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</si>
  <si>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</si>
  <si>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</si>
  <si>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</si>
  <si>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</si>
  <si>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</si>
  <si>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</si>
  <si>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</si>
  <si>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</si>
  <si>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</si>
  <si>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</si>
  <si>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</si>
  <si>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</si>
  <si>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</si>
  <si>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</si>
  <si>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</si>
  <si>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</si>
  <si>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</si>
  <si>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</si>
  <si>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</si>
  <si>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</si>
  <si>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</si>
  <si>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</si>
  <si>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</si>
  <si>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</si>
  <si>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</si>
  <si>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</si>
  <si>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</si>
  <si>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</si>
  <si>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</si>
  <si>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</si>
  <si>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</si>
  <si>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</si>
  <si>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</si>
  <si>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</si>
  <si>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</si>
  <si>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</si>
  <si>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</si>
  <si>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</si>
  <si>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</si>
  <si>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</si>
  <si>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</si>
  <si>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</si>
  <si>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</si>
  <si>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</si>
  <si>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</si>
  <si>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</si>
  <si>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</si>
  <si>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</si>
  <si>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</si>
  <si>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</si>
  <si>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</si>
  <si>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</si>
  <si>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</si>
  <si>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</si>
  <si>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</si>
  <si>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</si>
  <si>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</si>
  <si>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</si>
  <si>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</si>
  <si>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</si>
  <si>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</si>
  <si>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</si>
  <si>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</si>
  <si>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</si>
  <si>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</si>
  <si>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</si>
  <si>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</si>
  <si>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</si>
  <si>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</si>
  <si>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</si>
  <si>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</si>
  <si>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</si>
  <si>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</si>
  <si>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</si>
  <si>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</si>
  <si>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</si>
  <si>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</si>
  <si>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</si>
  <si>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</si>
  <si>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</si>
  <si>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</si>
  <si>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</si>
  <si>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</si>
  <si>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</si>
  <si>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</si>
  <si>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</si>
  <si>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</si>
  <si>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</si>
  <si>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</si>
  <si>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</si>
  <si>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</si>
  <si>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</si>
  <si>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</si>
  <si>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</si>
  <si>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</si>
  <si>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</si>
  <si>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</si>
  <si>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</si>
  <si>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</si>
  <si>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</si>
  <si>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</si>
  <si>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</si>
  <si>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</si>
  <si>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</si>
  <si>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</si>
  <si>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FORTALECIMIENTO DE LOS CANALES DE ATENCIÓN</t>
  </si>
  <si>
    <t>TALENTO HUMANO</t>
  </si>
  <si>
    <t>NORMATIVO Y PROCIDEMENTAL</t>
  </si>
  <si>
    <t>RELACIONAMIENTO CON EL CIUDADANO</t>
  </si>
  <si>
    <t>PETICIONES, QUEJAS, RECLAMOS, SUGERENCIAS Y DENUNCIAS</t>
  </si>
  <si>
    <t>LINEAMIENTOS DE TRANSPARENCIA PASIVA</t>
  </si>
  <si>
    <t>ELABORACIÓN DE LOS INSTRUMENTOS DE GESTIÓN DE LA INFORMACIÓN</t>
  </si>
  <si>
    <t>CRITERIO DIFERENCIAL DE ACCESIBILIDAD</t>
  </si>
  <si>
    <t>MONITOREO DEL ACCESO A LA INFORMACIÓN PÚBLICA</t>
  </si>
  <si>
    <t>ACTIVIDAD</t>
  </si>
  <si>
    <t>META O
PRODUCTO</t>
  </si>
  <si>
    <t>Fin
dd/mm/aa</t>
  </si>
  <si>
    <t>FECHA</t>
  </si>
  <si>
    <t>CAMBIO REALIZADO</t>
  </si>
  <si>
    <t xml:space="preserve">CAJA DE LA VIVIENDA POPULAR </t>
  </si>
  <si>
    <t xml:space="preserve">ACTIVIDAD </t>
  </si>
  <si>
    <t>SUBCOMPONENTE</t>
  </si>
  <si>
    <t>Código: 208-PLA-Ft-05</t>
  </si>
  <si>
    <t>PLAN ANTICORRUPCIÓN Y DE ATENCIÓN AL CIUDADANO</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</si>
  <si>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</si>
  <si>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</si>
  <si>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</si>
  <si>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</si>
  <si>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</si>
  <si>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</si>
  <si>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</si>
  <si>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</si>
  <si>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1 : GESTIÓN DEL RIESGO DE CORRUPCIÓN - MAPA DE RIESGOS DE CORRUPCIÓN</t>
  </si>
  <si>
    <t>COMPONENTE No. 4 : MECANISMOS PARA MEJORAR LA ATENCIÓN AL CIUDADANO</t>
  </si>
  <si>
    <t>COMPONENTE NO. 1. GESTIÓN DEL RIESGO DE CORRUPCIÓN - MAPA DE RIESGOS DE CORRUPCIÓN</t>
  </si>
  <si>
    <t xml:space="preserve">VERSIÓN </t>
  </si>
  <si>
    <t>NOMBRE DEL TRÁMITE</t>
  </si>
  <si>
    <t>% Avance</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</si>
  <si>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</si>
  <si>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</si>
  <si>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</si>
  <si>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</si>
  <si>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</si>
  <si>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</si>
  <si>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</si>
  <si>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</si>
  <si>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</si>
  <si>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</si>
  <si>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</si>
  <si>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</si>
  <si>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</si>
  <si>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</si>
  <si>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</si>
  <si>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</si>
  <si>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</si>
  <si>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</si>
  <si>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</si>
  <si>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</si>
  <si>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</si>
  <si>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</si>
  <si>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</si>
  <si>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</si>
  <si>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</si>
  <si>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</si>
  <si>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</si>
  <si>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</si>
  <si>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N°</t>
  </si>
  <si>
    <t>Versión: 11</t>
  </si>
  <si>
    <t>Vigente desde: 30/04/2021</t>
  </si>
  <si>
    <t xml:space="preserve">                                                                                                                                                          PLAN ANTICORRUPCIÓN Y DE ATENCIÓN AL CIUDADANO </t>
  </si>
  <si>
    <t xml:space="preserve">                                                       PLAN ANTICORRUPCIÓN Y DE ATENCIÓN AL CIUDADANO</t>
  </si>
  <si>
    <t xml:space="preserve">                                                                                       PLAN ANTICORRUPCIÓN Y DE ATENCIÓN AL CIUDADANO </t>
  </si>
  <si>
    <t>Evaluación de la estrategia de rendición de cuentas de la vigencia 2022 identificando opciones de mejora en sus diferentes componentes.</t>
  </si>
  <si>
    <t>Promover espacios de diálogos, espacios de participación y rendición de cuentas  para socializar y posicionar el proyecto Plan Terrazas.</t>
  </si>
  <si>
    <t>Convocar  a los Comités Veedores de las obras adelantadas por el Piloto Plan Terrazas, para la socialización y complementación del plan de gestión social en su territorio.</t>
  </si>
  <si>
    <t>Realizar campañas y jornadas de sensibilización en la fase de vinculación de familias al proceso de titulación y generar espacios de evaluación y de entrega pública de títulos a aquellas familias beneficiaras  durante la vigencia 2022.</t>
  </si>
  <si>
    <t>Mantener actualizada la base de datos de direcciones o correos electrónicos de los beneficiarios vinculados al Programa de Reasentamientos desde el 2020, con el fin de evitar demoras en las notificaciones de los actos administrativos y agilizar los procesos.</t>
  </si>
  <si>
    <t>Informe de recorrido de reconocimiento institucional</t>
  </si>
  <si>
    <t>Formular e implementar el Plan de Integridad de la CVP</t>
  </si>
  <si>
    <t xml:space="preserve">Acuerdos de Gestión   publicados </t>
  </si>
  <si>
    <t>Subdirección Administrativa - Gestión Documental</t>
  </si>
  <si>
    <t xml:space="preserve">Documentos aprobados, publicados y socializados </t>
  </si>
  <si>
    <t>Realizar seguimiento a la Implementación del Programa de Gestión Documental Plan Institucional de Archivos y Plan Institucional de Archivos - PINAR</t>
  </si>
  <si>
    <t>Informes de seguimiento trimestrales al PGD y PINAR</t>
  </si>
  <si>
    <t xml:space="preserve">Informe estadístico de atención de solicitudes, consultas y préstamos del archivo Central </t>
  </si>
  <si>
    <t>Gestionar las solicitudes realizadas por los diferentes usuarios del sistema Orfeo, en relación a: Asesorías, creación, modificación, eliminación de usuario y reportes.</t>
  </si>
  <si>
    <t>Verificar la elaboración y la publicación del Plan Anticorrupción y de Atención al Ciudadano</t>
  </si>
  <si>
    <t>Asesoría de Control Interno</t>
  </si>
  <si>
    <t>Informes publicados en la página web de la Entidad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</si>
  <si>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</si>
  <si>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</si>
  <si>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</si>
  <si>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Oficina Asesora de Comunicaciones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</si>
  <si>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</si>
  <si>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</si>
  <si>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 xml:space="preserve">Publicar información para los archivos remitidos desde Servicio al Ciudadano, en cuanto a Informes de Satisfacción de Servicio al Ciudadano, Oportunidad de Respuesta a las PQRSD, Informe Mensual de PQRSD, entre otros de la Entidad. </t>
  </si>
  <si>
    <t>Esquema de Publicación actualizado</t>
  </si>
  <si>
    <t>Fortalecer la interacción de la población en situación de discapacidad con las herramientas implementada para la accesibilidad a los contenidos de la Página Web de la Caja de la Vivienda Popular y realizar su respectivo seguimiento.</t>
  </si>
  <si>
    <t xml:space="preserve">Verificar de manera trimestral  la coherencia y actualización de información publicada en la página web de la entidad. </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</si>
  <si>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</si>
  <si>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</si>
  <si>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1 Instrumento o herramienta semestral de medición</t>
  </si>
  <si>
    <t>Fortalecer de manera  permanente a los usuarios funcionales de la entidad de Bogotá te escucha, sobre el manejo del Sistema Distrital de Quejas y Soluciones - Bogotá te escucha</t>
  </si>
  <si>
    <t>Consolidar mensualmente las estadísticas de las  PQRSD recibidas por la Caja de la Vivienda Popular.</t>
  </si>
  <si>
    <t xml:space="preserve">Elaborar reporte mensual de Solicitudes de Información Pública con tiempos de respuesta </t>
  </si>
  <si>
    <t>Doce (12) informes sobre la Gestión y Oportunidad de Respuestas a las PQRSD generados durante la vigencia 2020</t>
  </si>
  <si>
    <t>Gestionar la efectiva publicación de los diferentes informes que genera el proceso de Servicio al Ciudadano en el portal web de la Entidad.</t>
  </si>
  <si>
    <t xml:space="preserve">Política de Administración de Riesgos </t>
  </si>
  <si>
    <t>COMPONENTE  No. 3 : ESTRATEGIA DE RENDICIÓN DE CUENTAS</t>
  </si>
  <si>
    <t xml:space="preserve">SUBCOMPONENTE
</t>
  </si>
  <si>
    <t>RESPONSABLES</t>
  </si>
  <si>
    <t>CORRESPONSABLES</t>
  </si>
  <si>
    <t>Componente Rendición de Cuentas PAAC publicado</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</si>
  <si>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</si>
  <si>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</si>
  <si>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</si>
  <si>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Informe Final del Proceso Rendición de Cuentas remitido a la Veeduría Distrital</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</si>
  <si>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</si>
  <si>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</si>
  <si>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Campañas informativas y Sensibilizaciones - Espacios de entrega pública de títulos y de evaluación. Soportes de campaña informativa 
Reporte e informe  trimestral de seguimiento al Plan de Acción de Participación Ciudadana</t>
  </si>
  <si>
    <t>Identificar y generar opciones de mejora a la estrategia de rendición de cuentas mediante la realización y  seguimiento al ejercicio de autodiagnóstico de Rendición de Cuentas del DAFP</t>
  </si>
  <si>
    <t>Cuatro sensibilizaciones (4); Piezas de comunicación y evidencias visuales de las sensibilizaciones  
Listados Asistencia y/o
Métricas</t>
  </si>
  <si>
    <t>Seguimiento trimestral indicador de participación ciudadana y rendición de cuentas (3 seguimientos)</t>
  </si>
  <si>
    <t>EVALUACIÓN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</si>
  <si>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</si>
  <si>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</si>
  <si>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Indicadores</t>
  </si>
  <si>
    <t>SEGUIMIENTO A LA GESTIÓN POR PROCESOS - INDICADORES DE GESTIÓN</t>
  </si>
  <si>
    <t>META O PRODUCTO</t>
  </si>
  <si>
    <t>FECHA PROGRAMADA</t>
  </si>
  <si>
    <t>ACTIVIDADES</t>
  </si>
  <si>
    <t>Banner de interacción en la página Web y seguimiento a la herramienta.
2 informes al año de métricas de la herramienta publicada en la página web</t>
  </si>
  <si>
    <t>Archivos de ejecución presupuestal en CSV
Ruta de publicación</t>
  </si>
  <si>
    <t>Informes Publicados
Publicación en la Página Web de la Entidad</t>
  </si>
  <si>
    <t>SITUACIÓN ACTUAL</t>
  </si>
  <si>
    <t>MEJORA A IMPLEMENTAR</t>
  </si>
  <si>
    <t>BENEFICIO AL CIUDADANO Y/O ENTIDAD</t>
  </si>
  <si>
    <t>TIPO</t>
  </si>
  <si>
    <t>FECHA FINALIZACIÓN</t>
  </si>
  <si>
    <t>Seguimiento</t>
  </si>
  <si>
    <t>Formulación</t>
  </si>
  <si>
    <t>N/A</t>
  </si>
  <si>
    <t>Política de Administración de Riesgos actualizada (en caso que se requiera de actualización o ajuste) publicada en la pagina web y carpeta de calidad</t>
  </si>
  <si>
    <t>Mejorar la capacidad de respuesta de los Integrantes del equipo de Atención la Ciudadano, en relación con el procedimiento y estado de los pagos a los beneficiarios, con el fin de mejorar la atención a los ciudadanos.</t>
  </si>
  <si>
    <t>Cuatro (4) Informes trimestral con los resultados de la medición y propuesta de acciones de mejora</t>
  </si>
  <si>
    <t>Actualización quincenal de Archivo de Excel compartido con información de pagos.</t>
  </si>
  <si>
    <t>Proveer información actualizada sobre el estado de los pagos a beneficiarios, al equipo Atención al Ciudadano, en relación con el procedimiento y estado de los pagos a los beneficiarios, con el fin de mejorar la atención a los ciudadanos.</t>
  </si>
  <si>
    <t>Documentos del proceso Servicio al ciudadano, publicados en la carpeta de Calidad, cuando se requiera</t>
  </si>
  <si>
    <t>Dos (2) Capacitaciones sobre la gestión de peticiones en el Sistema Distrital de Quejas y Soluciones - Bogotá te escucha. (Listado de Asistencia y Actas de Reunión)</t>
  </si>
  <si>
    <t>Evaluación y Viabilidad para la virtualización del trámite y/u OPA´S.
Requerimientos / Respuestas oportunas</t>
  </si>
  <si>
    <t>Pieza Gráfica y productos audiovisuales 
Evidencias de divulgación en todos los canales institucionales</t>
  </si>
  <si>
    <t>Informe de solicitudes realizadas y gestiones adelantadas desde el proceso de gestión documental (Informe trimestral)</t>
  </si>
  <si>
    <t>Informes de atención a solicitudes de consultas y préstamos del archivo central (Informe trimestral)</t>
  </si>
  <si>
    <t>Todos los procesos de la entidad involucrados</t>
  </si>
  <si>
    <t>Aplicar encuestas de medición de la satisfacción a los beneficiarios de los programas de la Caja de la Vivienda Popular.</t>
  </si>
  <si>
    <t>5 Actividades de socialización, (Listados de asistencia, registro fotográfico)</t>
  </si>
  <si>
    <t>Realizar actividades de socialización a los ciudadanos, sobre los programas y servicios de la CVP que aplique y los canales de atención dispuestos para el trámite y gestión de sus procesos.</t>
  </si>
  <si>
    <t xml:space="preserve">Archivo en Excel y el Sistema de Información con la base de datos de beneficiarios actualizada. </t>
  </si>
  <si>
    <t>Mejorar la capacidad de respuesta de los Integrantes del equipo de Atención al Ciudadano, mediante el fortalecimiento de la aplicación de los procedimientos del proceso.</t>
  </si>
  <si>
    <t>Capacitaciones al equipo de Atención al Ciudadano. (1 para cada cuatrimestre vencido).
Listados de Asistencia a capacitaciones.</t>
  </si>
  <si>
    <t>Revisar de manera semestral la pertinencia de la documentación del proceso Servicio al Ciudadano, que permita incentivar la mejora continua del mismo.</t>
  </si>
  <si>
    <t>Consolidar mensualmente las estadísticas de asistencia por canales de atención para la ciudadanía atendida por parte del proceso de Servicio al ciudadano</t>
  </si>
  <si>
    <t>Revisar y actualizar la política de riesgos de la CVP, en los casos que sea necesario, bajo la metodología planteada por el DAFP en su Guía para la administración del riesgo y el diseño de controles en entidades públicas - versión vigente</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</si>
  <si>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</si>
  <si>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</si>
  <si>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</si>
  <si>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Oficina Asesora de Comunicaciones - Proceso Gestión de Comunicaciones</t>
  </si>
  <si>
    <t>Aportar al posicionamiento de Bogotá como epicentro de paz y reconciliación
mediante acciones que permitan la atención de Víctimas del Conflicto Armado</t>
  </si>
  <si>
    <t>Difusión de la pieza comunicativa en los medios de comunicación de la CVP</t>
  </si>
  <si>
    <t>Campaña diseñada
Acciones de ejecución (Piezas de comunicación, entre otros)</t>
  </si>
  <si>
    <t xml:space="preserve">Cronograma de las actividades 
Piezas gráficas y productos audiovisuales </t>
  </si>
  <si>
    <t>Subdirección Administrativa - Proceso Gestión de Talento Humano</t>
  </si>
  <si>
    <t>Desarrollar una acción de diálogo o consulta a la ciudadanía y grupos de valor de la entidad  para identificar los temas, demandas e intereses sobre los cuales la ciudadanía quiere profundizar y dialogar en la audiencia de rendición de cuentas  de la entidad.</t>
  </si>
  <si>
    <t>Actividades de difusión masivas realizadas en los medios de comunicación de la CVP, al menos una (1) semestral</t>
  </si>
  <si>
    <t>Informe trimestral del Plan de Acción de Participación Ciudadana - PAPC-</t>
  </si>
  <si>
    <t>Seguimiento trimestral Plan de Acción de Participación Ciudadana. 
Informe trimestral de las actividades proyectadas</t>
  </si>
  <si>
    <t>Generar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</si>
  <si>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</si>
  <si>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</si>
  <si>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Socializar la información y trámites de los procedimientos de la Dirección de Reasentamientos y la Dirección de Mejoramiento de Vivienda conforme a las acciones concertadas con la Mesa para la Participación Efectiva de Víctimas y la Mesa de Víctimas Indígenas</t>
  </si>
  <si>
    <t>Seguimiento trimestral al indicador  de participación ciudadana y rendición de cuentas del proceso de gestión estratégica</t>
  </si>
  <si>
    <t>Evaluación de la estrategia de rendición de cuentas de la vigencia 2022</t>
  </si>
  <si>
    <t>Realizar un (1) recorrido de reconocimiento institucional con los voceros de la comunidad de Arboleda Santa Teresita.</t>
  </si>
  <si>
    <t>Realizar publicación de los Acuerdos de Gestión de los Gerentes públicos de la entidad vigentes, en las etapas de concertación, seguimiento y evaluación.</t>
  </si>
  <si>
    <t>Documento o Lista de verificación aplicada</t>
  </si>
  <si>
    <t>Conjuntos de Datos Abiertos actualizados</t>
  </si>
  <si>
    <t>Publicación y Pantallazo del conjunto de datos abiertos publicados en el portal correspondiente para tal fin</t>
  </si>
  <si>
    <t>Informes mensuales de disponibilidad de los servicios de conectividad</t>
  </si>
  <si>
    <t>Divulgar y Publicar mensualmente en medios de comunicación institucionales, piezas visuales con información para la ciudadanía, en la que se comunica la gratuidad de los servicios (principios de gratuidad y canales de respuesta, según la Ley de 1712 de 2014).</t>
  </si>
  <si>
    <t xml:space="preserve">Actividad trimestral de divulgación
Piezas Gráficas con contenidos de Transparencia divulgadas. (Imágenes, videos, piezas gráficas, canales de comunicación institucionales, de acuerdo a la actividad programada.)
</t>
  </si>
  <si>
    <t>Socializar a través de diferentes medios de comunicación los lineamientos de la Ley de Transparencia a los Servidores y Contratistas de la Caja de la Vivienda Popular y Ciudadanía en general trimestralmente.</t>
  </si>
  <si>
    <t>Elaborar informes de Gestión y Oportunidad de Respuestas de las PQRSD que recibe la Caja de la Vivienda Popular</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</si>
  <si>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</si>
  <si>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</si>
  <si>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Matriz de activos de información</t>
  </si>
  <si>
    <t>Índice de información clasificada y reservada</t>
  </si>
  <si>
    <t>Actualizar de forma trimestral el Esquema de publicación de información en la página Web.</t>
  </si>
  <si>
    <t xml:space="preserve">Diligenciar y publicar mensualmente el registro de publicaciones en la página web de la Entidad </t>
  </si>
  <si>
    <t xml:space="preserve">Registro de publicaciones en la página web de la Entidad </t>
  </si>
  <si>
    <t>Publicar mensualmente en datos abiertos la ejecución presupuestal y modificaciones del presupuesto de la CVP en el botón de transparencia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</si>
  <si>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</si>
  <si>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</si>
  <si>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Verificar el cumplimiento de los ítems de la Matriz de la Ley 1712 de 2014 y la resolución 1519 de 2020, en el Botón de Transparencia de la Página Web de la Entidad, cumpliendo así la Normatividad vigente.</t>
  </si>
  <si>
    <t>Un (1) acta de verificación semestral</t>
  </si>
  <si>
    <t>Treinta y seis (36) informes publicados durante la vigencia 2022</t>
  </si>
  <si>
    <t>Todos los Procesos Misionales</t>
  </si>
  <si>
    <t>Dirección de Gestión Corporativa y CID - Proceso Servicio al Ciudadano</t>
  </si>
  <si>
    <t>Oficina Asesora de Planeación - Gestión Estratégica</t>
  </si>
  <si>
    <t>Dirección de Reasentamientos - Equipo Administrativo - Proceso Reasentamientos</t>
  </si>
  <si>
    <t>Dirección Reasentamientos - Equipo Financiero - Proceso Reasentamientos</t>
  </si>
  <si>
    <t>Dirección de Urbanizaciones y Titulación - Proceso Urbanizaciones y Titulación</t>
  </si>
  <si>
    <t>Dirección Mejoramiento de Barrios - Proceso Mejoramiento de Barrios</t>
  </si>
  <si>
    <t>Dirección Mejoramiento de Vivienda - Proceso Mejoramiento Vivienda</t>
  </si>
  <si>
    <t>Dirección de Reasentamientos - Equipo de Resiliencia - Proceso Reasentamientos</t>
  </si>
  <si>
    <t xml:space="preserve">                       PLAN ANTICORRUPCIÓN Y DE ATENCIÓN AL CIUDADANO </t>
  </si>
  <si>
    <t>Oficina Asesora de Planeación - Proceso Gestión Estratégica</t>
  </si>
  <si>
    <t>Vigente desde: 31/01/2022</t>
  </si>
  <si>
    <t>Versión: 12</t>
  </si>
  <si>
    <t>Todos los Responsables de procesos</t>
  </si>
  <si>
    <t>Documento (Presentación) con las observaciones y respuestas publicado en la página web.
Soporte de envío de correos electrónicos a los ciudadanas que participaron, si aplica</t>
  </si>
  <si>
    <t>Cronograma de actividades de fortalecimiento de la página web.</t>
  </si>
  <si>
    <t>Oficina Asesora de Planeación - Proceso Gestión Estratégica
Oficina Asesora de Comunicaciones - Proceso Gestión de Comunicaciones</t>
  </si>
  <si>
    <t xml:space="preserve">Subdirección Financiera - Proceso Gestión Financiera </t>
  </si>
  <si>
    <t>Oficina Asesora de Comunicaciones - Proceso Gestión de Comunicaciones
Direcciones Técnicas Misionales</t>
  </si>
  <si>
    <t>Direcciones Técnicas Misionales</t>
  </si>
  <si>
    <t>Dirección de Reasentamientos - Equipo de Resiliencia - Proceso Reasentamientos
Dirección Mejoramiento de Vivienda - Proceso Mejoramiento de Vivienda</t>
  </si>
  <si>
    <t>Dirección de Reasentamientos - Proceso Reasentamientos</t>
  </si>
  <si>
    <t xml:space="preserve">Estrategia anual de producción, divulgación y socialización de los escenarios o eventos de participación ciudadana y rendición de cuentas
Campañas cuatrimestrales para divulgar a través de las redes sociales, página web, canales internos y externos de comunicación, donde los grupos de valor podrán informarse, diligenciar formularios o hacer consultas sobre temas relacionados sobre la rendición de cuentas. </t>
  </si>
  <si>
    <t>Dirección de Reasentamientos - Proceso Reasentamientos
Dirección Mejoramiento de Vivienda - Proceso Mejoramiento Vivienda</t>
  </si>
  <si>
    <t>Oficina de Tecnologías de la Información y Comunicaciones TIC - Proceso Gestión de Tecnología de la Información y Comunicaciones</t>
  </si>
  <si>
    <t>Oficina Asesora de Planeación - Gestión Estratégica
Oficina Asesora de Comunicaciones - Proceso Gestión de Comunicaciones
Oficina de Tecnologías de la Información y Comunicaciones TIC - Proceso Gestión de Tecnología de la Información y Comunicaciones</t>
  </si>
  <si>
    <t>Subdirección Financiera - 
Líder Profesional Presupuesto - Proceso de Gestión Financiera</t>
  </si>
  <si>
    <t>Fecha de Actualización: 30 de abril de 2022</t>
  </si>
  <si>
    <t xml:space="preserve">                     </t>
  </si>
  <si>
    <t xml:space="preserve">                                  PLAN ANTICORRUPCIÓN Y DE ATENCIÓN AL CIUDADANO</t>
  </si>
  <si>
    <t>NA</t>
  </si>
  <si>
    <t>Fecha de Actualización: 31 de enero de 2022</t>
  </si>
  <si>
    <t xml:space="preserve">  PLAN ANTICORRUPCIÓN Y DE ATENCIÓN AL CIUDADANO </t>
  </si>
  <si>
    <t xml:space="preserve">            PLAN ANTICORRUPCIÓN Y DE ATENCIÓN AL CIUDADANO </t>
  </si>
  <si>
    <t>Diseñar y ejecutar una actividad dirigida a los colaboradores de la entidad que les permita visitar y conocer de primera mano los territorios, la población beneficiaria y las transformaciones que genera el trabajo de los programas misionales de la CVP.</t>
  </si>
  <si>
    <t>.</t>
  </si>
  <si>
    <t>“% de avance de Actividades</t>
  </si>
  <si>
    <t>FECHA DE INICIO</t>
  </si>
  <si>
    <t>FECHA FINALIZACION</t>
  </si>
  <si>
    <t>% Avance de las actividades</t>
  </si>
  <si>
    <t>% Avance actividades</t>
  </si>
  <si>
    <t xml:space="preserve">Fecha de Actualización: </t>
  </si>
  <si>
    <t>% de avance de Actividades</t>
  </si>
  <si>
    <t>Implementar la fase del modelo de Gestión documental y Administración de Archivos  -MGDA y del Sistema Integrado de Gestión Documental  y Archivos  - SIGA</t>
  </si>
  <si>
    <t>Versión: 13</t>
  </si>
  <si>
    <t>Código: 208-GE-Ft-05</t>
  </si>
  <si>
    <t xml:space="preserve">                                                                                                                                                                                    PLAN ANTICORRUPCIÓN Y DE ATENCIÓN AL CIUDADANO </t>
  </si>
  <si>
    <t>Fecha de Actualización: Primer seguimiento con corte a 30 de abril de 2022</t>
  </si>
  <si>
    <t xml:space="preserve">     PLAN ANTICORRUPCIÓN Y DE ATENCIÓN AL CIUDADANO </t>
  </si>
  <si>
    <t>CAJA DE VIVIENDA POPULAR</t>
  </si>
  <si>
    <t>Revisar y actualizar el Menú Participa sobre participación ciudadana en la gestión pública, conforme a la Resolución 1519 de 2020 y los lineamientos dados por el Departamento Administrativo de la Función Pública</t>
  </si>
  <si>
    <t xml:space="preserve">                                            </t>
  </si>
  <si>
    <t xml:space="preserve">           PLAN ANTICORRUPCIÓN Y DE ATENCIÓN AL CIUDADANO</t>
  </si>
  <si>
    <t>Realizar campaña de difusión, con el fin de reforzar en los colaboradores de la entidad, la apropiación  de los valores adoptados por la CVP mediante la Resolución No. 3289 del 31-08-2018.</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</si>
  <si>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</si>
  <si>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 xml:space="preserve">                        </t>
  </si>
  <si>
    <t xml:space="preserve">                               PLAN ANTICORRUPCIÓN Y DE ATENCIÓN AL CIUDADANO</t>
  </si>
  <si>
    <r>
      <t xml:space="preserve">SEGUIMIENTO - PRIMER CUATRIMESTRE
</t>
    </r>
    <r>
      <rPr>
        <sz val="11"/>
        <rFont val="Arial"/>
        <family val="2"/>
      </rPr>
      <t>(Responsables del Proceso)</t>
    </r>
  </si>
  <si>
    <r>
      <t xml:space="preserve">SEGUIMIENTO - SEGUNDO CUATRIMESTRE
</t>
    </r>
    <r>
      <rPr>
        <sz val="11"/>
        <rFont val="Arial"/>
        <family val="2"/>
      </rPr>
      <t>(Responsables del Proceso)</t>
    </r>
  </si>
  <si>
    <r>
      <t xml:space="preserve">Número y Nombre de la Evidencia
</t>
    </r>
    <r>
      <rPr>
        <sz val="11"/>
        <rFont val="Arial"/>
        <family val="2"/>
      </rPr>
      <t>(De acuerdo a la carpeta de evidencias)</t>
    </r>
  </si>
  <si>
    <r>
      <t xml:space="preserve">INFORMACIÓN DE CALIDAD Y EN LENGUAJE COMPRENSIBLE 
</t>
    </r>
    <r>
      <rPr>
        <sz val="11"/>
        <color theme="1"/>
        <rFont val="Arial"/>
        <family val="2"/>
      </rPr>
      <t xml:space="preserve">
Informar públicamente sobre las decisiones y explicar la 
gestión, sus resultados y los avances en la garantía de 
derechos.</t>
    </r>
  </si>
  <si>
    <r>
      <t xml:space="preserve">DIÁLOGO DE DOBLE VÍA CON LA CIUDADANÍA
</t>
    </r>
    <r>
      <rPr>
        <sz val="11"/>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</si>
  <si>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rPr>
        <b/>
        <sz val="11"/>
        <color theme="1"/>
        <rFont val="Arial"/>
        <family val="2"/>
      </rPr>
      <t>RESPONSABILIDAD</t>
    </r>
    <r>
      <rPr>
        <sz val="11"/>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</si>
  <si>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</si>
  <si>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r>
      <t xml:space="preserve">SEGUIMIENTO - TERCER CUATRIMESTRE
</t>
    </r>
    <r>
      <rPr>
        <sz val="11"/>
        <rFont val="Arial"/>
        <family val="2"/>
      </rPr>
      <t>(Responsables del Proceso)</t>
    </r>
  </si>
  <si>
    <t>Construcción del  Mapa de Riesgos - Plan Anticorrupción y de Atención al Ciudadano 2023</t>
  </si>
  <si>
    <t>Realizar los ajustes que se puedan presentar al Plan Anticorrupción y Atención al Ciudadano y Mapa de Riesgos de Corrupción vigencia 2023, de acuerdo a las observaciones internas o externas generadas durante el proceso de consulta.</t>
  </si>
  <si>
    <t>Diseñar y publicar la Estrategia de Rendición de Cuentas 2023 de la entidad con cronograma de actividades y acciones de mejora a ser desarrollado durante la vigencia.</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</si>
  <si>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</si>
  <si>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</si>
  <si>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Doce (12) Informes de Gestión y Oportunidad de Respuesta a las PQRSD generados durante la vigencia 2023</t>
  </si>
  <si>
    <t>Doce (12) informes de asistencia por canales de atención del proceso de Servicio al Ciudadano generados durante la vigencia 2023</t>
  </si>
  <si>
    <t>Realizar la publicación cada vez que se requiera, de los conjuntos de Datos Abiertos que generen las diferentes áreas de la Caja de la Vivienda Popular, en el marco de la implementación de la Política de Gobierno Digital para la vigencia 2023.</t>
  </si>
  <si>
    <t>Treinta y seis (36) informes publicados durante la vigencia 2023</t>
  </si>
  <si>
    <t>Doce (12) reportes  sobre Solicitudes de Información Pública generados durante la vigencia 2023</t>
  </si>
  <si>
    <t>Plan de Integridad de la CVP aprobado (31 de enero de 2023)
Seguimiento al cronograma de implementación del Plan de Integridad de la CVP</t>
  </si>
  <si>
    <t xml:space="preserve">Consolidar y formalizar el " Portafolio de Conocimientos, saberes y talentos 2022". </t>
  </si>
  <si>
    <t xml:space="preserve"> " Portafolio de Conocimientos, saberes y talentos 2022".  </t>
  </si>
  <si>
    <t>Dirección de Gestión Corporativa  - Proceso Servicio al Ciudadano</t>
  </si>
  <si>
    <t>(16) actas de las Mesas de trabajo para la revisión de los  riesgos de corrupción vigencia 2023.</t>
  </si>
  <si>
    <t xml:space="preserve">
Seguimiento y publicación de informes de participación ciudadana y Plan de Acción de Participación Ciudadana y Control Social 2023-3 Seguimientos</t>
  </si>
  <si>
    <t>Reporte trimestral a la Alta Consejería para las Victimas del último trimestre del 2022 al tercer trimestre del 2023.</t>
  </si>
  <si>
    <t>Dirección de Gestión Corporativa - Proceso Servicio al Ciudadano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</si>
  <si>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</si>
  <si>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Preliminar del plan Anticorrupción y Atención al Ciudadano 2023  y preliminar mapa de riesgos de corrupción 2023</t>
  </si>
  <si>
    <t xml:space="preserve">Definir las actividades del Plan Anticorrupción y Atención al Ciudadano 2023 y su anexo mapa de riesgos de corrupción </t>
  </si>
  <si>
    <t xml:space="preserve">Consolidar el Plan Anticorrupción y Atención al Ciudadano 2023 y su anexo mapa de riesgos de corrupción </t>
  </si>
  <si>
    <t>Preliminar del plan Anticorrupción y Atención al Ciudadano 2023  y preliminar 208-PLA-Ft-95 Mapa Riesgos de Corrupción 2023</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</si>
  <si>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</si>
  <si>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Plan Anticorrupción y de Atención la Ciudadano ajustado 
Mapa  de riesgos de corrupción ajustado</t>
  </si>
  <si>
    <t>Publicar  el Plan Anticorrupción y Atención al Ciudadano y Mapa de Riesgos de Corrupción vigencia 2023 en su versión preliminar, para consideración de los Grupos de Interés Internos y Externos</t>
  </si>
  <si>
    <t>Publicación PAAC definitivo en la página WEB</t>
  </si>
  <si>
    <t xml:space="preserve">Correo de solicitud de publicación a la oficina de comunicaciones
Publicación del PAAC preliminar y pieza grafica de socialización
</t>
  </si>
  <si>
    <t>Publicar  el Plan Anticorrupción y Atención al Ciudadano y Mapa de Riesgos de Corrupción vigencia 2023 en su versión final teniendo en cuenta las observaciones que apliquen de los Grupos de Interés Internos y Externos</t>
  </si>
  <si>
    <t>Actas cuatrimestrales de verificación de cumplimiento del "Menú Participa", de acuerdo a la normatividad vigente.</t>
  </si>
  <si>
    <t>Un mecanismo consulta o espacio  de diálogo  (Acta de reunión- Listado de asistencia-formulario consulta)</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</si>
  <si>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</si>
  <si>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</si>
  <si>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Diálogo de rendición de cuentas de la  gestión realizada por la entidad dentro de la implementación del Plan de Desarrollo Distrital  2020-2024</t>
  </si>
  <si>
    <t>Lista de asistencia</t>
  </si>
  <si>
    <t>30/12(2023</t>
  </si>
  <si>
    <t xml:space="preserve"> Autodiagnóstico (1)  y seguimiento (2) de Rendición de Cuentas MIPG -FURAG 2022 -2023
</t>
  </si>
  <si>
    <t xml:space="preserve"> Procedimiento
208-PLA-Pr-19 revisado y publicado con flujograma  en la Carpeta de Calidad</t>
  </si>
  <si>
    <t xml:space="preserve">Elaborar matriz consolidada  y documento de caracterización de grupos de valor y partes interesadas de la CVP </t>
  </si>
  <si>
    <t>Documento y matriz de caracterización de grupos de valor y partes interesadas de la CVP actualizado y validado</t>
  </si>
  <si>
    <t>Tres (3) Informes cuatrimestrales con los resultados de la mediciónde la satisfacción a los beneficiarios de los programas de la Caja de la Vivienda Popular.</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</si>
  <si>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</si>
  <si>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</si>
  <si>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</si>
  <si>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</si>
  <si>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 xml:space="preserve"> Desarrollar 6 gifs nuevos en lengua de señas en el componente de "PARTICIPA, permitiendo a los usuarios de la comunidad sorda independencia al consultar la información relevante sobre la Entidad.</t>
  </si>
  <si>
    <t xml:space="preserve">
6 Gifs nuevos</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</si>
  <si>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</si>
  <si>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</si>
  <si>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</si>
  <si>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</si>
  <si>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Realizar una reunión para analizar los Trámites, OPA y solicitudes de información inscritos en SUIT; y con base en ellas, priorizar y establecer la Estrategia de racionalización aplicable.</t>
  </si>
  <si>
    <t>Realizar una reunión con la Dirección de Gestión Corporativa - CID - Proceso Servicio al Ciudadano que permitan fortalecer el acceso a los trámites y servicios por parte de la ciudadanía</t>
  </si>
  <si>
    <t>Acta de reunión de la mesa de trabajo</t>
  </si>
  <si>
    <t xml:space="preserve">Generar respuestas a la ciudadanía y partes interesadas que observaron el Plan Anticorrupción y Atención a la Ciudadano - Mapa de Riesgos de Corrupción durante el proceso de consulta abierto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</si>
  <si>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</si>
  <si>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</si>
  <si>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Cinco (5) jornadas de trabajo con los Comités Veedores de las obras.</t>
  </si>
  <si>
    <t>Al menos dos (2) actividades de socialización concertadas con las instancias de participación de la población víctima del conflicto armado y la Alta Consejería para las Víctimas -Listas de Asistencia y Actas. Una a cargo de cada Dirección Misional</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</si>
  <si>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</si>
  <si>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Realizar actividades de socialización a los ciudadanos, sobre los programas y servicios de la CVP que aplique y los canales de atención dispuestos para el trámite y gestión de sus procesos a través de los espacios de diálogos con potenciales beneficiarios</t>
  </si>
  <si>
    <t>Cuatro (4) Informes, uno trimestral con los resultados de la medición y propuesta de acciones de mejora (Abril, julio - octubre - diciembre)</t>
  </si>
  <si>
    <t xml:space="preserve">
Asesoría de Control Interno
</t>
  </si>
  <si>
    <t>Seguimiento al PAAC y al Mapa de Riesgos de Corrupción y evaluación de la efectividad de los controles plasmados en los mapas de riesgos de corrupción</t>
  </si>
  <si>
    <t>Tres (3)  Informes</t>
  </si>
  <si>
    <r>
      <rPr>
        <b/>
        <sz val="11"/>
        <color theme="1"/>
        <rFont val="Arial"/>
        <family val="2"/>
      </rPr>
      <t>Primer seguimiento:</t>
    </r>
    <r>
      <rPr>
        <sz val="11"/>
        <color theme="1"/>
        <rFont val="Arial"/>
        <family val="2"/>
      </rPr>
      <t xml:space="preserve"> Con corte al 31 de diciembre 2022.
</t>
    </r>
    <r>
      <rPr>
        <b/>
        <sz val="11"/>
        <color theme="1"/>
        <rFont val="Arial"/>
        <family val="2"/>
      </rPr>
      <t xml:space="preserve">Segundo seguimiento: </t>
    </r>
    <r>
      <rPr>
        <sz val="11"/>
        <color theme="1"/>
        <rFont val="Arial"/>
        <family val="2"/>
      </rPr>
      <t xml:space="preserve">Con corte al 30 de abril 2023. 
</t>
    </r>
    <r>
      <rPr>
        <b/>
        <sz val="11"/>
        <color theme="1"/>
        <rFont val="Arial"/>
        <family val="2"/>
      </rPr>
      <t>Tercer seguimiento</t>
    </r>
    <r>
      <rPr>
        <sz val="11"/>
        <color theme="1"/>
        <rFont val="Arial"/>
        <family val="2"/>
      </rPr>
      <t xml:space="preserve">: Con corte al 31 de agosto 2023. </t>
    </r>
  </si>
  <si>
    <r>
      <rPr>
        <b/>
        <sz val="11"/>
        <rFont val="Arial"/>
        <family val="2"/>
      </rPr>
      <t>Primer seguimiento:</t>
    </r>
    <r>
      <rPr>
        <sz val="11"/>
        <rFont val="Arial"/>
        <family val="2"/>
      </rPr>
      <t xml:space="preserve"> Con corte al 31 de diciembre 2022.
</t>
    </r>
    <r>
      <rPr>
        <b/>
        <sz val="11"/>
        <rFont val="Arial"/>
        <family val="2"/>
      </rPr>
      <t xml:space="preserve">Segundo seguimiento: </t>
    </r>
    <r>
      <rPr>
        <sz val="11"/>
        <rFont val="Arial"/>
        <family val="2"/>
      </rPr>
      <t xml:space="preserve">Con corte al 30 de abril 2023. 
</t>
    </r>
    <r>
      <rPr>
        <b/>
        <sz val="11"/>
        <rFont val="Arial"/>
        <family val="2"/>
      </rPr>
      <t>Tercer seguimiento:</t>
    </r>
    <r>
      <rPr>
        <sz val="11"/>
        <rFont val="Arial"/>
        <family val="2"/>
      </rPr>
      <t xml:space="preserve"> Con corte al 31 de agosto 2023. </t>
    </r>
  </si>
  <si>
    <t>Evaluación al Proceso de Rendición de Cuentas de la Vigencia 2022</t>
  </si>
  <si>
    <t>Informe de evaluación al Proceso de Rendición de Cuentas</t>
  </si>
  <si>
    <t xml:space="preserve">Asesoría de Control Interno </t>
  </si>
  <si>
    <t>Seguimiento semestral  frente a la Atención de las PQRS's.</t>
  </si>
  <si>
    <t>Dos Informes de seguimiento  a la atención de las PQRS.</t>
  </si>
  <si>
    <t>Publicar en la página web de la Entidad los informes finales de auditoría y de ley establecidos en el Plan Anual de Auditorías de la vigencia 2023</t>
  </si>
  <si>
    <t xml:space="preserve">Seis (6) encuentros Modelo de Gestión Social </t>
  </si>
  <si>
    <t xml:space="preserve">Reuniones de Inicio
Encuentros 
Comités y talleres de Veeduría
Acuerdos de Sostenibilidad- Soporte en Informe 
Reporte trimestral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</si>
  <si>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</si>
  <si>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</si>
  <si>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OBJETIVO GENERAL PAAC 2023</t>
  </si>
  <si>
    <t>CONTROL DE CAMBIOS DE REGISTROS
VIGENCIA 2023</t>
  </si>
  <si>
    <t>PLAN ANTICORRUPCIÓN Y DE ATENCIÓN AL CIUDADANO - VIGENCIA 2023</t>
  </si>
  <si>
    <t>COMENTARIOS/OBSERVACIONES RECIBIDOS POR PARTE DE LA PARTES INTERESADAS</t>
  </si>
  <si>
    <t>Se consolidaron las versiones preliminares del PAAC y Mapa de riesgos de corrupción 2023 enviadas por los procesos</t>
  </si>
  <si>
    <t>31/01/2023
31/10/2023</t>
  </si>
  <si>
    <t>31/06/2023</t>
  </si>
  <si>
    <t>OBSERVACIONES - COMENTARIOS DE LAS PARTES INTERESADAS</t>
  </si>
  <si>
    <t>OBSERVACIÓN Y/O APORTE</t>
  </si>
  <si>
    <t>TRAZABILIDAD PUBLICACIÓN PAAC 2023 Y MAPA DE RIESGOS CORRUPCIÓN 2023</t>
  </si>
  <si>
    <t>Se realizó la solicitud de formulación de las actividades del PAAC y matrices de riesgos 2023 a todas la áreas de la CVP con plazo al 13 de enero de 2022</t>
  </si>
  <si>
    <t xml:space="preserve">Se cargó en página web la versión preliminar para consulta de las partes interesadas. </t>
  </si>
  <si>
    <t>OBJETIVOS ESPECÍFICOS PAAC 2023</t>
  </si>
  <si>
    <t>COMPONENTES QUE CONFORMAN EL PLAN ANTICORRUPCIÓN Y ATENCION AL CIUDADANO 2023</t>
  </si>
  <si>
    <t>OBEJTIVO DEL PAAC ASOCIADO</t>
  </si>
  <si>
    <t>1. GESTIÓN RIESGO CORRUPCIÓN</t>
  </si>
  <si>
    <t xml:space="preserve">2. RACIONALIZACIÓN DE TRÁMITES </t>
  </si>
  <si>
    <t>3. RENDICIÓN DE CUENTAS</t>
  </si>
  <si>
    <t>4. MECANISMO ATENCIÓN CIUDADANO</t>
  </si>
  <si>
    <t>5. TRANSPARENCIA</t>
  </si>
  <si>
    <t xml:space="preserve">6. INICIATIVAS ADICIONALES </t>
  </si>
  <si>
    <t>COMPONENTES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</si>
  <si>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</si>
  <si>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</si>
  <si>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</si>
  <si>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Fecha de Actualización: 31/01/2023</t>
  </si>
  <si>
    <t xml:space="preserve">ACTIVIDAD 1.  </t>
  </si>
  <si>
    <t>ACTIVIDAD 2.</t>
  </si>
  <si>
    <t>ACTIVIDAD 4.</t>
  </si>
  <si>
    <t>ACTIVIDAD 7</t>
  </si>
  <si>
    <t>ACTIVIDAD 6</t>
  </si>
  <si>
    <t>Aunque se habilitaron canales tales como correo electrónico y formulario para captar las observaciones o comentarios para el PAAC preliminar de la CVP, no se obtuvieron respuestas.</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</si>
  <si>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Adicionalmente se adjunta el memorando a todos los procesos para la formulación del PAAC y Riesgos 2023</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</si>
  <si>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Se adjunta además la solicitud ante la OAC de la pieza grafica para la publicación del PAAC Preliminar</t>
  </si>
  <si>
    <t>Plan Anticorrupción y de Atención la Ciudadano Publicado en la página web de la Entidad (Pantallazos de la publicación dónde se evidencie la fecha.)</t>
  </si>
  <si>
    <t>Se realizaron mesas de trabajo con los (16) procesos, con el propósito de revisar metodológicamente los riesgos, controles y actividades de tratamiento y en los casos que se consideró necesario el proceso solicito ajustes sobre la formulación de sus riesgos.</t>
  </si>
  <si>
    <t>Todos lo procesos fueron citados a las mesas de trabajo, pero no fue posible realizar la mesa de trabajo del proceso de REAS, y por parte del líder del proceso responsable en ese momento respondió mediate correo electrónico al respecto. Se evidencian correos y citaciones. No obstante el líder informa mediante correo no tener observaciones ni ajustes a los riesgos, y metodológicamente no se presentaron observaciones especificas por la OAP, razón por la que se da por cumplida la actividad en su totalidad.</t>
  </si>
  <si>
    <t>La actividad se da por cumplida ya que no aunque no se presentaron observaciones internas o externas durante el proceso de consulta, la Oficina Asesora de Planeación mantuvo constante atención a cualquier reporte, pero dado que no se recibieron observaciones no se realizaron ajustes al respecto.</t>
  </si>
  <si>
    <t xml:space="preserve">Se adjunta correo de informe de Cierre consulta versión preliminar de del PAAC 2023, en el cual se evidencia que no se obtuvieron observaciones </t>
  </si>
  <si>
    <t>ACTIVIDAD 8</t>
  </si>
  <si>
    <t>Se solicito ante la Oficina Asesora de Comunicaciones la publicación del Plan Anticorrupción y Atención al Ciudadano y Mapa de Riesgos de Corrupción vigencia 2023 en su versión final. Es de aclarar que por parte de los Grupos de Interés Internos y Externos no se recibieron comentarios o ajustes sobre el tema</t>
  </si>
  <si>
    <t>Se publicó el Plan Anticorrupción y Atención al Ciudadano y Mapa de Riesgos de Corrupción vigencia 2023 en su versión preliminar, para consideración de los Grupos de Interés Internos y Externos</t>
  </si>
  <si>
    <t>ACTIVIDAD 5.</t>
  </si>
  <si>
    <t>20.1. FOTOS ENTREGA DE TITULOS</t>
  </si>
  <si>
    <t>Dar continuidad a los espacios de entrega de títulos de propiedad de los mecanismos de procesos de pertenencia en los territorios intervenidos toda vez que permite visibilizar los espacios de participación incidente en materia de titulación y logra generar confianza con la comunidad.</t>
  </si>
  <si>
    <t>A la fecha, el equipo social realizó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t>
  </si>
  <si>
    <t>1. Espacio de diálogo comunidad Arboleda Santa Teresita-localidad de San Cristóbal.</t>
  </si>
  <si>
    <t>La Dirección de Urbanizaciones y Titulación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t>
  </si>
  <si>
    <t>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t>
  </si>
  <si>
    <t>1. Informe trimestral de satisfacción al ciudadano correspondiente al primer trimestre DUT.</t>
  </si>
  <si>
    <t xml:space="preserve">La respuesta de la ciudadanía con los servicios ofertados por la Dirección de Urbanizaciones y Titulación han sido positivos, para este trimestre el mecanismo evaluado corresponde al proceso de pertenencia, por ello, las únicas observaciones generadas a nivel global por parte de la comunidad es que se tenga en cuenta realizar un evento masivo en las entrega de los títulos, no obstante, resaltan el acercamiento y celeridad por parte de la CVP en el programa de titulación. </t>
  </si>
  <si>
    <t xml:space="preserve">En el cuatrimestre contractual se realizó capacitación al equipo social respecto al fortalecimiento de la comunicación asertiva con los beneficiarios del programa de titulación. </t>
  </si>
  <si>
    <t>1. Listado de asistencia capacitación atención al ciudadano.</t>
  </si>
  <si>
    <t xml:space="preserve">Cuatrimestralmente se realiza capacitación al equipo social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t>
  </si>
  <si>
    <t>Diseño y publicación del componente 3 de Rendición de Cuentas Plan Anticorrupción y de Atención a la Ciudadanía vigencia 2023.</t>
  </si>
  <si>
    <t>Durante el mes de enero se llevó a cabo el proceso de formulación de la estrategia de  rendición de cuentas 2023. El diseño y publicación del componente 3 de Rendición de Cuentas del presente Plan Anticorrupción y de Atención a la Ciudadanía, en sus componentes de información, diálogo y responsabilidad, constituyen la estrategia de rendición de cuentas de la vigencia 2023. https://www.cajaviviendapopular.gov.co/sites/default/files/Matriz%20PAAC%202023_Versi%C3%B3n%20Final.xlsx</t>
  </si>
  <si>
    <t>Diseño, consolidación y publicación Plan de Acción de Participación Ciudadana y Control Social 2023</t>
  </si>
  <si>
    <t>Elaboración y publicación en la página web  del Informe de Rendición de Cuentas de la Vigencia 2022.</t>
  </si>
  <si>
    <t>1.Informe de Rendición de Cuentas 2023 de la Vigencia 2022
2. 4 Anexos al Informe
3. Correo de solicitud de publicación del Informe</t>
  </si>
  <si>
    <t>El Informe de Rendición de Cuentas de la Vigencia 2023, soporte de la Audiencia de la misma vigencia desarrollada el 28 de marzo de 2032 se publico el 15 de marzo y hace parte de un micrositio donde se almacenó toda la información del proceso. https://www.cajaviviendapopular.gov.co/?q=Nosotros/Informes/rendicion-de-cuentas</t>
  </si>
  <si>
    <t>Consolidación y publicación del informe final de Rendición de Cuentas de la Vigencia 2022.</t>
  </si>
  <si>
    <t>El Informe  Consolidado de Rendición de Cuentas de la Vigencia 2023, se remitió a la Veeduría Distrital y se publicó en el micrositio donde se almacenó toda la información del proceso. https://www.cajaviviendapopular.gov.co/?q=Nosotros/Informes/rendicion-de-cuenta</t>
  </si>
  <si>
    <t xml:space="preserve">Se consolidó y publicó el primer seguimiento trimestral al Plan de Acción de Participación Ciudadana y Control Social 2023 con los respectivos informes trimestrales de soporte. </t>
  </si>
  <si>
    <t>1. Matriz de Seguimiento PAPC Primer Trimestre
2.Cuatro informes consolidados de participación y rendición de cuentas de cada  una de las cuatro direcciones misionales 
3. Correos de proceso de consolidación de seguimiento
4. Correos de publicación de matriz del PAPC y de informes trimestrales</t>
  </si>
  <si>
    <t>Se realizó el primer seguimiento trimestral del Plan de Acción de Participación Ciudadana en conjunto con las direcciones misionales y se publicó en el Menú Participa de la página web de la entidad en colaboración con la OAC.</t>
  </si>
  <si>
    <t>Se realizó una primera reunión entre la OAC y la OAP para revisar los componentes del Menú Participa.</t>
  </si>
  <si>
    <t>Acta_1_Seguimiento Estrategia MENÚ PARTICIPA (16 de marzo de 2023)</t>
  </si>
  <si>
    <t>Se realizó una primera reunión entre la OAC y la OAP para revisar los componentes del Menú Participa sobre todo en lo relacionado con los componentes de rendición de cuentas y las dimensiones de gobierno abierto.</t>
  </si>
  <si>
    <t>Para el primer cuatrimestre de 2023 se presentan como soporte dos reportes de seguimiento de los aportes a metas y accione de la Caja de la Vivienda Popular a la Política Pública de Víctimas. Este seguimiento es revisado y consolidado por la Oficina Asesora de Planeación con los reportes de la Dirección de Reasentamientos y la Dirección de Mejoramiento de Vivienda.</t>
  </si>
  <si>
    <t xml:space="preserve">Se realizó un proceso de consulta ciudadana basado en un formulario y en un trabajó de recolección de preguntas y temas de interés de la ciudadanía en la Oficina de Servicio al Ciudadano y en los territorios donde se desarrollan los proyectos de la CVP. </t>
  </si>
  <si>
    <t>1. Formulario de consulta.
2. Correo de publicación de consulta
3. Documento resumen de recolección de preguntas y temas de interés</t>
  </si>
  <si>
    <t xml:space="preserve">Durante los meses de febrero y marzo se combinó una estrategia digital y otra de entrevistas y recolección de preguntas y temas de interés para estructurar la Audiencia de Rendición de Cuentas de la vigencia 2022. Este trabajo se desarrolló mancomunadamente entre la OAP y la OAC. </t>
  </si>
  <si>
    <t>Durante el primer trimestre de 2023 se cumplieron las etapas de preparación y desarrollo de la Audiencia de Rendición de Cuentas de la vigencia 2022 desarrollada el 28 de marzo de 2023</t>
  </si>
  <si>
    <t>1 Carpeta preparación (acta de revisión de estrategia y soportes de reuniones de revisión de dimensiones de la Audiencia, cronograma, correos de envió y soportes de publicación, correo de anuncio de audiencia).
2.Carpeta de Desarrollo(Acta Audiencia de Rendición de Cuentas, Listas de Asistencia y métricas de la misma)</t>
  </si>
  <si>
    <t>La Audiencia de Rendición de Cuentas de la Vigencia 2022 se desarrolló el 28 de marzo de 2023 de forma semipresencial cumpliendo el Procedimiento de Rendición de Cuentas, Participación Ciudadana y Control Social de la entidad.</t>
  </si>
  <si>
    <t>Identificación y formulación de mejoras través de revisión de autodiagnóstico en la formulación de la estrategia de rendición de cuentas de la vigencia 2023. 
Seguimiento a acciones de mejoramiento y observaciones realizadas dentro de auditorías 2022</t>
  </si>
  <si>
    <t>Queda pendiente hacer dos seguimiento y /o revisiones de autodiagnósticos durante la vigencia 2023</t>
  </si>
  <si>
    <t>Se consolidó la matriz de caracterización de grupos de valor de la CVP dentro de la carpeta de calidad.</t>
  </si>
  <si>
    <t>1. Matriz de caracterización de grupos de valor de la CVP</t>
  </si>
  <si>
    <t xml:space="preserve">Durante el primer cuatrimestre se avanzó en la consolidación de las matrices de los diferentes procesos de la entidad en una sola matriz publicada dentro de la carpeta de calidad. Queda pendiente la realización de un documento de soporte para cumplir el porcentaje restante de esta actividad.  </t>
  </si>
  <si>
    <t>Se realizó la primera jornada de sensibilización y fortalecimiento de rendición de cuentas de la mano de la Veeduría Distrital el 17 de marzo de 2023</t>
  </si>
  <si>
    <t>1. Correos de invitación y convocatoria
2. Pieza de comunicaciones
3. Lista de Asistencia a la sesión de sensibilización
4. Presentación realizada
5. Divulgación y circulación de la grabación de la sensibilización</t>
  </si>
  <si>
    <t>Se realizó una primera jornada de sensibilización de forma virtual en articulación con la Veeduría Distrital y con la UAESP que hizo parte de la fase de preparación de la Audiencia de Rendición de Cuentas de la vigencia 2022. Quedan pendientes 3 sensibilizaciones durante la vigencia.</t>
  </si>
  <si>
    <t>Durante el primer cuatrimestre se llevó a cabo el primer seguimiento trimestral los dos indicadores de participación ciudadana y rendición de cuentas.</t>
  </si>
  <si>
    <t>1. Matriz de indicadores
2. Correo de envío</t>
  </si>
  <si>
    <t xml:space="preserve">Cumplida </t>
  </si>
  <si>
    <t>Incumplida</t>
  </si>
  <si>
    <t xml:space="preserve">No reporta </t>
  </si>
  <si>
    <t>1. Informe Consolidado 
2.Oficio radicado de envío
3. Publicación de informe página web</t>
  </si>
  <si>
    <t>El proceso reporta haber consolidado y publicado en el Plan de Acción de Participación Ciudadana y Control Social 2023.
El proceso reporta cumplimiento de la actividad conforme a lo establecido en su formulación y adjunta evidencia conforme a la meta producto esperada.</t>
  </si>
  <si>
    <t>El proceso reporta haber consolidado y publicar informe de Rendición de Cuentas con base en la información aportada por las diferentes áreas de la entidad, para consulta por parte de los grupos de interés y la ciudadanía en general.
El proceso reporta cumplimiento de la actividad conforme a lo establecido en su formulación y adjunta evidencia conforme a la meta producto esperada.</t>
  </si>
  <si>
    <t>El proceso reporta haber consolidado, publicado y divulgado el informe final del proceso derivado de la audiencia rendición de cuentas.
El proceso reporta cumplimiento de la actividad conforme a lo establecido en su formulación y adjunta evidencia conforme a la meta producto esperada.</t>
  </si>
  <si>
    <t>El proceso reporta haber realizado  primer seguimiento trimestral del Plan de Acción de Participación Ciudadana en conjunto con las direcciones misionales y se publicó en el Menú Participa de la página web de la entidad en colaboración con la OAC.
El proceso reporta avance sobre la actividad definida y evidencia avance sobre la actividad al corte del primer cuatrimestre mostrando un avance del 25%.</t>
  </si>
  <si>
    <t>El proceso reporta haber realizado una reunión entre la OAC y la OAP para revisar los componentes del Menú Participa.
El proceso reporta avance sobre la actividad definida y evidencia avance sobre la actividad al corte del primer cuatrimestre mostrando un avance del 33%.</t>
  </si>
  <si>
    <t>El proceso reporta el desarrollo de la consulta ciudadana basado en un formulario y en un trabajó de recolección de preguntas y temas de interés de la ciudadanía en la Oficina de Servicio al Ciudadano y en los territorios donde se desarrollan los proyectos de la CVP. 
El proceso reporta cumplimiento de la actividad conforme a lo establecido en su formulación y adjunta evidencia conforme a la meta producto esperada.</t>
  </si>
  <si>
    <t>El proceso reporta que durante el primer trimestre de 2023 se cumplieron las etapas de preparación y desarrollo de la Audiencia de Rendición de Cuentas de la vigencia 2022 desarrollada el 28 de marzo de 2023.
El proceso reporta cumplimiento de la actividad conforme a lo establecido en su formulación y adjunta evidencia conforme a la meta producto esperada.</t>
  </si>
  <si>
    <t>El proceso reporta la realización de campañas y jornadas de sensibilización en la fase de vinculación de familias al proceso de titulación y generar espacios de evaluación y de entrega pública de títulos a aquellas familias beneficiaras  durante la vigencia 2022.
El proceso reporta avance sobre la actividad definida y evidencia avance sobre la actividad al corte del primer cuatrimestre mostrando un avance del 33%.</t>
  </si>
  <si>
    <t>El proceso reporta que identifico y genero opciones de mejora a la estrategia de rendición de cuentas mediante la realización y  seguimiento al ejercicio de autodiagnóstico de Rendición de Cuentas del DAFP.
El proceso reporta avance sobre la actividad definida y evidencia avance sobre la actividad al corte del primer cuatrimestre mostrando un avance del 33%.</t>
  </si>
  <si>
    <t>El proceso reporta cumplimiento de la actividad mediante la consolidación de la matriz de caracterización de grupos de valor de la CVP dentro de la carpeta de calidad.
El proceso reporta avance sobre la actividad definida y evidencia avance sobre la actividad al corte del primer cuatrimestre mostrando un avance del 50%.</t>
  </si>
  <si>
    <t>El proceso reporta que realizó la primera jornada de sensibilización y fortalecimiento de rendición de cuentas de la mano de la Veeduría Distrital
El proceso reporta avance sobre la actividad definida y evidencia avance sobre la actividad al corte del primer cuatrimestre mostrando un avance del 25%.</t>
  </si>
  <si>
    <t>El proceso reporta que  llevó a cabo el primer seguimiento trimestral los dos indicadores de participación ciudadana y rendición de cuentas.
El proceso reporta avance sobre la actividad definida y evidencia avance sobre la actividad al corte del primer cuatrimestre mostrando un avance del 33%.</t>
  </si>
  <si>
    <t>https://drive.google.com/drive/folders/1aJKX5tjj3_RlaRK8v-7Uf5sr2GL8Ycei</t>
  </si>
  <si>
    <t>Publicado  Informe Final Audiencia de Rendición de Cuentas CVP Vigencia de la Vigencia 2022 y el  Informe de Evaluación de Audiencia de Rendición de Cuentas CVP Vigencia 2022_Asesora Control Interno</t>
  </si>
  <si>
    <t>https://drive.google.com/drive/folders/1DZUzFildg26gqArfR9sniQdN5_JmBVKw</t>
  </si>
  <si>
    <t>El proceso reporta la publicación del Informe Final Audiencia de Rendición de Cuentas CVP Vigencia de la Vigencia 2022 y el  Informe de Evaluación de Audiencia de Rendición de Cuentas CVP Vigencia 2022_Asesora Control Interno
El proceso reporta cumplimiento de la actividad conforme a lo establecido en su formulación y adjunta evidencia conforme a la meta producto esperada.</t>
  </si>
  <si>
    <t>Se han publicado acorde a los documentos suministrados por el área de Servicio al Ciudadano</t>
  </si>
  <si>
    <t>https://drive.google.com/drive/folders/1QopkH6uaE4uLaC8qgyhZ6CYHpV8SuFeu</t>
  </si>
  <si>
    <t>El proceso reporta que ha publicado los archivos remitidos desde Servicio al Ciudadano, en cuanto a Informes de Satisfacción de Servicio al Ciudadano, Oportunidad de Respuesta a las PQRSD, Informe Mensual de PQRSD, entre otros de la Entidad. 
El proceso reporta avance sobre la actividad definida y evidencia avance sobre la actividad al corte del primer cuatrimestre mostrando un avance del 33%.</t>
  </si>
  <si>
    <t>Se publicaron tres documentos de acuerdo al planteamiento de la actividad; registro de publicaciones en página web mensualmente para los meses de febrero, marzo y abril de 2023.</t>
  </si>
  <si>
    <t>Registro de publicaciones en página web mensualmente 2023: https://drive.google.com/drive/folders/1ydono-wR6jFiKsJKxeU5uiEhk5hOOWpj</t>
  </si>
  <si>
    <t>Como listas de validación o verificación de la información publicada se realizó el diligenciamiento del Esquema de Publicación de la Información mensualmente para febrero, marzo y abril de 2023. Publicados en Transparencia.</t>
  </si>
  <si>
    <t>Lista de verificación aplicada: Esquemas de publicación de la información: https://drive.google.com/drive/folders/1VdElQRrl_X-UVVvHTr09rwFoz9qNWvhR</t>
  </si>
  <si>
    <t>Se realizó una (1) Acta de reunión de la mesa de trabajo en la Dirección de Gestión Corporativa para definir acciones a trabajar entre la Oficina Asesora de Comunicaciones y el área de Servicio al Ciudadano para fortalecer  los trámites y servicios por parte de la ciudadanía.</t>
  </si>
  <si>
    <t>Acta de reunión de la mesa de trabajo fortalecer tramites ciudadanos 2023: https://drive.google.com/drive/folders/1_8iFsLBOxnvyUqvKJ2G_xCKRW7v_FMnY</t>
  </si>
  <si>
    <t>Se publicaron 04  piezas gráficas en web y redes sociales para divulgar la gratuidad de los servicios en la CVP (principios de gratuidad y canales de respuesta, según la Ley de 1712 de 2014).</t>
  </si>
  <si>
    <t>Gratuidad de los servicios (principios de gratuidad y canales de respuesta, según la Ley de 1712 de 2014): https://drive.google.com/drive/folders/1e7fEgCCjNdnuuypkMTBOiInt8DFNvlCk</t>
  </si>
  <si>
    <t>Se colocaron en rotación 13 piezas de Transparencia y Acceso a la Información Pública, medios usados Redes sociales, maillimg, pantallas internas.</t>
  </si>
  <si>
    <t>Piezas Gráficas con contenidos de Transparencia divulgadas: https://drive.google.com/drive/folders/1_0xUqxa9nF16ssrxa9qNSZc-4UoPAb2I</t>
  </si>
  <si>
    <t>4 Esquemas de Publicación de la Información mensualmente para enero,  febrero, marzo y abril de 2023. Publicados en Transparencia.</t>
  </si>
  <si>
    <t>Esquemas de publicación de la información: https://drive.google.com/drive/folders/1GDPkYt7z4vWtE4uGk3rH7KjKQDARkCpW</t>
  </si>
  <si>
    <t>3 Registros mensuales  de publicaciones en la página web, febrero, marzo y abril de 2023</t>
  </si>
  <si>
    <t>Registros mensuales  de publicaciones en la página web : https://drive.google.com/drive/folders/1ydono-wR6jFiKsJKxeU5uiEhk5hOOWpj</t>
  </si>
  <si>
    <t>Está Pendiente para el Primer Semestre 2023 ( en el mes de Mayo)</t>
  </si>
  <si>
    <t>Pendiente en curso y dentro de las fechas</t>
  </si>
  <si>
    <t>En curso y dentro de los tiempos estipulados</t>
  </si>
  <si>
    <t>Cronograma mensual de actividades para reconocimiento de territorios, la población beneficiaria y las transformaciones que genera el trabajo de los programas misionales de la CVP.</t>
  </si>
  <si>
    <t>https://drive.google.com/drive/folders/1AqWGLzlsKQTuSsI67iD9RWcI83m5Aova</t>
  </si>
  <si>
    <t>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</si>
  <si>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https://drive.google.com/drive/folders/10H9PMhVLZqCDsaeQHPrfQ7VkN6uMZy9S</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</si>
  <si>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primer cuatrimestre mostrando un avance del 33%.</t>
  </si>
  <si>
    <t>El proceso reporta haber realizado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
El proceso reporta cumplimiento de la actividad conforme a lo establecido en su formulación y adjunta evidencia conforme a la meta producto esperada.</t>
  </si>
  <si>
    <t>El proceso reporta  haber verificado la coherencia y actualización de información publicada en la página web de la entidad. 
El proceso reporta avance sobre la actividad definida y evidencia avance sobre la actividad al corte del primer cuatrimestre mostrando un avance del 33%.</t>
  </si>
  <si>
    <t>El proceso reporta  haber realizado una mesa de trabajo en la Dirección de Gestión Corporativa para definir acciones a trabajar entre la Oficina Asesora de Comunicaciones y el área de Servicio al Ciudadano para fortalecer  los trámites y servicios por parte de la ciudadanía. 
El proceso reporta avance sobre la actividad definida y evidencia avance sobre la actividad al corte del primer cuatrimestre mostrando un avance del 33%.</t>
  </si>
  <si>
    <t>El proceso reporta  haber publicado en medios de comunicación institucionales, piezas visuales con información para la ciudadanía, en la que se comunica la gratuidad de los servicios (principios de gratuidad y canales de respuesta, según la Ley de 1712 de 2014).
El proceso reporta avance sobre la actividad definida y evidencia avance sobre la actividad al corte del primer cuatrimestre mostrando un avance del 33%.</t>
  </si>
  <si>
    <t>El proceso reporta  haber publicado  piezas de Transparencia y Acceso a la Información Pública, medios usados Redes sociales, maillimg, pantallas internas.
El proceso reporta avance sobre la actividad definida y evidencia avance sobre la actividad al corte del primer cuatrimestre mostrando un avance del 33%.</t>
  </si>
  <si>
    <t>El proceso reporta  haber actualizado  el Esquema de publicación de información en la página Web.
El proceso reporta avance sobre la actividad definida y evidencia avance sobre la actividad al corte del primer cuatrimestre mostrando un avance del 33%.</t>
  </si>
  <si>
    <t>El proceso reporta  haber realizado los registros mensuales  de publicaciones en la página web, febrero, marzo y abril de 2023
El proceso reporta avance sobre la actividad definida y evidencia avance sobre la actividad al corte del primer cuatrimestre mostrando un avance del 33%.</t>
  </si>
  <si>
    <t>El proceso no reporta avance sobre esta actividad, no obstante se encuentra dentro de los tiempos definidos para ejecutarla.</t>
  </si>
  <si>
    <t>El proceso reporta  haber realizado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 
El proceso reporta avance sobre la actividad definida y evidencia avance sobre la actividad al corte del primer cuatrimestre mostrando un avance del 25%.</t>
  </si>
  <si>
    <t>El proceso reporta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El proceso reporta avance sobre la actividad definida y evidencia avance sobre la actividad al corte del primer cuatrimestre mostrando un avance del 25%.</t>
  </si>
  <si>
    <t>El proceso reporta la realización de una capacitación al equipo social respecto al fortalecimiento de la comunicación asertiva con los beneficiarios del programa de titulación. 
El proceso reporta avance sobre la actividad definida y evidencia avance sobre la actividad al corte del primer cuatrimestre mostrando un avance del 33%.</t>
  </si>
  <si>
    <t>El proceso reporta la la publicacion acorde a los documentos suministrados por el área de Servicio al Ciudadano
El proceso reporta avance sobre la actividad definida y evidencia avance sobre la actividad al corte del primer cuatrimestre mostrando un avance del 33%.</t>
  </si>
  <si>
    <t>Cargue Cifras SUIT
Mesa de trabajo DAFP</t>
  </si>
  <si>
    <t>Correo Revisión del Trámite DMV
Memorando 202311300028723</t>
  </si>
  <si>
    <t>El proceso avance de la actividad mediante una mesa de trabajo con el DAFP,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El proceso reporta avance sobre la actividad definida y evidencia avance sobre la actividad al corte del primer cuatrimestre mostrando un avance del 33%.</t>
  </si>
  <si>
    <t>La publicación de esta actividad se realiza de forma semestral en junio y diciembre por lo que para este cuatrimestre no hay avance</t>
  </si>
  <si>
    <t>Se verificaron los informes mensuales de disponibilidad de la plataforma de ETB, estos informes se revisan mes vencido, para el primer cuatrimestres se tienen los informes de diciembre, enero, febrero y marzo</t>
  </si>
  <si>
    <t>10 Informes Disponibilidad ETB</t>
  </si>
  <si>
    <t>11 Requerimiento certificaciones cartera</t>
  </si>
  <si>
    <t>Esta actividad se realiza de forma anual y se tiene programada para el segundo semestre de 2023</t>
  </si>
  <si>
    <t>Se actualizó el índice de información clasificada y reservada y se remitió para publicación en el mes de enero 2023, esta actividad se realiza de forma anual</t>
  </si>
  <si>
    <t>El proceso reporta que la actividad esta programada para el mes de junio. 
La actividad esta dentro de los tiempos establecidos para su ejecución.</t>
  </si>
  <si>
    <t>El proceso reporta que verificaron los informes mensuales de disponibilidad de la plataforma de ETB, estos informes se revisan mes vencido, para el primer cuatrimestres se tienen los informes de diciembre, enero, febrero y marzo
El proceso reporta avance sobre la actividad definida y evidencia avance sobre la actividad al corte del primer cuatrimestre mostrando un avance del 25%.</t>
  </si>
  <si>
    <t>El proceso reporta que la actividad esta programada para el segundo semestre de 2023
La actividad esta dentro de los tiempos establecidos para su ejecución.</t>
  </si>
  <si>
    <t>El proceso reporta que actualizó el índice de información clasificada y reservada y se remitió para publicación en el mes de enero 2023, esta actividad se realiza de forma anual.
El proceso reporta cumplimiento de la actividad conforme a lo establecido en su formulación y adjunta evidencia conforme a la meta producto esperada.</t>
  </si>
  <si>
    <t>Durante el primer cuatrimestre del 2023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informe con los resultados de la mediciónde la satisfacción a los beneficiarios de los programas de la Caja de la Vivienda Popular.</t>
  </si>
  <si>
    <t>8. Evidencias encuestas de satisfacción 2023</t>
  </si>
  <si>
    <t>N.A.</t>
  </si>
  <si>
    <t>Se tiene programa la sensibilización sobre el Manual de Servicio al Ciudadanía para el 26 de mayo de la actual vigencia.</t>
  </si>
  <si>
    <t>13. Evidencias programación sensibilización MSC 2023</t>
  </si>
  <si>
    <t>Se tiene programa la sensibilización sobre lenguaje claro para el 1 de junio  de la actual vigencia.</t>
  </si>
  <si>
    <t>14. Evidencias programación sensibilización LC 2023</t>
  </si>
  <si>
    <t xml:space="preserve">Se encuentra en ejecución </t>
  </si>
  <si>
    <t>De manera mensual se han realizado los "Informes de Asistencia por Canales de Atención, y se realizaron los informes correspondientes a los meses de diciembre 2022, enero 2023, febrero 2023  y marzo 2023.</t>
  </si>
  <si>
    <t>18. Informes de asistencia por canales</t>
  </si>
  <si>
    <t>Se realizó capacitación sobre la gestión de peticiones en el Sistema Distrital de Quejas y Soluciones - Bogotá te escucha, el día 13 de abril de la actual vigencia</t>
  </si>
  <si>
    <t>20. Asistencia capacitación Bogotá te escucha</t>
  </si>
  <si>
    <t>De manera mensual se han realizado los "Informes de gestión y oportunidad de las respuestas a las PQRSD diciembre 2022 enero 2023, febrero 2023  y marzo 2023</t>
  </si>
  <si>
    <t>21. Informes de Gestión PQRSD</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</si>
  <si>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</si>
  <si>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13. Informes publicados </t>
  </si>
  <si>
    <t>De manera mensual durante la vigencia 2023 se han reportado  los "Informes de Solicitudes de Acceso a la Información" se realizaron los informes correspondientes a diciembre 2022, enero 2023, febrero 2023 y marzo 2023</t>
  </si>
  <si>
    <t>16. Solicitudes de acceso a la información</t>
  </si>
  <si>
    <t>De manera mensual durante la vigencia 2023 se han elaborado  Elaborar informes de Gestión y Oportunidad de Respuestas de las PQRSD que recibe la Caja de la Vivienda Popular correspondientes a diciembre 2022, enero 2023, febrero 2023 y marzo 2023</t>
  </si>
  <si>
    <t>17. Gestión PQRSD</t>
  </si>
  <si>
    <t>Se realizó reunión con la OAC  el 24 de febrero en la que se estableció realizar la grabación de los GIF en el componente de "PARTICIPA", la grabación de estos se realizara en junio de la actual vigencia</t>
  </si>
  <si>
    <t>26. Acta comunicaciones</t>
  </si>
  <si>
    <t>Se tiene programa la sensibilización sobre Lengua de Señas Colombiana  para el 26 de mayo de la actual vigencia.</t>
  </si>
  <si>
    <t>28. Evidencias programación sensibilización LSC 2023</t>
  </si>
  <si>
    <t xml:space="preserve">30. Informes publicados </t>
  </si>
  <si>
    <t>El proceso reporta la realización de una encuestas de medición de la satisfacción a los beneficiarios de los programas de la Caja de la Vivienda Popular.
El proceso reporta avance sobre la actividad definida y evidencia avance sobre la actividad al corte del primer cuatrimestre mostrando un avance del 15%.</t>
  </si>
  <si>
    <t>El proceso reporta que tienen programa la sensibilización sobre el Manual de Servicio al Ciudadanía para el mes de mayo.
El proceso reporta avance sobre la actividad definida y evidencia avance sobre la actividad al corte del primer cuatrimestre mostrando un avance del 10%, pese a que ya se encuentra programada.</t>
  </si>
  <si>
    <t>El proceso reporta que tienen programa la sensibilización sobresobre lenguaje claro  para el mes de juio.
El proceso reporta avance sobre la actividad definida y evidencia avance sobre la actividad al corte del primer cuatrimestre mostrando un avance del 10%, pese a que ya se encuentra programada.</t>
  </si>
  <si>
    <t>El proceso reporta que la actividad esta en ejecución.
La actvidad esta dentro de los tiempos de reporte definidos.</t>
  </si>
  <si>
    <t>El proceso reporta la realización  mensual de los "Informes de Asistencia por Canales de Atención, y se realizaron los informes correspondientes a los meses de diciembre 2022, enero 2023, febrero 2023  y marzo 2023.
El proceso reporta avance sobre la actividad definida y evidencia avance sobre la actividad al corte del primer cuatrimestre mostrando un avance del 33%.</t>
  </si>
  <si>
    <t>El proceso reporta la realización de una capacitación sobre la gestión de peticiones en el Sistema Distrital de Quejas y Soluciones - Bogotá te escucha, el día 13 de abril de la actual vigencia
El proceso reporta avance sobre la actividad definida y evidencia avance sobre la actividad al corte del primer cuatrimestre mostrando un avance del 50%.</t>
  </si>
  <si>
    <t>El proceso reporta la realización mensual de los "Informes de gestión y oportunidad de las respuestas a las PQRSD diciembre 2022 enero 2023, febrero 2023  y marzo 2023
El proceso reporta avance sobre la actividad definida y evidencia avance sobre la actividad al corte del primer cuatrimestre mostrando un avance del 33%.</t>
  </si>
  <si>
    <t>El proceso reporta la publicación de los diferentes informes que genera el proceso de Servicio al Ciudadano en el portal web de la Entidad.
El proceso reporta avance sobre la actividad definida y evidencia avance sobre la actividad al corte del primer cuatrimestre mostrando un avance del 33%.</t>
  </si>
  <si>
    <t>El proceso reporta la elaboración de los informes de Gestión y Oportunidad de Respuestas de las PQRSD que recibe la Caja de la Vivienda Popular correspondientes a diciembre 2022, enero 2023, febrero 2023 y marzo 2023
El proceso reporta avance sobre la actividad definida y evidencia avance sobre la actividad al corte del primer cuatrimestre mostrando un avance del 33%.</t>
  </si>
  <si>
    <t>El proceso reporta  reunión con la OAC  el 24 de febrero en la que se estableció realizar la grabación de los GIF en el componente de "PARTICIPA", la grabación de estos se realizara en junio de la actual vigencia.
El proceso reporta avance sobre la actividad definida y evidencia avance sobre la actividad al corte del primer cuatrimestre mostrando un avance del 10%.</t>
  </si>
  <si>
    <t>El proceso reporta que tiene programa la sensibilización sobre Lengua de Señas Colombiana  para el mes de mayo.
El proceso reporta avance sobre la actividad definida y evidencia avance sobre la actividad al corte del primer cuatrimestre mostrando un avance del 10%.</t>
  </si>
  <si>
    <t>El proceso reporta  haber solicitado los diferentes informes que genera el proceso de Servicio al Ciudadano en el portal web de la Entidad.
El proceso reporta avance sobre la actividad definida y evidencia avance sobre la actividad al corte del primer cuatrimestre mostrando un avance del 33%.</t>
  </si>
  <si>
    <r>
      <rPr>
        <sz val="11"/>
        <rFont val="Arial"/>
        <family val="2"/>
      </rPr>
      <t>1.Matrices de reporte del FUT y el PAD cuarto trimestre 2022
2.Matrices de reporte del FUT y el PAD primer trimestre 2023
3. Corres de envió de reportes FUT y PAD cuarto trimestre 2022</t>
    </r>
    <r>
      <rPr>
        <sz val="11"/>
        <color theme="1"/>
        <rFont val="Arial"/>
        <family val="2"/>
      </rPr>
      <t xml:space="preserve">
4. Corres de envió de reportes FUT y PAD primer  trimestre 2023
5. Correo reporte FUT Víctimas 4T 2022
6.. Reporte FUT_CVP_Victimas_2022 4T
7.. Correo reporte FUT Víctimas 1T
8. Reporte FUT_CVP_Victimas_2023 1T</t>
    </r>
  </si>
  <si>
    <t xml:space="preserve">Se realizó el reporte trimestral del PAPC, se envió por correo electrónico la información (24 abril 2023); sin embargo, por motivos de fuerza mayor no se pudieron llevar a cabo las actividades de divulgación del proceso de REAS programadas en éste. </t>
  </si>
  <si>
    <t>La Oficina Asesora de Planeación, es la encargada de consolidar y reportar institucionalmente la información.</t>
  </si>
  <si>
    <t>El proceso reporta que para el primer cuatrimestre no realizo tareas corrrespondientes a esta actividad. No obstante esta dentro de los tiempos establecidos de ejecución</t>
  </si>
  <si>
    <t>Se realizó el reporte trimestral del PAPC, se envió por correo electrónico la información (24 abril 2023); sin embargo, no se ejecutaron acciones durante el primer trimestre, quedaron programadas para el segundo semestre de 2023</t>
  </si>
  <si>
    <t>La actividad queda programada para el segundo semestre de 2023</t>
  </si>
  <si>
    <t>Durante este primer cuatrimestre, no se pudieron llevar a cabo las actividades de socialización</t>
  </si>
  <si>
    <r>
      <t>Se realizó la medición de las satisfacción de los usuarios de la Dirección de Reasentamientos, se tabularon los datos y se generó el informe. Se envió información con el Radicado 02312000028113</t>
    </r>
    <r>
      <rPr>
        <sz val="11"/>
        <color rgb="FFFF0000"/>
        <rFont val="Arial"/>
        <family val="2"/>
      </rPr>
      <t>,</t>
    </r>
    <r>
      <rPr>
        <sz val="11"/>
        <rFont val="Arial"/>
        <family val="2"/>
      </rPr>
      <t xml:space="preserve"> del 11 de abril de 2023. Dado que son 4 informes trimestrales se establece la ejecución en el 25%</t>
    </r>
  </si>
  <si>
    <t>4 Comunicado Radicado 202312000028113
4.1 Informe Encuestas
4.2 Tabulacón
4.3 Encuestas</t>
  </si>
  <si>
    <t>El proceso reporta una medición de las satisfacción de los usuarios de la Dirección de Reasentamientos, se tabularon los datos y se generó el informe. Se envió información con el Radicado 02312000028113, del 11 de abril de 2023.
El proceso reporta avance sobre la actividad definida y evidencia avance sobre la actividad al corte del primer cuatrimestre mostrando un avance del 25%.</t>
  </si>
  <si>
    <t xml:space="preserve">Durante este primer cuatrimestre, no se pudieron llevar a cabo las capacitaciones al equipo de atención al ciudadano. </t>
  </si>
  <si>
    <t>Se lleva el registro permanente del estado de pagos (desembolsos) realizados durante el primer cuatrimestre. Dado que son 24 actualizaciones en el año, y para este periodo se han realizado 8, el porcentaje de ejecución se establece en  33.3%</t>
  </si>
  <si>
    <t>12. Archivo pagos_desembolsos REAS 2023</t>
  </si>
  <si>
    <t>El proceso reporta que realizo el registro permanente del estado de pagos (desembolsos) realizados durante el primer cuatrimestre. Dado que son 24 actualizaciones en el año, y para este periodo se han realizado 8.
El proceso reporta avance sobre la actividad definida y evidencia avance sobre la actividad al corte del primer cuatrimestre mostrando un avance del 33%.</t>
  </si>
  <si>
    <t>Se generó el reporte de información (excel) del Sistmea de Información, de los beneficiarios del proceso de REAS, con los datos actualizados. Dado que son tres reportes en el año, se establece un porcentaje de ejecución del 33.3%</t>
  </si>
  <si>
    <t>33.3%</t>
  </si>
  <si>
    <t>17. Reporte Información beneficiarios 2023</t>
  </si>
  <si>
    <t>El proceso reporta que generó el reporte de información (excel) del Sistmea de Información, de los beneficiarios del proceso de REAS, con los datos actualizados.
El proceso reporta avance sobre la actividad definida y evidencia avance sobre la actividad al corte del primer cuatrimestre mostrando un avance del 33%.</t>
  </si>
  <si>
    <t>El reporte de Datos IDECA se realiza en los meses de junio y diciembre de cada año. Por lo anterior, no aplica para el periodo</t>
  </si>
  <si>
    <t>Enlaces de las divulgaciones masivas con respecto a las actividades adelantadas por Plan Terrazas (se seleccionó una por mes).</t>
  </si>
  <si>
    <t>Actividad en curso. La rendición de cuentas se inicia en el mes de mayo a partir de las primeras entregas de obra, de conformidad a la programación por contrato de obra y frente de obra.</t>
  </si>
  <si>
    <t>Actividad en curso programadas a partir del mes de mayo.</t>
  </si>
  <si>
    <t>Se realizó corte al 31 de marzo y se elaboró el respectivo informe sobre los espacios de diálogo realizados en el primer trimestre.</t>
  </si>
  <si>
    <t>Informe Trimestral del Plan de Acción de Participación Ciudadana</t>
  </si>
  <si>
    <t>Se realizaron durante el trimestre, once (11) espacios de diálogo con potenciales beneficiarios.</t>
  </si>
  <si>
    <t>Actas diálogo con potenciales beneficiarios Plan Terrazas realizados entre enero y marzo con sus respectivos listados de asistencia.</t>
  </si>
  <si>
    <t>Se aplicaron las encuestas de medición de la satisfacción a los beneficiarios. Esta pendiente por parte del equipo social la consolidación del informe trimestral</t>
  </si>
  <si>
    <t>Actividad en curso programada para el mes de junio del 2023</t>
  </si>
  <si>
    <t>N.A</t>
  </si>
  <si>
    <t>Los proceso reporta que la actividad de cumplimiento esta dada para el mes de mayo.
La actividad se encuentra dentro de los tiempos definidos para su ejecución</t>
  </si>
  <si>
    <t>Los proceso reporta que la actividad de cumplimiento esta dada para el mes de mayo
La actividad se encuentra dentro de los tiempos definidos para su ejecución</t>
  </si>
  <si>
    <t>Los proceso reporta cumplimiento de la actividad mediante el informe Trimestral del Plan de Acción de Participación Ciudadana.
Como evidencia adjunta el Informe 1er Trimestre PAC. Reportando de esta manera cumplimiento de avance del 25%.</t>
  </si>
  <si>
    <t>El proceso reporta haber realizado 11 actividades de socialización a los ciudadanos, sobre los programas y servicios de la CVP que aplique y los canales de atención dispuestos para el trámite y gestión de sus procesos a través de los espacios de diálogos con potenciales beneficiarios. Dando de esta manera cumplimiento a la actividad en su totalidad 100%</t>
  </si>
  <si>
    <t>El proceso reporta la plicación de encuestas de medición de la satisfacción a los beneficiarios. Esta pendiente por parte del equipo social la consolidación del informe trimestral. Con lo cual reporta un avance del 5%.
La actividad esta dentro de los tiempos de su desarrollo</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</si>
  <si>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</si>
  <si>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12. ENERO. FEBRERO, MARZO, ABRIL. </t>
  </si>
  <si>
    <t>El proceso reporta el cumplimiento de la actividad mediante la publicación mensualmente en datos abiertos la ejecución presupuestal y modificaciones del presupuesto de la CVP en el botón de transparencia, para este cuatrimestre.
El proceso reporta avance sobre la actividad definida y evidencia avance sobre la actividad al corte del primer cuatrimestre mostrando un avance del 33%.</t>
  </si>
  <si>
    <t>Se realizaron dos verificaciones:
1. La publicación del PAAC preliminar realizada el 17ene2023
2. La publicación del PAAC final realizada el 31ene2023</t>
  </si>
  <si>
    <t>3. Preliminar
3.1 Final</t>
  </si>
  <si>
    <t>Se realizó y publicó el seguimiento al PAAC y al Mapa de Riesgos de Corrupción de la vigencia 2022 el 16ene2023</t>
  </si>
  <si>
    <t>9. 3er Informe de seguimiento PAAC y Riesgos de Corrupción 16-01-2023
9.1 3er Seguimiento Matriz de Riesgos de Corrupción (Excel) 16-01-2023
9.2 3er Seguimiento Matriz PAAC 2021 (Excel) 16-01-2023
9.3 Correo de Bogotá es TIC - Publicación PAAC</t>
  </si>
  <si>
    <t>Se realizó y publicó la Evaluación al Proceso de Rendición de Cuentas y Audiencia de Rendición de Cuentas CVP Vigencia 2022</t>
  </si>
  <si>
    <t>Se realizó y publicó el informe de seguimiento y evaluación a la atención de PQRSDF 2do sem 2022</t>
  </si>
  <si>
    <t>19. Seguimiento y evaluación a la atención de PQRSDF 2do sem 2022
19.1 Correo - Publicación Informe PQRSDF</t>
  </si>
  <si>
    <t>El proceso reporta cumplimiento semestral de la actividad de seguimiento frente a la Atención de las PQRS.
El proceso reporta avance sobre la actividad definida y evidencia avance sobre la actividad al corte del primer cuatrimestre mostrando un avance del 50%.</t>
  </si>
  <si>
    <t xml:space="preserve">Para el corte de enero a abril 2023, se debían publicar 31 documentos, de los cuales se publicaron 29 en la página web. 
Dos informes están en curso y en revisión: 
1. Auditoria Contrato 668 de 2021 Consorcio AB 003-2021
2. Seguimiento al contingente judicial (SIPROJ)
</t>
  </si>
  <si>
    <t>Página web:
https://www.cajaviviendapopular.gov.co/?q=informes-de-gestion-evaluacion-y-auditorias</t>
  </si>
  <si>
    <t>De acuerdo con el Plan Anual de Auditoría, la realización del seguimiento se realizará el mes de noviembre 2023</t>
  </si>
  <si>
    <t>En Curso</t>
  </si>
  <si>
    <t>El proceso reporta que la actividad esta programada para ser desarrollada en el mes de noviembre.
Esta esta dentro de los tiempos y por lo tanto no es medida dentro de este cuatrimestre</t>
  </si>
  <si>
    <t xml:space="preserve">18. Documentos aprobados por el Sistema de Gestión de Calidad en el proceso de gestión Documental </t>
  </si>
  <si>
    <t>19. Informes de seguimiento PINAR, PGD Y SIG Vigencia 2022</t>
  </si>
  <si>
    <t xml:space="preserve">2. Acuerdos de gestión de gerentes CVP publicados </t>
  </si>
  <si>
    <t xml:space="preserve">24. Informe solicitudes archivo central </t>
  </si>
  <si>
    <t xml:space="preserve">Se realiza gestión de 442 solicitudes de usuarios a través del sistema orfeo para el primer trimestre del año.  </t>
  </si>
  <si>
    <t xml:space="preserve">25. Informe de solicitudes realizadas y gestionadas adelantadas por Gestión Documental </t>
  </si>
  <si>
    <t>El proceso reporta la gestión de las solicitudes de usuarios a través del sistema orfeo para el primer trimestre del año.  
El proceso reporta avance sobre la actividad definida y evidencia avance sobre la actividad al corte del primer cuatrimestre mostrando un avance del 25%.</t>
  </si>
  <si>
    <t>El Plan de integridad se encuentra formulado y hace parte del Plan Estratégico de Talento Humano, este se encuentra publicado en la pagina web de la Entidad en el siguiente link: https://www.cajaviviendapopular.gov.co/sites/default/files/PLAN-ESTRATEGICO-DEL-TH-2023_compressed.pdf</t>
  </si>
  <si>
    <t>1. Plan de Integridad de la CVP</t>
  </si>
  <si>
    <t>Se realiza en el segundo semestre del año</t>
  </si>
  <si>
    <t xml:space="preserve">Se ha sensibilizado no solo al equipo directivo si no a todo el recurso humano enviando piezas comunicativas a través de los caneles de comunicación interno. </t>
  </si>
  <si>
    <t xml:space="preserve">5. Pieza Comunicativa Fortalecimiento de la cultura ética. </t>
  </si>
  <si>
    <t xml:space="preserve">Se realizo solicitud a la OAC para la diagramación del portafolio. Se anexa correo de solicitud. 
Se anexa portafolio. </t>
  </si>
  <si>
    <t xml:space="preserve">6. Portafolio. </t>
  </si>
  <si>
    <t>El proceso reporta la formulación del Plan de Integridad de la CVP y publicaion del mismo.
El proceso reporta avance sobre la actividad definida y evidencia avance sobre la actividad al corte del primer cuatrimestre mostrando un avance del 50%.</t>
  </si>
  <si>
    <t>El proceso reporta que la actividad esta programada para ser desarrollada en el segundo semestre del año.
Esta esta dentro de los tiempos y por lo tanto no es medida dentro de este cuatrimestre</t>
  </si>
  <si>
    <t xml:space="preserve">El proceso reporta el cumplimiento de la actividad mediante la sensibilización del fortalecimiento de la cultura ética de la Entidad mediante piezas comunicativas a través de los caneles de comunicación interno a todo el recurso humano de la entidad.
El proceso reporta cumplimiento sobre la actividad definida  100%.
</t>
  </si>
  <si>
    <t>El proceso reporta la solicitud a la OAC para la diagramación del portafolio. Se anexa correo de solicitud. 
El proceso reporta cumplimiento sobre la actividad definida  100%.</t>
  </si>
  <si>
    <r>
      <t xml:space="preserve">SEGUIMIENTO - PRIMER CUATRIMESTRE
</t>
    </r>
    <r>
      <rPr>
        <sz val="14"/>
        <color theme="1"/>
        <rFont val="Arial"/>
        <family val="2"/>
      </rPr>
      <t>(Responsables del Proceso)</t>
    </r>
  </si>
  <si>
    <r>
      <t xml:space="preserve">SEGUIMIENTO - SEGUNDO CUATRIMESTRE
</t>
    </r>
    <r>
      <rPr>
        <sz val="14"/>
        <color theme="1"/>
        <rFont val="Arial"/>
        <family val="2"/>
      </rPr>
      <t>(Responsables del Proceso)</t>
    </r>
  </si>
  <si>
    <r>
      <t xml:space="preserve">SEGUIMIENTO - TERCER CUATRIMESTRE
</t>
    </r>
    <r>
      <rPr>
        <sz val="14"/>
        <color theme="1"/>
        <rFont val="Arial"/>
        <family val="2"/>
      </rPr>
      <t>(Responsables del Proceso)</t>
    </r>
  </si>
  <si>
    <r>
      <t xml:space="preserve">Número y Nombre de la Evidencia
</t>
    </r>
    <r>
      <rPr>
        <sz val="14"/>
        <color theme="1"/>
        <rFont val="Arial"/>
        <family val="2"/>
      </rPr>
      <t>(De acuerdo a la carpeta de evidencias)</t>
    </r>
  </si>
  <si>
    <t>El proceso reporta cumplimiento de la actividad soportado en la definición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</si>
  <si>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verificación del plan Anticorrupción y Atención al Ciudadano 2023  y preliminar mapa de riesgos de corrupción 2023, debidamente publicado en la pagina Web de la entidad.
El proceso reporta cumplimiento de la actividad conforme a lo establecido en su formulación y adjunta evidencia conforme a la meta producto esperada.</t>
  </si>
  <si>
    <t>La Audiencia de Rendición de Cuentas de la Vigencia 2022 se desarrolló el 28 de marzo de 2023 de forma semipresencial cumpliendo el Procedimiento de Rendición de Cuentas, Participación Ciudadana y Control Social de la entidad, el cual sostiene el ámbito de diálogo de doble vía con la ciudadanía y prevé la sistematización del mismo.</t>
  </si>
  <si>
    <t>No se recibieron inquietudes ciudadanas una vez estuvo socializada la información, por ello no existe el documento que menciona la actividad el Plan Anticorrupción y Atención a la Ciudadano - Mapa de Riesgos de Corrupción durante el proceso de consulta abierto. 
Se abrio una consulta y el correo electronico parcipacvp@cajaviviendapopular.gov.co, como canales para recibir comentarios y/o observaciones del Plan Anticorrupción y Atención a la Ciudadano - Mapa de Riesgos de Corrupción. pero no se recibio ninguna observación al respecto.</t>
  </si>
  <si>
    <t>Se da la actividad con el 100% de cumplimiento dado que no se fgeneraron respuestas ante la  ciudadanía y partes interesadas ya que no se recibioern observaciones, pero si fueron habilitados los canales.
Dentro de la consulta se tiene solamente el registro de prueba de la oficina asesora de cominicaciones, por lo tanto no se dio respuesta alguna</t>
  </si>
  <si>
    <t>8. Respuesta PAAC 2023 - CONSULTA O OBSERVACIONES RECIBIDAS</t>
  </si>
  <si>
    <t>El proceso reporta que no se recibieron inquietudes ciudadanas una vez estuvo socializada la información, por ello no existe el documento que menciona la actividad el Plan Anticorrupción y Atención a la Ciudadano - Mapa de Riesgos de Corrupción durante el proceso de consulta abierto. 
El proceso reporta cumplimiento de la actividad conforme a lo establecido en su formulación y adjunta evidencia conforme a la meta producto esperada, dado que evidencia la apertura de canales y reporte sin observaciones lo cual impedia la generacion de respuestas.</t>
  </si>
  <si>
    <t>El proceso reporta avance sobre la actividad puesto que se realizó y publicó el seguimiento al PAAC y al Mapa de Riesgos de Corrupción de la vigencia 2022 el 16ene2023.
El proceso reporta avance sobre la actividad definida y evidencia avance sobre la actividad al corte del primer cuatrimestre mostrando un avance del 25%.</t>
  </si>
  <si>
    <t>29. Evaluación de la Rendición</t>
  </si>
  <si>
    <t xml:space="preserve">18. Encuentros Modelo de Gestión Social </t>
  </si>
  <si>
    <r>
      <t>El porcentaje de avance se reporta teniendo en cuenta que para la vigencia 2023 se tienen programados 29 encuentros del Modelo de Gestión Social. 
Al mencionar en la meta "</t>
    </r>
    <r>
      <rPr>
        <i/>
        <sz val="11"/>
        <color theme="1"/>
        <rFont val="Arial"/>
        <family val="2"/>
      </rPr>
      <t>seis encuentros</t>
    </r>
    <r>
      <rPr>
        <sz val="11"/>
        <color theme="1"/>
        <rFont val="Arial"/>
        <family val="2"/>
      </rPr>
      <t>" se hace referencia a los encuentros definidos en el Modelo de Gestión Social (Imaginario DOFA, Árbol de Problemas, Taller de Diseño Participativo, Retroalimentación,  Decisión Propuesta de Valor Social y Jornadas de Participación)</t>
    </r>
  </si>
  <si>
    <t>19. Encuentros de socialización y diálogo MB</t>
  </si>
  <si>
    <t xml:space="preserve">El porcentaje de avance se reporta teniendo en cuenta que para la vigencia 2023 se tienen programadas 72 actividades de información y diálogo con la población beneficiada. </t>
  </si>
  <si>
    <t>El proceso reporta avance sobre la actividad definida y evidencia avance sobre la actividad al corte del primer cuatrimestre mostrando un avance del 33%.</t>
  </si>
  <si>
    <t>El proceso reporta avance sobre la actividad definida y evidencia avance sobre la actividad al corte del primer cuatrimestre mostrando un avance del 21%.</t>
  </si>
  <si>
    <t>El proceso reporta avance sobre la actividad definida y evidencia avance sobre la actividad al corte del primer cuatrimestre mostrando un avance del 24%.</t>
  </si>
  <si>
    <t>Se presenta informe de los resultados de las encuestas de medición de la satisfacción aplicadas durante el primer cuatrimestre a los beneficiarios de las obras entregadas por la Dirección de Mejoramiento de Barrios de la Caja de la Vivienda Popular.</t>
  </si>
  <si>
    <t>7. Informe Encuestas de Satisfacción DMB</t>
  </si>
  <si>
    <t>Ninguna.</t>
  </si>
  <si>
    <t>Se evidencia cumplimiento por parte de los procesos de la actividad formulada</t>
  </si>
  <si>
    <t>SI</t>
  </si>
  <si>
    <t xml:space="preserve">Se anexa por parte de los procesos la definición del preliminar del plan Anticorrupción y Atención al Ciudadano 2023  y preliminar mapa de riesgos de corrupción 2023.
</t>
  </si>
  <si>
    <t xml:space="preserve">Se anexo en formato PDF pantallazo de la pagina web de la entidad donde se evidencia la publicación del PAAC preliminar realizada el 17ene2023
y la publicación del PAAC final realizada el 31ene2023
</t>
  </si>
  <si>
    <t>Se evidencia cumplimiento por parte de los procesos del proceso de la actividad formulada</t>
  </si>
  <si>
    <t>Se evidencia cumplimiento de la actividad conforme a lo establecido en su formulación y adjunta evidencia conforme a la meta.</t>
  </si>
  <si>
    <t xml:space="preserve">Se anexa por parte del proceso evidencia solicitud de publicación  y evidencia de la publicación del Plan Anticorrupción y Atención al Ciudadano y Mapa de Riesgos de Corrupción vigencia 2023 en su versión final en la pagina web de la entidad, 
</t>
  </si>
  <si>
    <t>Se evidencia un avance de la actividad del 33% sobre la actividad definida.</t>
  </si>
  <si>
    <t xml:space="preserve">
https://www.cajaviviendapopular.gov.co/sites/default/files/Matriz%20PAAC%202023_Versi%C3%B3n%20Final.xlsx</t>
  </si>
  <si>
    <t>https://www.cajaviviendapopular.gov.co/?q=Transparencia/mecanismos-espacios-o-instancias-del-men%C3%BA-participa#plan-institucional-de-participaci-n-ciudadana</t>
  </si>
  <si>
    <t>Se evidencia que se consolidado y publicado en el Plan de Acción de Participación Ciudadana y Control Social 2023</t>
  </si>
  <si>
    <t>Se evidencia que se consolido y publico el informe de rendición de cuentas</t>
  </si>
  <si>
    <t>https://www.cajaviviendapopular.gov.co/?q=Nosotros/Informes/rendicion-de-cuentas</t>
  </si>
  <si>
    <t>Se evidencia que se consolidado, publico y divulgo el informe final del proceso derivado de la audiencia rendición de cuentas.</t>
  </si>
  <si>
    <t>https://www.cajaviviendapopular.gov.co/?q=Nosotros/Informes/rendicion-de-cuenta</t>
  </si>
  <si>
    <t>Se evidencia que se publicaron los informes e ejecución presupuesta de enero, febrero, marzo y abril de 2023.</t>
  </si>
  <si>
    <t>Se encuentra publicado en el Menú Participa de la página web de la entidad en colaboración con la OAC.</t>
  </si>
  <si>
    <t xml:space="preserve">En ejecución </t>
  </si>
  <si>
    <t>https://www.cajaviviendapopular.gov.co/?q=Nosotros/Informes/informe-de-ejecucion-del-presupuesto-de-gastos-e-inversiones</t>
  </si>
  <si>
    <t xml:space="preserve">Se anexan calendarios de actividades febrero, marzo y abril de 2023
</t>
  </si>
  <si>
    <t>Acta de reunión del 16 de marzo de 2023</t>
  </si>
  <si>
    <t>1.Matrices de reporte del FUT y el PAD cuarto trimestre 2022
2.Matrices de reporte del FUT y el PAD primer trimestre 2023
3. Corres de envió de reportes FUT y PAD cuarto trimestre 2022
4. Corres de envió de reportes FUT y PAD primer  trimestre 2023
5. Correo reporte FUT Víctimas 4T 2022
6.. Reporte FUT_CVP_Victimas_2022 4T
7.. Correo reporte FUT Víctimas 1T
8. Reporte FUT_CVP_Victimas_2023 1T</t>
  </si>
  <si>
    <t>Se evidencio dos reportes uno correspondiente al último trimestre del 2022  y otro al primer trimestre de 2023 (24 abril 2023) de los aportes a metas y accione de la Caja de la Vivienda Popular a la Política Pública de Víctimas</t>
  </si>
  <si>
    <t xml:space="preserve">Se evidencia divulgaciones de las actividades realizadas en territorio por parte de la DMV </t>
  </si>
  <si>
    <t>Abril 19 https://drive.google.com/file/d/1pA3DsDV3kn8Zh2-w-t6MGJsmEMLPbwiJ/view
Marzo 10 2023
https://drive.google.com/file/d/10MTma2RMW8tEcDXuckkuDRGmRVq8OUcH/view
Febrero 3 del 2023.
https://drive.google.com/file/d/1MjLftF5kipgyFDKS-ae8yavWytMaIXn7/view
Febrero 7 del 2023
https://drive.google.com/file/d/17sa2A_5HZX_ao1hS</t>
  </si>
  <si>
    <t xml:space="preserve">No se presentan evidencias del cumplimiento de esta actividad y se informa por parte de la OAP en su seguimiento que el primer trimestre del 2023 el proceso responsable no realizo tareas para esta actividad. </t>
  </si>
  <si>
    <t xml:space="preserve">Se evidencia una consulta ciudadana basado en un formulario y en un trabajó de recolección de preguntas y temas de interés de la ciudadanía en la Oficina de Servicio al Ciudadano y en los territorios donde se desarrollan los proyectos de la CVP. </t>
  </si>
  <si>
    <t xml:space="preserve">Lista de asistencia </t>
  </si>
  <si>
    <t>No se presentan evidencias del cumplimiento de esta actividad y se informa por parte del proceso responsable que la rendición de cuentas se inicia en el mes de mayo a partir de las primeras entregas de obra, de conformidad a la programación por contrato de obra y frente de obra.</t>
  </si>
  <si>
    <t>Se evidencia Informe Trimestral del Plan de Acción de Participación Ciudadana</t>
  </si>
  <si>
    <t>Se evidencian seis (6) encuentros con la comunidad en el marco del modelo de gestión social "Nuevos Afectos, Nuevos Territorios", en las localidades se evidencia avance sobre la actividad</t>
  </si>
  <si>
    <t>No se presentan evidencias del cumplimiento de esta actividad y se informa por parte de la OAP en su seguimiento que el primer trimestre del 2023 el proceso responsable no realizo tareas para esta actividad. Se informa por parte del proceso responsable que esta actividad queda programada para el segundo semestre del 2023</t>
  </si>
  <si>
    <t>Se evidencia el avance de una Matriz de caracterización de grupos de valor de la CVP</t>
  </si>
  <si>
    <t>Se evidencia la primera jornada de sensibilización y fortalecimiento de rendición de cuentas de la mano de la Veeduría Distrital</t>
  </si>
  <si>
    <t>Se evidencia el primer seguimiento trimestral</t>
  </si>
  <si>
    <t>Se evidencia el Informe de Evaluación al Proceso de Rendición de Cuentas y Audiencia de Rendición de Cuentas.</t>
  </si>
  <si>
    <t>Informe de Evaluación al Proceso de Rendición de Cuentas y Audiencia de Rendición de Cuentas y correo de publicación</t>
  </si>
  <si>
    <t>Se evidencia publicado  Informe Final Audiencia de Rendición de Cuentas CVP Vigencia de la Vigencia 2022 y el  Informe de Evaluación de Audiencia de Rendición de Cuentas CVP Vigencia 2022_Asesora Control Interno</t>
  </si>
  <si>
    <t>Se evidencia  que se realizo espacio de diálogo comunidad Arboleda Santa Teresita-localidad de San Cristóbal y se presenta listado de asistencia espacio de diálogo comunidad Arboleda Santa Teresita del marzo 22 de 2023</t>
  </si>
  <si>
    <t>Llistado de asistencia espacio de diálogo comunidad Arboleda Santa Teresita del marzo 22 de 2023</t>
  </si>
  <si>
    <t>Se evidencia once (11) espacios de diálogo con potenciales beneficiarios en los meses de enero, febrero y marzo</t>
  </si>
  <si>
    <t xml:space="preserve">11 actas de reunión </t>
  </si>
  <si>
    <t>Se evidencia una medición de las satisfacción de los usuarios de la Dirección de Reasentamientos, se tabularon los datos y se generó el informe. Se envió información con el Radicado 02312000028113, del 11 de abril de 2023</t>
  </si>
  <si>
    <t>1. Formatos de satisfacción al ciudadano correspondiente al primer trimestre DUT.</t>
  </si>
  <si>
    <t>Se evidencia la realización de una encuestas de medición de la satisfacción a los beneficiarios de los programas de la Caja de la Vivienda Popular no se evidencia un informe con los resultados del presentados en los formatos de diligenciamiento. Se recuerda que la meta o producto d ela actividad y tres (3) Informes trimestral con los resultados de la medición y propuesta de acciones de mejora</t>
  </si>
  <si>
    <t>Se evidencia listado de asistencia capacitación atención al ciudadano febrero 1 de 2023</t>
  </si>
  <si>
    <t>10.1 LISTADO DE ASISTENCIA CAPACITACIÓN ATENCIÓN AL CIUDADANO FEBRERO 01 DE 2023</t>
  </si>
  <si>
    <t>Se evidencia un archivo de excel denominado 12. Archivo Pagos_Desembolsos REAS 2023</t>
  </si>
  <si>
    <t>Se informa por parte del proceso responsable que se tiene programa la sensibilización sobre el Manual de Servicio al Ciudadanía para el 26 de mayo de la actual vigencia.</t>
  </si>
  <si>
    <t>Se presenta como evidencia de avance la programación de la sensibilización y solicitud de auditorio</t>
  </si>
  <si>
    <t>Se informa por parte del proceso responsable que se tiene programa la sensibilización sobre  lenguaje claro  para el mes  de juio.</t>
  </si>
  <si>
    <t xml:space="preserve">Se presenta como evidencia de avance la programación de la sensibilización </t>
  </si>
  <si>
    <t xml:space="preserve">Se evidencia publicación de los archivos remitidos desde Servicio al Ciudadano, en cuanto a Informes de Satisfacción de Servicio al Ciudadano, Oportunidad de Respuesta a las PQRSD, Informe Mensual de PQRSD, entre otros de la Entidad. </t>
  </si>
  <si>
    <t>Se evidencia archivo de reporte de información (excel) del Sistmea de Información, de los beneficiarios del proceso de REAS, con los datos actualizados.</t>
  </si>
  <si>
    <t>Se evidencia informes de asistencia por canales de atención CVP de los meses de diciembre 2022, enero. febrero y marzo del 2023</t>
  </si>
  <si>
    <t>Se evidencia publicación del  Informe de Seguimiento y Evaluación a la Atención de Peticiones, Quejas, Reclamos, Sugerencias, Denuncias por Presuntos Actos de Corrupción y Felicitaciones recibidas en el segundo Semestre de la vigencia 2022”. El dia 2 de mayo de 2023</t>
  </si>
  <si>
    <t>Se evidencia lista de asistencia a la capacitación sobre la gestión de peticiones en el Sistema Distrital de Quejas y Soluciones - Bogotá te escucha, el día 13 de abril de la actual vigencia, no se presenta acta de reunión como se establece como entrega del producto</t>
  </si>
  <si>
    <t>Se evidencian "Informes de gestión y oportunidad de las respuestas a las PQRSD diciembre 2022 enero 2023, febrero 2023  y marzo 2023</t>
  </si>
  <si>
    <t>Se evidencia publicación de tres documentos de acuerdo al planteamiento de la actividad; registro de publicaciones en página web mensualmente para los meses de febrero, marzo y abril de 2023.</t>
  </si>
  <si>
    <t>Se evidencia que para el  corte de enero a abril 2023, se debían publicar 31 documentos, de los cuales se publicaron 29 en la página web. 
Dos informes están en curso y en revisión: 
1. Auditoria Contrato 668 de 2021 Consorcio AB 003-2021
2. Seguimiento al contingente judicial (SIPROJ)</t>
  </si>
  <si>
    <t>Se evidencia el diligenciamiento de encuestas de medición de la satisfacción a los beneficiarios, no se evidencia un informe con los resultados del presentados en los formatos de diligenciamiento. Se recuerda que la meta o producto de la actividad es Cuatro (4) Informes, uno trimestral con los resultados de la medición y propuesta de acciones de mejora</t>
  </si>
  <si>
    <t>Se evidencia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del 28 de febrero de 2023, no se evidencia un informe con los resultados del presentados en los formatos de diligenciamiento. Se recuerda que la meta o producto de la actividad es cuatro (4) Informes trimestral con los resultados de la medición y propuesta de acciones de mejora</t>
  </si>
  <si>
    <t>Diligenciamiento de encuestas de medición de la satisfacción a los beneficiarios</t>
  </si>
  <si>
    <t>Se evidencia pantallazo del diligenciamiento del Esquema de Publicación de la Información mensualmente para febrero, marzo y abril de 2023. Publicados en Transparencia.</t>
  </si>
  <si>
    <t>Se evidencia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No se evidenciaron mesas de trabajo con los procesos, Se recuerda que el producto o meta indica que se deben presentar "Actas de reunión de las mesas de trabajo semestrales con los procesos que aplique.."</t>
  </si>
  <si>
    <t>Se evidencia el memorando 202311300028723 donde se solicita a los procesos involucrados en el proceso de racionalización de trámites la designación de los enlaces para llevar a cabo la gestión correspondiente de la vigencia en curso.</t>
  </si>
  <si>
    <t>Se informa por parte del proceso y la OAP que l reporte de Datos IDECA se realiza en los meses de junio y diciembre de cada año. Por lo anterior, no aplica para el periodo</t>
  </si>
  <si>
    <t>N/A para este seguimiento</t>
  </si>
  <si>
    <t xml:space="preserve">El proceso y la OAP reporta que la actividad esta programada para el mes de junio. </t>
  </si>
  <si>
    <t>Se evidencian los  informes mensuales de disponibilidad de la plataforma de ETB, estos informes se revisan mes vencido, para el primer cuatrimestres se evidencian los informes de diciembre, enero, febrero y marzo del 2023</t>
  </si>
  <si>
    <t>Se evidencia publicación mensual en datos abiertos de la ejecución presupuestal y modificaciones del presupuesto de la CVP en el botón de transparencia en la siguiente ruta https://www.cajaviviendapopular.gov.co/?q=Nosotros/Informes/informe-de-ejecucion-del-presupuesto-de-gastos-e-inversiones</t>
  </si>
  <si>
    <t>Se evidencian  piezas de Transparencia y Acceso a la Información Pública, medios usados Redes sociales, maillimg, pantallas internas.</t>
  </si>
  <si>
    <t>Se evidencian piezas gráficas en web y redes sociales para divulgar la gratuidad de los servicios en la CVP (principios de gratuidad y canales de respuesta, según la Ley de 1712 de 2014).</t>
  </si>
  <si>
    <t>Se evidenciaron informes correspondientes a diciembre 2022, enero 2023, febrero 2023 y marzo 2023</t>
  </si>
  <si>
    <t>Se evidenciaron  informes de Gestión y Oportunidad de Respuestas de las PQRSD que recibe la Caja de la Vivienda Popular correspondientes a diciembre 2022, enero 2023, febrero 2023 y marzo 2023</t>
  </si>
  <si>
    <t>Se reporta un incumplimiento por parte del proceso de la actividad de Implementar la fase del modelo de Gestión documental y Administración de Archivos  -MGDA y del Sistema Integrado de Gestión Documental  y Archivos  - SIGA solo se evidencian dos archivos en pdf un denominado MGDA versión 3 y el otro un pantallazo de la carpeta de SGD</t>
  </si>
  <si>
    <t>MGDA versión 3 - Pantallazo de la carpeta de SGD</t>
  </si>
  <si>
    <t>No se presentan evidencias del cumplimiento de esta actividad y se informa por parte de la OAP en su seguimiento que el primer trimestre del 2023 el proceso reporta que la actividad esta programada para el  segundo semestre de 2023</t>
  </si>
  <si>
    <t>La actividad esta dentro de los tiempos establecidos para su ejecución.</t>
  </si>
  <si>
    <t>208-TIC-Ft-30 INDICE INFORMACION CLASIFICADA Y RESERVADA</t>
  </si>
  <si>
    <t xml:space="preserve">Se evidencia actualización del índice de información clasificada y reservada </t>
  </si>
  <si>
    <t>Se evidencian 4 Esquemas de Publicación de la Información mensualmente para enero,  febrero, marzo y abril de 2023. Publicados en Transparencia.</t>
  </si>
  <si>
    <t>Se evidencian 3 Registros mensuales  de publicaciones en la página web, febrero, marzo y abril de 2023</t>
  </si>
  <si>
    <t>Se evidencia reunión con la OAC  el 24 de febrero en la que se estableció realizar la grabación de los GIF en el componente de "PARTICIPA", la grabación de estos se realizara en junio de la actual vigencia</t>
  </si>
  <si>
    <t>No se presentan evidencias del cumplimiento de esta actividad y se informa por parte de la OAP en su seguimiento que el primer trimestre del 2023 el proceso reporta que la actividad se encuentra dentro de los tiempos definidos para ejecutarla.</t>
  </si>
  <si>
    <t>No se presentan evidencias del cumplimiento de esta actividad y se informa por parte de la OAP en su seguimiento que el primer trimestre del 2023 el proceso reporta que la actividad se tiene programa la sensibilización sobre Lengua de Señas Colombiana  para el 26 de mayo de la actual vigencia.</t>
  </si>
  <si>
    <t>Se evidencia la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</si>
  <si>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En ejecución</t>
  </si>
  <si>
    <t>Esta esta dentro de los tiempos y por lo tanto no es medida dentro de este cuatrimestre</t>
  </si>
  <si>
    <t>Se evidencia Pieza Comunicativa Cultura Etica 4 difundida</t>
  </si>
  <si>
    <t>Se evidencia diagramación del portafolio de Conocimientos, saberes y talentos 2022 y correo electronico de solicitud de elaboración</t>
  </si>
  <si>
    <t>Se evidencia calendario de actividades de los meses de febrero, marzo y abril de 2023</t>
  </si>
  <si>
    <t>Se evidencian documento con las observaciones y respuestas publicado en la página web en el que se da cuenta que no se recibieron inquietudes ciudadanas</t>
  </si>
  <si>
    <t>Se evidencia documento excel del 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</si>
  <si>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Se anexa como evidencia los seguimientos a la Matriz de Riesgos de Corrupción (Excel) 16-01-2023
3er Seguimiento Matriz PAAC 2022 (Excel) 16-01-2023 y el tercer informe de "seguimiento y evaluación al cumplimiento de las actividades programadas en el Plan Anticorrupción y de Atención al Ciudadano y mapa de riesgos de corrupción 2022 al corte de 31 de diciembre de 2022" el cual fue radicado mediante memorando 202311200003643 del 16 de enero de 2023 y evidencia del la publicación</t>
  </si>
  <si>
    <t>Se evidencia el la formulación del Plan de Integridad de la CVP y publicaion del mismo en la pagina 19 del Plan Estrategico de Talento Humano</t>
  </si>
  <si>
    <t>Se ajusta fecha de finalizacion de la actividad, dado que se se requirio de mas tiempo del previsto en la actualización de la Politica, a la espera de los lineamientos de Secretatia General para los riegos asociados a SARLAFT</t>
  </si>
  <si>
    <t>Se ajusta la fecha maxima de ejecución de la actividad 22, mediante solicitud por ORFEO : 202312000047143</t>
  </si>
  <si>
    <t xml:space="preserve">Se actualizan las actividades 1, 4, 11, 12, 17, los responsables de ejecución y las fechas de inicio y finalización. </t>
  </si>
  <si>
    <t>Proceso Reasentamientos</t>
  </si>
  <si>
    <t>1 grupo de veeduría</t>
  </si>
  <si>
    <t>Dirección Técnica de Reasentamientos - Equipo de Resiliencia</t>
  </si>
  <si>
    <t>Se define una nueva actividad en el componente TRANSPARENCIA en el subcomponente LINEAMIENTOS DE TRANSPARENCIA ACTIVA. Actividad 31</t>
  </si>
  <si>
    <t xml:space="preserve">Se publicaron en el SIDEAP los acuerdos de Gestión de los Gerentes  Públicos, efectuados al cierre de agosto de 2023. </t>
  </si>
  <si>
    <t>2. Acuerdos de Gestión</t>
  </si>
  <si>
    <t>18. MGDA</t>
  </si>
  <si>
    <t>19. PGD Y PINAR</t>
  </si>
  <si>
    <t>24. PRESTAMOS ARCHIVO CENTRAL</t>
  </si>
  <si>
    <t>El proceso reporta avance de la actividad mediante la relación de solicitudes atendidas del archivo central efectivas y no efectivas al corte del mes de agosto. Muestra gestión y cumplimiento sobre la actividad. El avance de la actividad se calcula desde el numero de periodos reportados contra el numero de periodos definidos en la relación.</t>
  </si>
  <si>
    <t xml:space="preserve">Se realiza gestión de 297 solicitudes de usuarios a través del sistema orfeo para el segundo trimestre del año.  </t>
  </si>
  <si>
    <t>25. ORFEO</t>
  </si>
  <si>
    <t>Se realiza seguimiento a las acciones establecidas dentro del Plan de Integridad, para el periodo en mención se realizó el encuentro sectorial de la Política de Transparencia e Integridad, PIEZA Postulaciones Gestores de Integridad, INVITACION CURSO INTEGRIDAD, TRANSPARENCIA Y LUCHA CONTRA LA CORRUPCIÓN-ESAP, comunicados actualización de aplicativo de Bienes y rentas y Conflictos de Interés del SIDEAP, invitación curso de integridad</t>
  </si>
  <si>
    <t>1. INTEGRIDAD</t>
  </si>
  <si>
    <t xml:space="preserve">Programada </t>
  </si>
  <si>
    <t xml:space="preserve">Actividad a desarrollarce en los proximos meses.  </t>
  </si>
  <si>
    <t xml:space="preserve">Actividad Cumplida </t>
  </si>
  <si>
    <t>Se le dio cumplimiento a la actividad desde el primer cuatrimestre</t>
  </si>
  <si>
    <t>El proceso reporta que la actividad esta programada para el mes de octubre, no obstante el proceso no reporta avance sobre la actividad la cual aunque esta dentro de los tiempos si deberia poder mostrar alguna acción</t>
  </si>
  <si>
    <t>El proceso reporta que la actividad esta programada para los siguientes meses de la vigencia, no obstante el proceso no reporta avance sobre la actividad la cual aunque esta dentro de los tiempos si deberia poder mostrar alguna acción siendo que el plazo maximo de cumplimiento era en el mes de junio.
La actividad esta incumplida</t>
  </si>
  <si>
    <t xml:space="preserve">La actividad se cumplio en el primer cuatrimestre </t>
  </si>
  <si>
    <t xml:space="preserve">Actividad cumplida en el primer cuatrimestre </t>
  </si>
  <si>
    <t>Se realizó y publicó el segundo seguimiento al PAAC y al Mapa de Riesgos de Corrupción de la vigencia 2023 con corte al 30 de abril de 2023 el 15may2023</t>
  </si>
  <si>
    <t>9. 1er Informe de seguimiento PAAC y Riesgos de Corrupción 15-05-2023
9.1 1er Seguimiento Matriz de Riesgos de Corrupción (Excel) 15-05-2023
9.2 1er Seguimiento Matriz PAAC 2023 (Excel) 15-05-2023
9.3 Correo de Bogotá es TIC - INFO SEGUI Y EVALUAL CUMPLI DEL PAAC Y MP DE CORRUPCIÓN 2023</t>
  </si>
  <si>
    <t>Se consolidó y publicó el segundo seguimiento trimestral al Plan de Acción de Participación Ciudadana y Control Social 2023 con los respectivos informes trimestrales de soporte.</t>
  </si>
  <si>
    <r>
      <t xml:space="preserve">1. Matriz de Seguimiento PAPC Segundo Trimestre.
</t>
    </r>
    <r>
      <rPr>
        <b/>
        <sz val="11"/>
        <color rgb="FF000000"/>
        <rFont val="Arial"/>
        <family val="2"/>
      </rPr>
      <t>https://www.cajaviviendapopular.gov.co/?q=Nosotros/Informes/rendicion-de-cuentas#rendici-n-de-cuentas-2023</t>
    </r>
    <r>
      <rPr>
        <sz val="11"/>
        <color rgb="FF000000"/>
        <rFont val="Arial"/>
        <family val="2"/>
      </rPr>
      <t xml:space="preserve">
2. Cuatro informes consolidados de participación, rendición de cuentas y control social de las direcciones misionales.
</t>
    </r>
    <r>
      <rPr>
        <b/>
        <sz val="11"/>
        <color rgb="FF000000"/>
        <rFont val="Arial"/>
        <family val="2"/>
      </rPr>
      <t>https://www.cajaviviendapopular.gov.co/?q=Transparencia/mecanismos-espacios-o-instancias-del-men%C3%BA-participa#plan-institucional-de-participaci-n-ciudadana</t>
    </r>
    <r>
      <rPr>
        <sz val="11"/>
        <color rgb="FF000000"/>
        <rFont val="Arial"/>
        <family val="2"/>
      </rPr>
      <t xml:space="preserve">
</t>
    </r>
  </si>
  <si>
    <t>Se ajusto el porcentaje de avance, teniendo en cuenta que son tres seguimientos en la vigencia acorde con la meta de producto establecida.
 Las evidencias se publicaron en el Menú Participa de la página web de la entidad en colaboración con la OAC.</t>
  </si>
  <si>
    <r>
      <t xml:space="preserve">
Publicados:
Informe de ejecución presupuestal a 31 de julio de 2023. Ver PDF 11-08-2023
 Informe de ejecución presupuestal a 30 de junio de 2023. Ver PDF 13-07-2023
 Informe de ejecución presupuestal a 31 de mayo de 2023. Ver PDF 09-06-2023
</t>
    </r>
    <r>
      <rPr>
        <b/>
        <sz val="11"/>
        <color theme="1"/>
        <rFont val="Arial"/>
        <family val="2"/>
      </rPr>
      <t>https://www.cajaviviendapopular.gov.co/?q=Nosotros/Informes/informe-de-ejecucion-del-presupuesto-de-gastos-e-inversiones</t>
    </r>
    <r>
      <rPr>
        <sz val="11"/>
        <color theme="1"/>
        <rFont val="Arial"/>
        <family val="2"/>
      </rPr>
      <t xml:space="preserve">
</t>
    </r>
  </si>
  <si>
    <t>El proceso reporta que consolidó y publicó el segundo seguimiento trimestral al Plan de Acción de Participación Ciudadana y Control Social 2023 con los respectivos informes trimestrales de soporte.
El proceso reporta cumplimiento de la actividad conforme a lo establecido en su formulación y adjunta evidencia conforme a la meta producto esperada.</t>
  </si>
  <si>
    <t>Se realizó una segunda reunión entre la OAC y la OAP para revisar y actualizar los componentes del Menú Participa.</t>
  </si>
  <si>
    <r>
      <t xml:space="preserve">20230620 Se anexa Acta Reunión Menú Participa: Se ajustaron los contenidos de acuerdo a los compromisos acordados en el acta.
</t>
    </r>
    <r>
      <rPr>
        <b/>
        <sz val="11"/>
        <color rgb="FF000000"/>
        <rFont val="Arial"/>
        <family val="2"/>
      </rPr>
      <t>https://www.cajaviviendapopular.gov.co/?q=men%C3%BA-participa</t>
    </r>
    <r>
      <rPr>
        <sz val="11"/>
        <color rgb="FF000000"/>
        <rFont val="Arial"/>
        <family val="2"/>
      </rPr>
      <t xml:space="preserve">
</t>
    </r>
  </si>
  <si>
    <t>Queda Pendiente la Validación Final y los ajustes del Componente Participa pero dentro de la Estructura de la Matriz de Transparencia. Se concluye y evidenciará la ejecución en el siguiente seguimiento.</t>
  </si>
  <si>
    <r>
      <t xml:space="preserve">Evidencias enlaces publicaciones para Difundir las acciones de asistencia técnica integral que se brinda  a la ciudadanía, desde la DMV
</t>
    </r>
    <r>
      <rPr>
        <b/>
        <sz val="11"/>
        <color theme="1"/>
        <rFont val="Arial"/>
        <family val="2"/>
      </rPr>
      <t>Mayo 2023</t>
    </r>
    <r>
      <rPr>
        <sz val="11"/>
        <color theme="1"/>
        <rFont val="Arial"/>
        <family val="2"/>
      </rPr>
      <t xml:space="preserve">
Visita de obras del Plan Terrazas, en la localidad de Usme
https://www.cajaviviendapopular.gov.co/?q=visita-de%C2%A0obras-del-plan-terrazas-en-la-localidad-de-usme
Diálogo Ciudadano con posibles beneficiarios del Programa Plan Terrazas
https://www.cajaviviendapopular.gov.co/?q=di%C3%A1logo-ciudadano-con-posibles-beneficiarios-del-programa-plan-terrazas
Jornada  acompañamiento a obras del #PlanTerrazas barrio La Gloria.
https://www.cajaviviendapopular.gov.co/?q=jornada-acompa%C3%B1amiento-obras-del-planterrazas-barrio-la-gloria
</t>
    </r>
    <r>
      <rPr>
        <b/>
        <sz val="11"/>
        <color theme="1"/>
        <rFont val="Arial"/>
        <family val="2"/>
      </rPr>
      <t>Junio 2023</t>
    </r>
    <r>
      <rPr>
        <sz val="11"/>
        <color theme="1"/>
        <rFont val="Arial"/>
        <family val="2"/>
      </rPr>
      <t xml:space="preserve">
Capacitación a maestros de obra en técnicas de construcción propias del  Plan Terrazas
https://www.cajaviviendapopular.gov.co/?q=capacitaci%C3%B3n%C2%A0-maestros-de-obra-en-t%C3%A9cnicas-de-construcci%C3%B3n-propias-del%C2%A0%C2%A0plan-terrazas
La Caja de Vivienda Popular estará presente en el SMART CITY
https://www.cajaviviendapopular.gov.co/?q=la-caja-de-vivienda-popular-estar%C3%A1-presente%C2%A0en-el-smart-city
Verificando avances de obra del proyecto Plan Terrazas Usme
https://www.cajaviviendapopular.gov.co/?q=verificando-avances-de-obra-del-proyecto-plan-terrazas-usme
Diálogos ciudadanos potenciales beneficiarios del Plan Terrazas barrios Ciudad Londres, La Cabaña y Costa Rica de Usme
https://www.cajaviviendapopular.gov.co/?q=di%C3%A1logos-ciudadanos%C2%A0potenciales-beneficiarios-del-plan-terrazas-barrios-ciudad-londres-la-caba%C3%B1a-y
Espacio de Diálogo con potenciales beneficiarios Plan Terrazas
https://www.cajaviviendapopular.gov.co/?q=espacio-de-di%C3%A1logo-con-potenciales-beneficiarios-plan-terrazas-0
Firma de actas de entrega a beneficiarios del Plan Terrazas en el barrio Guacamayas
https://www.cajaviviendapopular.gov.co/?q=firma-de-actas-de-entrega-%C2%A0beneficiarios-del-plan-terrazas-en-el-barrio-guacamayas
Diálogo Ciudadano en la localidad de Usme con potenciales beneficiarios Plan Terrazas
https://www.cajaviviendapopular.gov.co/?q=di%C3%A1logo%C2%A0ciudadano-en-la-localidad-de-usme-con-potenciales-beneficiarios-plan-terrazas
Recorrido verificación obras del Plan Terrazas en Alfonso López de Usme
https://www.cajaviviendapopular.gov.co/?q=recorrido-verificaci%C3%B3n-obras-del-plan-terrazas-en%C2%A0alfonso-l%C3%B3pez-de-usme
</t>
    </r>
    <r>
      <rPr>
        <b/>
        <sz val="11"/>
        <color theme="1"/>
        <rFont val="Arial"/>
        <family val="2"/>
      </rPr>
      <t>Julio 2023</t>
    </r>
    <r>
      <rPr>
        <sz val="11"/>
        <color theme="1"/>
        <rFont val="Arial"/>
        <family val="2"/>
      </rPr>
      <t xml:space="preserve">
Capacitación de maestros y oficiales de obra Plan Terrazas
https://www.cajaviviendapopular.gov.co/?q=capacitaci%C3%B3n-de-maestros-y-oficiales-de-obra-plan-terrazas
Entrevista Director CVP en DC Radio Bogotá Radiante
https://www.cajaviviendapopular.gov.co/?q=entrevista-director-cvp-en-dc-radio-bogot%C3%A1-radiante
Recorrido de obras Plan Terrazas ONU-Hábitat
https://www.cajaviviendapopular.gov.co/?q=recorrido-de-obras-plan-terrazas%C2%A0onu-h%C3%A1bitat
</t>
    </r>
    <r>
      <rPr>
        <b/>
        <sz val="11"/>
        <color theme="1"/>
        <rFont val="Arial"/>
        <family val="2"/>
      </rPr>
      <t>Agosto 2023</t>
    </r>
    <r>
      <rPr>
        <sz val="11"/>
        <color theme="1"/>
        <rFont val="Arial"/>
        <family val="2"/>
      </rPr>
      <t xml:space="preserve">
Seguimiento a Obras del Plan Terrazas que benefician a más familias en la ciudad
https://www.cajaviviendapopular.gov.co/?q=seguimiento-obras-del-plan-terrazas-que-benefician-m%C3%A1s-familias-en-la-ciudad
El Plan Terrazas llegó al barrio Arrayanes de Usme
https://www.cajaviviendapopular.gov.co/?q=el-plan-terrazas-lleg%C3%B3-al-barrio-arrayanes-de-usme
</t>
    </r>
  </si>
  <si>
    <t>En el Drive:https://drive.google.com/drive/folders/1beTv9pR6pmwsKf-JS4v9sZDdGquHpP97</t>
  </si>
  <si>
    <r>
      <t>Comunicaciones: Socializa la pieza gráfica la difunde en el calendario de actividades de la Entidad. Enlace:</t>
    </r>
    <r>
      <rPr>
        <b/>
        <sz val="11"/>
        <color theme="1"/>
        <rFont val="Arial"/>
        <family val="2"/>
      </rPr>
      <t>https://www.cajaviviendapopular.gov.co/?q=1-iniciativas-de-control-social-y-veedurias-habitardes-h%C3%A1bitat</t>
    </r>
  </si>
  <si>
    <t>En el Drive: https://drive.google.com/drive/folders/1KbIgZsQcaN0noJ6eoG6sgP6Bnxq_5x-i</t>
  </si>
  <si>
    <t xml:space="preserve">Se realizó y publicó la Evaluación al Proceso de Rendición de Cuentas y Audiencia de Rendición de Cuentas CVP Vigencia 2022.
Esta actividad se dio cumplimiento del 100% con la evidencia presenta en el reporte realizado con corte a 30 de abril de 2023 
</t>
  </si>
  <si>
    <t>El proceso informa que reporto y publico los informes de ejecución presupuestal conforme a los tiempos e información generada. Dando cumplimiento de avance conforme a lo programado.
El proceso reporta cumplimiento de la actividad conforme a lo establecido en su formulación y adjunta evidencia conforme a la meta producto esperada.</t>
  </si>
  <si>
    <t>Se recibe reporte de avance para la actividad mediante la  verificación de cumplimiento del "Menú Participa", de acuerdo a la normatividad vigente, que se realizo en conjunto con la Oficina Asesora de Planeación mediante mesa de trabajo.
El proceso reporta cumplimiento de la actividad conforme a lo establecido en su formulación y adjunta evidencia conforme a la meta producto esperada.</t>
  </si>
  <si>
    <t>Actividad cumplida en el primer cuatrimestre de la vigencia</t>
  </si>
  <si>
    <r>
      <rPr>
        <b/>
        <sz val="11"/>
        <color theme="1"/>
        <rFont val="Arial"/>
        <family val="2"/>
      </rPr>
      <t>Se han publicado acorde a los documentos suministrados por el área de Servicio al Ciudadano
Mayo – Junio – Julio – Agosto 2023</t>
    </r>
    <r>
      <rPr>
        <sz val="11"/>
        <color theme="1"/>
        <rFont val="Arial"/>
        <family val="2"/>
      </rPr>
      <t xml:space="preserve">
Solicitudes de acceso a la información
https://www.cajaviviendapopular.gov.co/?q=Servicio-al-ciudadano/solicitudes-de-acceso-la-informacion
Mecanismos para la atención a la ciudadanía
https://www.cajaviviendapopular.gov.co/?q=Servicio-al-ciudadano/mecanismos-para-la-atencion-la-ciudadadania
Informe PQRS
https://www.cajaviviendapopular.gov.co/?q=Servicio-al-ciudadano/informe-pqrs
Tiempos de respuesta a requerimientos 2023
https://www.cajaviviendapopular.gov.co/?q=Servicio-al-ciudadano/tiempos-de-respuesta-requerimientos-2023
Cantidad de radicados por aplicativo Distrital de PQRS 2023
https://www.cajaviviendapopular.gov.co/?q=Servicio-al-ciudadano/tiempos-de-respuesta-requerimientos-2023
Informes de asistencia por canales de atención Caja de la Vivienda Popular
https://www.cajaviviendapopular.gov.co/?q=Servicio-al-ciudadano/informes-de-asistencia
Informes de medición del grado de satisfacción del ciudadano
https://www.cajaviviendapopular.gov.co/?q=Servicio-al-ciudadano/informes-de-medici%C3%B3n-del-grado-de-satisfacci%C3%B3n-del-ciudadano
</t>
    </r>
  </si>
  <si>
    <t>https://drive.google.com/drive/folders/1v9aiXXweXBoGD24t4ooVumj1yqcLniYA</t>
  </si>
  <si>
    <t>El proceso informa que se han realizado las publicaciones en la pagina web en conformidad a lo solicitado por las dependencias, dando cumplimiento a los requerimientos generados.
El proceso reporta cumplimiento de la actividad conforme a lo establecido en su formulación y adjunta evidencia conforme a la meta producto esperada.</t>
  </si>
  <si>
    <t>Página web:
 https://www.cajaviviendapopular.gov.co/?q=informes-de-gestion-evaluacion-y-auditorias</t>
  </si>
  <si>
    <t>De acuerdo a la Actividad se elaboraron 4 documentos en Excel que corresponden al registro mensual sobre las publicaciones que se realizan en la página web con los datos del responsable o área solicitante, contenido publicado, Enlace o URL donde reposa la información publicada, y las fechas de cada una de las publicaciones efectuadas. Se Suben al Drive los documentos correspondientes a Mayo, Junio, Julio y Agosto  de  2023.</t>
  </si>
  <si>
    <t>https://drive.google.com/drive/folders/15scGKigBtRNLtqSmfIxgYKN-huI5ZpSi</t>
  </si>
  <si>
    <r>
      <t xml:space="preserve">
Diseño gráfico y socialización de 4 piezas que difunden principio de Gratuidad de los servicios en la Entidad (principios de gratuidad y canales de respuesta, según la Ley de 1712 de 2014) Meses Mayo, Junio, Julio y Agosto de 2023
</t>
    </r>
    <r>
      <rPr>
        <b/>
        <sz val="11"/>
        <color theme="1"/>
        <rFont val="Arial"/>
        <family val="2"/>
      </rPr>
      <t>https://www.cajaviviendapopular.gov.co/</t>
    </r>
    <r>
      <rPr>
        <sz val="11"/>
        <color theme="1"/>
        <rFont val="Arial"/>
        <family val="2"/>
      </rPr>
      <t xml:space="preserve">
</t>
    </r>
  </si>
  <si>
    <t>https://drive.google.com/drive/folders/18htrK361NJL-Urr5LmD928Ob5QY9aLds</t>
  </si>
  <si>
    <t>4 Piezas Gráficas con contenidos de Transparencia divulgadas para los meses de mayo, junio, julio y agosto. 2023</t>
  </si>
  <si>
    <t>https://drive.google.com/drive/folders/111OPqxiVUv77fOrJxOOWx6BXbbB-zfhN</t>
  </si>
  <si>
    <t>https://drive.google.com/drive/folders/1ZyS3ynETaNZgLRq-1url6k_rgKq-xAT5</t>
  </si>
  <si>
    <t>https://drive.google.com/drive/folders/1tvVS4-dw5pnY9miFASlc1fdEA-ylGnOv</t>
  </si>
  <si>
    <t>Para fortalecer la interacción de la Entidad con la población en situación de discapacidad habiendo implementado elementos o medios para la accesibilidad de los contenidos de la Página Web; la entidad durante 2023 a través de la Oficina Asesora de Comunicaciones coloco visible en Portal web las siguientes herramientas:
1.	Cuatro (4) banners web explicativos de cada programa misional (reasentamientos, titulación, mejoramiento vivienda y mejoramiento barrios) en lengua de señas colombiana que contienen sonido, imágenes rotativas y subtítulos descriptivos en idioma español, conocidos como Close Captions. Estos banners web se ubican en cada sección o pagina misional y tienen las propiedades de descarga, aumento de velocidad de reproducción, ampliación a pantalla grande al igual que la opción de pausas y continuidad de reproducción; todos adaptados al uso de la población en situación de discapacidad.
2.	La siguiente herramienta implementada son los gifs de las secciones de servicio al ciudadano donde cada uno explica en lengua de señas colombianas para personas en condición de discapacidad auditiva, los contenidos y lo que esta publicado en la sección que se está consultando. En total son 12 gifs.
3.	Disposición en la página web de la Entidad en el menú de servicio al ciudadano de la sección de Accesibilidad en medios electrónicos para la población en situación de discapacidad visual, a través de la cual invitamos a las personas para que descarguen en su computador la herramienta ConVerTIC que sirve como alternativa de inclusión social, educativa, laboral y cultural a través de uso de las tecnologías para las personas ciegas o con baja visión, asimismo también se puede acceder a la herramienta JAWS que es un software que convierte a voz la información que se muestra en la pantalla, permitiendo a las personas ciegas hacer un uso autónomo del computador y sus aplicaciones. Las descargas de estos softwares son completamente gratuitas y pueden ser solicitadas por personas naturales y/o jurídicas.
4.	Finalmente, como herramienta se implementó el acceso en la página web a un Widget denominado Menú de accesibilidad a personas en condición de discapacidad visual que contiene 12 alternativas de masificación, adecuación y adaptación de todos los elementos de la página web como menús, imágenes, textos, gráficos entre otros. Las principales funciones del menú de accesibilidad web son alineaciones de textos, saturación aumentada o disminuida de color, ampliación de los interlineados de textos, cambio de la figura del cursor o mouse, detener animaciones, ampliación notoria de textos, ampliación de espacios entre palabras, cambio de letras para personas con dislexia, ocultar imágenes, entre otras destacadas funciones. El Widget denominado Menú de accesibilidad se ubica en la parte derecha de todas las páginas que componen el portal web y es de fácil detección y uso.</t>
  </si>
  <si>
    <t>https://drive.google.com/drive/u/1/folders/1_-OOV8GEBPg-QUFIZawjqZGLlts59tm0</t>
  </si>
  <si>
    <t>Al corte del 31 de agosto de 2023 se presentan evidencias de implementación de cuatro (4) herramientas, asimismo se presenta un informe de seguimiento y/o métricas de las herramientas mencionas y publicadas en la página web de la Caja de la Vivienda Popular.</t>
  </si>
  <si>
    <t>Al corte del 31 de agosto de 2023 se presentan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Para el caso explicito de la Caja de la Vivienda Popular, a la fecha se han adelantado dos (2) mesas de trabajo con sus respectivas actas:
1)	Acta Seguimiento - Seguimiento indicadores Gobierno Abierto Bogotá elaborada el 13 de abril de 2023.
2)	Acta Mesa de Trabajo - actualización y ajustes botón (menú) Participa que hace parte de la matriz de transparencia y acceso a la información. Elaborada el 20 de junio de 2023.</t>
  </si>
  <si>
    <t>https://drive.google.com/drive/u/1/folders/1g85am2lof5sVDee4WzREf_L4gME_g2Tj</t>
  </si>
  <si>
    <t>Al corte del 31 de agosto de 2023 se presentan dos actas como avance de la actividad.</t>
  </si>
  <si>
    <t>El proceso reporta avance de la actividad, mediante la actualización y publicación de los contenidos en el botón de Transparencia, de forma tal que se de cumplimiento a la implementación de la Ley 1712 de 2014 en la Entidad, validando que estos cumplan con los requerimientos.  
El proceso reporta cumplimiento de la actividad conforme a lo establecido en su formulación y adjunta evidencia conforme a la meta producto esperada.</t>
  </si>
  <si>
    <t>El proceso reporta cumplimiento de avance de la actividad mediante el diseño y socialización de 4 piezas que difunden principio de Gratuidad de los servicios en la Entidad (principios de gratuidad y canales de respuesta, según la Ley de 1712 de 2014) Meses Mayo, Junio, Julio y Agosto de 2023.
El proceso reporta cumplimiento de la actividad conforme a lo establecido en su formulación y adjunta evidencia conforme a la meta producto esperada.</t>
  </si>
  <si>
    <t>El proceso reporta cumplimiento de avance de la actividad mediante la socialización de piezas Gráficas con contenidos de Transparencia divulgadas para los meses de mayo, junio, julio y agosto. 2023
El proceso reporta cumplimiento de la actividad conforme a lo establecido en su formulación y adjunta evidencia conforme a la meta producto esperada.</t>
  </si>
  <si>
    <t>El proceso reporta cumplimiento de avance de la actividad mediante actualización de la Nueva Versión del Esquema de la Publicación que se viene diligenciando de forma mensual y se publica en la Página web Sección Matriz de Transparencia.
El proceso reporta cumplimiento de la actividad conforme a lo establecido en su formulación y adjunta evidencia conforme a la meta producto esperada.</t>
  </si>
  <si>
    <t>El proceso reporta cumplimiento de avance de la actividad mediante la gestión sobre la herramienta implementada para la accesibilidad a los contenidos de la Página Web de la Caja de la Vivienda Popular y realizar su respectivo seguimiento.
El proceso reporta cumplimiento de la actividad conforme a lo establecido en su formulación y adjunta evidencia conforme a la meta producto esperada.</t>
  </si>
  <si>
    <t>El proceso reporta cumplimiento de avance de la actividad mediante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El proceso reporta cumplimiento de la actividad conforme a lo establecido en su formulación y adjunta evidencia conforme a la meta producto esperada.</t>
  </si>
  <si>
    <t>Se consolidó el reporte de metas y acciones de la Caja de la Vivienda Popular correspondiente a la Política Pública de Víctimas para el segundo trimestre de la vigencia 2023.</t>
  </si>
  <si>
    <t>208-PLA-Pr-19 RENDICIÓN DE CUENTAS, PARTIC. CIUDADANA Y CTRL SOCIAL V5__RevJAR</t>
  </si>
  <si>
    <t>Se recibe reporte de avance para la actividad mediante la consolidación del reporte de metas y acciones de la Caja de la Vivienda Popular correspondiente a la Política Pública de Víctimas para el segundo trimestre de la vigencia 2023.
El proceso reporta cumplimiento de la actividad conforme a lo establecido en su formulación y adjunta evidencia conforme a la meta producto esperada.</t>
  </si>
  <si>
    <t>La actividad reporta cumplimiento en el primer cuatrimestre de la vigencia 2023</t>
  </si>
  <si>
    <t>Se realizó el reporte trimestral de los dos indicadores de participación dentro de la batería de indicadores de gestión de la OAP.</t>
  </si>
  <si>
    <t>1. Correo reporte indicadores
 2. REPORTE CONSOLIDADO II_2023_06_31_Participación</t>
  </si>
  <si>
    <t>Se recibe reporte y avance por parte del proceso bajo el seguimiento al indicador respectivo al corte del segundo trimestre de la vigencia.
El proceso reporta cumplimiento de la actividad conforme a lo establecido en su formulación y adjunta evidencia conforme a la meta producto esperada.</t>
  </si>
  <si>
    <t>Fecha de Actualización:31/09/2023</t>
  </si>
  <si>
    <t>Postulación bien(es) fiscales titulables a sus ocupantes</t>
  </si>
  <si>
    <t xml:space="preserve">1. Se radican los siguientes documentos en la sede administrativa de la Caja de la Vivienda Popular, Dirección de Urbanizaciones y Titulación - Ext 501: 
&gt; Original de la solicitud de cesión a título gratuito.
&gt; Fotocopia de cédula de ciudadanía de los beneficiarios, ampliada al 150%.
&gt; Demostrar la titularidad del bien, anexar la fotocopia de la promesa de compraventa (si la tiene).
Pruebas de residencia y tiempo de ocupación.
&gt; Acto administrativo mediante el cual se notifica que recibe el título de propiedad.
</t>
  </si>
  <si>
    <t xml:space="preserve">
1. Se realizarán visitas a cada uno de los predios objetos de titulación y jornadas de recolección de documentos en las Juntas de Acción Comunal, por parte del equipo de gestión social de DUT. </t>
  </si>
  <si>
    <t>1. Reducción de costos. 
2. Evitar la presencia del ciudadano en las ventanillas del Estado haciendo uso de medios tecnológicos y de comunicación.</t>
  </si>
  <si>
    <t>Administrativa</t>
  </si>
  <si>
    <t>Aumento de canales y/o puntos de atención</t>
  </si>
  <si>
    <t>Urbanizaciones y Titulación</t>
  </si>
  <si>
    <t xml:space="preserve"> </t>
  </si>
  <si>
    <t>Actividad definida en el segundo semestre de la vigencia, no se reporta avance para este periodo.</t>
  </si>
  <si>
    <t>La actividad fue forlulada en el segundo semestre de la vigencia y su ejecución esta hasta diciembre 2023, por lo tanto no sera medida en este periodo.</t>
  </si>
  <si>
    <t>Actas De Reunión / Citación a  reuniones</t>
  </si>
  <si>
    <t xml:space="preserve">• Se realizó el análisis de priorización de los trámites con cada uno de los procesos misionales que tienen a su cargo trámites, OPAS y consultas de acceso a la información pública durante las mesas de trabajo reportadas en la actividad anterior. 
• Se definió y cargó en el Sistema Único de Información de Trámites -SUIT- la Estrategia de Racionalización de Trámites para la vigencia 2023; se definieron acciones de racionalización administrativa relacionada con la simplificación de procesos internos para disminuir costos y tiempos de ejecución al ciudadano asociados a los puntos de atención y requisitos del trámite. Las acciones se registraron para el trámite de “Postulación bienes fiscales titulables a sus ocupantes” y para las consultas de información “Expedición de paz y salvo y/o certificación de deuda” y “Expedición de recibos de pago”. 
</t>
  </si>
  <si>
    <t>Actas de Reunión
Estrategia  de Racionalización 2023</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</si>
  <si>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segundo cuatrimestre.</t>
  </si>
  <si>
    <t>Se reporto cumplimiento en el primer cuatrimestre</t>
  </si>
  <si>
    <t>El proceso reporta cumplimiento de la actividad en el primer cuatrimestre de la vigencia.</t>
  </si>
  <si>
    <t xml:space="preserve">
El proceso reporta cumplimiento de la actividad conforme a lo establecido en su formulación y adjunta evidencia conforme a la meta producto esperada.</t>
  </si>
  <si>
    <t>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t>
  </si>
  <si>
    <t>NINGUNA</t>
  </si>
  <si>
    <t>Se verificaron los informes mensuales de disponibilidad de la plataforma de ETB, de los meses abril, mayo, junio y julio. Estos informes se revisan mes vencido.</t>
  </si>
  <si>
    <t xml:space="preserve">10. INFORME GESTION MENSUAL ETB CVP ABRIL 2023
10. INFORME GESTION MENSUAL ETB CVP MAYO 2023
10. INFORME GESTION MENSUAL ETB CVP JUNIO 2023
10. INFORME GESTION MENSUAL ETB CVP JULIO 2023
</t>
  </si>
  <si>
    <t>Estos informes se revisan y se generan mes vencido con ETB.</t>
  </si>
  <si>
    <t xml:space="preserve">En este cuatrimestre no se ha recibido requerimiento por parte de ninguna dependencia para virtualizar trámites y OPAS acorde a requerimientos de los Responsables de Procesos.                                                  
De acuerdo a GLPI Caso-ID 23846 del 22 febrero 2023, se hace seguimiento; Se creó el campo de cesión para las carteras que tienen cesionario para las pantallas Deuda, Recibo de caja y certificación
</t>
  </si>
  <si>
    <t>11. PANTALLAZO CARTERA CREACION CAMPO</t>
  </si>
  <si>
    <t xml:space="preserve">La OTIC envía un Memorando No. 202311600062693 del 3 agosto 2023. Con el fin de convocar a la reunión a los delegados, cuyo objeto es realizar la actualización de los activos de información de la CVP. Se está trabajando y en espera de las modificación que envíen las áreas.
</t>
  </si>
  <si>
    <t xml:space="preserve">20. Memorando Delegados por áreas de inventario y clasificación de los activos de Información.
20. Acta Actualización de los Activos de Información 22 AGOSTO 2023
20. Capacitación para Actualizar el Inventario de los Activos 22 AGOSTO 2023
20. Correo Solicitud de reporte activos de información según requerimiento 29 AGOSTO 2023
</t>
  </si>
  <si>
    <t>Se está recopilando la información para la actualización de la matriz de activos. Con las diferentes áreas.</t>
  </si>
  <si>
    <t xml:space="preserve">21. Memorando Delegados por áreas de inventario y clasificación de los activos de Información.
21. Acta Actualización de los Activos de Información 22 AGOSTO 2023
21. Capacitación para Actualizar el Inventario de los Activos 22 AGOSTO 2023
21. Correo Solicitud de reporte activos de información según requerimiento 29 AGOSTO 2023
</t>
  </si>
  <si>
    <t>Se está recopilando la información para la actualización de la matriz de activos. Con las diferentes áreas tan pronto quede, se actualiza el índice de información clasificada y reservada. Y se remitirá para su publicación.</t>
  </si>
  <si>
    <t>Se elaboró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De igual manera en los espacios donde el equipo social de la Dirección de Reasentamientos ha realizado intervenciones en los que va del 2023 se ha entregado el documento informativo del programa de reasentamientos con Código: 208-REAS-Ft-104, Versión 3, Páginas 1 de 6, vigente desde: 16 de septiembre de 2021.</t>
  </si>
  <si>
    <t>Folleto y documento, Código: 208-REAS-Ft-104, Versión 3, Páginas 1 de 6, vigente desde: 16 de septiembre de 2021.</t>
  </si>
  <si>
    <t>Se dio cumplimiento a la actividad en el primer cuatrimestre 2023</t>
  </si>
  <si>
    <t xml:space="preserve">N/A </t>
  </si>
  <si>
    <t>Se han desarrollado actividades de participación con la ciudadanía en los dos primeros trimestres del 2023.</t>
  </si>
  <si>
    <t xml:space="preserve">Informe trimestral PAPC </t>
  </si>
  <si>
    <t>El proceso reporta avance sobre el desarrollo de actividades de participación con la ciudadanía en los dos primeros trimestres del 2023.
Se evidencia avance sobre el cumplimiento de la actividad.</t>
  </si>
  <si>
    <t>Se desarrollará en siguiente cuatrimestre</t>
  </si>
  <si>
    <t xml:space="preserve">Se han realizado 5 actividades en las que se han socializado el programa y los servicios de la CVP en específico la dirección de Reasentamientos. </t>
  </si>
  <si>
    <t>listados de asistencia, registro fotográfico y actas</t>
  </si>
  <si>
    <t>El proceso reporta las actividades programadas para el desarrollo de la actividad, adjuntando evidencias coherentes con la información reportada en este cuatrimestre.</t>
  </si>
  <si>
    <t xml:space="preserve">Informe de encuestas de satisfacción </t>
  </si>
  <si>
    <t>Informe plan de mejoramiento por procesos, tabulación y medición de encuestas</t>
  </si>
  <si>
    <t>El proceso reporta avance de la actividad mediante el informe plan de mejoramiento por procesos, tabulación y medición de encuestas.
La actividad demuestra avance y seguimiento por parte del proceso y teniendo en cuenta el avance del primer cuatrimestre se cuantifica en un 50% el avance a este corte.</t>
  </si>
  <si>
    <t xml:space="preserve">Se han realizado 3 capacitaciones del taller como canta la flauta, para la capacitación de los contratista en atención al ciudadano, han sido desarrollados metodológicamente por el Camilo Arjona. </t>
  </si>
  <si>
    <t xml:space="preserve">Listados de asistencia y resgistro fotográfico de las actividades </t>
  </si>
  <si>
    <t>El proceso reporta avance de la actividad mediante las capacitaciones al equipo de Atención al Ciudadano
La actividad demuestra avance y seguimiento por parte del proceso y teniendo en cuenta el avance del primer cuatrimestre se cuantifica en un 50% el avance a este corte.</t>
  </si>
  <si>
    <t>Se actualiza quincenalmente la base de pagos de la Direccion de Reasentamientos para que pueda ser consultada por los agentes internos y externos.</t>
  </si>
  <si>
    <t>Base de datos Actualizada.</t>
  </si>
  <si>
    <t>El proceso reporta avance de la actividad mediante las la actualizacion del archivo excel de pagos.
La actividad demuestra avance y seguimiento por parte del proceso y ademas adjunta evidencia acorde con lo reportado.</t>
  </si>
  <si>
    <t>Se acttualiza diariamente la base de datos de Excel , obteniendo la mayor cantidad de informacion, llevando un control de las notificaciones.</t>
  </si>
  <si>
    <t>El proceso reporta avance de la actividad mediante la actualización de la base de datos de Excel , obteniendo la mayor cantidad de informacion, llevando un control de las notificaciones.
Se reporta por el proceso evidencias coherentes con la actividad propuesta.</t>
  </si>
  <si>
    <t>Actas, registro fotográfico y listados de asistencia capacitaciones Veedurías AST y Colores de Bolonia</t>
  </si>
  <si>
    <t>Durante el segundo cuatrimestre del 2023 se suscribió el primer informe de satisfacción a la ciudadanía.
Para el segundo informe cuatrimestral de satisfacción,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segundo informe con los resultados de la mediciónde la satisfacción a los beneficiarios de los programas de la Caja de la Vivienda Popular.</t>
  </si>
  <si>
    <t>8.Evidencias encuestas de satisfacción 2023</t>
  </si>
  <si>
    <t>El proceso reporta avance de cumplimiento de la actividad mediante el segundo cuatrimestre del 2023 se suscribió el primer informe de satisfacción a la ciudadanía, adjuntando evidencias coherentes con la información reportada en este cuatrimestre.</t>
  </si>
  <si>
    <t>Se realizó el 26 de mayo del 2023 la primera sensibilización  sobre el  Manual de  Servicio a la Ciudadanía.
Adicionalmente se tiene programa la segunda  sensibilización sobre el Manual de Servicio al Ciudadanía para el 20 de septiembre de la actual vigencia.</t>
  </si>
  <si>
    <t>13. Evidencias Sensibilizaciones Manual de Servicio a la Ciudadanía</t>
  </si>
  <si>
    <t>Se realizó el 1 de junio del 2023 la primera sensibilización  sobre Lenguaje Claro.</t>
  </si>
  <si>
    <t>14. Evidencias Sensibilizaciones Lenguaje Claro</t>
  </si>
  <si>
    <t>El proceso reporta avance de la actividad mediante la sensibilización y socializar a los funcionarios y contratistas del proceso de Servicio al Ciudadano sobre lenguaje claro.
El proceso reporta cumplimiento de la actividad conforme a lo establecido en su formulación y adjunta evidencia conforme a la meta producto esperada.</t>
  </si>
  <si>
    <t>El proceso reporta avance de la actividad mediante la sensibilización a los  funcionarios y contratistas del proceso de servicio al ciudadano  sobre el  Manual de  Servicio a la Ciudadanía.
El proceso reporta cumplimiento de la actividad conforme a lo establecido en su formulación y adjunta evidencia conforme a la meta producto esperada.</t>
  </si>
  <si>
    <t>Se realizó reunión el 13 de junio del 2023 con los profesionales Cristian Rodriguez , Juan Solano y el suscrito, en la cual se reviso la pertinencia de actualizar la  documentación del proceso Servicio al Ciudadano en la carpeta de calidad y se determino que a la fecha no se encuentra realizar actualización alguna sobre los documentos mencionados, sin embargo se pudo establecer que de manera mensual los documentos referencia son actualizados de manera mensual (Informes de gestión del proceso)</t>
  </si>
  <si>
    <t>16. Acta de reunión documentos Servicio al Ciudadano</t>
  </si>
  <si>
    <t>El proceso reporta avance de la actividad mediante una mesa de trabajo donde se  reviso la pertinencia de actualizar la  documentación del proceso Servicio al Ciudadano en la carpeta de calidad.
El proceso reporta cumplimiento de la actividad conforme a lo establecido en su formulación y adjunta evidencia conforme a la meta producto esperada.</t>
  </si>
  <si>
    <t>De manera mensual se han realizado los "Informes de Asistencia por Canales de Atención" correspondientes a los meses de abril, mayo, junio y julio 2023.</t>
  </si>
  <si>
    <t>El proceso reporta avance de la actividad mediante los "Informes mensuales de Asistencia por Canales de Atención" correspondientes a los meses de abril, mayo, junio y julio 2023.
Se reporta por el proceso evidencias coherentes con la actividad propuesta.</t>
  </si>
  <si>
    <t>Se realizó capacitación sobre la gestión de peticiones en el Sistema Distrital de Quejas y Soluciones - Bogotá te escucha, el día 10 de agosto de la actual vigencia</t>
  </si>
  <si>
    <t xml:space="preserve">Con referencia al cumplimiento de la Actividad Fortalecer de manera permanente a los usuarios funcionales de la entidad de Bogotá te escucha, sobre el manejo del Sistema Distrital de Quejas y Soluciones - Bogotá te escucha” Se realizó la capacitación sobre la gestión de peticiones en el Sistema Distrital de Quejas y Soluciones - Bogotá te escucha el día 13 de abril de 2023 y el día 10 de agosto, como se evidencia en el primer y segundo seguimiento a la actividad en el del Plan Anticorrupción y de Atención al Ciudadano se presentan los listados de asistencia. Es necesario aclarar que, se gestionó por parte de la Dirección de Gestión Corporativa – Proceso de Servicio al Ciudadano que la capacitación fuera realizada por la Secretaría General, quien da los lineamientos a todas las Entidades del Distrito para el manejo de este, como soportes de las capacitaciones enviaron a los asistentes, presentación, asistencia de teams, el listado de asistencia, grabación de la capacitación y correo remitido por la Secretaría General </t>
  </si>
  <si>
    <t>El proceso reporta avance de la actividad mediante la  capacitación realizada sobre la gestión de peticiones en el Sistema Distrital de Quejas y Soluciones - Bogotá te escucha, el día 10 de agosto de la actual vigencia
Se reporta por el proceso evidencias coherentes con la actividad propuesta.</t>
  </si>
  <si>
    <t>De manera mensual se han realizado los "Informes de gestión y oportunidad de las respuestas a las PQRSD" correspondientes a los meses de abril, mayo, junio y julio 2023.</t>
  </si>
  <si>
    <t>El proceso reporta avance de la actividad mediante  los "Informes de gestión y oportunidad de las respuestas a las PQRSD" correspondientes a los meses de abril, mayo, junio y julio 2023.
Se reporta por el proceso evidencias coherentes con la actividad propuesta.</t>
  </si>
  <si>
    <t>Se gestionó la publicación de 12 informes durante el segundo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</si>
  <si>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</si>
  <si>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De manera mensual durante el segundo cuatrimestre del 2023 se han reportado  los "Informes de Solicitudes de Acceso a la Información" se realizaron los informes correspondientes a los meses de abril, mayo, junio y julio del 2023</t>
  </si>
  <si>
    <t>De manera mensual durante el segundo cuatrimestre del  2023 se han elaborado  los informes de Gestión y Oportunidad de Respuestas de las PQRSD que recibe la Caja de la Vivienda Popular correspondientes a los meses de abril, mayo, junio y julio del 2023</t>
  </si>
  <si>
    <t>El proceso reporta cumplimiento de avance de la actividad mediante los "Informes de Solicitudes de Acceso a la Información" se realizaron los informes correspondientes a los meses de abril, mayo, junio y julio del 2023
El proceso reporta cumplimiento de la actividad conforme a lo establecido en su formulación y adjunta evidencia conforme a la meta producto esperada.</t>
  </si>
  <si>
    <t>Se realizó la grabación de los GIFS en el componente de "PARTICIPA" ubicado en el portal web de la Entidad, los cuales se encuentran en edición para publicación en el portal web de la Entidad</t>
  </si>
  <si>
    <t>26. GIFS LSC</t>
  </si>
  <si>
    <t>El proceso reporta cumplimiento de avance de la actividad mediante  la grabación de los GIFS en el componente de "PARTICIPA" ubicado en el portal web de la Entidad, los cuales se encuentran en edición para publicación en el portal web de la Entidad.
El proceso reporta cumplimiento de la actividad conforme a lo establecido en su formulación y adjunta evidencia conforme a la meta producto esperada.</t>
  </si>
  <si>
    <t>Se realizó el 26 de mayo del 2023 la primera sensibilización  sobre LSC.
Adicionalmente se tiene programa la segunda  sensibilización sobre LSC al para el 6 de octubre de la actual vigencia.</t>
  </si>
  <si>
    <t>28. Evidencias Sensibilizaciones Manual de Servicio a la Ciudadanía</t>
  </si>
  <si>
    <t>El proceso reporta cumplimiento de avance de la actividad mediante la primera sensibilización  sobre LSC.
El proceso reporta cumplimiento de la actividad conforme a lo establecido en su formulación y adjunta evidencia conforme a la meta producto esperada.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</si>
  <si>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</si>
  <si>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12. ABRIL, MAYO, JUNIO, JULIO</t>
  </si>
  <si>
    <t>El proceso reporta cumplimiento de avance de la actividad mediante la publicación en datos abiertos la ejecución presupuestal y modificaciones del presupuesto de la CVP en el botón de transparencia
El proceso reporta cumplimiento de la actividad conforme a lo establecido en su formulación y adjunta evidencia conforme a la meta producto esperada.</t>
  </si>
  <si>
    <t xml:space="preserve">Durante este periodo se realizaron cinco (5) encuentros con la comunidad en el marco del modelo de gestión social "Nuevos Afectos, Nuevos Territorios", en las localidades que se relacionan a continuación:
1. Implementación DOFA, Localidad de Ciudad Bolívar, barrio Caracolí: con la participación de 27 personas
2. Implementación Diseño Participativo, Localidad de Puente Aranda, barrio Veraguas, parque Gaitán Cortes: con la participación de 31 personas.
3. Implementación DOFA e imaginario barrial, Localidad de Ciudad Bolívar, barrio Caracolí: con la participación de 11 personas
4.  Decisión Propuesta de Valor Social, Localidad de Usaquén, barrio Santa Cecilia: con la participación de 13 personas. 
5.  Decisión Propuesta de Valor Social, Localidad de Usaquén, barrio Buenavista: con la participación de 15 personas. 
</t>
  </si>
  <si>
    <t xml:space="preserve">El porcentaje de avance se reporta teniendo en cuenta que para la vigencia 2023 se tienen programados 29 encuentros del Modelo de Gestión Social. </t>
  </si>
  <si>
    <t xml:space="preserve">
Durante este periodo en el marco del proyecto de inversión 7703 Mejoramiento Integral de Barrios con Participación Ciudadana se realizaron: 
Cinco comités de veeduría en las localidades que se relacionan a continuación:
1.        Localidad de Ciudad Bolívar, barrio Caracolí: tres (3) comités de veeduría con la participación de 33 personas. 
2.        Localidad de Usaquén, barrio Santa Cecilia: un (1) comité de veeduría con la participación de 5 personas.
3.        Localidad de Usaquén, barrio Santa Cecilia: un (1) comité de veeduría con la participación de 10 personas.
Se hicieron además dos (2) Acuerdos de Sostenibilidad en la localidad Usaquén en los barrios que se relacionan a continuación: 
1.  Santa Cecilia: con la participación de 41 personas. 
2.  Buena Vista: con la participación 40 personas.
</t>
  </si>
  <si>
    <t>Durante el segundo cuatrimestre no se presentaron encuestas de medición de la satisfacción. No obstante, la Dirección de Mejoramiento de Barrios presentará para el tercer cuatrimestre el informe de las encuestas aplicadas en los acuerdos de sostenibilidad de los proyectos de Suba-Usaquén, Caracolí, Suba 2023 y Eco barrios.</t>
  </si>
  <si>
    <t xml:space="preserve">Se programa para el siguiente reporte un porcentaje de avance del 67%, teniendo en cuenta que la Dirección de Mejoramiento de Barrios presentará para el tercer cuatrimestre el informe de las encuestas aplicadas en los acuerdos de sostenibilidad de los proyectos de Suba-Usaquén, Caracolí, Suba 2023 y Eco barrios. </t>
  </si>
  <si>
    <t>El proceso no reporta avance de ejecución para este cuatrimestre, solo se cuenta con el avance de la actividad del primer cuatrimestre.
Aunque la actividad se encuentra dentro de los tiempos de ejecución su avance es muy bajo para lo corrido de la vigencia.
No obstante reportan que para el ultimo reporte esperan un avance del 67%.</t>
  </si>
  <si>
    <t>Se realizó y publicó el informe de seguimiento y evaluación a la atención de PQRSDF Primer sem 2023</t>
  </si>
  <si>
    <t>19. Seguimiento y evaluación a la atención de PQRSDF Primer sem 2023</t>
  </si>
  <si>
    <t>Mayo: https://www.cajaviviendapopular.gov.co/?q=event-created/month/2023-05
Junio: https://www.cajaviviendapopular.gov.co/?q=event-created/month/2023-06
Julio: https://www.cajaviviendapopular.gov.co/?q=event-created/month/2023-07
Agosto: https://www.cajaviviendapopular.gov.co/?q=event-created/month/2023-08</t>
  </si>
  <si>
    <t>Se realizaron actividades de socialización de los escenarios o eventos de participación ciudadana y rendición de cuentas 2023, los cuales fueron desarrollados en cada uno de los meses del cuatrimestre.</t>
  </si>
  <si>
    <t>El proceso informa la realización de actividades de socialización de los escenarios o eventos de participación ciudadana y rendición de cuentas 2023
El proceso reporta cumplimiento de la actividad conforme a lo establecido en su formulación y adjunta evidencia conforme a la meta producto esperada.</t>
  </si>
  <si>
    <t xml:space="preserve">4. Listas de validación o verificación de la información publicada Esquema de Publicación de la Información </t>
  </si>
  <si>
    <t>Se reviso la coherencia y actualización de información publicada en la página web de la entidad, mediante listas de verificación del cumplimiento de la información publicada en el esquema de publicación</t>
  </si>
  <si>
    <t xml:space="preserve">Actividad a desarrollarce en el mes de Octubre, sin embargo en el mes de Agosto se llevo a cabo en acompañamiento de la Caja de Compensación Familiar COMPENSAR, un taller para reforzar la apropiación de los valores establecidos dentro del Codigo de Integridad adoptado por la CVP. </t>
  </si>
  <si>
    <t>2. Taller Valores Codigo de Integridad</t>
  </si>
  <si>
    <t>El proceso reporta cumplimiento de la actividad mediante el seguimiento a las acciones establecidas dentro del plan de integridad.
Reportan evidencias coherentes con la información reportada.</t>
  </si>
  <si>
    <t>Actualizar semestralmente, dentro de los plazos acordados por IDECA, los conjuntos de Datos Abiertos que apliquen, en el marco de la implementación de la Política de Gobierno Digital para la vigencia 2023</t>
  </si>
  <si>
    <t xml:space="preserve">208-PLA-Pr-19 Rendición de Cuentas, Participación Ciudadana y Control Social </t>
  </si>
  <si>
    <t>El proceso reporta cumplimiento sobre la actividad, mediante el flujograma del Procedimiento 208-PLA-Pr-19 Rendición de Cuentas, Participación Ciudadana y Control Social.</t>
  </si>
  <si>
    <t>Se elaboró documento de caracterización de grupos de valor, con base en la matriz de caracterización de grupos de valor y partes interesadas, así como, en los informes de asistencia por canales de atención y el grado de satisfacción de los beneficiarios de los procesos misionales elaborados por la Dirección de Gestión Corporativa – Proceso Servicio al Ciudadano.</t>
  </si>
  <si>
    <t>Se realizo el flujograma correspondiente al Procedimiento 208-PLA-Pr-19 Rendición de Cuentas, Participación Ciudadana y Control Social, en conformidad a los ajustes realizados al documento</t>
  </si>
  <si>
    <t>Documento Caracterización Grupos de Valor
Caracterizacion_de_ciudadanos_y_grupos_de_interes_2023</t>
  </si>
  <si>
    <t>I:UV15S:UV15S:UV15S:UV15S:UV15S:UV15S:UV15S:UV15S:UV15S:UV15S:UA:UV15S:UI:U</t>
  </si>
  <si>
    <t xml:space="preserve">Se presento la evidencia en el primer cuatrimestre.
Se ajusta el % de cumplimiento a 66%, ya que la actividad por meta esta cumplida pero no se cierra por si se hace necesario alguna otra mesa. </t>
  </si>
  <si>
    <t xml:space="preserve">9. Memorando 202311600042083 - Guía datos abiertos 18 MAYO 2023.
9. Correos Datos Abiertos 16 JUNIO 2023
9. 
</t>
  </si>
  <si>
    <t>8. IDECA</t>
  </si>
  <si>
    <t>El proceso reporta cumplimiento de la actividad soportado en la consolidación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</si>
  <si>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 xml:space="preserve">La actividad se cumplió en el primer cuatrimestre </t>
  </si>
  <si>
    <t>El proceso reporta cumplimiento de la actividad mediante la programación y realización de mesas de trabajo con los 16 procesos de la CVP. Es de aclarar que dentro de las evidencias no se tiene identificada el acta de la mesa de trabajo con Reas, no obstante el proceso adjunta soportes de la citación y respuesta del proceso en cuanto al tema de la revisión metodológica de los riesgos, controles y actividades de tratamiento. Con el correo de respuesta por parte del proceso de REAS se da por cumplida la actividad en su totalidad.
El proceso reporta cumplimiento de la actividad conforme a lo establecido en su formulación y adjunta evidencia conforme a la meta producto esperada.</t>
  </si>
  <si>
    <t xml:space="preserve">Se anexa como evidencia del cumplimiento de la acción programación y mesas de trabajo con cada uno de los 16 procesos y correo de respuesta por parte del proceso de REAS donde se adjunta soportes de la citación y respuesta del proceso el líder informando no tener observaciones ni ajustes a los riesgos y metodológicamente no se presentaron observaciones especificas por la OAP
</t>
  </si>
  <si>
    <t>El proceso reporta cumplimiento de la actividad mediante la publicación del Plan Anticorrupción y Atención al Ciudadano y Mapa de Riesgos de Corrupción vigencia 2023 en su versión preliminar, para consideración de los Grupos de Interés Internos y Externos.
El proceso reporta cumplimiento de la actividad conforme a lo establecido en su formulación y adjunta evidencia conforme a la meta producto esperada.</t>
  </si>
  <si>
    <t>Se anexa por parte del proceso evidencia de la publicación del Plan Anticorrupción y Atención al Ciudadano y Mapa de Riesgos de Corrupción vigencia 2023 en su versión preliminar, para consideración de los Grupos de Interés Internos y Externos.
Se evidencia solicitud de publicación, correo de la OAC donde se informa donde se puede encontrar en la pagina WEB y pieza grafica para consultar la información.</t>
  </si>
  <si>
    <t>El proceso reporta cumplimiento de la actividad ante la publicación de la versión final del  Plan Anticorrupción y Atención al Ciudadano y Mapa de Riesgos de Corrupción vigencia 2023, el cual no presenta cambio en cuanto a su versión preliminar, puesto que según lo reportado por el proceso, no se recibieron comentarios o ajustes por parte de la ciudadanía o grupos de interés.
El proceso reporta cumplimiento de la actividad conforme a lo establecido en su formulación y adjunta evidencia conforme a la meta producto esperada.</t>
  </si>
  <si>
    <t>Se anexa por parte del proceso evidencia de la publicación del Plan Anticorrupción y Atención al Ciudadano y Mapa de Riesgos de Corrupción vigencia 2023 en su versión Final, 
Se informa por parte del proceso responsable que no se presentaron cambios en cuanto a la versión preliminar, ya que no se recibieron ajustes o comentarios de la ciudadanía o grupos de interés</t>
  </si>
  <si>
    <t>El proceso reporta cumplimiento de la actividad mediante la publicación del Plan Anticorrupción y Atención al Ciudadano y Mapa de Riesgos de Corrupción vigencia 2023 en su versión final en la pagina web de la entidad.
El proceso reporta cumplimiento de la actividad conforme a lo establecido en su formulación y adjunta evidencia conforme a la meta producto esperada.</t>
  </si>
  <si>
    <t>Se tiene programado para los meses de junio y agosto una actualización a la Política de Administración de Riesgos que permita incluir temas asociados al Sistema de Administración de Riesgo de Lavado de Activos y de la Financiación del Terrorismo -SARLAFT</t>
  </si>
  <si>
    <t>Para dar inicio a esta actividad se llevara ante el Comité Institucional de Gestión y Desempeño MIPG, la aprobación de ajuste de fecha de esta actividad y la solicitud de inclusión de otra nueva actividad para este componente correspondiente a la "Identificar riesgos, controles y responsables asociados a la prevención del Lavado de Activos y Financiación del Terrorismo, siempre que apliqué de acuerdo a la competencia y alcance de los procesos".
Se adjunta correo de solicitud de inclusión de la actividad con el propósito de abrir la solicitud de aprobación dentro de la agenda del próximo Comité Institucional de Gestión y Desempeño MIPG.
Consideramos un avance del 25% de la actividad puesto que ya iniciamos con la solicitud de ajustes y tiempos ante el comité respectivo, para el cumplimiento de la misma.</t>
  </si>
  <si>
    <t>El proceso reporta avance sobre la actividad al tener definido una actualización en próximos meses para la Política de Riesgos de la CVP. para lo cual adjunta correo que soporta la necesidad de actualización.
El proceso reporta avance del 10% de la actividad conforme a lo establecido en su formulación y adjunta evidencia conforme a la meta producto esperada.</t>
  </si>
  <si>
    <t>Se presenta un avance de la actividad del 10%  y aquel se tiene definido en próximos meses la actualización de la política de Riesgos de la CVP.</t>
  </si>
  <si>
    <t xml:space="preserve">Se anexa correo electrónico de la contratista Angela Maria Castro de la OAP solicitando la incorporación de una actividad relacionada con la implementación del Sistema de Administración de Riesgo de Lavado de Activos y de la Financiación del Terrorismo -SARLAFT-, en el Plan Anticorrupción y de Atención al ciudadano, para su respectiva socialización y aprobación en el Comité Institucional de Gestión y Desempeño,
</t>
  </si>
  <si>
    <t xml:space="preserve">Se actualizo y fue aprobada ante el Comité Institucional de Control Interno el 31 de agosto 2023,  la política de administración de riesgos de la CVP, bajo la metodología planteada por el DAFP en su Guía para la administración del riesgo y el diseño de controles en entidades públicas - versión vigente y documento tecnico LA/FT "Adaptación de medidas de prevención y mitigación del riesgo del lavado de activos, financiación del terrorismo en las entidades del Distrito Capital" generado por parte de la Secretaria General </t>
  </si>
  <si>
    <t>8. 208-PLA-Po-01 POLÍTICA DE ADMINISTRACIÓN DEL RIESGO V2
8. Citación Comité Control Interno Aprobación Política 2023</t>
  </si>
  <si>
    <t>Se solicita la publicación en l a pagina Web (ver correo) y se publica en la carpeta de calidad (VER RUTA \\10.216.160.201\calidad\SGC\1. PROCESO DE GESTIÓN ESTRATÉGICA\2. POLITICAS)</t>
  </si>
  <si>
    <t>El proceso reporta cumplimiento de la actividad y adjunta evidencias acordes a la meta producto definida, justificadas en la actualización y publicación de la Política de administración de riesgos de la CVP</t>
  </si>
  <si>
    <t>El proceso reporta avance sobre la actividad puesto que se realizó y publicó el seguimiento al PAAC y al Mapa de Riesgos de Corrupción de la vigencia 2022 el dentro de los tiempos establecidos 15/05/2023.
El proceso reporta avance sobre la actividad definida y evidencia avance sobre la actividad al corte del segundo cuatrimestre.</t>
  </si>
  <si>
    <t>1. Acta Planeación Estrategia de Participación y Rendición de Cuentas(12 de enero 2023)
2. Presentación base de estrategia de rendición de cuentas y participación CVP para 2023. 
3. Correo de propuesta componente tres PAAC de rendición de cuentas.
4. Soportes de publicación y divulgación PAAC 2023.</t>
  </si>
  <si>
    <t xml:space="preserve">El proceso reporta haber realizado el diseño y publicación de la Estrategia de Rendición de Cuentas 2023 de la CVP con cronograma de actividades y acciones de mejora a ser desarrollado durante la vigencia.
El proceso reporta cumplimiento de la actividad conforme a lo establecido en su formulación y adjunta evidencia conforme a la meta producto esperada.
</t>
  </si>
  <si>
    <t>Se evidencia por parte del proceso el diseño y publicación de la Estrategia de Rendición de Cuentas 2023 de la CVP con cronograma de actividades y acciones de mejora a ser desarrollado durante la vigencia.</t>
  </si>
  <si>
    <t xml:space="preserve">1. Correos de formulación de Plan de Acción de Participación Ciudadana y Control Social 2023.
2. Acta Planeación Estrategia de Participación y Rendición de Cuentas(12 de enero 2023)
3. Matriz consolidada Plan de Acción de Participación Ciudadana y Control Social 2023.
4. Correo de publicación en página web del Plan de Acción  de Participación Ciudadana y Control Social 
</t>
  </si>
  <si>
    <t>Durante el mes de enero se llevó a cabo el proceso de formulación del Plan de Acción de Participación 2023. Este proceso involucró la construcción colectiva del Plan con las direcciones misionales, la OAP y la OAC, dependencia que también publicó el Plan en la página web de la CVP. https://www.cajaviviendapopular.gov.co/?q=Transparencia/mecanismos-espacios-o-instancias-del-men%C3%BA-participa#plan-institucional-de-participaci-n-ciudadana</t>
  </si>
  <si>
    <t>Se evidencia que se realizo el primer seguimiento trimestral del Plan de Acción de Participación Ciudadana  a cada una de las áreas.</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</si>
  <si>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primer cuatrimestre mostrando un avance del 33%.</t>
  </si>
  <si>
    <t>Se publicaron para este corte los Informes de ejecución Presupuestal que envía la subdirección financiera de la CVP a través del área de Presupuesto. Mensualmente se publican según corte.</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</si>
  <si>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segundo cuatrimestre.</t>
  </si>
  <si>
    <t>3 Cronogramas (uno mensual) para medición  divulgar a través de las redes sociales, página web, canales internos y externos de comunicación actividades y escenarios de participación ciudadana, diálogos ciudadanos, actividades, recorridos etc.</t>
  </si>
  <si>
    <t xml:space="preserve">El proceso reporta haber realizado el cronograma para la medición  y divulgación a través de las redes sociales, página web, canales internos y externos de comunicación actividades y escenarios de participación ciudadana, diálogos ciudadanos, actividades,
El proceso reporta cumplimiento de la actividad conforme a lo establecido en su formulación y adjunta evidencia conforme a la meta producto esperada.
</t>
  </si>
  <si>
    <t>Se evidencio calendarios de actividades  para  la medición  y divulgación a través de las redes sociales, página web, canales internos y externos de comunicación actividades y escenarios de participación ciudadana, diálogos ciudadanos, actividades</t>
  </si>
  <si>
    <t>Se evidencio acta de reunión para la Avance seguimiento Menú Participa Página Web Rendición de Cuentas y otras secciones del 16 de marzo de 2023</t>
  </si>
  <si>
    <t>Se consolidó 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Se han realizado dos reportes así: uno correspondiente al último trimestre del 2022  y otro al primer trimestre de 2023 (24 abril 2023). Se envió por correo electrónico la información. Dado que son 4 reportes, cada uno del 25%, el % de avance es del 50%</t>
  </si>
  <si>
    <t>El proceso reporta haber realizado la consolidación del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El proceso reporta avance sobre la actividad definida y evidencia avance sobre la actividad al corte del primer cuatrimestre mostrando un avance del 50%.</t>
  </si>
  <si>
    <t>1. Seguimiento PAD Segundo Trimestre 2023 CVP_vF_ALCANCE 09AGOSTO2023
 2. Seguimiento PAD Segundo Trimestre 2023 CVP_corrección base datos REAS
 3. Matriz de seguimiento a compromisos con la MPIV_CVP_II TRIM_2023
 4. 30JUN23 Reporte FUT_CVP_Victimas_2023 2T_vFinal
 5. RESPUESTA Correo de Bogotá es TIC - Fwd_ CVP - Solicitud Información FUT Categoría Víctimas a 30 de junio de 2023 (Acumulado)
 6. Correo de Bogotá es TIC - Re_ SEGUIMIENTO PAD SEGUNDO TRIMESTRE CVP_CORRECCIÓN09AGOSTO2023
 7. Correo de Bogotá es TIC - Re_ SEGUIMIENTO PAD SEGUNDO TRIMESTRE CVP_CONFORMIDAD</t>
  </si>
  <si>
    <t>Se aporta información a la Dirección de Comunicaciones de manera permanente para la divulgación de las actividades realizadas en territorio por parte del equipo de la Dirección de Mejoramiento de Vivienda.</t>
  </si>
  <si>
    <t>Los proceso reporta cumplimiento de la actividad mediante la divulgación de las actividades realizadas en territorio por parte del equipo de la Dirección de Mejoramiento de Vivienda.
Como evidencia presentan los links que muestran las publicaciones realizadas. Reportando de esta manera cumplimiento de avance del 25%.</t>
  </si>
  <si>
    <t>El proceso reporta que para el primer cuatrimestre no realizo tareas correspondientes a esta actividad. No obstante esta dentro de los tiempos establecidos de ejecución</t>
  </si>
  <si>
    <t>Se deja constancia que el folleto  se encuentra Producción de las TICS</t>
  </si>
  <si>
    <t>El proceso reporta la elaboración de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No obstante los productor propuestos de la actividad están definidos como: Seguimiento trimestral Plan de Acción de Participación Ciudadana, Informe trimestral de las actividades proyectadas y Piezas de comunicación, por lo tanto se interpreta como avance de la actividad pero no su cumplimiento total, ya que faltan los seguimientos trimestrales de lo que falta de la vigencia.</t>
  </si>
  <si>
    <t>Se evidencia ron 2 carpetas de prelación y desarrollo del plan de trabajo y de divulgación de la audiencia de rendición de cuentas</t>
  </si>
  <si>
    <t>Una carpeta de prelación y una carpeta de desarrollo</t>
  </si>
  <si>
    <t>Durante el primer trimestre se desarrolló el diálogo de doble vía  con la ciudadanía dentro del proceso Audiencia de la Vigencia 2022, desarrollado el 28 de marzo de forma semipresencial.</t>
  </si>
  <si>
    <t>1.ACTA_Audiencia de Rendición de Cuentas vigencia 2022_CVP. 2. Listas de asistencia presencial y virtual. 3_Informe_sistematización diálogos con respuestas a inquietudes ciudadanas</t>
  </si>
  <si>
    <t>El proceso reporta que durante el primer trimestre se desarrolló el diálogo de doble vía  con la ciudadanía dentro del proceso Audiencia de la Vigencia 2022, desarrollado el 28 de marzo de forma semipresencial.
El proceso reporta cumplimiento de la actividad conforme a lo establecido en su formulación y adjunta evidencia conforme a la meta producto esperada.</t>
  </si>
  <si>
    <t>Se evidencia desarrolló el diálogo de doble vía  con la ciudadanía dentro del proceso Audiencia de la Vigencia 2022, desarrollado el 28 de marzo de forma semipresencial.</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</si>
  <si>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</si>
  <si>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Durante este periodo se realizaron seis (6) encuentros con la comunidad en el marco del modelo de gestión social "Nuevos Afectos, Nuevos Territorios", en las localidades que se relacionan a continuación:
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</si>
  <si>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</si>
  <si>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El proceso reporta avance de cumplimiento de la actividad mediante  (5) encuentros con la comunidad en el marco del modelo de gestión social "Nuevos Afectos, Nuevos Territorios".
Se ajusta el porcentaje de avance que reporta el proceso ya que la meta es acumulativa y en el primer cuatrimestre hayan ya reportado avance, se avance del 38%, teniendo en cuenta la meta de 29 encuentros relacionados en las observaciones.
El proceso adjunta evidencias coherentes con lo reportado.
No obstante se deja claro que el avance es muy bajo para lo corrido de la vigencia aunque aun están dentro de los tiempos establecidos.</t>
  </si>
  <si>
    <t xml:space="preserve">Durante este periodo en el marco del proyecto de inversión 7703 Mejoramiento Integral de Barrios con Participación Ciudadana se realizaron:  
Cuatro reuniones de inicio en las localidades que se relacionan a continuación: 
1. Localidad de Ciudad Bolívar, barrio Caracolí: con la participación de 46 personas. 
2. Localidad de Ciudad Bolívar, barrio María Cano: con la participación de 68 personas.
3. Localidad de Suba, barrio La Carolina III: con la participación de 34 personas.
4. Localidad de Suba, barrios San Pedro, Berlín y La Isabela: con la participación de 50 personas.
Seis comités de veeduría en las localidades que se relacionan a continuación:
1. Localidad de Usaquén, barrio Buenavista: dos comités de veeduría con la participación de 12 personas.
2.  Localidad de Usaquén, barrio Santa Cecilia: dos comités de veeduría con la participación de 17 personas.
3. Localidad de Ciudad Bolívar, barrio Caracolí: dos comités de veeduría con la participación de 31 personas. 
Una Reunión de Avance en la localidad Usaquén, barrio Buenavista con la participación de 22 personas. 
Una Reunión Extraordinaria en la localidad de Usaquén, barrio Santa Cecilia con la participación de 28 personas. 
Tres (3) socializaciones a la comunidad de los Estudios y Diseños a desarrollar por parte de la CVP, en las localidades que se relacionan a continuación:
1. Localidad de Ciudad Bolívar, barrio María Cano: con la participación de 32 personas.
2. Localidad de Suba, barrio La Carolina III: con la participación de 32 personas.
3. Localidad de Suba, barrios San Pedro, Berlín y La Isabela: con la participación de 51 personas.
Se hicieron además dos (2) Acuerdos de Sostenibilidad en las localidades que se relacionan a continuación:
1. Localidad de Bosa, barrio Islandia: con la participación de 17 personas. 
2. Localidad de Ciudad Bolívar, barrio Altos de Jalisco: con la participación 18 personas. </t>
  </si>
  <si>
    <t xml:space="preserve"> Se evidencian las siguientes actividades:
*Cuatro reuniones de inicio 
*Seis comités de veeduría 
*Una Reunión Extraordinaria
*Tres (3) socializaciones a la comunidad de los Estudios y Diseños a desarrollar por parte de la CVP.
*Dos (2) Acuerdos de Sostenibilidad </t>
  </si>
  <si>
    <t xml:space="preserve">*Cuatro reuniones de inicio 
*Seis comités de veeduría 
*Una Reunión Extraordinaria
*Tres (3) socializaciones a la comunidad de los Estudios y Diseños a desarrollar por parte de la CVP.
*Dos (2) Acuerdos de Sostenibilidad </t>
  </si>
  <si>
    <t>El proceso reporta avance de cumplimiento de la actividad mediante  Cinco comités de veeduría en las localidades que se relacionan a continuación y  (2) Acuerdos de Sostenibilidad en la localidad Usaquén en los barrios.
Se ajusta el porcentaje de avance que reporta el proceso ya que la meta es acumulativa y en el primer cuatrimestre hayan ya reportado avance, se deja pendiente de cumplir un 32% correspondiente al ultimo trimestre luego del análisis realizado.
El proceso adjunta evidencias coherentes con lo reportado.</t>
  </si>
  <si>
    <t xml:space="preserve">Durante el desarrollo del primer trimestre del año 2023, hemos realizado una (1) entrega masiva de 9 títulos de propiedad a beneficiarios del desarrollo Bogotá 2 sector de la localidad de Ciudad Bolívar, esta actividad fue llevada a cabo en el salón comunal del barrio Bogotá 2 sector el día 28 de febrero de 2023.
</t>
  </si>
  <si>
    <t>Se evidencian fotografías del desarrollo en el primer trimestre del año 2023, de una (1) entrega masiva de 9 títulos de propiedad a beneficiarios del desarrollo Bogotá 2 sector de la localidad de Ciudad Bolívar, esta actividad fue llevada a cabo en el salón comunal del barrio Bogotá 2 sector el día 28 de febrero de 2023.</t>
  </si>
  <si>
    <t>16 fotografías de entrega de títulos</t>
  </si>
  <si>
    <t xml:space="preserve">El proceso reporta cumplimiento de la actividad mediante la entrega masiva de 9 títulos de propiedad a beneficiarios del desarrollo Bogotá 2 sector de la localidad de Ciudad Bolívar realizada en febrero, para este cuatrimestre no muestran avance en la gestión.
No obstante la actividad esta dentro de los tiempos de ejecución </t>
  </si>
  <si>
    <t>El proceso no reporta avances en ninguno de los dos cuatrimestres a la fecha, no se realizaron tareas correspondientes a esta actividad. No obstante esta dentro de los tiempos establecidos de ejecución. Pero si se considera falta se seguimiento de la actividad al ver los avances en tiempo de ejecución.</t>
  </si>
  <si>
    <t>1. Acta Planeación Estrategia de Participación y Rendición de Cuentas(12 de enero 2023)
2. Carpeta de Mejoramiento (matriz y correo)</t>
  </si>
  <si>
    <t>Se evidencia por parte del proceso acta Reunión Planeación Estratégica de Participación y Rendición de Cuentas CVP 2023 del día  12 de enero  y carpeta de mejoramiento</t>
  </si>
  <si>
    <t>Se avanzó en una propuesta de modificación del procedimiento para la rendición de cuentas, participación ciudadana y control social, particularmente, en lo relacionado con el desarrollo de la audiencia pública de rendición de cuentas.
Adicional, se revisó la matriz del plan de mejoramiento y se identificaron tres acciones a desarrollar en el último trimestre de la vigencia 2023.</t>
  </si>
  <si>
    <t>El proceso reporta como avance de la actividad mediante  una propuesta de modificación del procedimiento para la rendición de cuentas, participación ciudadana y control social, particularmente, en lo relacionado con el desarrollo de la audiencia pública de rendición de cuentas.
La actividad aun esta dentro de los tiempos de ejecución.</t>
  </si>
  <si>
    <t xml:space="preserve">Elaborar el Flujograma del Procedimiento 208-PLA-Pr-19 Rendición de Cuentas, Participación Ciudadana y Control Social </t>
  </si>
  <si>
    <t>El proceso reporta cumplimiento de la actividad y adjunta evidencia que demuestra la elaboración y publicación del documento y actualización de la matriz de los grupos de valor y partes interesadas.</t>
  </si>
  <si>
    <t>Se recibe reporte y avance por parte del proceso de comunicaciones y gestión estratégica, donde informan el avance de la actividad mediante la socialización de  la pieza gráfica que se difunde en el calendario de actividades de la Entidad.
El proceso reporta cumplimiento de la actividad conforme a lo establecido en su formulación y adjunta evidencia conforme a la meta producto esperada.</t>
  </si>
  <si>
    <t>Para este periodo se realizó uno de tres seguimientos previstos dentro del presente plan para la vigencia.</t>
  </si>
  <si>
    <t>El proceso adjunta como evidencia el Informe de Evaluación al Proceso de Rendición de Cuentas y Audiencia de Rendición de Cuentas, dando así cumplimiento a la actividad de realizar la evaluación al Proceso de Rendición de Cuentas de la Vigencia 2022</t>
  </si>
  <si>
    <t>EL PROCESO NO REPORTO SEGUIMIENTO PARA ESTE CUATRIMESTRE</t>
  </si>
  <si>
    <t>El proceso reporta  que se publicaron tres documentos de acuerdo al planteamiento de la actividad; registro de publicaciones en página web mensualmente para los meses de febrero, marzo y abril de 2023. Mostrando así, actualización y publicación de los contenidos en el botón de Transparencia, de forma tal que se de cumplimiento a la implementación de la Ley 1712 de 2014 en la Entidad
El proceso reporta avance sobre la actividad definida y evidencia avance sobre la actividad al corte del primer cuatrimestre mostrando un avance del 33%.</t>
  </si>
  <si>
    <t xml:space="preserve">Se enviaron para su publicación los acuerdos de Gestión de los Gerentes  Públicos en las etapas de Concertación,  Seguimiento y Evaluación, efectuados al cierre de abril de 2023. </t>
  </si>
  <si>
    <t>El proceso reporta cumplimiento de la actividad mediante la publicación de los acuerdos de Gestión de los Gerentes  Públicos en las etapas de Concertación,  Seguimiento y Evaluación, efectuados al cierre de abril de 2023. 
Reporta un avance del cumplimento total de la actividad 100%</t>
  </si>
  <si>
    <t xml:space="preserve">Se evidencia acuerdos de Gestión de los Gerentes  Públicos en las etapas de Concertación,  Seguimiento y Evaluación, efectuados al cierre de abril de 2023 publicados. </t>
  </si>
  <si>
    <t>El proceso reporta cumplimiento de la actividad mediante la publicación de los acuerdos de Gestión de los Gerentes  Públicos en las etapas de Concertación,  Seguimiento y Evaluación, efectuados al cierre de agosto de 2023. 
Reporta un avance del cumplimento total de la actividad 100%</t>
  </si>
  <si>
    <t>El proceso reporta que aunque publico los informes respectivos para el primer cuatrimestre, pero tiene dos que aun están en revisión:
1. Auditoria Contrato 668 de 2021 Consorcio AB 003-2021
2. Seguimiento al contingente judicial (SIPROJ)
Por lo tanto reporta esta actividad con un avance del 94%</t>
  </si>
  <si>
    <t xml:space="preserve">Para el corte de enero a agosto 2023, se debían publicar 68 documentos, de los cuales se publicaron 60 en la página web. 
 Cinco 5 informes están en curso y tres 3 en informe preliminar: 
1. En informe preliminar
-Auditoria al Proceso de Adquisición de Bienes y Servicios
-Auditoria al Contrato de Transporte
-Auditoria a la Gestión Riesgos de la Entidad
2. En curso
-Auditoria al Plan Estratégico de TI
-Seguimiento al contingente judicial (SIPROJ)
-Auditoria CONSORCIO ARBOLEDA
-Seguimiento Ejecución Física, presupuestal y contractual 
-Auditoria a la Nomina e Incapacidades
 </t>
  </si>
  <si>
    <t>El proceso reporta al corte del segundo cuatrimestre avance de la actividad mediante 60 informes finales de auditorias realizadas y publicadas en la web.
El proceso reporta cumplimiento de la actividad conforme a lo establecido en su formulación y adjunta evidencia conforme a la meta producto esperada.</t>
  </si>
  <si>
    <t>El proceso reporta al corte del segundo cuatrimestre avance de la actividad mediante actualización de información publicada en la página web de la entidad, mediante listas de verificación del cumplimiento de la información publicada en el esquema de publicación
El proceso reporta cumplimiento de la actividad conforme a lo establecido en su formulación y adjunta evidencia conforme a la meta producto esperada.</t>
  </si>
  <si>
    <t xml:space="preserve">Durante el primer cuatrimestre se cargó de manera mensual en los datos de operación de la Plataforma SUIT, el número de PQRSD reportadas por el proceso de Servicio al Ciudadano.
Se realizó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t>
  </si>
  <si>
    <t xml:space="preserve">• Se adelantó la mesa de trabajo con la Dirección de Mejoramiento de Vivienda para la revisión del Trámite "Reconocimiento de Edificaciones existentes y/o Expedición de Licencias de Construcción o Modificación Licencia de Construcción Vigente" el día 31 de mayo de 2023. 
• Se solicitó al Departamento Administrativo de la Función Pública y a la Secretaría General la reunión para la revisión de la inscripción del trámite "Reconocimiento de Edificaciones existentes y/o Expedición de Licencias de Construcción o Modificación Licencia de Construcción Vigente". 
• Se realizó una (1) mesa de trabajo con el proceso de gestión financiera para revisar, identificar y proponer acciones de optimización de las consultas de acceso a la información pública de "Expedición de recibos de pago y Expedición de Paz y Salvo y/o Certificación de Deuda" el día 16 de junio de 2023.  
• Se realizó una (1) mesa de trabajo con el proceso misional de Dirección de Urbanización y Titulación para identificar y proponer acciones de racionalización del trámite "Bien(es) fiscales titulables a sus ocupantes" el día 16 de junio de 2023. 
• Se realizó una (1) mesa de trabajo con el proceso misional Reasentamientos para identificar y proponer acciones de racionalización del trámite "Inclusión (Ingreso) al proceso de reasentamientos" el día 15 de junio de 2023.  
• Se realizó una mesa de trabajo con el Departamento Administrativo de la Función Pública y la Secretaría General para la revisión del estado de los trámites en el SUIT del Distrito el día 18 de agosto de 2023. 
• Se realizó una mesa de trabajo liderada por la Alta Consejería TIC de la Secretaría General y MINTIC sobre los trámites registrados en la Carpeta de Servicios Ciudadanos Digitales el día 24 de agosto de 2023. </t>
  </si>
  <si>
    <t>El proceso reporta avance de la actividad, mediante actas de las mesas de trabajo realizadas con  los procesos que generan tramites ante el SUIT, no obstante el avance es muy poco para la ejecución de la actividad, entendiendo que solo queda un cuatrimestre para su ejecución, no obstante están dentro de los tiempos.
El proceso reporta cumplimiento de la actividad conforme a lo establecido en su formulación y adjunta evidencia conforme a la meta producto esperada.</t>
  </si>
  <si>
    <t>Se solicitó a la Dirección de Mejoramiento de Vivienda la revisión de los documentos del trámite de Reconocimiento de Edificaciones existentes y/o Expedición de Licencias de Construcción o Modificación Licencia de Construcción vigente en la plataforma SUIT, con el objetivo de identificar si el trámite corresponde o no a un trámite modelo de Licencia Urbanística inscrito en el SUIT y, revisar el fundamento legal, requisitos, tiempo y propósito del trámite para avanzar en la Estrategia de Racionalización de Trámites de la CVP para la vigencia 2023
Mediante el memorando 202311300028723 se solicitó a los procesos involucrados en el proceso de racionalización de trámites la designación de los enlaces para llevar a cabo la gestión correspondiente durante la vigencia en curso.</t>
  </si>
  <si>
    <t>El proceso reporta avance de la actividad entre otros, mediante el memorando 202311300028723 donde solicitó a los procesos involucrados en el proceso de racionalización de trámites la designación de los enlaces para llevar a cabo la gestión correspondiente durante la vigencia en curso.
El proceso reporta avance sobre la actividad definida y evidencia avance sobre la actividad al corte del primer cuatrimestre mostrando un avance del 33%.</t>
  </si>
  <si>
    <t>Se evidencia una (1) Acta de reunión de la mesa de trabajo en la Dirección de Gestión Corporativa para definir acciones a trabajar entre la Oficina Asesora de Comunicaciones y el área de Servicio al Ciudadano para fortalecer  los trámites y servicios por parte de la ciudadanía el día 24 de febrero del 2023.</t>
  </si>
  <si>
    <t xml:space="preserve">En el primer cuatrimestre de la vigencia se reporto (1) Acta de reunión de la mesa de trabajo en la Dirección de Gestión Corporativa para definir acciones a trabajar entre la Oficina Asesora de Comunicaciones y el área de Servicio al Ciudadano para fortalecer  los trámites y servicios por parte de la ciudadanía.
Para este cuatrimestre no se hizo necesario realizar una nueva reunión para fortalecer el acceso a los trámites y servicios por parte de la ciudadanía. 
</t>
  </si>
  <si>
    <t>Esta actividad se da por cumplida por meta, pero el  proceso considera dejarla abierta ante una posible necesidad de dar continuidad al análisis de la estrategia.
El % de cumplimiento se ajusta no por avance de actividad sino por el avance del tiempo y el cumplimento de la misma dentro del primer cuatrimestre.
La evidencia fue reportada en el primer cuatrimestre de la vigencia.</t>
  </si>
  <si>
    <t>El proceso informa que el reporte de Datos IDECA se realiza en los meses de junio y diciembre de cada año. Por lo anterior, no aplica para el periodo.</t>
  </si>
  <si>
    <t>El proceso de gestión estratégica teniendo en cuenta el “ACUERDO DE COMPROMISO DE GESTIÓN DE DATOS TEMÁTICOS EN EL MARCO DE IDECA”, en el cual se establece que la Caja de la Vivienda Popular debe actualizar y publicar de manera semestral la información geográfica de los productos generados por las dependencias misionales, realiza un memorando recordando las fechas de corte para actualización y publicación, con el fin de garantizar el cumplimiento de los compromisos a su cargo.
Por otra parte los procesos misionales reportan la actualización los conjuntos de Datos Abiertos que apliquen, en el marco de la implementación de la Política de Gobierno Digital para la vigencia 2023.</t>
  </si>
  <si>
    <t>El proceso de TIC reporta seguimiento a la actividad pero sin avance, justificado en que 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
Por parte de la Jefe Oficina Asesora de Planeación se emitió un ORFEO  202311300075923 con asunto Fechas de corte de actualización, cargue, envío y publicación de información geográfica – IDECA.
No obstante la actividad aun esta dentro de los tiempos de ejecución.
Se recomienda incluir al proceso de TIC como corresponsable del desarrollo de la actividad.</t>
  </si>
  <si>
    <t>Esta actividad esta directamente relacionada con la actividad 8 de este componente, razón por la que el proceso reporta que no se generaron publicaciones de los datos abiertos de IDECA. 
No obstante la actividad aun esta dentro de los tiempos de ejecución.</t>
  </si>
  <si>
    <t>El proceso reporta avance sobre la actividad justificado en que se verificaron los informes mensuales de disponibilidad de la plataforma de ETB, de los meses abril, mayo, junio y julio. Estos informes se revisan mes vencido.
No obstante la actividad aun esta dentro de los tiempos de ejecución.</t>
  </si>
  <si>
    <t>Se da viabilidad al requerimiento No. 23846 en certificaciones de cartera, con el fin de incluir en los documentos que se generan a través del enlace referido (paz y salvos, certificaciones) el nombre del cesionario o nuevo deudor, su identificación, y la identificación de dicha circunstancia</t>
  </si>
  <si>
    <t>El proceso reporta  que se abrió el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
El proceso reporta avance sobre la actividad definida y evidencia avance sobre la actividad al corte del primer cuatrimestre mostrando un avance del 25%.</t>
  </si>
  <si>
    <t>Se evidencia reporte de que se abrió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t>
  </si>
  <si>
    <t>El proceso reporta seguimiento pero no ejecución de la actividad al reportar que no se ha recibido requerimiento por parte de ninguna dependencia para virtualizar trámites y OPAS acorde a requerimientos de los Responsables de Procesos, mostrando como avance una de las metas producto, pero no se evidencia avance sobre la meta de la Evaluación y Viabilidad para la virtualización del trámite y/u OPA´S.
No obstante la actividad aun esta dentro de los tiempos de ejecución.</t>
  </si>
  <si>
    <t>Se evidencia la  gestión de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</si>
  <si>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El proceso reporta la realización de los "Informes de Solicitudes de Acceso a la Información" se realizaron los informes correspondientes a diciembre 2022, enero 2023, febrero 2023 y marzo 2023
El proceso reporta avance sobre la actividad definida y evidencia avance sobre la actividad al corte del primer cuatrimestre mostrando un avance del 33%.</t>
  </si>
  <si>
    <t>El proceso reporta cumplimiento de avance de la actividad mediante los    informes de Gestión y Oportunidad de Respuestas de las PQRSD que recibe la Caja de la Vivienda Popular correspondientes a los meses de abril, mayo, junio y julio del 2023.
El proceso reporta cumplimiento de la actividad conforme a lo establecido en su formulación y adjunta evidencia conforme a la meta producto esperada.</t>
  </si>
  <si>
    <t xml:space="preserve">Se encuentra en revisión la documentación publicada en calidad para validarla de acuerdo a los requisitos del MGDA y ajustarla, pendiente realización del autodiagnóstico. </t>
  </si>
  <si>
    <t>El proceso reporta incumplimiento de la actividad de implementación de la fase del modelo de Gestión documental y Administración de Archivos  -MGDA y del Sistema Integrado de Gestión Documental  y Archivos  - SIGA, dentro de los tiempos establecidos.
Aunque el proceso reporta avance sobre la actividad del 10%, la fecha máxima de la misma ya esta vencida, por lo tanto se monitorea es el cumplimiento</t>
  </si>
  <si>
    <t>Se realiza autodiagnóstico establecido por Archivo General de La Nación para determinar el cumplimiento de los diferentes elementos  del Modelo de Gestión documental y Administración de Archivos  -MGDA</t>
  </si>
  <si>
    <t>El proceso reporta avance de la actividad sustentada la realización del autodiagnóstico establecido por Archivo General de La Nación para determinar el cumplimiento de los diferentes elementos  del Modelo de Gestión documental y Administración de Archivos  -MGDA.
Es de aclarar que la actividad aunque muestra avance del 30%, tenia fecha máxima de ejecución para el mes de marzo, por lo tanto se sugiere al proceso reevaluar estrategias que le permitan el cumplimiento de la actividad al 100% lo antes posible.</t>
  </si>
  <si>
    <t xml:space="preserve">Se presentan informes del seguimiento de los planes y programas de Gestión Documental de la vigencia 2022 de cada uno de los trimestres correspondientes. </t>
  </si>
  <si>
    <t>El proceso reporta de acuerdo con la formulación de la actividad y fechas de ejecución los informes del seguimiento de los planes y programas de Gestión Documental de la vigencia 2022 de cada uno de los trimestres correspondientes. 
Por lo cual en concordancia con la actividad definida y las fechas cumple con ella.
No obstante dado que las actividades del PAAC se generan de manera anual y sus tiempos de ejecución corresponden a tiempos específicos para la vigencia, por parte de la OAP se solicita que el proceso valide la formulación de la actividad, ya que esta debe tener tiempos de ejecución para el 2023 y por ende las actividades formuladas para este mismo periodo.
No se da por incumplida la actividad ya que registra entrega sobre lo formulado.</t>
  </si>
  <si>
    <t xml:space="preserve">Se evidencian informes del seguimiento de los planes y programas de Gestión Documental de la vigencia 2022 de cada uno de los trimestres correspondientes. </t>
  </si>
  <si>
    <t xml:space="preserve">Se presentan informes del seguimiento de los planes y programas de Gestión Documental del segundo trimestre del año 2023. </t>
  </si>
  <si>
    <t>El proceso reporta avance de la actividad mediante la generación de los informes trimestrales de los seguimiento de los planes y programas de Gestión Documental. Se ajusta cumplimiento del avance al validar los tiempos se de ejecución trimestral de la actividad.</t>
  </si>
  <si>
    <t>El proceso reporta avance de la actividad de actualizar la información de las diferentes dependencias de la entidad, para consolidar la Matriz de Activos de información, en el marco de la implementación de la Política de Gobierno Digital y la Ley de Transparencia y del derecho de acceso a la información pública. No obstante el avance es poco para los tiempos de ejecución de la actividad.
De igual manera aunque el avance es pequeño el proceso esta dentro de los tiempos de ejecución.</t>
  </si>
  <si>
    <t>21 Índice de información CR</t>
  </si>
  <si>
    <t>Se cumplió en el primer cuatrimestre, Perro tan pronto se compile la información de las diferentes dependencias de la CVP, el índice de información clasificada y reservada, se remitirá para su publicación.</t>
  </si>
  <si>
    <t>Se solicitó a la Oficina Asesora de Planeación el día 29 de junio de 2023 la pertinencia de aprobar por calidad la Nueva Versión del Esquema de la Publicación que se viene diligenciando de forma mensual y se publica en la Página web Sección Matriz de Transparencia. https://drive.google.com/drive/folders/1ZyS3ynETaNZgLRq-1url6k_rgKq-xAT5</t>
  </si>
  <si>
    <t xml:space="preserve">Se consolida la información de la relación de solicitudes atendidas del archivo entrar efectivas y no efectivas de lo transcurrido el primer trimestre del año </t>
  </si>
  <si>
    <t>El proceso reporta la consolidación trimestral de la consolidación de la información de la relación de solicitudes atendidas del archivo entrar efectivas y no efectivas de lo transcurrido el primer trimestre del año. 
El proceso reporta avance sobre la actividad definida y evidencia avance sobre la actividad al corte del primer cuatrimestre mostrando un avance del 25%.</t>
  </si>
  <si>
    <t xml:space="preserve">Se evidencia consolidación de información de la relación de solicitudes atendidas del archivo entrar efectivas y no efectivas de lo transcurrido el primer trimestre del año </t>
  </si>
  <si>
    <t xml:space="preserve">Se consolida la información de la relación de solicitudes atendidas del archivo central efectivas y no efectivas de lo transcurrido el segundo trimestre del año </t>
  </si>
  <si>
    <t>Se evidencia  gestión de 442 solicitudes de usuarios a través del sistema orfeo para el primer trimestre del año en archivo Excel</t>
  </si>
  <si>
    <t>El proceso reporta avance de la actividad mediante la gestión de 297 solicitudes realizadas por los diferentes usuarios del sistema Orfeo, en relación a: Asesorías, creación, modificación, eliminación de usuario y reportes.</t>
  </si>
  <si>
    <t xml:space="preserve">Formación de un grupo de veeduría ciudadana y gobernanza en el  proyecto de vivienda Arboleda Santa Teresita </t>
  </si>
  <si>
    <t xml:space="preserve">El día 7 de junio se realizó una capacitación para la conformación del grupo de veeduría Ciudadana del proyecto de vivienda Arboleda Santa Teresita que fue reportada en el segundo informe trimestral PAPC, de igual manera el día 15 de agosto se realizó el mismo ejercicio en el proyecto de vivienda Colores de Bolonia, las dos actividades contaron con la participación de la población, el acompañamiento de los profesionales del equipo de resiliencia y sostenibilidad y de la Veeduría Distrital. </t>
  </si>
  <si>
    <t xml:space="preserve">El proceso reporta cumplimiento de la actividad de manera anticipada, reportando una formación de un grupo de veeduría ciudadana y gobernanza en el  proyecto de vivienda Arboleda Santa Teresita.
La evidencia es coherente con la información reportada, y se toma como una actividad en cumplimiento anticipada (victoria temprana). </t>
  </si>
  <si>
    <t>El proceso aunque reporta avance no adjunta evidencia de la ejecución</t>
  </si>
  <si>
    <t>Corte al 31ago2022</t>
  </si>
  <si>
    <t>Actividad finalizada el primer cuatrimestre del año 2023</t>
  </si>
  <si>
    <t>Corte al 31ago2023</t>
  </si>
  <si>
    <t>Se presenta como evidencia del cumplimiento por parte del proceso evidencias del documento a Política de administración de riesgos de la CVP en formato word, citación del Comité Control Interno Aprobación Política 2023 el 31 de agosto de 2023 y solicitud de Publicación Política Administración del Riesgo el dia 1 de septiembre de 2023</t>
  </si>
  <si>
    <t>Política de administración de riesgos de la CVP en formato word
Citación del Comité Control Interno Aprobación Política 2023 el 31 de agosto de 2023 
Solicitud de Publicación Política Administración del Riesgo el dia 1 de septiembre de 2023</t>
  </si>
  <si>
    <t>Se presenta como evidencia avance por parte del proceso la realización y publicación del seguimiento al PAAC y al Mapa de Riesgos de Corrupción de la vigencia 2023 dentro de los tiempos establecidos 15/05/2023.</t>
  </si>
  <si>
    <t>1er Informe de seguimiento PAAC y Riesgos de Corrupción 15-05-2023
1er Seguimiento Matriz de Riesgos de Corrupción (Excel) 15-05-2023
 1er Seguimiento Matriz PAAC 2023 (Excel) 15-05-2023
 Correo de Bogotá es TIC - INFO SEGUI Y EVALUAL CUMPLI DEL PAAC Y MP DE CORRUPCIÓN 2023</t>
  </si>
  <si>
    <t xml:space="preserve">Esta  actividad fue forlulada en el segundo semestre de la vigencia 2023 su ejecución  finaliza en diciembre 2023,  no se  presentan evidencias de avance en este periodo </t>
  </si>
  <si>
    <t>Se evidencia que se realizo el segundo seguimiento trimestral del Plan de Acción de Participación Ciudadana  a cada una de las areas.</t>
  </si>
  <si>
    <t>Se evidencio calendarios de actividades  para  la medición  y divulgación a través de las redes sociales, página web, canales internos y externos de comunicación actividades y escenarios de participación ciudadana, dialogos ciudadanos, actividaes</t>
  </si>
  <si>
    <t xml:space="preserve">Se anexan calendarios de actividades mayo, junio, julio y agosto de 2023
</t>
  </si>
  <si>
    <t>Acta de reunión del 20 de junio de 2023</t>
  </si>
  <si>
    <t>Se evidencio acta de reunión para la Avance seguimiento Menú Participa Página Web_Rendición de Cuentas y otras secciones del 20 de junio de 2023</t>
  </si>
  <si>
    <t>Se evidencio reporte correspondiente al segundo trimestre de 2023 (30 junio 2023) de los aportes a metas y accione de la Caja de la Vivienda Popular a la Política Pública de Víctimas</t>
  </si>
  <si>
    <t>Evidencias enlaces publicaciones para Difundir las acciones de asistencia técnica integral que se brinda  a la ciudadanía, desde la DMV
Mayo 2023
Visita de obras del Plan Terrazas, en la localidad de Usme
https://www.cajaviviendapopular.gov.co/?q=visita-de%C2%A0obras-del-plan-terrazas-en-la-localidad-de-usme
Diálogo Ciudadano con posibles beneficiarios del Programa Plan Terrazas
https://www.cajaviviendapopular.gov.co/?q=di%C3%A1logo-ciudadano-con-posibles-beneficiarios-del-programa-plan-terrazas
Jornada  acompañamiento a obras del #PlanTerrazas barrio La Gloria.
https://www.cajaviviendapopular.gov.co/?q=jornada-acompa%C3%B1amiento-obras-del-planterrazas-barrio-la-gloria
Junio 2023
Capacitación a maestros de obra en técnicas de construcción propias del  Plan Terrazas
https://www.cajaviviendapopular.gov.co/?q=capacitaci%C3%B3n%C2%A0-maestros-de-obra-en-t%C3%A9cnicas-de-construcci%C3%B3n-propias-del%C2%A0%C2%A0plan-terrazas
La Caja de Vivienda Popular estará presente en el SMART CITY
https://www.cajaviviendapopular.gov.co/?q=la-caja-de-vivienda-popular-estar%C3%A1-presente%C2%A0en-el-smart-city
Verificando avances de obra del proyecto Plan Terrazas Usme
https://www.cajaviviendapopular.gov.co/?q=verificando-avances-de-obra-del-proyecto-plan-terrazas-usme
Diálogos ciudadanos potenciales beneficiarios del Plan Terrazas barrios Ciudad Londres, La Cabaña y Costa Rica de Usme
https://www.cajaviviendapopular.gov.co/?q=di%C3%A1logos-ciudadanos%C2%A0potenciales-beneficiarios-del-plan-terrazas-barrios-ciudad-londres-la-caba%C3%B1a-y
Espacio de Diálogo con potenciales beneficiarios Plan Terrazas
https://www.cajaviviendapopular.gov.co/?q=espacio-de-di%C3%A1logo-con-potenciales-beneficiarios-plan-terrazas-0
Firma de actas de entrega a beneficiarios del Plan Terrazas en el barrio Guacamayas
https://www.cajaviviendapopular.gov.co/?q=firma-de-actas-de-entrega-%C2%A0beneficiarios-del-plan-terrazas-en-el-barrio-guacamayas
Diálogo Ciudadano en la localidad de Usme con potenciales beneficiarios Plan Terrazas
https://www.cajaviviendapopular.gov.co/?q=di%C3%A1logo%C2%A0ciudadano-en-la-localidad-de-usme-con-potenciales-beneficiarios-plan-terrazas
Recorrido verificación obras del Plan Terrazas en Alfonso López de Usme
https://www.cajaviviendapopular.gov.co/?q=recorrido-verificaci%C3%B3n-obras-del-plan-terrazas-en%C2%A0alfonso-l%C3%B3pez-de-usme
Julio 2023
Capacitación de maestros y oficiales de obra Plan Terrazas
https://www.cajaviviendapopular.gov.co/?q=capacitaci%C3%B3n-de-maestros-y-oficiales-de-obra-plan-terrazas
Entrevista Director CVP en DC Radio Bogotá Radiante
https://www.cajaviviendapopular.gov.co/?q=entrevista-director-cvp-en-dc-radio-bogot%C3%A1-radiante
Recorrido de obras Plan Terrazas ONU-Hábitat
https://www.cajaviviendapopular.gov.co/?q=recorrido-de-obras-plan-terrazas%C2%A0onu-h%C3%A1bitat
Agosto 2023
Seguimiento a Obras del Plan Terrazas que benefician a más familias en la ciudad
https://www.cajaviviendapopular.gov.co/?q=seguimiento-obras-del-plan-terrazas-que-benefician-m%C3%A1s-familias-en-la-ciudad
El Plan Terrazas llegó al barrio Arrayanes de Usme
https://www.cajaviviendapopular.gov.co/?q=el-plan-terrazas-lleg%C3%B3-al-barrio-arrayanes-de-usme</t>
  </si>
  <si>
    <t xml:space="preserve">Se presenta como evidencia de avance por parte del prceso de Reasentamientos folleto con la informacion del proceso de entraga de los predios PAR con el fin de que los beneficiarios comprendan la importancia de la entrega de los predios como requisito del programa, los folletos fueron entregados en los sorteos 9 y 10 del proyecto de Vivienda Arboleda Santa Teresita. 
No se evidencian los productos Seguimiento trimestral Plan de Acción de Participación Ciudadana ni el Informe trimestral de las actividades proyectadas </t>
  </si>
  <si>
    <t xml:space="preserve">1. Implementación DOFA, Localidad de Ciudad Bolívar, barrio Caracolí: con la participación de 27 personas
2. Implementación Diseño Participativo, Localidad de Puente Aranda, barrio Veraguas, parque Gaitán Cortes: con la participación de 31 personas.
3. Implementación DOFA e imaginario barrial, Localidad de Ciudad Bolívar, barrio Caracolí: con la participación de 11 personas
4.  Decisión Propuesta de Valor Social, Localidad de Usaquén, barrio Santa Cecilia: con la participación de 13 personas. 
5.  Decisión Propuesta de Valor Social, Localidad de Usaquén, barrio Buenavista: con la participación de 15 personas. </t>
  </si>
  <si>
    <t>01. Mayo 04. Reunión de seguridad (Frente 1 y 2) – Alcaldía –
CVP – Interventoría Aleph Cima – Contratista JA
CORAL II – Comité veedor
02. Mayo 09, Barrio Tejares- Usme.  Conformación Comité Veedores.
03. Mayo 11 ,  Barrio Libertadores. Conformación Comité Veedores.
04. Mayo 19,  Primer Comité Veedro Frentes 1 y 2 del Grupo 2.
05. Mayo 31 Reunión seguimiento Comité Veedor Grupo 2.
06. Junio 07 Acta socialización avance de obra al Comité Veedor frentes 3 y 4 del grupo 2.
07. Junio 26. Acta segunda reunión Comité Veedor de los frentes 1 y 2.
08. Junio 28. Reunión Comité Veeduría mes de Junio.
09. Julio 26 . Acta reunión Comité Veeduría mes de Julio.
10. Julio 27. Acta Comité Veeduría mes de Julio.
11.  Julio 31. Acta Primer Comité Veedor frentes 1 y 2.
12. Agosto 3. Acta comité de Veedores y beneficiarios.
13. Agosto 31. Acta Comité de Veedores.
14. Agosto 31 - Actas de reunión Comité de Veedores a través de las cuales se realizan visitas.</t>
  </si>
  <si>
    <t>Acta de reunión - Rendición de Cuentas del 29 de junio de 2023 concertado entre la SDHT y la CVP.</t>
  </si>
  <si>
    <t>Segundo informe 2° Trimestre del Plan de Acción de Participación Ciudadana.</t>
  </si>
  <si>
    <t>Se presenta como evidencia del cumplimiento de la actividad 14 reuniones con los Comités de Veedurías. Se informa por parte del proceso que estos espacios de diálogo se van a mantener durante el tercer cuatrimestre.La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</si>
  <si>
    <t>Se presenta como evidencia del avance de la actividad el segundo informe 2° Trimestre del Plan de Acción de Participación Ciudadana.La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</si>
  <si>
    <t>Durante este periodo en el marco del proyecto de inversión 7703 Mejoramiento Integral de Barrios con Participación Ciudadana se realizaron: 
Cinco comités de veeduría en las localidades que se relacionan a continuación:
1.        Localidad de Ciudad Bolívar, barrio Caracolí: tres (3) comités de veeduría con la participación de 33 personas. 
2.        Localidad de Usaquén, barrio Santa Cecilia: un (1) comité de veeduría con la participación de 5 personas.
3.        Localidad de Usaquén, barrio Santa Cecilia: un (1) comité de veeduría con la participación de 10 personas.
Se hicieron además dos (2) Acuerdos de Sostenibilidad en la localidad Usaquén en los barrios que se relacionan a continuación: 
1.  Santa Cecilia: con la participación de 41 personas. 
2.  Buena Vista: con la participación 40 personas.</t>
  </si>
  <si>
    <t>Se evidencian como avance de la actividad (5) encuentros con la comunidad en el marco del modelo de gestión social "Nuevos Afectos, Nuevos Territorios". Es importante recordar que el numero de encuentros para el 2023 son 29 y a la fecha se han realizado 11 encuentros.</t>
  </si>
  <si>
    <t>Se evidencian como avance de la actividad Cinco comités de veeduría en las localidades que se relacionan a continuación y  (2) Acuerdos de Sostenibilidad en la localidad Usaquén en los barrios. De las 72 actividades programas para el 2023 se han realizado 23 el el primer reporte 16 y en segundo 7.</t>
  </si>
  <si>
    <t>No se presentan evidencias para este cuatrimestre</t>
  </si>
  <si>
    <t>INFORME TRIMESTRAL DE ENCUENTROS CON LA
CIUDADANÍADIRECCIÓN TÉCNICA DE
REASENTAMIENTOS HUMANOS
PERIODO: ABRIL, MAYO, JUNIO DE 2023</t>
  </si>
  <si>
    <t>Se evidencia como avance del cumplimiento de la actividad un informe trimestral de encuentros con la ciudadania de la Dirección de Reasentamientos Humanos de los periodos abril, mayo, junio de 2023</t>
  </si>
  <si>
    <t>La OAP informa que el proceso no reporta avances en ninguno de los dos cuatrimestres a la fecha, no se realizaron tareas correspondientes a esta actividad. No obstante esta dentro de los tiempos establecidos de ejecución.</t>
  </si>
  <si>
    <t>El proceso reporta que para el segundo cuatrimestre no realizo tareas corrrespondientes a esta actividad. No obstante esta dentro de los tiempos establecidos de ejecución</t>
  </si>
  <si>
    <t>La OAP informa que el proceso reporta como avance de la actividad  una propuesta de modificación del procedimiento para la rendición de cuentas, participación ciudadana y control social, particularmente, en lo relacionado con el desarrollo de la audiencia pública de rendición de cuentas. No obstante esta dentro de los tiempos establecidos de ejecución.</t>
  </si>
  <si>
    <t>Flujograma Procedimiento 208-PLA-Pr-19 Rendición de Cuentas, Participación Ciudadana y Control Social</t>
  </si>
  <si>
    <t>Se presenta como evidencia del cumplimiento de la actividad el Flujograma Procedimiento 208-PLA-Pr-19 Rendición de Cuentas, Participación Ciudadana y Control Social.</t>
  </si>
  <si>
    <t>Documento Caracterización Grupos de Valor
Caracterizacion_de_ciudadanos_y_grupos_de_interes_2023</t>
  </si>
  <si>
    <t>Se presenta como evidencia del cumplimiento de la actividad el Documento Caracterización Grupos de Valor
Caracterizacion_de_ciudadanos_y_grupos_de_interes_2023</t>
  </si>
  <si>
    <t>Comunicaciones: Socializa la pieza gráfica la difunde en el calendario de actividades de la Entidad. Enlace:https://www.cajaviviendapopular.gov.co/?q=1-iniciativas-de-control-social-y-veedurias-habitardes-h%C3%A1bitat
En el Drive: https://drive.google.com/drive/folders/1KbIgZsQcaN0noJ6eoG6sgP6Bnxq_5x-i</t>
  </si>
  <si>
    <t>Se presenta como evidencia del avance de la actividad socialización de piezas graficas las cuales fueron difundidas en el calendario de la CVP</t>
  </si>
  <si>
    <t>Se evidencia el segundo seguimiento trimestral</t>
  </si>
  <si>
    <t xml:space="preserve">Se presenta como evidencia del cumplimiento  5 actividades  en las que se han socializado el programa y los servicios de la CVP en específico la dirección de Reasentamientos. </t>
  </si>
  <si>
    <t>2 sorteos, 2 capacitaciones y presentación del programa de Reasentamientos</t>
  </si>
  <si>
    <t>Se presenta como evidencia del avance de la actividad el segundo Informe plan de mejoramiento por procesos, tabulación y medición de encuestas</t>
  </si>
  <si>
    <t>INF. TRIM. ENC. SATISF.  ESP. DIAL.  ABRIL JUNIO</t>
  </si>
  <si>
    <t>Se presenta como evidencia del avance de la actividad el segundo INFORME TRIMESTRAL ABRIL A JUNIO DE ENCUESTA DE SATISFACCION AL CIUDADANO ESPACIOS DE
DIALOGO CON LIDERES Y COMUNIDAD</t>
  </si>
  <si>
    <t>La OAP informa que el proceso no reporta avance de ejecución para este cuatrimestre, solo se cuenta con el avance de la actividad del primer cuatrimestre.</t>
  </si>
  <si>
    <t>La actividad se encuentra dentro de los tiempos de ejecución pero avance  bajo para el cumpliento en lo que queda de la vigencia.</t>
  </si>
  <si>
    <t>Primer informe cuatrimestral de medición del grado de satisfacción de los beneficiarios cvp 2023</t>
  </si>
  <si>
    <t>MANUAL DE SELECCIÓN Y LINEAMIENTOS PARALA EVALUACIÓN DE VIVIENDAS A INTERVENIRCON PLAN TERRAZAS</t>
  </si>
  <si>
    <t xml:space="preserve">Se presenta como evidencia del avance de la actividad MANUAL DE SELECCIÓN Y LINEAMIENTOS PARALA EVALUACIÓN DE VIVIENDAS A INTERVENIRCON PLAN TERRAZAS. 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 se genera alerta ya que a la fecha no se presenta cumplimiento de la actividad que indica "Crear, implementar base de datos para reporte mensual de información que permita el control y seguimiento de la información allegada en los espacios de diálogo, como también los radicados por los postulantes en la ventanilla de atención al ciudadano de la CVP" quedan aproximadamente 3 meses para su cumpliento </t>
  </si>
  <si>
    <t>Listados de asistencia y resgistro fotográfico de las actividades</t>
  </si>
  <si>
    <t>Se presenta como evidencia del avance de la actividad 2 registro de asistencia y registro fotografico de capacitaciones del taller como canta la flauta, para la capacitación de los contratista en atención al ciudadano  5 de julio de 2023 y 22 de agosto de 2023, han sido desarrollados metodológicamente por el Camilo Arjona. Quedando pendiente una capacitación para el tercer cuatrimestre.</t>
  </si>
  <si>
    <t>Se presenta como evidencia del avance de la actividad archivo en excel denominado Pagos 20 de agosto de 2023 por objeto</t>
  </si>
  <si>
    <t>Pagos 20 de agosto de 2023 por objeto</t>
  </si>
  <si>
    <t>Se presenta como evidencia del avance de la actividad sensibilización realizada el 26 de mayo del 2023 la primera sensibilización  sobre el  Manual de  Servicio a la Ciudadanía. Adicionalmente se tiene programa la segunda  sensibilización sobre el Manual de Servicio al Ciudadanía para el 20 de septiembre de la actual vigencia.</t>
  </si>
  <si>
    <t>Se presenta como evidencia del avance de la actividad, Se realizó el 1 de junio del 2023 la primera sensibilización  sobre Lenguaje Claro.</t>
  </si>
  <si>
    <t>Se presenta como evidencia del avance de la actividad Informes Publicados
Publicación en la Página Web de la Entidad</t>
  </si>
  <si>
    <t>Acta de reunión documentos Servicio al Ciudadano</t>
  </si>
  <si>
    <t xml:space="preserve">Se presenta como evidencia de avance de la actividad mediante una mesa de trabajo del 13 de junio de 2023 donde se  reviso la pertinencia de actualizar la  documentación del proceso Servicio al Ciudadano en la carpeta de calidad.
</t>
  </si>
  <si>
    <t xml:space="preserve">RESOLUCIONES RELOCALIZACION  actualizada
CONSOLIDADO RESOLUCIONES 2023 actualizada
</t>
  </si>
  <si>
    <t xml:space="preserve">Se presenta como evidencia de avance de la actividad 2 bases datos en excel actualizada de los beneficiarios vinculados al Programa de Reasentamientos
</t>
  </si>
  <si>
    <t>Informes de asistencia por canales</t>
  </si>
  <si>
    <t>Se presenta como evidencia de avance de la actividad informes mensuales "Informes de Asistencia por Canales de Atención" correspondientes a los meses de abril, mayo, junio y julio 2023.</t>
  </si>
  <si>
    <t>Se presenta como evidencia del avance de actividad capacitación realizada sobre la gestión de peticiones en el Sistema Distrital de Quejas y Soluciones - Bogotá te escucha, el día 10 de agosto de la actual vigencia</t>
  </si>
  <si>
    <t>Asistencia capacitación Bogotá te escucha y manuales de funcionario, servicio al ciudadano y gestión de peticiones</t>
  </si>
  <si>
    <t>Informes de Gestión PQRSD</t>
  </si>
  <si>
    <t>Se presenta como evidencia del avance de actividad  "Informes de gestión y oportunidad de las respuestas a las PQRSD" correspondientes a los meses de abril, mayo, junio y julio 2023.</t>
  </si>
  <si>
    <t>Se presenta como evidencia del avance de la actividad  la elaboración de 4 documentos en Excel que corresponden al registro mensual sobre las publicaciones que se realizan en la página web con los datos del responsable o área solicitante, contenido publicado, Enlace o URL donde reposa la información publicada, y las fechas de cada una de las publicaciones efectuadas. Se Suben al Drive los documentos correspondientes a Mayo, Junio, Julio y Agosto  de  2023</t>
  </si>
  <si>
    <t>Se presenta como evidencia del avance la actividad  60 informes finales de auditorias realizadas y publicadas en la web.</t>
  </si>
  <si>
    <t>Se presenta como evidencia del avance del la actividad listas de verificación del cumplimiento de la información publicada en el esquema de publicación de los meses de mayo, junio, julio y agosto y de 2023.</t>
  </si>
  <si>
    <t>Listas de validación o verificación de la información publicada Esquema de Publicación de la Información de los meses de mayo, junio, julio y agosto y de 2023.</t>
  </si>
  <si>
    <t xml:space="preserve">Se presenta como evidencia del avance de la actividad   mesas de trabajo con la Dirección de Mejoramiento de Vivienda para la revisión del Trámite "Reconocimiento de Edificaciones existentes y/o Expedición de Licencias de Construcción o Modificación Licencia de Construcción Vigente" el día 31 de mayo de 2023. 
• Se solicitó al Departamento Administrativo de la Función Pública y a la Secretaría General la reunión para la revisión de la inscripción del trámite "Reconocimiento de Edificaciones existentes y/o Expedición de Licencias de Construcción o Modificación Licencia de Construcción Vigente". 
• Se realizó una (1) mesa de trabajo con el proceso de gestión financiera para revisar, identificar y proponer acciones de optimización de las consultas de acceso a la información pública de "Expedición de recibos de pago y Expedición de Paz y Salvo y/o Certificación de Deuda" el día 16 de junio de 2023.  
• Se realizó una (1) mesa de trabajo con el proceso misional de Dirección de Urbanización y Titulación para identificar y proponer acciones de racionalización del trámite "Bien(es) fiscales titulables a sus ocupantes" el día 16 de junio de 2023. 
• Se realizó una (1) mesa de trabajo con el proceso misional Reasentamientos para identificar y proponer acciones de racionalización del trámite "Inclusión (Ingreso) al proceso de reasentamientos" el día 15 de junio de 2023.  
• Se realizó una mesa de trabajo con el Departamento Administrativo de la Función Pública y la Secretaría General para la revisión del estado de los trámites en el SUIT del Distrito el día 18 de agosto de 2023. 
• Se realizó una mesa de trabajo liderada por la Alta Consejería TIC de la Secretaría General y MINTIC sobre los trámites registrados en la Carpeta de Servicios Ciudadanos Digitales el día 24 de agosto de 2023. </t>
  </si>
  <si>
    <t>Actas de reunión</t>
  </si>
  <si>
    <t xml:space="preserve"> Se presenta como evidencia del avance de la catividad lo siguiente:
• Se realizó el análisis de priorización de los trámites con cada uno de los procesos misionales que tienen a su cargo trámites, OPAS y consultas de acceso a la información pública durante las mesas de trabajo reportadas en la actividad anterior. 
• Se definió y cargó en el Sistema Único de Información de Trámites -SUIT- la Estrategia de Racionalización de Trámites para la vigencia 2023; se definieron acciones de racionalización administrativa relacionada con la simplificación de procesos internos para disminuir costos y tiempos de ejecución al ciudadano asociados a los puntos de atención y requisitos del trámite. Las acciones se registraron para el trámite de “Postulación bienes fiscales titulables a sus ocupantes” y para las consultas de información “Expedición de paz y salvo y/o certificación de deuda” y “Expedición de recibos de pago”. </t>
  </si>
  <si>
    <t>Actas de Reunión
Estrategia_racionalizacion_2023</t>
  </si>
  <si>
    <t>Se presenta como avance de la actividad (1) Acta de reunión de la mesa de trabajo en la Dirección de Gestión Corporativa para definir acciones a trabajar entre la Oficina Asesora de Comunicaciones y el área de Servicio al Ciudadano para fortalecer  los trámites y servicios por parte de la ciudadanía.</t>
  </si>
  <si>
    <t xml:space="preserve">Se presenta como evidencia del cumplimiento de la actividad  publicaron en el SIDEAP los acuerdos de Gestión de los Gerentes  Públicos, efectuados al cierre de agosto de 2023. </t>
  </si>
  <si>
    <t>La OAP informa que El proceso de TIC reporta seguimiento a la actividad pero sin avance, justificado en que 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
Se inform por parte de la Jefe Oficina Asesora de Planeación memorando enviadop por ORFEO  202311300075923 con asunto Fechas de corte de actualización, cargue, envío y publicación de información geográfica – IDECA, pero no se presenta avance de la actividad.
Se genera alerta teniendo en cuenta que a la fecha se presenta un avance del 30% restando aproximadamente 3 meses para finalizar la vigencia 2023.</t>
  </si>
  <si>
    <t xml:space="preserve">No se presenta evidencia </t>
  </si>
  <si>
    <t>Se informa por parte de la OAP que el proceso  reporta que no se generaron publicaciones de los datos abiertos de IDECA.  Se genera alerta teniendo en cuenta que a la fecha se presenta un avance del 30% restando aproximadamente 3 meses para finalizar la vigencia 2023</t>
  </si>
  <si>
    <t>Memorando 202311600042083 - Guía datos abiertos 18 MAYO 2023.
Correos Datos Abiertos 16 JUNIO 2023</t>
  </si>
  <si>
    <t>Se presenta como evidencia del avance de la actividad informes mensuales de disponibilidad de la plataforma de ETB, de los meses abril, mayo, junio y julio. Estos informes se revisan mes vencido.</t>
  </si>
  <si>
    <t>INFORME GESTION MENSUAL ETB CVP ABRIL 2023
INFORME GESTION MENSUAL ETB CVP MAYO 2023
INFORME GESTION MENSUAL ETB CVP JUNIO 2023
INFORME GESTION MENSUAL ETB CVP JULIO 2023</t>
  </si>
  <si>
    <t>No se reporta ejecución para este seguimiento,  esta actividad se encuentra dentro de los tiempos de ejecución</t>
  </si>
  <si>
    <t>No se presentan evidencias</t>
  </si>
  <si>
    <t>Se presenta como evidencia del avance de la actividad pantallazo de publicación  mensual  en datos abiertos de la ejecución presupuestal y modificaciones del presupuesto de la CVP en el botón de transparencia en la siguiente ruta https://www.cajaviviendapopular.gov.co/?q=Nosotros/Informes/informe-de-ejecucion-del-presupuesto-de-gastos-e-inversiones de abril, mayo, junio y julio de 2023</t>
  </si>
  <si>
    <t>Se presenta como evidencia del avance de la actividad la publicación de 12 informes durante el segundo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</si>
  <si>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 Informes publicados</t>
  </si>
  <si>
    <t>Se presenta como evidencia del avance de la actividad  diseño gráfico y socialización de 4 piezas que difunden principio de Gratuidad de los servicios en la Entidad (principios de gratuidad y canales de respuesta, según la Ley de 1712 de 2014) Meses Mayo, Junio, Julio y Agosto de 2023
https://www.cajaviviendapopular.gov.co/</t>
  </si>
  <si>
    <t>Se presenta como evidencia del avance de la actividad 4 Piezas Gráficas con contenidos de Transparencia divulgadas para los meses de mayo, junio, julio y agosto. 2023</t>
  </si>
  <si>
    <t xml:space="preserve">Se presenta como evidencia del avance de la actividad  el reporte de  los "Informes de Solicitudes de Acceso a la Información" se realizaron los informes correspondientes a los meses de abril, mayo, junio y julio del 2023  durante el segundo cuatrimestre del 2023 </t>
  </si>
  <si>
    <t>Solicitudes de acceso a la información</t>
  </si>
  <si>
    <t>Se presenta como evidencia del avance de la actividad  el reporte de  los informes de Gestión y Oportunidad de Respuestas de las PQRSD que recibe la Caja de la Vivienda Popular correspondientes a los meses de abril, mayo, junio y julio del 2023  durante el segundo cuatrimestre del 2023</t>
  </si>
  <si>
    <t xml:space="preserve"> Gestión PQRSD</t>
  </si>
  <si>
    <t xml:space="preserve"> MGDA</t>
  </si>
  <si>
    <t>Se presenta como evidencia del avance de la actividad  autodiagnóstico establecido por Archivo General de La Nación para determinar el cumplimiento de los diferentes elementos  del Modelo de Gestión documental y Administración de Archivos  -MGDA. Se genera Alerta ya que a la fecha se presenta un avance del 30%  y la fecha de finalización de la ejecución de la actividad era marzo de 2023. Se recomienda realizar las gestiónes necesarias con el fin de dar cumplimiento de esta actividad antes de finalizar el año 2023.</t>
  </si>
  <si>
    <t>PGD Y PINAR</t>
  </si>
  <si>
    <t xml:space="preserve">Se presenta como evidencia del avance de la actividad  informes del seguimiento de los planes y programas de Gestión Documental del segundo trimestre del año 2023 abril a Junio. </t>
  </si>
  <si>
    <t>Se presenta como evidencia del avance de la actividad   Memorando No. 202311600062693 del 3 agosto 2023 de la OTIC con el fin de convocar a la reunión a los delegados, cuyo objeto es realizar la actualización de los activos de información de la CVP. Se informa por parte del proceso que se está trabajando y en espera de las modificación que envíen las áreas. Se genera alerta teniendo en cuenta que a la fecha se presenta un avance del 25% restando aproximadamente 3 meses para finalizar la vigencia 2023</t>
  </si>
  <si>
    <t>20. Memorando Delegados por áreas de inventario y clasificación de los activos de Información.
20. Acta Actualización de los Activos de Información 22 AGOSTO 2023
20. Capacitación para Actualizar el Inventario de los Activos 22 AGOSTO 2023
20. Correo Solicitud de reporte activos de información según requerimiento 29 AGOSTO 2023</t>
  </si>
  <si>
    <t>Se presenta como evidencia del avance de la actividad solicitud a la Oficina Asesora de Planeación el día 29 de junio de 2023 la pertinencia de aprobar por calidad la Nueva Versión del Esquema de la Publicación que se viene diligenciando de forma mensual y se publica en la Página web Sección Matriz de Transparencia. https://drive.google.com/drive/folders/1ZyS3ynETaNZgLRq-1url6k_rgKq-xAT5</t>
  </si>
  <si>
    <t>Se presenta como evidencia del avance de la actividad  la elaboración 4 documentos en PDF Código: 208-COM-Ft-23 que corresponden al registro mensual sobre las publicaciones que se realizan en la página web con los datos del responsable o área solicitante, contenido publicado, Enlace o URL donde reposa la información publicada, y las fechas de cada una de las publicaciones efectuadas. Se evidencia que se suben al Drive los documentos correspondientes a Mayo, Junio, Julio y Agosto  de  2023.</t>
  </si>
  <si>
    <t xml:space="preserve">Se presenta como evidencia del avance de la actividad el consolidado de la información de la relación de solicitudes atendidas del archivo central efectivas y no efectivas de lo transcurrido el segundo trimestre del año </t>
  </si>
  <si>
    <t>TOTAL CONSULTAS ARCHIVO CENTRAL</t>
  </si>
  <si>
    <t xml:space="preserve">Se presenta como evidencia del avance de la actividad relación de las gestiones de 297 solicitudes de usuarios a través del sistema orfeo para el segundo trimestre del año.  </t>
  </si>
  <si>
    <t>Requerimientos Orfeo 2 trimestre</t>
  </si>
  <si>
    <t>Se presenta como evidencia del avance de la actividad la grabación de los GIFS en el componente de "PARTICIPA" ubicado en el portal web de la Entidad, los cuales se encuentran en edición para publicación en el portal web de la Entidad</t>
  </si>
  <si>
    <t>GIFS LSC</t>
  </si>
  <si>
    <t>Se presenta como evidencia del avance de la actividad un Seguimiento de herramientas para la accesibilidad de los contenidos de la Página Web
Primer Informe anual de métricas a las herramientas publicadas en la página web de febrero a agosto de 2023</t>
  </si>
  <si>
    <t>Se presenta como evidencia del avance de la actividad sensibilización realizada el 26 de mayo del 2023 la primera sensibilización  sobre LSC.
Adicionalmente se informa que se tiene programa la segunda  sensibilización sobre LSC al para el 6 de octubre de la actual vigencia.</t>
  </si>
  <si>
    <t xml:space="preserve"> Evidencias Sensibilizaciones Manual de Servicio a la Ciudadanía acta y registro de asistencia</t>
  </si>
  <si>
    <t>Se presenta como evidencia del avance de la actividad dos (2) mesas de trabajo con sus respectivas actas:
1)	Acta Seguimiento - Seguimiento indicadores Gobierno Abierto Bogotá elaborada el 13 de abril de 2023.
2)	Acta Mesa de Trabajo - actualización y ajustes botón (menú) Participa que hace parte de la matriz de transparencia y acceso a la información. Elaborada el 20 de junio de 2023. Se evidencio que dichas actas no se encuentran firmadas a la fecha de este seguimiento.</t>
  </si>
  <si>
    <t xml:space="preserve">Se presenta como evidencia del avance de la actividad una capacitación el dia 7 de junio  de 2023 para la conformación del grupo de veeduría Ciudadana del proyecto de vivienda Arboleda Santa Teresita igualmente se informa que el día 15 de agosto se realizó el mismo ejercicio en el proyecto de vivienda Colores de Bolonia, las dos actividades contaron con la participación de la población, el acompañamiento de los profesionales del equipo de resiliencia y sostenibilidad y de la Veeduría Distrital. </t>
  </si>
  <si>
    <t>Se presenta como evidencia del avance de la actividad  seguimiento a las acciones establecidas dentro del Plan de Integridad.</t>
  </si>
  <si>
    <t>La Política de Transparencia e Integridad, PIEZA Postulaciones Gestores de Integridad, INVITACION CURSO INTEGRIDAD, TRANSPARENCIA Y LUCHA CONTRA LA CORRUPCIÓN-ESAP, comunicados actualización de aplicativo de Bienes y rentas y Conflictos de Interés del SIDEAP, invitación curso de integridad</t>
  </si>
  <si>
    <t>No se presenta evidencia</t>
  </si>
  <si>
    <t>Imcumplida</t>
  </si>
  <si>
    <t>No se presenta evidencia del avance de la actividad, se informa por parte del proceso que la actividad esta planeada desarrollar en los proximos meses. Se genera alerta teniendo en cuenta que la fecha de finalización de la actividad era 30 de junio de 2023 y  a la fecha el avance de esta actividad presenta 0% restando aproximadamente 3 meses para finalizar la vigencia 2023.</t>
  </si>
  <si>
    <t>Se presenta como evidencia del avance de la actividad  Cronograma mensual de actividades para reconocimiento de territorios, la población beneficiaria y las transformaciones que genera el trabajo de los programas misionales de la CVP.</t>
  </si>
  <si>
    <t>Se evidencia en el primer cuatrimestre fotografias del desarrollo  de una (1) entrega masiva de 9 títulos de propiedad a beneficiarios del desarrollo Bogotá 2 sector de la localidad de Ciudad Bolívar, esta actividad fue llevada a cabo en el salón comunal del barrio bogotá 2 sector el día 28 de febrero de 2023.</t>
  </si>
  <si>
    <t xml:space="preserve">La DUT informa que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 La OAP informa que el proceso no adjunta evidencia de la ejecución. El dia 13 de septiembre de 2023 la DUT envio mediante correo electronico el avance de la actividad. Se recomienda dar cumplimiento a los tiempos establecidos por la OAP para la entrega de las evidencias. </t>
  </si>
  <si>
    <t>La DUT informa que 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Titulación.La OAP informa que el proceso no adjunta evidencia de la ejecución. El dia 13 de septiembre de 2023 la DUT envio mediante correo electronico el avance de la actividad. Se recomienda dar cumplimiento a los tiempos establecidos por la OAP para la entrega de las evidencias. Se genera alerta teniendo en cuenta que a la fecha  solo se presenta como avance  de la actividad un informe trimestral que corresponde al 25%, pendientes 3 informes a falta de 3 meses aproximadamente para la finalización de la vigencia</t>
  </si>
  <si>
    <t>Listado de asistencia capacitación comunicación no violenta</t>
  </si>
  <si>
    <t>Se presenta como evidencia del avance de la actividad capacitación al equipo social el dia 15 de junio de 2023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El dia 13 de septiembre de 2023 la DUT envio mediante correo electronico el avance de la actividad. Se recomienda dar cumplimiento a los tiempos establecidos por la OAP para la entrega de las evidencias.</t>
  </si>
  <si>
    <t xml:space="preserve">Se evidencia que se publicaron los informes e ejecución presupuesta de mayo, junio, julio y agosto de 2023. </t>
  </si>
  <si>
    <t>No se presenta evidencia del avance de la actividad, se informa por parte del proceso que la actividad esta planeada desarrollar en el mes de noviembre de 2023. Se genera alerta teniendo en cuenta que a la fecha el avance de esta actividad presenta 0% restando aproximadamente 3 meses para finalizar la vigencia 2023.</t>
  </si>
  <si>
    <t>COMPONENTES DEL PAAC 2023</t>
  </si>
  <si>
    <t>No. ACTIVIDADES</t>
  </si>
  <si>
    <t>CUMPLIDAS</t>
  </si>
  <si>
    <t>EN EJECUCION</t>
  </si>
  <si>
    <t>INCUMPLIDAS</t>
  </si>
  <si>
    <t>%CUMPLIDAS</t>
  </si>
  <si>
    <t>%EN EJECUCION</t>
  </si>
  <si>
    <t>%INCUMPLIDAS</t>
  </si>
  <si>
    <t>TOTAL</t>
  </si>
  <si>
    <t>GESTIÓN RIESGO CORRUPCIÓN</t>
  </si>
  <si>
    <t xml:space="preserve">RACIONALIZACIÓN DE TRÁMITES </t>
  </si>
  <si>
    <t>RENDICIÓN DE CUENTAS</t>
  </si>
  <si>
    <t>MECANISMO ATENCIÓN CIUDADANO</t>
  </si>
  <si>
    <t>TRANSPARENCIA</t>
  </si>
  <si>
    <t xml:space="preserve">INICIATIVAS ADICIONALES </t>
  </si>
  <si>
    <t>TOTALES</t>
  </si>
  <si>
    <t xml:space="preserve">%  </t>
  </si>
  <si>
    <t>% DE AVANCE
LOGRADO</t>
  </si>
  <si>
    <t>% DE AVANCE
PROYECTADO</t>
  </si>
  <si>
    <t>Se presenta como evidencia del avance de cumplimiento de la actividad  en el segundo cuatrimestre del 2023 el primer informe de satisfacción a la ciudadanía, adjuntando evidencias coherentes con la información reportada en este cuatrimestre. Se genera alerta ya que la meta o producto de la actividad y tres (3) Informes cuatrimestrales con los resultados de la medición y propuesta de acciones de mejora, a la fecha solo se presenta 1 informe quedarian faltando 2 a falta de 3 meses aproximadamente para la finalización de la vigencia.</t>
  </si>
  <si>
    <t>No se presenta evidencia del avance de la actividad, se informa por parte del proceso que la actividad esta planeada desarrollar en el mes de Octubre de 2023. Se genera alerta teniendo en cuenta que a la fecha el avance de esta actividad presenta 0% restando aproximadamente 3 meses para finalizar la vigencia 2023.</t>
  </si>
  <si>
    <t>Se presenta como evidencia del avance de la actividad la primera acta de reunión - Rendición de Cuentas del 29 de junio de 2023 concertado entre la SDHT y la CVP. 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</si>
</sst>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6" formatCode="d/m/yyyy"/>
  </numFmts>
  <fonts count="46"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9"/>
      <name val="Arial"/>
      <family val="2"/>
    </font>
    <font>
      <sz val="12"/>
      <name val="Arial"/>
      <family val="2"/>
    </font>
    <font>
      <b/>
      <sz val="9"/>
      <color indexed="81"/>
      <name val="Tahoma"/>
      <family val="2"/>
    </font>
    <font>
      <sz val="9"/>
      <color indexed="81"/>
      <name val="Tahoma"/>
      <family val="2"/>
    </font>
    <font>
      <sz val="8"/>
      <name val="Calibri"/>
      <family val="2"/>
      <scheme val="minor"/>
    </font>
    <font>
      <b/>
      <sz val="13"/>
      <name val="Arial"/>
      <family val="2"/>
    </font>
    <font>
      <sz val="9"/>
      <color theme="1"/>
      <name val="Arial"/>
      <family val="2"/>
    </font>
    <font>
      <sz val="10"/>
      <color theme="1"/>
      <name val="Arial"/>
      <family val="2"/>
    </font>
    <font>
      <b/>
      <sz val="10"/>
      <color theme="1"/>
      <name val="Arial"/>
      <family val="2"/>
    </font>
    <font>
      <sz val="11"/>
      <color rgb="FF0D0D0D"/>
      <name val="Arial"/>
      <family val="2"/>
    </font>
    <font>
      <sz val="11"/>
      <color theme="1" tint="4.9989318521683403E-2"/>
      <name val="Arial"/>
      <family val="2"/>
    </font>
    <font>
      <sz val="11"/>
      <color rgb="FFFF0000"/>
      <name val="Arial"/>
      <family val="2"/>
    </font>
    <font>
      <b/>
      <sz val="12"/>
      <color theme="1"/>
      <name val="Calibri"/>
      <family val="2"/>
      <scheme val="minor"/>
    </font>
    <font>
      <b/>
      <u/>
      <sz val="16"/>
      <color theme="1"/>
      <name val="Calibri"/>
      <family val="2"/>
      <scheme val="minor"/>
    </font>
    <font>
      <b/>
      <sz val="24"/>
      <color theme="1"/>
      <name val="Calibri"/>
      <family val="2"/>
      <scheme val="minor"/>
    </font>
    <font>
      <b/>
      <u/>
      <sz val="18"/>
      <color theme="1" tint="0.249977111117893"/>
      <name val="Calibri"/>
      <family val="2"/>
      <scheme val="minor"/>
    </font>
    <font>
      <sz val="14"/>
      <color theme="1"/>
      <name val="Arial"/>
      <family val="2"/>
    </font>
    <font>
      <sz val="14"/>
      <name val="Arial"/>
      <family val="2"/>
    </font>
    <font>
      <u/>
      <sz val="14"/>
      <color theme="10"/>
      <name val="Arial"/>
      <family val="2"/>
    </font>
    <font>
      <i/>
      <sz val="11"/>
      <color theme="1"/>
      <name val="Arial"/>
      <family val="2"/>
    </font>
    <font>
      <sz val="14"/>
      <color rgb="FFFF0000"/>
      <name val="Arial"/>
      <family val="2"/>
    </font>
    <font>
      <b/>
      <sz val="11"/>
      <color rgb="FFFF0000"/>
      <name val="Arial"/>
      <family val="2"/>
    </font>
    <font>
      <b/>
      <sz val="11"/>
      <color rgb="FF000000"/>
      <name val="Arial"/>
      <family val="2"/>
    </font>
    <font>
      <sz val="11"/>
      <color rgb="FF000000"/>
      <name val="Arial"/>
      <family val="2"/>
    </font>
    <font>
      <u/>
      <sz val="11"/>
      <color theme="10"/>
      <name val="Arial"/>
      <family val="2"/>
    </font>
    <font>
      <u/>
      <sz val="11"/>
      <color theme="1"/>
      <name val="Arial"/>
      <family val="2"/>
    </font>
    <font>
      <sz val="11"/>
      <color theme="1"/>
      <name val="Arial"/>
      <family val="2"/>
    </font>
    <font>
      <sz val="10"/>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FF00"/>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rgb="FFFFFF00"/>
      </patternFill>
    </fill>
    <fill>
      <patternFill patternType="solid">
        <fgColor theme="0"/>
        <bgColor rgb="FFFFFF00"/>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auto="1"/>
      </left>
      <right/>
      <top style="thin">
        <color auto="1"/>
      </top>
      <bottom/>
      <diagonal/>
    </border>
    <border>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ashed">
        <color rgb="FF008000"/>
      </left>
      <right style="dashed">
        <color rgb="FF008000"/>
      </right>
      <top style="dashed">
        <color rgb="FF008000"/>
      </top>
      <bottom style="dashed">
        <color rgb="FF008000"/>
      </bottom>
      <diagonal/>
    </border>
    <border>
      <left style="thin">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ck">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s>
  <cellStyleXfs count="11">
    <xf numFmtId="0" fontId="0" fillId="0" borderId="0"/>
    <xf numFmtId="9" fontId="6" fillId="0" borderId="0" applyFont="0" applyFill="0" applyBorder="0" applyAlignment="0" applyProtection="0"/>
    <xf numFmtId="0" fontId="10"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17" fillId="0" borderId="0" applyNumberFormat="0" applyFill="0" applyBorder="0" applyAlignment="0" applyProtection="0"/>
    <xf numFmtId="0" fontId="6" fillId="0" borderId="0"/>
    <xf numFmtId="0" fontId="6" fillId="0" borderId="0"/>
    <xf numFmtId="0" fontId="9" fillId="0" borderId="0"/>
  </cellStyleXfs>
  <cellXfs count="1409">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Alignment="1">
      <alignment horizontal="center" vertical="center" wrapText="1"/>
    </xf>
    <xf numFmtId="0" fontId="0" fillId="0" borderId="0" xfId="0"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1" xfId="0" applyFont="1" applyBorder="1" applyAlignment="1">
      <alignment horizontal="center" vertical="center" wrapText="1"/>
    </xf>
    <xf numFmtId="0" fontId="1"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9" fillId="0" borderId="0" xfId="2" applyFont="1"/>
    <xf numFmtId="0" fontId="8" fillId="0" borderId="1" xfId="0" applyFont="1" applyBorder="1" applyAlignment="1">
      <alignment horizontal="center"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 fillId="0" borderId="1" xfId="6" applyFont="1" applyBorder="1" applyAlignment="1">
      <alignment horizontal="justify" vertical="center" wrapText="1"/>
    </xf>
    <xf numFmtId="0" fontId="1" fillId="0" borderId="1" xfId="6" applyFont="1" applyBorder="1" applyAlignment="1">
      <alignment horizontal="center" vertical="center" wrapText="1"/>
    </xf>
    <xf numFmtId="0" fontId="1" fillId="0" borderId="0" xfId="0" applyFont="1" applyAlignment="1">
      <alignment horizontal="left" vertical="center"/>
    </xf>
    <xf numFmtId="0" fontId="18" fillId="0" borderId="3"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0" xfId="0" applyFont="1" applyBorder="1" applyAlignment="1">
      <alignment vertical="center"/>
    </xf>
    <xf numFmtId="9" fontId="13" fillId="0" borderId="1" xfId="7"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center" wrapText="1"/>
    </xf>
    <xf numFmtId="0" fontId="1" fillId="0" borderId="0" xfId="0" applyFont="1" applyProtection="1">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14" fontId="13" fillId="0" borderId="1" xfId="0" applyNumberFormat="1" applyFont="1" applyBorder="1" applyAlignment="1">
      <alignment horizontal="center" vertical="center" wrapText="1"/>
    </xf>
    <xf numFmtId="0" fontId="0" fillId="0" borderId="0" xfId="0" applyProtection="1">
      <protection locked="0"/>
    </xf>
    <xf numFmtId="0" fontId="0" fillId="12" borderId="0" xfId="0" applyFill="1" applyProtection="1">
      <protection locked="0"/>
    </xf>
    <xf numFmtId="9" fontId="13" fillId="0" borderId="1" xfId="7" applyNumberFormat="1" applyFont="1" applyFill="1" applyBorder="1" applyAlignment="1" applyProtection="1">
      <alignment horizontal="center" vertical="center" wrapText="1"/>
    </xf>
    <xf numFmtId="0" fontId="13" fillId="12" borderId="12" xfId="7" applyFont="1" applyFill="1" applyBorder="1" applyAlignment="1" applyProtection="1">
      <alignment horizontal="justify" vertical="center" wrapText="1"/>
    </xf>
    <xf numFmtId="0" fontId="13" fillId="0" borderId="12" xfId="7" applyFont="1" applyFill="1" applyBorder="1" applyAlignment="1" applyProtection="1">
      <alignment horizontal="justify" vertical="center" wrapText="1"/>
    </xf>
    <xf numFmtId="0" fontId="13" fillId="0" borderId="1" xfId="7" applyFont="1" applyFill="1" applyBorder="1" applyAlignment="1" applyProtection="1">
      <alignment horizontal="center" vertical="center" wrapText="1"/>
    </xf>
    <xf numFmtId="0" fontId="13" fillId="0" borderId="13" xfId="7" applyFont="1" applyFill="1" applyBorder="1" applyAlignment="1" applyProtection="1">
      <alignment horizontal="center" vertical="center" wrapText="1"/>
    </xf>
    <xf numFmtId="14" fontId="13" fillId="0" borderId="12" xfId="7" applyNumberFormat="1" applyFont="1" applyFill="1" applyBorder="1" applyAlignment="1" applyProtection="1">
      <alignment horizontal="center" vertical="center" wrapText="1"/>
    </xf>
    <xf numFmtId="0" fontId="13" fillId="0" borderId="1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9" fontId="13" fillId="12" borderId="1" xfId="7" applyNumberFormat="1" applyFont="1" applyFill="1" applyBorder="1" applyAlignment="1" applyProtection="1">
      <alignment horizontal="center" vertical="center" wrapText="1"/>
    </xf>
    <xf numFmtId="0" fontId="13" fillId="12" borderId="1" xfId="7" applyFont="1" applyFill="1" applyBorder="1" applyAlignment="1" applyProtection="1">
      <alignment horizontal="center" vertical="center" wrapText="1"/>
    </xf>
    <xf numFmtId="0" fontId="13" fillId="12" borderId="13" xfId="7" applyFont="1" applyFill="1" applyBorder="1" applyAlignment="1" applyProtection="1">
      <alignment horizontal="justify"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16" xfId="7" applyFont="1" applyFill="1" applyBorder="1" applyAlignment="1" applyProtection="1">
      <alignment horizontal="center" vertical="center" wrapText="1"/>
    </xf>
    <xf numFmtId="0" fontId="13" fillId="0" borderId="14"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protection locked="0"/>
    </xf>
    <xf numFmtId="14" fontId="13" fillId="0" borderId="12"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left" vertical="center" wrapText="1"/>
      <protection locked="0"/>
    </xf>
    <xf numFmtId="0" fontId="13" fillId="0" borderId="3"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9" fontId="13" fillId="12" borderId="1" xfId="7"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center" vertical="center" wrapText="1"/>
      <protection locked="0"/>
    </xf>
    <xf numFmtId="0" fontId="13" fillId="12" borderId="1" xfId="7" applyFont="1" applyFill="1" applyBorder="1" applyAlignment="1" applyProtection="1">
      <alignment horizontal="left" vertical="center" wrapText="1"/>
      <protection locked="0"/>
    </xf>
    <xf numFmtId="0" fontId="13" fillId="12" borderId="13" xfId="7" applyFont="1" applyFill="1" applyBorder="1" applyAlignment="1" applyProtection="1">
      <alignment horizontal="left" vertical="center" wrapText="1"/>
      <protection locked="0"/>
    </xf>
    <xf numFmtId="0" fontId="18" fillId="0" borderId="11"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9" fontId="13" fillId="0" borderId="1" xfId="1" applyFont="1" applyFill="1" applyBorder="1" applyAlignment="1" applyProtection="1">
      <alignment horizontal="center"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0" borderId="3" xfId="7" applyFont="1" applyFill="1" applyBorder="1" applyAlignment="1" applyProtection="1">
      <alignment horizontal="left" vertical="center" wrapText="1"/>
      <protection locked="0"/>
    </xf>
    <xf numFmtId="9" fontId="13" fillId="0" borderId="1" xfId="1" applyFont="1" applyFill="1" applyBorder="1" applyAlignment="1" applyProtection="1">
      <alignment horizontal="center" vertical="center" wrapText="1"/>
    </xf>
    <xf numFmtId="0" fontId="1" fillId="0" borderId="12" xfId="3" applyFont="1" applyBorder="1" applyAlignment="1" applyProtection="1">
      <alignment horizontal="left" vertical="center" wrapText="1"/>
      <protection locked="0"/>
    </xf>
    <xf numFmtId="15" fontId="1" fillId="0" borderId="12" xfId="8" applyNumberFormat="1" applyFont="1" applyBorder="1" applyAlignment="1" applyProtection="1">
      <alignment horizontal="left" vertical="center" wrapText="1"/>
      <protection locked="0"/>
    </xf>
    <xf numFmtId="0" fontId="1" fillId="0" borderId="1" xfId="7" applyFont="1" applyFill="1" applyBorder="1" applyAlignment="1" applyProtection="1">
      <alignment horizontal="center" vertical="center" wrapText="1"/>
    </xf>
    <xf numFmtId="0" fontId="1" fillId="12" borderId="1" xfId="10" applyFont="1" applyFill="1" applyBorder="1" applyAlignment="1" applyProtection="1">
      <alignment horizontal="left" vertical="center" wrapText="1"/>
      <protection locked="0"/>
    </xf>
    <xf numFmtId="0" fontId="1" fillId="12" borderId="13" xfId="0" applyFont="1" applyFill="1" applyBorder="1" applyAlignment="1" applyProtection="1">
      <alignment vertical="center" wrapText="1"/>
      <protection locked="0"/>
    </xf>
    <xf numFmtId="0" fontId="1" fillId="12" borderId="12" xfId="3" applyFont="1" applyFill="1" applyBorder="1" applyAlignment="1" applyProtection="1">
      <alignment horizontal="left" vertical="center" wrapText="1"/>
      <protection locked="0"/>
    </xf>
    <xf numFmtId="9" fontId="1" fillId="12" borderId="1" xfId="4" applyFont="1" applyFill="1" applyBorder="1" applyAlignment="1" applyProtection="1">
      <alignment horizontal="center" vertical="center" wrapText="1"/>
      <protection locked="0"/>
    </xf>
    <xf numFmtId="0" fontId="1" fillId="0" borderId="1" xfId="2" applyFont="1" applyBorder="1" applyAlignment="1" applyProtection="1">
      <alignment vertical="center" wrapText="1"/>
      <protection locked="0"/>
    </xf>
    <xf numFmtId="0" fontId="1" fillId="0" borderId="13" xfId="2" applyFont="1" applyBorder="1" applyAlignment="1" applyProtection="1">
      <alignment vertical="center" wrapText="1"/>
      <protection locked="0"/>
    </xf>
    <xf numFmtId="0" fontId="1" fillId="12" borderId="12" xfId="3" applyFont="1" applyFill="1" applyBorder="1" applyAlignment="1" applyProtection="1">
      <alignment vertical="center" wrapText="1"/>
      <protection locked="0"/>
    </xf>
    <xf numFmtId="9" fontId="1" fillId="12" borderId="1" xfId="5" applyFont="1" applyFill="1" applyBorder="1" applyAlignment="1" applyProtection="1">
      <alignment horizontal="center" vertical="center" wrapText="1"/>
    </xf>
    <xf numFmtId="9" fontId="1" fillId="12" borderId="1" xfId="4" applyFont="1" applyFill="1" applyBorder="1" applyAlignment="1" applyProtection="1">
      <alignment horizontal="center" vertical="center" wrapText="1"/>
    </xf>
    <xf numFmtId="0" fontId="13" fillId="0" borderId="0" xfId="0" applyFont="1" applyProtection="1">
      <protection locked="0"/>
    </xf>
    <xf numFmtId="10" fontId="13" fillId="0" borderId="1" xfId="7" applyNumberFormat="1" applyFont="1" applyFill="1" applyBorder="1" applyAlignment="1" applyProtection="1">
      <alignment horizontal="center" vertical="center" wrapText="1"/>
    </xf>
    <xf numFmtId="9" fontId="1" fillId="0" borderId="1" xfId="4" applyFont="1" applyFill="1" applyBorder="1" applyAlignment="1" applyProtection="1">
      <alignment horizontal="center" vertical="center" wrapText="1"/>
    </xf>
    <xf numFmtId="9" fontId="1" fillId="0" borderId="1" xfId="3" applyNumberFormat="1" applyFont="1" applyBorder="1" applyAlignment="1">
      <alignment horizontal="center" vertical="center" wrapText="1"/>
    </xf>
    <xf numFmtId="0" fontId="1" fillId="12" borderId="12" xfId="3" applyFont="1" applyFill="1" applyBorder="1" applyAlignment="1">
      <alignment horizontal="justify" vertical="center" wrapText="1"/>
    </xf>
    <xf numFmtId="0" fontId="1" fillId="12" borderId="14" xfId="3" applyFont="1" applyFill="1" applyBorder="1" applyAlignment="1">
      <alignment horizontal="justify" vertical="center" wrapText="1"/>
    </xf>
    <xf numFmtId="9" fontId="13" fillId="0" borderId="3" xfId="7" applyNumberFormat="1" applyFont="1" applyFill="1" applyBorder="1" applyAlignment="1" applyProtection="1">
      <alignment horizontal="center" vertical="center" wrapText="1"/>
      <protection locked="0"/>
    </xf>
    <xf numFmtId="0" fontId="13" fillId="12" borderId="3" xfId="7" applyFont="1" applyFill="1" applyBorder="1" applyAlignment="1" applyProtection="1">
      <alignment horizontal="left" vertical="center" wrapText="1"/>
      <protection locked="0"/>
    </xf>
    <xf numFmtId="0" fontId="1" fillId="12" borderId="13" xfId="0" applyFont="1" applyFill="1" applyBorder="1" applyAlignment="1" applyProtection="1">
      <alignment horizontal="left" vertical="center" wrapText="1"/>
      <protection locked="0"/>
    </xf>
    <xf numFmtId="0" fontId="1" fillId="0" borderId="1" xfId="7" applyFont="1" applyFill="1" applyBorder="1" applyAlignment="1">
      <alignment horizontal="left" vertical="center" wrapText="1"/>
    </xf>
    <xf numFmtId="14" fontId="13" fillId="0" borderId="12" xfId="7" applyNumberFormat="1" applyFont="1" applyFill="1" applyBorder="1" applyAlignment="1" applyProtection="1">
      <alignment horizontal="left" vertical="center" wrapText="1"/>
      <protection locked="0"/>
    </xf>
    <xf numFmtId="0" fontId="1" fillId="0" borderId="12" xfId="0" applyFont="1" applyBorder="1" applyAlignment="1" applyProtection="1">
      <alignment vertical="center" wrapText="1"/>
      <protection locked="0"/>
    </xf>
    <xf numFmtId="0" fontId="13" fillId="0" borderId="12" xfId="7" applyFont="1" applyFill="1" applyBorder="1" applyAlignment="1">
      <alignment horizontal="justify" vertical="center" wrapText="1"/>
    </xf>
    <xf numFmtId="0" fontId="1" fillId="0" borderId="1" xfId="0" applyFont="1" applyBorder="1" applyAlignment="1" applyProtection="1">
      <alignment wrapText="1"/>
      <protection locked="0"/>
    </xf>
    <xf numFmtId="0" fontId="1" fillId="12" borderId="1" xfId="0" applyFont="1" applyFill="1" applyBorder="1" applyAlignment="1">
      <alignment horizontal="left" vertical="center" wrapText="1"/>
    </xf>
    <xf numFmtId="0" fontId="13" fillId="0" borderId="1" xfId="7" applyFont="1" applyFill="1" applyBorder="1" applyAlignment="1">
      <alignment horizontal="center" vertical="center" wrapText="1"/>
    </xf>
    <xf numFmtId="9" fontId="13" fillId="0" borderId="15" xfId="7" applyNumberFormat="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center" vertical="center" wrapText="1"/>
      <protection locked="0"/>
    </xf>
    <xf numFmtId="0" fontId="13" fillId="0" borderId="14" xfId="7" applyFont="1" applyFill="1" applyBorder="1" applyAlignment="1">
      <alignment horizontal="justify" vertical="center" wrapText="1"/>
    </xf>
    <xf numFmtId="0" fontId="13" fillId="0" borderId="15" xfId="7"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protection locked="0"/>
    </xf>
    <xf numFmtId="0" fontId="1" fillId="0" borderId="3" xfId="3" applyFont="1" applyBorder="1" applyAlignment="1" applyProtection="1">
      <alignment horizontal="left" vertical="center" wrapText="1"/>
      <protection locked="0"/>
    </xf>
    <xf numFmtId="0" fontId="1" fillId="12" borderId="12" xfId="3" applyFont="1" applyFill="1" applyBorder="1" applyAlignment="1" applyProtection="1">
      <alignment horizontal="justify" vertical="center" wrapText="1"/>
      <protection locked="0"/>
    </xf>
    <xf numFmtId="0" fontId="1" fillId="12" borderId="12" xfId="10" applyFont="1" applyFill="1" applyBorder="1" applyAlignment="1">
      <alignment horizontal="justify" vertical="center" wrapText="1"/>
    </xf>
    <xf numFmtId="15" fontId="1" fillId="12" borderId="13" xfId="2"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protection locked="0"/>
    </xf>
    <xf numFmtId="10" fontId="13" fillId="0" borderId="1" xfId="7" applyNumberFormat="1" applyFont="1" applyFill="1" applyBorder="1" applyAlignment="1" applyProtection="1">
      <alignment horizontal="justify" vertical="center" wrapText="1"/>
      <protection locked="0"/>
    </xf>
    <xf numFmtId="0" fontId="13" fillId="0" borderId="13" xfId="7"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3" fillId="0" borderId="0" xfId="0" applyFont="1" applyAlignment="1" applyProtection="1">
      <alignment vertical="center"/>
      <protection locked="0"/>
    </xf>
    <xf numFmtId="0" fontId="14" fillId="22" borderId="12" xfId="0" applyFont="1" applyFill="1" applyBorder="1" applyAlignment="1" applyProtection="1">
      <alignment horizontal="center" vertical="center" wrapText="1"/>
      <protection locked="0"/>
    </xf>
    <xf numFmtId="0" fontId="14" fillId="22" borderId="1" xfId="0" applyFont="1" applyFill="1" applyBorder="1" applyAlignment="1" applyProtection="1">
      <alignment horizontal="center" vertical="center" wrapText="1"/>
      <protection locked="0"/>
    </xf>
    <xf numFmtId="0" fontId="14" fillId="22" borderId="13" xfId="0" applyFont="1" applyFill="1" applyBorder="1" applyAlignment="1" applyProtection="1">
      <alignment horizontal="center" vertical="center" wrapText="1"/>
      <protection locked="0"/>
    </xf>
    <xf numFmtId="0" fontId="14" fillId="18" borderId="12" xfId="0" applyFont="1" applyFill="1" applyBorder="1" applyAlignment="1" applyProtection="1">
      <alignment horizontal="center" vertical="center" wrapText="1"/>
      <protection locked="0"/>
    </xf>
    <xf numFmtId="0" fontId="14" fillId="18" borderId="1" xfId="0" applyFont="1" applyFill="1" applyBorder="1" applyAlignment="1" applyProtection="1">
      <alignment horizontal="center" vertical="center" wrapText="1"/>
      <protection locked="0"/>
    </xf>
    <xf numFmtId="0" fontId="14" fillId="18" borderId="3"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4" fillId="18" borderId="13" xfId="0" applyFont="1" applyFill="1" applyBorder="1" applyAlignment="1" applyProtection="1">
      <alignment horizontal="center" vertical="center" wrapText="1"/>
      <protection locked="0"/>
    </xf>
    <xf numFmtId="10" fontId="13" fillId="0" borderId="15" xfId="7" applyNumberFormat="1" applyFont="1" applyFill="1" applyBorder="1" applyAlignment="1" applyProtection="1">
      <alignment horizontal="justify" vertical="center" wrapText="1"/>
      <protection locked="0"/>
    </xf>
    <xf numFmtId="0" fontId="25" fillId="0" borderId="0" xfId="2" applyFont="1" applyProtection="1">
      <protection locked="0"/>
    </xf>
    <xf numFmtId="0" fontId="1" fillId="0" borderId="12" xfId="7" applyFont="1" applyFill="1" applyBorder="1" applyAlignment="1" applyProtection="1">
      <alignment horizontal="justify" vertical="center" wrapText="1"/>
    </xf>
    <xf numFmtId="9" fontId="1" fillId="0" borderId="1"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justify" vertical="center" wrapText="1"/>
    </xf>
    <xf numFmtId="14" fontId="1" fillId="0" borderId="12"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left" vertical="center" wrapText="1"/>
    </xf>
    <xf numFmtId="0" fontId="1" fillId="0" borderId="1" xfId="7" applyFont="1" applyFill="1" applyBorder="1" applyAlignment="1" applyProtection="1">
      <alignment horizontal="justify" vertical="center" wrapText="1"/>
    </xf>
    <xf numFmtId="0" fontId="1" fillId="0" borderId="3" xfId="7" applyFont="1" applyFill="1" applyBorder="1" applyAlignment="1" applyProtection="1">
      <alignment horizontal="center" vertical="center" wrapText="1"/>
    </xf>
    <xf numFmtId="0" fontId="1" fillId="0" borderId="12" xfId="7" applyFont="1" applyFill="1" applyBorder="1" applyAlignment="1" applyProtection="1">
      <alignment horizontal="left" vertical="center" wrapText="1"/>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center" vertical="center" wrapText="1"/>
      <protection locked="0"/>
    </xf>
    <xf numFmtId="0" fontId="1" fillId="0"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center" vertical="center" wrapText="1"/>
      <protection locked="0"/>
    </xf>
    <xf numFmtId="0" fontId="1" fillId="0" borderId="0" xfId="2" applyFont="1" applyProtection="1">
      <protection locked="0"/>
    </xf>
    <xf numFmtId="9" fontId="1" fillId="0" borderId="1" xfId="7" applyNumberFormat="1" applyFont="1" applyFill="1" applyBorder="1" applyAlignment="1" applyProtection="1">
      <alignment horizontal="left" vertical="center" wrapText="1"/>
      <protection locked="0"/>
    </xf>
    <xf numFmtId="0" fontId="1" fillId="12" borderId="12" xfId="7" applyFont="1" applyFill="1" applyBorder="1" applyAlignment="1" applyProtection="1">
      <alignment horizontal="justify" vertical="center" wrapText="1"/>
    </xf>
    <xf numFmtId="0" fontId="1" fillId="12" borderId="3" xfId="7" applyFont="1" applyFill="1" applyBorder="1" applyAlignment="1" applyProtection="1">
      <alignment horizontal="center" vertical="center" wrapText="1"/>
    </xf>
    <xf numFmtId="0" fontId="1" fillId="12" borderId="13" xfId="7" applyFont="1" applyFill="1" applyBorder="1" applyAlignment="1" applyProtection="1">
      <alignment vertical="center" wrapText="1"/>
      <protection locked="0"/>
    </xf>
    <xf numFmtId="14" fontId="1" fillId="0" borderId="12" xfId="7" applyNumberFormat="1"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xf>
    <xf numFmtId="0" fontId="1" fillId="0" borderId="12" xfId="7" applyFont="1" applyFill="1" applyBorder="1" applyAlignment="1">
      <alignment horizontal="justify" vertical="center" wrapText="1"/>
    </xf>
    <xf numFmtId="9" fontId="1" fillId="0" borderId="1" xfId="7" applyNumberFormat="1" applyFont="1" applyFill="1" applyBorder="1" applyAlignment="1">
      <alignment horizontal="center" vertical="center" wrapText="1"/>
    </xf>
    <xf numFmtId="14" fontId="1" fillId="12" borderId="12" xfId="7" applyNumberFormat="1" applyFont="1" applyFill="1" applyBorder="1" applyAlignment="1" applyProtection="1">
      <alignment horizontal="center" vertical="center" wrapText="1"/>
      <protection locked="0"/>
    </xf>
    <xf numFmtId="0" fontId="1" fillId="12" borderId="1" xfId="7"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protection locked="0"/>
    </xf>
    <xf numFmtId="0" fontId="1" fillId="12" borderId="3" xfId="7" applyFont="1" applyFill="1" applyBorder="1" applyAlignment="1" applyProtection="1">
      <alignment horizontal="left" vertical="center" wrapText="1"/>
      <protection locked="0"/>
    </xf>
    <xf numFmtId="0" fontId="1" fillId="12" borderId="12" xfId="10" applyFont="1" applyFill="1" applyBorder="1" applyAlignment="1" applyProtection="1">
      <alignment horizontal="justify" vertical="center" wrapText="1"/>
      <protection locked="0"/>
    </xf>
    <xf numFmtId="9" fontId="1" fillId="12" borderId="1" xfId="10" applyNumberFormat="1" applyFont="1" applyFill="1" applyBorder="1" applyAlignment="1" applyProtection="1">
      <alignment horizontal="center" vertical="center"/>
      <protection locked="0"/>
    </xf>
    <xf numFmtId="14" fontId="1" fillId="12" borderId="13" xfId="8" applyNumberFormat="1" applyFont="1" applyFill="1" applyBorder="1" applyAlignment="1" applyProtection="1">
      <alignment vertical="center" wrapText="1"/>
      <protection locked="0"/>
    </xf>
    <xf numFmtId="14" fontId="1" fillId="0" borderId="12" xfId="2"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protection locked="0"/>
    </xf>
    <xf numFmtId="9" fontId="1" fillId="0" borderId="1" xfId="2" applyNumberFormat="1" applyFont="1" applyBorder="1" applyAlignment="1" applyProtection="1">
      <alignment horizontal="center" vertical="center"/>
      <protection locked="0"/>
    </xf>
    <xf numFmtId="0" fontId="1" fillId="12" borderId="3" xfId="2" applyFont="1" applyFill="1" applyBorder="1" applyAlignment="1" applyProtection="1">
      <alignment vertical="center" wrapText="1"/>
      <protection locked="0"/>
    </xf>
    <xf numFmtId="0" fontId="1" fillId="0" borderId="12" xfId="2" applyFont="1" applyBorder="1" applyAlignment="1" applyProtection="1">
      <alignment horizontal="center" vertical="center"/>
      <protection locked="0"/>
    </xf>
    <xf numFmtId="0" fontId="1" fillId="0" borderId="12" xfId="8" applyFont="1" applyBorder="1" applyAlignment="1" applyProtection="1">
      <alignment horizontal="left" vertical="center" wrapText="1"/>
      <protection locked="0"/>
    </xf>
    <xf numFmtId="9" fontId="1" fillId="0" borderId="1" xfId="10" applyNumberFormat="1" applyFont="1" applyBorder="1" applyAlignment="1" applyProtection="1">
      <alignment horizontal="center" vertical="center"/>
      <protection locked="0"/>
    </xf>
    <xf numFmtId="0" fontId="1" fillId="0" borderId="1" xfId="10" applyFont="1" applyBorder="1" applyAlignment="1" applyProtection="1">
      <alignment horizontal="left" vertical="center" wrapText="1"/>
      <protection locked="0"/>
    </xf>
    <xf numFmtId="0" fontId="1" fillId="0" borderId="3" xfId="2" applyFont="1" applyBorder="1" applyAlignment="1" applyProtection="1">
      <alignment vertical="center" wrapText="1"/>
      <protection locked="0"/>
    </xf>
    <xf numFmtId="0" fontId="1" fillId="0" borderId="1" xfId="2" applyFont="1" applyBorder="1" applyAlignment="1" applyProtection="1">
      <alignment horizontal="center" vertical="center" wrapText="1"/>
      <protection locked="0"/>
    </xf>
    <xf numFmtId="0" fontId="1" fillId="0" borderId="1" xfId="10" applyFont="1" applyBorder="1" applyAlignment="1" applyProtection="1">
      <alignment horizontal="center" vertical="center" wrapText="1"/>
      <protection locked="0"/>
    </xf>
    <xf numFmtId="0" fontId="1" fillId="0" borderId="13" xfId="2" applyFont="1" applyBorder="1" applyAlignment="1" applyProtection="1">
      <alignment horizontal="center" vertical="center"/>
      <protection locked="0"/>
    </xf>
    <xf numFmtId="0" fontId="1" fillId="0" borderId="1" xfId="2" applyFont="1" applyBorder="1" applyAlignment="1" applyProtection="1">
      <alignment horizontal="center" wrapText="1"/>
      <protection locked="0"/>
    </xf>
    <xf numFmtId="9" fontId="1" fillId="0" borderId="1" xfId="1" applyFont="1" applyFill="1" applyBorder="1" applyAlignment="1" applyProtection="1">
      <alignment horizontal="center" vertical="center"/>
    </xf>
    <xf numFmtId="0" fontId="1" fillId="0" borderId="12" xfId="10" applyFont="1" applyBorder="1" applyAlignment="1" applyProtection="1">
      <alignment horizontal="left" vertical="center" wrapText="1"/>
      <protection locked="0"/>
    </xf>
    <xf numFmtId="9" fontId="1" fillId="0" borderId="1" xfId="1" applyFont="1" applyFill="1" applyBorder="1" applyAlignment="1" applyProtection="1">
      <alignment horizontal="center" vertical="center"/>
      <protection locked="0"/>
    </xf>
    <xf numFmtId="0" fontId="1" fillId="0" borderId="12" xfId="6" applyFont="1" applyBorder="1" applyAlignment="1" applyProtection="1">
      <alignment horizontal="justify" vertical="center" wrapText="1"/>
      <protection locked="0"/>
    </xf>
    <xf numFmtId="0" fontId="1" fillId="0" borderId="1" xfId="6" applyFont="1" applyBorder="1" applyAlignment="1" applyProtection="1">
      <alignment horizontal="left" vertical="center" wrapText="1"/>
      <protection locked="0"/>
    </xf>
    <xf numFmtId="0" fontId="1" fillId="12" borderId="1" xfId="7" applyFont="1" applyFill="1" applyBorder="1" applyAlignment="1" applyProtection="1">
      <alignment horizontal="center" vertical="center" wrapText="1"/>
    </xf>
    <xf numFmtId="0" fontId="1" fillId="0" borderId="12" xfId="10" applyFont="1" applyBorder="1" applyAlignment="1" applyProtection="1">
      <alignment horizontal="justify" vertical="center" wrapText="1"/>
      <protection locked="0"/>
    </xf>
    <xf numFmtId="0" fontId="1" fillId="0" borderId="13" xfId="10" applyFont="1" applyBorder="1" applyAlignment="1" applyProtection="1">
      <alignment vertical="center" wrapText="1"/>
      <protection locked="0"/>
    </xf>
    <xf numFmtId="15" fontId="1" fillId="12" borderId="12" xfId="8" applyNumberFormat="1" applyFont="1" applyFill="1" applyBorder="1" applyAlignment="1" applyProtection="1">
      <alignment horizontal="left" vertical="center" wrapText="1"/>
      <protection locked="0"/>
    </xf>
    <xf numFmtId="0" fontId="1" fillId="0" borderId="13" xfId="2" applyFont="1" applyBorder="1" applyAlignment="1" applyProtection="1">
      <alignment vertical="center"/>
      <protection locked="0"/>
    </xf>
    <xf numFmtId="9" fontId="1" fillId="0" borderId="1" xfId="2" applyNumberFormat="1" applyFont="1" applyBorder="1" applyAlignment="1" applyProtection="1">
      <alignment horizontal="center" vertical="center" wrapText="1"/>
      <protection locked="0"/>
    </xf>
    <xf numFmtId="9" fontId="1" fillId="0" borderId="1" xfId="3" applyNumberFormat="1" applyFont="1" applyBorder="1" applyAlignment="1" applyProtection="1">
      <alignment horizontal="center" vertical="center" wrapText="1"/>
      <protection locked="0"/>
    </xf>
    <xf numFmtId="0" fontId="1" fillId="0" borderId="1" xfId="2" applyFont="1" applyBorder="1" applyAlignment="1" applyProtection="1">
      <alignment wrapText="1"/>
      <protection locked="0"/>
    </xf>
    <xf numFmtId="9" fontId="1" fillId="12" borderId="1" xfId="2" applyNumberFormat="1" applyFont="1" applyFill="1" applyBorder="1" applyAlignment="1" applyProtection="1">
      <alignment horizontal="center" vertical="center"/>
      <protection locked="0"/>
    </xf>
    <xf numFmtId="0" fontId="1" fillId="0" borderId="14" xfId="10" applyFont="1" applyBorder="1" applyAlignment="1">
      <alignment vertical="center" wrapText="1"/>
    </xf>
    <xf numFmtId="9" fontId="1" fillId="0" borderId="15" xfId="2" applyNumberFormat="1" applyFont="1" applyBorder="1" applyAlignment="1" applyProtection="1">
      <alignment horizontal="center" vertical="center"/>
      <protection locked="0"/>
    </xf>
    <xf numFmtId="0" fontId="1" fillId="0" borderId="15" xfId="10" applyFont="1" applyBorder="1" applyAlignment="1">
      <alignment horizontal="left" vertical="center" wrapText="1"/>
    </xf>
    <xf numFmtId="14" fontId="1" fillId="0" borderId="14" xfId="2" applyNumberFormat="1"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36" xfId="2" applyFont="1" applyBorder="1" applyAlignment="1" applyProtection="1">
      <alignment vertical="center" wrapText="1"/>
      <protection locked="0"/>
    </xf>
    <xf numFmtId="0" fontId="1" fillId="0" borderId="14" xfId="2" applyFont="1" applyBorder="1" applyAlignment="1" applyProtection="1">
      <alignment horizontal="center" vertical="center"/>
      <protection locked="0"/>
    </xf>
    <xf numFmtId="9" fontId="1" fillId="0" borderId="15" xfId="2" applyNumberFormat="1"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16" xfId="2" applyFont="1" applyBorder="1" applyAlignment="1" applyProtection="1">
      <alignment horizontal="center" vertical="center"/>
      <protection locked="0"/>
    </xf>
    <xf numFmtId="0" fontId="25" fillId="0" borderId="0" xfId="2" applyFont="1" applyAlignment="1" applyProtection="1">
      <alignment horizontal="center" vertical="center"/>
      <protection locked="0"/>
    </xf>
    <xf numFmtId="14" fontId="1" fillId="12" borderId="13" xfId="8" applyNumberFormat="1" applyFont="1" applyFill="1" applyBorder="1" applyAlignment="1" applyProtection="1">
      <alignment horizontal="left" vertical="center" wrapText="1"/>
      <protection locked="0"/>
    </xf>
    <xf numFmtId="14" fontId="1" fillId="12" borderId="12" xfId="2" applyNumberFormat="1" applyFont="1" applyFill="1" applyBorder="1" applyAlignment="1" applyProtection="1">
      <alignment horizontal="center" vertical="center"/>
      <protection locked="0"/>
    </xf>
    <xf numFmtId="0" fontId="1" fillId="12" borderId="1" xfId="2" applyFont="1" applyFill="1" applyBorder="1" applyAlignment="1" applyProtection="1">
      <alignment horizontal="center" vertical="center"/>
      <protection locked="0"/>
    </xf>
    <xf numFmtId="0" fontId="1" fillId="12" borderId="13" xfId="2" applyFont="1" applyFill="1" applyBorder="1" applyAlignment="1" applyProtection="1">
      <alignment vertical="center" wrapText="1"/>
      <protection locked="0"/>
    </xf>
    <xf numFmtId="14" fontId="1" fillId="12" borderId="1" xfId="8" applyNumberFormat="1" applyFont="1" applyFill="1" applyBorder="1" applyAlignment="1">
      <alignment horizontal="center" vertical="center" wrapText="1"/>
    </xf>
    <xf numFmtId="9" fontId="1" fillId="12" borderId="1" xfId="3" applyNumberFormat="1" applyFont="1" applyFill="1" applyBorder="1" applyAlignment="1" applyProtection="1">
      <alignment horizontal="center" vertical="center" wrapText="1"/>
      <protection locked="0"/>
    </xf>
    <xf numFmtId="14" fontId="1" fillId="12" borderId="1" xfId="8" applyNumberFormat="1" applyFont="1" applyFill="1" applyBorder="1" applyAlignment="1" applyProtection="1">
      <alignment horizontal="left" vertical="center" wrapText="1"/>
      <protection locked="0"/>
    </xf>
    <xf numFmtId="9" fontId="1" fillId="12" borderId="1" xfId="5" applyFont="1" applyFill="1" applyBorder="1" applyAlignment="1" applyProtection="1">
      <alignment horizontal="center" vertical="center" wrapText="1"/>
      <protection locked="0"/>
    </xf>
    <xf numFmtId="0" fontId="1" fillId="12" borderId="13" xfId="2" applyFont="1" applyFill="1" applyBorder="1" applyAlignment="1" applyProtection="1">
      <alignment wrapText="1"/>
      <protection locked="0"/>
    </xf>
    <xf numFmtId="9" fontId="1" fillId="12" borderId="1" xfId="1" applyFont="1" applyFill="1" applyBorder="1" applyAlignment="1" applyProtection="1">
      <alignment horizontal="center" vertical="center" wrapText="1"/>
    </xf>
    <xf numFmtId="9" fontId="1" fillId="12" borderId="1" xfId="1" applyFont="1" applyFill="1" applyBorder="1" applyAlignment="1" applyProtection="1">
      <alignment horizontal="center" vertical="center" wrapText="1"/>
      <protection locked="0"/>
    </xf>
    <xf numFmtId="14" fontId="1" fillId="12" borderId="13" xfId="8" applyNumberFormat="1" applyFont="1" applyFill="1" applyBorder="1" applyAlignment="1">
      <alignment horizontal="left" vertical="center" wrapText="1"/>
    </xf>
    <xf numFmtId="0" fontId="1" fillId="12" borderId="13" xfId="3" applyFont="1" applyFill="1" applyBorder="1" applyAlignment="1" applyProtection="1">
      <alignment horizontal="justify" vertical="center" wrapText="1"/>
      <protection locked="0"/>
    </xf>
    <xf numFmtId="9" fontId="1" fillId="12" borderId="1" xfId="0" applyNumberFormat="1" applyFont="1" applyFill="1" applyBorder="1" applyAlignment="1" applyProtection="1">
      <alignment horizontal="center" vertical="center"/>
      <protection locked="0"/>
    </xf>
    <xf numFmtId="0" fontId="1" fillId="12" borderId="12" xfId="0" applyFont="1" applyFill="1" applyBorder="1" applyAlignment="1">
      <alignment horizontal="justify" vertical="center" wrapText="1"/>
    </xf>
    <xf numFmtId="9" fontId="1" fillId="12" borderId="1" xfId="2" applyNumberFormat="1" applyFont="1" applyFill="1" applyBorder="1" applyAlignment="1" applyProtection="1">
      <alignment horizontal="center" vertical="center" wrapText="1"/>
      <protection locked="0"/>
    </xf>
    <xf numFmtId="0" fontId="1" fillId="0" borderId="0" xfId="3" applyFont="1" applyProtection="1">
      <protection locked="0"/>
    </xf>
    <xf numFmtId="14" fontId="1" fillId="12" borderId="12" xfId="8" applyNumberFormat="1" applyFont="1" applyFill="1" applyBorder="1" applyAlignment="1">
      <alignment horizontal="center" vertical="center" wrapText="1"/>
    </xf>
    <xf numFmtId="14" fontId="1" fillId="12" borderId="1" xfId="8" applyNumberFormat="1" applyFont="1" applyFill="1" applyBorder="1" applyAlignment="1">
      <alignment horizontal="left" vertical="center" wrapText="1"/>
    </xf>
    <xf numFmtId="9" fontId="1" fillId="0" borderId="15" xfId="7" applyNumberFormat="1" applyFont="1" applyFill="1" applyBorder="1" applyAlignment="1" applyProtection="1">
      <alignment horizontal="center" vertical="center" wrapText="1"/>
    </xf>
    <xf numFmtId="14" fontId="1" fillId="12" borderId="14" xfId="2" applyNumberFormat="1" applyFont="1" applyFill="1" applyBorder="1" applyAlignment="1" applyProtection="1">
      <alignment horizontal="center" vertical="center"/>
      <protection locked="0"/>
    </xf>
    <xf numFmtId="0" fontId="1" fillId="12" borderId="15" xfId="2" applyFont="1" applyFill="1" applyBorder="1" applyAlignment="1" applyProtection="1">
      <alignment horizontal="center" vertical="center"/>
      <protection locked="0"/>
    </xf>
    <xf numFmtId="9" fontId="1" fillId="12" borderId="15"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protection locked="0"/>
    </xf>
    <xf numFmtId="0" fontId="25" fillId="0" borderId="0" xfId="2" applyFont="1" applyAlignment="1" applyProtection="1">
      <alignment horizontal="center"/>
      <protection locked="0"/>
    </xf>
    <xf numFmtId="0" fontId="25" fillId="0" borderId="0" xfId="10" applyFont="1" applyProtection="1">
      <protection locked="0"/>
    </xf>
    <xf numFmtId="0" fontId="1" fillId="12" borderId="12"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left" vertical="center" wrapText="1"/>
      <protection locked="0"/>
    </xf>
    <xf numFmtId="0" fontId="1" fillId="12" borderId="13" xfId="7" applyFont="1" applyFill="1" applyBorder="1" applyAlignment="1" applyProtection="1">
      <alignment horizontal="left" vertical="center" wrapText="1"/>
      <protection locked="0"/>
    </xf>
    <xf numFmtId="0" fontId="1" fillId="0" borderId="0" xfId="10" applyFont="1" applyProtection="1">
      <protection locked="0"/>
    </xf>
    <xf numFmtId="0" fontId="1" fillId="12" borderId="13" xfId="7" applyFont="1" applyFill="1" applyBorder="1" applyAlignment="1" applyProtection="1">
      <alignment horizontal="center" vertical="center" wrapText="1"/>
      <protection locked="0"/>
    </xf>
    <xf numFmtId="0" fontId="1" fillId="12" borderId="12" xfId="7" applyFont="1" applyFill="1" applyBorder="1" applyAlignment="1" applyProtection="1">
      <alignment horizontal="justify" vertical="center" wrapText="1"/>
      <protection locked="0"/>
    </xf>
    <xf numFmtId="14" fontId="1" fillId="12" borderId="12" xfId="10" applyNumberFormat="1" applyFont="1" applyFill="1" applyBorder="1" applyAlignment="1" applyProtection="1">
      <alignment horizontal="center" vertical="center"/>
      <protection locked="0"/>
    </xf>
    <xf numFmtId="0" fontId="1" fillId="12" borderId="1" xfId="10" applyFont="1" applyFill="1" applyBorder="1" applyAlignment="1" applyProtection="1">
      <alignment horizontal="center" vertical="center"/>
      <protection locked="0"/>
    </xf>
    <xf numFmtId="9" fontId="1" fillId="0" borderId="1" xfId="0" applyNumberFormat="1" applyFont="1" applyBorder="1" applyAlignment="1">
      <alignment horizontal="center" vertical="center" wrapText="1"/>
    </xf>
    <xf numFmtId="14" fontId="1" fillId="12" borderId="13" xfId="0" applyNumberFormat="1" applyFont="1" applyFill="1" applyBorder="1" applyAlignment="1">
      <alignment horizontal="center" vertical="center" wrapText="1"/>
    </xf>
    <xf numFmtId="9" fontId="1" fillId="0" borderId="1" xfId="5" applyFont="1" applyFill="1" applyBorder="1" applyAlignment="1" applyProtection="1">
      <alignment horizontal="center" vertical="center" wrapText="1"/>
    </xf>
    <xf numFmtId="0" fontId="1" fillId="12" borderId="13" xfId="7" applyFont="1" applyFill="1" applyBorder="1" applyAlignment="1" applyProtection="1">
      <alignment horizontal="center" vertical="center" wrapText="1"/>
    </xf>
    <xf numFmtId="14" fontId="1" fillId="12" borderId="12" xfId="0" applyNumberFormat="1" applyFont="1" applyFill="1" applyBorder="1" applyAlignment="1" applyProtection="1">
      <alignment horizontal="center" vertical="center"/>
      <protection locked="0"/>
    </xf>
    <xf numFmtId="0" fontId="1" fillId="12" borderId="1" xfId="0" applyFont="1" applyFill="1" applyBorder="1" applyAlignment="1" applyProtection="1">
      <alignment horizontal="center" vertical="center"/>
      <protection locked="0"/>
    </xf>
    <xf numFmtId="10" fontId="1" fillId="0" borderId="1" xfId="7" applyNumberFormat="1" applyFont="1" applyFill="1" applyBorder="1" applyAlignment="1" applyProtection="1">
      <alignment horizontal="center" vertical="center" wrapText="1"/>
    </xf>
    <xf numFmtId="0" fontId="1" fillId="12" borderId="12" xfId="0" applyFont="1" applyFill="1" applyBorder="1" applyAlignment="1" applyProtection="1">
      <alignment horizontal="left" vertical="center" wrapText="1"/>
      <protection locked="0"/>
    </xf>
    <xf numFmtId="14" fontId="1" fillId="12" borderId="16" xfId="0" applyNumberFormat="1" applyFont="1" applyFill="1" applyBorder="1" applyAlignment="1">
      <alignment horizontal="center" vertical="center" wrapText="1"/>
    </xf>
    <xf numFmtId="14" fontId="1" fillId="12" borderId="14" xfId="10" applyNumberFormat="1" applyFont="1" applyFill="1" applyBorder="1" applyAlignment="1" applyProtection="1">
      <alignment horizontal="center" vertical="center"/>
      <protection locked="0"/>
    </xf>
    <xf numFmtId="0" fontId="1" fillId="12" borderId="15" xfId="10" applyFont="1" applyFill="1" applyBorder="1" applyAlignment="1" applyProtection="1">
      <alignment horizontal="center" vertical="center"/>
      <protection locked="0"/>
    </xf>
    <xf numFmtId="9" fontId="1" fillId="12" borderId="15" xfId="10" applyNumberFormat="1" applyFont="1" applyFill="1" applyBorder="1" applyAlignment="1" applyProtection="1">
      <alignment horizontal="center" vertical="center"/>
      <protection locked="0"/>
    </xf>
    <xf numFmtId="9" fontId="1" fillId="12" borderId="15" xfId="2" applyNumberFormat="1" applyFont="1" applyFill="1" applyBorder="1" applyAlignment="1" applyProtection="1">
      <alignment horizontal="center" vertical="center"/>
      <protection locked="0"/>
    </xf>
    <xf numFmtId="0" fontId="26" fillId="0" borderId="0" xfId="10" applyFont="1" applyProtection="1">
      <protection locked="0"/>
    </xf>
    <xf numFmtId="0" fontId="25" fillId="0" borderId="0" xfId="10" applyFont="1" applyAlignment="1" applyProtection="1">
      <alignment horizontal="center"/>
      <protection locked="0"/>
    </xf>
    <xf numFmtId="0" fontId="25" fillId="0" borderId="0" xfId="10" applyFont="1" applyAlignment="1" applyProtection="1">
      <alignment horizontal="center" vertical="center"/>
      <protection locked="0"/>
    </xf>
    <xf numFmtId="0" fontId="1" fillId="0" borderId="12"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xf>
    <xf numFmtId="9" fontId="1" fillId="12" borderId="1" xfId="7" applyNumberFormat="1" applyFont="1" applyFill="1" applyBorder="1" applyAlignment="1" applyProtection="1">
      <alignment horizontal="center" vertical="center" wrapText="1"/>
    </xf>
    <xf numFmtId="0" fontId="1" fillId="12" borderId="1" xfId="7" applyFont="1" applyFill="1" applyBorder="1" applyAlignment="1" applyProtection="1">
      <alignment horizontal="left" vertical="center" wrapText="1"/>
    </xf>
    <xf numFmtId="14" fontId="1" fillId="12" borderId="12" xfId="7" applyNumberFormat="1" applyFont="1" applyFill="1" applyBorder="1" applyAlignment="1" applyProtection="1">
      <alignment horizontal="center" vertical="center" wrapText="1"/>
    </xf>
    <xf numFmtId="0" fontId="1" fillId="12" borderId="13" xfId="7" applyFont="1" applyFill="1" applyBorder="1" applyAlignment="1" applyProtection="1">
      <alignment horizontal="left" vertical="center" wrapText="1"/>
    </xf>
    <xf numFmtId="0" fontId="1" fillId="12" borderId="12" xfId="7" applyFont="1" applyFill="1" applyBorder="1" applyAlignment="1" applyProtection="1">
      <alignment horizontal="center" vertical="center" wrapText="1"/>
      <protection locked="0"/>
    </xf>
    <xf numFmtId="0" fontId="1" fillId="12" borderId="13" xfId="10" applyFont="1" applyFill="1" applyBorder="1" applyAlignment="1" applyProtection="1">
      <alignment horizontal="center" vertical="center"/>
      <protection locked="0"/>
    </xf>
    <xf numFmtId="0" fontId="1" fillId="0" borderId="16" xfId="10" applyFont="1" applyBorder="1" applyAlignment="1" applyProtection="1">
      <alignment vertical="center" wrapText="1"/>
      <protection locked="0"/>
    </xf>
    <xf numFmtId="9" fontId="1" fillId="0" borderId="15" xfId="10" applyNumberFormat="1" applyFont="1" applyBorder="1" applyAlignment="1" applyProtection="1">
      <alignment horizontal="center" vertical="center"/>
      <protection locked="0"/>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8" fillId="0" borderId="48" xfId="0" applyFont="1" applyBorder="1" applyAlignment="1">
      <alignment vertical="center"/>
    </xf>
    <xf numFmtId="0" fontId="8" fillId="0" borderId="4" xfId="0" applyFont="1" applyBorder="1" applyAlignment="1">
      <alignment horizontal="center" vertical="center" wrapText="1"/>
    </xf>
    <xf numFmtId="0" fontId="14" fillId="5" borderId="1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18" borderId="1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13" xfId="0"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2" xfId="7" applyFont="1" applyFill="1" applyBorder="1" applyAlignment="1" applyProtection="1">
      <alignment horizontal="left" vertical="center" wrapText="1"/>
    </xf>
    <xf numFmtId="0" fontId="13" fillId="0" borderId="13" xfId="7" applyFont="1" applyFill="1" applyBorder="1" applyAlignment="1" applyProtection="1">
      <alignment horizontal="left" vertical="center" wrapText="1"/>
    </xf>
    <xf numFmtId="0" fontId="13" fillId="0" borderId="1" xfId="3" applyFont="1" applyBorder="1" applyAlignment="1">
      <alignment horizontal="center" vertical="center" wrapText="1"/>
    </xf>
    <xf numFmtId="0" fontId="13" fillId="12" borderId="1" xfId="0" applyFont="1" applyFill="1" applyBorder="1" applyAlignment="1">
      <alignment horizontal="left" vertical="center" wrapText="1"/>
    </xf>
    <xf numFmtId="14" fontId="13" fillId="0" borderId="1" xfId="3" applyNumberFormat="1" applyFont="1" applyBorder="1" applyAlignment="1">
      <alignment horizontal="center" vertical="center" wrapText="1"/>
    </xf>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49" fontId="13" fillId="0" borderId="0" xfId="0" applyNumberFormat="1"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center"/>
    </xf>
    <xf numFmtId="0" fontId="13" fillId="12" borderId="0" xfId="0" applyFont="1" applyFill="1" applyAlignment="1">
      <alignment horizontal="left" vertical="center" wrapText="1"/>
    </xf>
    <xf numFmtId="0" fontId="13" fillId="12" borderId="0" xfId="0" applyFont="1" applyFill="1" applyAlignment="1">
      <alignment horizontal="center" vertical="center" wrapText="1"/>
    </xf>
    <xf numFmtId="0" fontId="13" fillId="0" borderId="0" xfId="0" applyFont="1"/>
    <xf numFmtId="0" fontId="9" fillId="0" borderId="0" xfId="2" applyFont="1" applyAlignment="1">
      <alignment vertical="center"/>
    </xf>
    <xf numFmtId="0" fontId="13" fillId="12" borderId="0" xfId="0" applyFont="1" applyFill="1" applyAlignment="1">
      <alignment vertical="center" wrapText="1"/>
    </xf>
    <xf numFmtId="0" fontId="13" fillId="0" borderId="0" xfId="0" applyFont="1" applyAlignment="1">
      <alignment vertical="center" wrapText="1"/>
    </xf>
    <xf numFmtId="0" fontId="13" fillId="12" borderId="0" xfId="0" applyFont="1" applyFill="1" applyAlignment="1">
      <alignment wrapText="1"/>
    </xf>
    <xf numFmtId="0" fontId="13" fillId="12" borderId="0" xfId="0" applyFont="1" applyFill="1" applyAlignment="1">
      <alignment horizontal="center"/>
    </xf>
    <xf numFmtId="0" fontId="13" fillId="12" borderId="0" xfId="0" applyFont="1" applyFill="1"/>
    <xf numFmtId="0" fontId="13" fillId="0" borderId="0" xfId="0" applyFont="1" applyAlignment="1">
      <alignment wrapText="1"/>
    </xf>
    <xf numFmtId="0" fontId="13" fillId="0" borderId="0" xfId="0" applyFont="1" applyAlignment="1">
      <alignment horizontal="center"/>
    </xf>
    <xf numFmtId="0" fontId="14" fillId="0" borderId="1" xfId="0" applyFont="1" applyBorder="1" applyAlignment="1">
      <alignment vertical="center" wrapText="1"/>
    </xf>
    <xf numFmtId="10" fontId="13" fillId="0" borderId="1" xfId="7" applyNumberFormat="1" applyFont="1" applyFill="1" applyBorder="1" applyAlignment="1" applyProtection="1">
      <alignment horizontal="justify" vertical="center" wrapText="1"/>
    </xf>
    <xf numFmtId="0" fontId="9"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9" fillId="12" borderId="12" xfId="0" applyNumberFormat="1" applyFont="1" applyFill="1" applyBorder="1" applyAlignment="1">
      <alignment horizontal="center" vertical="center" wrapText="1"/>
    </xf>
    <xf numFmtId="14" fontId="9" fillId="12" borderId="1" xfId="0" applyNumberFormat="1" applyFont="1" applyFill="1" applyBorder="1" applyAlignment="1">
      <alignment horizontal="center" vertical="center" wrapText="1"/>
    </xf>
    <xf numFmtId="14" fontId="9" fillId="12" borderId="13" xfId="0" applyNumberFormat="1" applyFont="1" applyFill="1" applyBorder="1" applyAlignment="1">
      <alignment horizontal="center" vertical="center" wrapText="1"/>
    </xf>
    <xf numFmtId="14" fontId="13" fillId="0" borderId="12" xfId="7" applyNumberFormat="1" applyFont="1" applyFill="1" applyBorder="1" applyAlignment="1" applyProtection="1">
      <alignment horizontal="left" vertical="center" wrapText="1"/>
    </xf>
    <xf numFmtId="14" fontId="9" fillId="12" borderId="14" xfId="0" applyNumberFormat="1" applyFont="1" applyFill="1" applyBorder="1" applyAlignment="1">
      <alignment horizontal="center" vertical="center" wrapText="1"/>
    </xf>
    <xf numFmtId="14" fontId="9" fillId="12" borderId="15" xfId="0" applyNumberFormat="1" applyFont="1" applyFill="1" applyBorder="1" applyAlignment="1">
      <alignment horizontal="center" vertical="center" wrapText="1"/>
    </xf>
    <xf numFmtId="14" fontId="9" fillId="12" borderId="16" xfId="0" applyNumberFormat="1"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xf>
    <xf numFmtId="0" fontId="13" fillId="0" borderId="16" xfId="7" applyFont="1" applyFill="1" applyBorder="1" applyAlignment="1" applyProtection="1">
      <alignment horizontal="left" vertical="center" wrapText="1"/>
    </xf>
    <xf numFmtId="10" fontId="13" fillId="0" borderId="15" xfId="7" applyNumberFormat="1" applyFont="1" applyFill="1" applyBorder="1" applyAlignment="1" applyProtection="1">
      <alignment horizontal="justify" vertical="center" wrapText="1"/>
    </xf>
    <xf numFmtId="0" fontId="24" fillId="0" borderId="48" xfId="0" applyFont="1" applyBorder="1" applyAlignment="1">
      <alignment vertical="center"/>
    </xf>
    <xf numFmtId="0" fontId="24" fillId="0" borderId="11" xfId="0" applyFont="1" applyBorder="1" applyAlignment="1">
      <alignment vertical="center"/>
    </xf>
    <xf numFmtId="0" fontId="24" fillId="0" borderId="3" xfId="0" applyFont="1" applyBorder="1" applyAlignment="1">
      <alignment vertical="center"/>
    </xf>
    <xf numFmtId="0" fontId="24" fillId="0" borderId="13" xfId="0" applyFont="1" applyBorder="1" applyAlignment="1">
      <alignment vertical="center"/>
    </xf>
    <xf numFmtId="0" fontId="4" fillId="0" borderId="4" xfId="0" applyFont="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2" applyFont="1" applyBorder="1" applyAlignment="1">
      <alignment horizontal="center" vertical="center" wrapText="1"/>
    </xf>
    <xf numFmtId="0" fontId="1" fillId="0" borderId="1" xfId="3" applyFont="1" applyBorder="1" applyAlignment="1">
      <alignment horizontal="center" vertical="center" wrapText="1"/>
    </xf>
    <xf numFmtId="0" fontId="1" fillId="12" borderId="1" xfId="3" applyFont="1" applyFill="1" applyBorder="1" applyAlignment="1">
      <alignment horizontal="center" vertical="center" wrapText="1"/>
    </xf>
    <xf numFmtId="0" fontId="1" fillId="0" borderId="1" xfId="2" applyFont="1" applyBorder="1" applyAlignment="1">
      <alignment horizontal="center" vertical="center" wrapText="1"/>
    </xf>
    <xf numFmtId="0" fontId="1" fillId="0" borderId="12" xfId="0" applyFont="1" applyBorder="1" applyAlignment="1">
      <alignment vertical="center" wrapText="1"/>
    </xf>
    <xf numFmtId="0" fontId="1" fillId="12" borderId="13" xfId="7" applyFont="1" applyFill="1" applyBorder="1" applyAlignment="1" applyProtection="1">
      <alignment vertical="center" wrapText="1"/>
    </xf>
    <xf numFmtId="0" fontId="1" fillId="12" borderId="3" xfId="7" applyFont="1" applyFill="1" applyBorder="1" applyAlignment="1" applyProtection="1">
      <alignment horizontal="left" vertical="center" wrapText="1"/>
    </xf>
    <xf numFmtId="0" fontId="1" fillId="0" borderId="12" xfId="10" applyFont="1" applyBorder="1" applyAlignment="1">
      <alignment horizontal="justify" vertical="center" wrapText="1"/>
    </xf>
    <xf numFmtId="9" fontId="1" fillId="0" borderId="1" xfId="10" applyNumberFormat="1" applyFont="1" applyBorder="1" applyAlignment="1">
      <alignment horizontal="center" vertical="center"/>
    </xf>
    <xf numFmtId="0" fontId="1" fillId="0" borderId="1" xfId="10" applyFont="1" applyBorder="1" applyAlignment="1">
      <alignment horizontal="center" vertical="center" wrapText="1"/>
    </xf>
    <xf numFmtId="0" fontId="1" fillId="0" borderId="3" xfId="10" applyFont="1" applyBorder="1" applyAlignment="1">
      <alignment horizontal="justify" vertical="center" wrapText="1"/>
    </xf>
    <xf numFmtId="14" fontId="1" fillId="0" borderId="12" xfId="10" applyNumberFormat="1" applyFont="1" applyBorder="1" applyAlignment="1">
      <alignment horizontal="center" vertical="center"/>
    </xf>
    <xf numFmtId="0" fontId="1" fillId="0" borderId="3" xfId="10" applyFont="1" applyBorder="1" applyAlignment="1">
      <alignment vertical="center" wrapText="1"/>
    </xf>
    <xf numFmtId="0" fontId="1" fillId="0" borderId="1" xfId="10" applyFont="1" applyBorder="1" applyAlignment="1">
      <alignment horizontal="justify" vertical="center"/>
    </xf>
    <xf numFmtId="0" fontId="1" fillId="0" borderId="3" xfId="10" applyFont="1" applyBorder="1" applyAlignment="1">
      <alignment horizontal="center" vertical="center" wrapText="1"/>
    </xf>
    <xf numFmtId="9" fontId="1" fillId="12" borderId="1" xfId="10" applyNumberFormat="1" applyFont="1" applyFill="1" applyBorder="1" applyAlignment="1">
      <alignment horizontal="center" vertical="center"/>
    </xf>
    <xf numFmtId="0" fontId="1" fillId="12" borderId="1" xfId="10" applyFont="1" applyFill="1" applyBorder="1" applyAlignment="1">
      <alignment horizontal="left" vertical="center" wrapText="1"/>
    </xf>
    <xf numFmtId="14" fontId="1" fillId="0" borderId="12" xfId="2" applyNumberFormat="1" applyFont="1" applyBorder="1" applyAlignment="1">
      <alignment horizontal="center" vertical="center"/>
    </xf>
    <xf numFmtId="0" fontId="1" fillId="0" borderId="1" xfId="2" applyFont="1" applyBorder="1" applyAlignment="1">
      <alignment horizontal="center" vertical="center"/>
    </xf>
    <xf numFmtId="9" fontId="1" fillId="0" borderId="1" xfId="2" applyNumberFormat="1" applyFont="1" applyBorder="1" applyAlignment="1">
      <alignment horizontal="center" vertical="center"/>
    </xf>
    <xf numFmtId="0" fontId="1" fillId="12" borderId="3" xfId="2" applyFont="1" applyFill="1" applyBorder="1" applyAlignment="1">
      <alignment vertical="center" wrapText="1"/>
    </xf>
    <xf numFmtId="0" fontId="1" fillId="0" borderId="1" xfId="10" applyFont="1" applyBorder="1" applyAlignment="1">
      <alignment horizontal="left" vertical="center" wrapText="1"/>
    </xf>
    <xf numFmtId="0" fontId="1" fillId="0" borderId="3" xfId="2" applyFont="1" applyBorder="1" applyAlignment="1">
      <alignment vertical="center" wrapText="1"/>
    </xf>
    <xf numFmtId="0" fontId="1" fillId="0" borderId="12" xfId="3" applyFont="1" applyBorder="1" applyAlignment="1">
      <alignment horizontal="left" vertical="center" wrapText="1"/>
    </xf>
    <xf numFmtId="0" fontId="1" fillId="12" borderId="1" xfId="10" applyFont="1" applyFill="1" applyBorder="1" applyAlignment="1">
      <alignment horizontal="center" vertical="center" wrapText="1"/>
    </xf>
    <xf numFmtId="0" fontId="1" fillId="0" borderId="12" xfId="10" applyFont="1" applyBorder="1" applyAlignment="1">
      <alignment horizontal="left" vertical="center" wrapText="1"/>
    </xf>
    <xf numFmtId="0" fontId="1" fillId="0" borderId="1" xfId="2" applyFont="1" applyBorder="1" applyAlignment="1">
      <alignment vertical="center" wrapText="1"/>
    </xf>
    <xf numFmtId="0" fontId="1" fillId="0" borderId="12" xfId="6" applyFont="1" applyBorder="1" applyAlignment="1">
      <alignment horizontal="justify" vertical="center" wrapText="1"/>
    </xf>
    <xf numFmtId="0" fontId="1" fillId="0" borderId="13" xfId="10" applyFont="1" applyBorder="1" applyAlignment="1">
      <alignment vertical="center" wrapText="1"/>
    </xf>
    <xf numFmtId="0" fontId="1" fillId="0" borderId="1" xfId="8" applyFont="1" applyBorder="1" applyAlignment="1">
      <alignment horizontal="center" vertical="center" wrapText="1"/>
    </xf>
    <xf numFmtId="15" fontId="1" fillId="0" borderId="12" xfId="8" applyNumberFormat="1" applyFont="1" applyBorder="1" applyAlignment="1">
      <alignment horizontal="justify" vertical="center" wrapText="1"/>
    </xf>
    <xf numFmtId="0" fontId="1" fillId="12" borderId="3" xfId="10" applyFont="1" applyFill="1" applyBorder="1" applyAlignment="1">
      <alignment horizontal="justify" vertical="center" wrapText="1"/>
    </xf>
    <xf numFmtId="0" fontId="1" fillId="12" borderId="1" xfId="8" applyFont="1" applyFill="1" applyBorder="1" applyAlignment="1">
      <alignment horizontal="center" vertical="center" wrapText="1"/>
    </xf>
    <xf numFmtId="0" fontId="1" fillId="0" borderId="12" xfId="8" applyFont="1" applyBorder="1" applyAlignment="1">
      <alignment horizontal="justify" vertical="center" wrapText="1"/>
    </xf>
    <xf numFmtId="9" fontId="1" fillId="12" borderId="1" xfId="2" applyNumberFormat="1" applyFont="1" applyFill="1" applyBorder="1" applyAlignment="1">
      <alignment horizontal="center" vertical="center"/>
    </xf>
    <xf numFmtId="9" fontId="1" fillId="0" borderId="15" xfId="10" applyNumberFormat="1" applyFont="1" applyBorder="1" applyAlignment="1">
      <alignment horizontal="center" vertical="center"/>
    </xf>
    <xf numFmtId="0" fontId="24" fillId="0" borderId="10" xfId="0" applyFont="1" applyBorder="1" applyAlignment="1">
      <alignment vertical="center"/>
    </xf>
    <xf numFmtId="0" fontId="15" fillId="12" borderId="47" xfId="0" applyFont="1" applyFill="1" applyBorder="1" applyAlignment="1">
      <alignment horizontal="center"/>
    </xf>
    <xf numFmtId="0" fontId="15" fillId="12" borderId="51" xfId="0" applyFont="1" applyFill="1" applyBorder="1" applyAlignment="1">
      <alignment horizontal="center"/>
    </xf>
    <xf numFmtId="0" fontId="24" fillId="0" borderId="11" xfId="0" applyFont="1" applyBorder="1" applyAlignment="1">
      <alignment horizontal="left" vertical="center"/>
    </xf>
    <xf numFmtId="0" fontId="24" fillId="0" borderId="1" xfId="0" applyFont="1" applyBorder="1" applyAlignment="1">
      <alignment vertical="center"/>
    </xf>
    <xf numFmtId="0" fontId="15" fillId="12" borderId="40" xfId="0" applyFont="1" applyFill="1" applyBorder="1" applyAlignment="1">
      <alignment horizontal="center"/>
    </xf>
    <xf numFmtId="0" fontId="15" fillId="12" borderId="29" xfId="0" applyFont="1" applyFill="1" applyBorder="1" applyAlignment="1">
      <alignment horizontal="center"/>
    </xf>
    <xf numFmtId="0" fontId="24" fillId="0" borderId="13" xfId="0" applyFont="1" applyBorder="1" applyAlignment="1">
      <alignment horizontal="left" vertical="center"/>
    </xf>
    <xf numFmtId="0" fontId="15" fillId="12" borderId="46" xfId="0" applyFont="1" applyFill="1" applyBorder="1" applyAlignment="1">
      <alignment horizontal="center"/>
    </xf>
    <xf numFmtId="0" fontId="15" fillId="12" borderId="30" xfId="0" applyFont="1" applyFill="1" applyBorder="1" applyAlignment="1">
      <alignment horizontal="center"/>
    </xf>
    <xf numFmtId="0" fontId="4" fillId="0" borderId="17" xfId="0" applyFont="1" applyBorder="1" applyAlignment="1">
      <alignment vertical="center"/>
    </xf>
    <xf numFmtId="0" fontId="4" fillId="0" borderId="28" xfId="0" applyFont="1" applyBorder="1" applyAlignment="1">
      <alignment vertical="center"/>
    </xf>
    <xf numFmtId="0" fontId="4" fillId="0" borderId="18" xfId="0" applyFont="1" applyBorder="1" applyAlignment="1">
      <alignment vertical="center"/>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12" borderId="57" xfId="0" applyFont="1" applyFill="1" applyBorder="1" applyAlignment="1">
      <alignment horizontal="center" vertical="center"/>
    </xf>
    <xf numFmtId="0" fontId="4" fillId="12" borderId="56" xfId="0" applyFont="1" applyFill="1" applyBorder="1" applyAlignment="1">
      <alignment horizontal="center" vertical="center"/>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3" fillId="18" borderId="13" xfId="0" applyFont="1" applyFill="1" applyBorder="1" applyAlignment="1">
      <alignment horizontal="center" vertical="center" wrapText="1"/>
    </xf>
    <xf numFmtId="14" fontId="1" fillId="12" borderId="13" xfId="8" applyNumberFormat="1" applyFont="1" applyFill="1" applyBorder="1" applyAlignment="1">
      <alignment horizontal="justify" vertical="center" wrapText="1"/>
    </xf>
    <xf numFmtId="0" fontId="1" fillId="0" borderId="1" xfId="10" applyFont="1" applyBorder="1" applyAlignment="1">
      <alignment horizontal="justify" vertical="center" wrapText="1"/>
    </xf>
    <xf numFmtId="14" fontId="1" fillId="12" borderId="12" xfId="2" applyNumberFormat="1" applyFont="1" applyFill="1" applyBorder="1" applyAlignment="1">
      <alignment horizontal="center" vertical="center"/>
    </xf>
    <xf numFmtId="0" fontId="1" fillId="12" borderId="13" xfId="2" applyFont="1" applyFill="1" applyBorder="1" applyAlignment="1">
      <alignment vertical="center" wrapText="1"/>
    </xf>
    <xf numFmtId="9" fontId="1" fillId="12" borderId="1" xfId="3" applyNumberFormat="1" applyFont="1" applyFill="1" applyBorder="1" applyAlignment="1">
      <alignment horizontal="center" vertical="center" wrapText="1"/>
    </xf>
    <xf numFmtId="15" fontId="1" fillId="12" borderId="13" xfId="10" applyNumberFormat="1" applyFont="1" applyFill="1" applyBorder="1" applyAlignment="1">
      <alignment horizontal="left" vertical="center" wrapText="1"/>
    </xf>
    <xf numFmtId="0" fontId="1" fillId="12" borderId="13" xfId="0" applyFont="1" applyFill="1" applyBorder="1" applyAlignment="1">
      <alignment vertical="center" wrapText="1"/>
    </xf>
    <xf numFmtId="0" fontId="1" fillId="12" borderId="13" xfId="0" applyFont="1" applyFill="1" applyBorder="1" applyAlignment="1">
      <alignment horizontal="left" vertical="center" wrapText="1"/>
    </xf>
    <xf numFmtId="14" fontId="1" fillId="12" borderId="13" xfId="8" applyNumberFormat="1" applyFont="1" applyFill="1" applyBorder="1" applyAlignment="1">
      <alignment horizontal="center" vertical="center" wrapText="1"/>
    </xf>
    <xf numFmtId="0" fontId="1" fillId="12" borderId="31" xfId="3" applyFont="1" applyFill="1" applyBorder="1" applyAlignment="1">
      <alignment horizontal="justify" vertical="center" wrapText="1"/>
    </xf>
    <xf numFmtId="0" fontId="1" fillId="12" borderId="1" xfId="0" applyFont="1" applyFill="1" applyBorder="1" applyAlignment="1">
      <alignment horizontal="center" vertical="center" wrapText="1"/>
    </xf>
    <xf numFmtId="9" fontId="1" fillId="0" borderId="1" xfId="0" applyNumberFormat="1" applyFont="1" applyBorder="1" applyAlignment="1">
      <alignment horizontal="center" vertical="center"/>
    </xf>
    <xf numFmtId="9" fontId="1" fillId="12" borderId="1" xfId="0" applyNumberFormat="1" applyFont="1" applyFill="1" applyBorder="1" applyAlignment="1">
      <alignment horizontal="center" vertical="center"/>
    </xf>
    <xf numFmtId="0" fontId="3" fillId="0" borderId="12" xfId="0" applyFont="1" applyBorder="1" applyAlignment="1">
      <alignment horizontal="center" vertical="center" wrapText="1"/>
    </xf>
    <xf numFmtId="0" fontId="1" fillId="12" borderId="12" xfId="8" applyFont="1" applyFill="1" applyBorder="1" applyAlignment="1">
      <alignment horizontal="justify" vertical="center" wrapText="1"/>
    </xf>
    <xf numFmtId="15" fontId="1" fillId="12" borderId="1" xfId="8" applyNumberFormat="1" applyFont="1" applyFill="1" applyBorder="1" applyAlignment="1">
      <alignment horizontal="center" vertical="center" wrapText="1"/>
    </xf>
    <xf numFmtId="0" fontId="1" fillId="0" borderId="1" xfId="0" applyFont="1" applyBorder="1" applyAlignment="1">
      <alignment horizontal="justify" vertical="center"/>
    </xf>
    <xf numFmtId="9" fontId="1" fillId="12" borderId="1" xfId="2" applyNumberFormat="1" applyFont="1" applyFill="1" applyBorder="1" applyAlignment="1">
      <alignment horizontal="center" vertical="center" wrapText="1"/>
    </xf>
    <xf numFmtId="0" fontId="3" fillId="0" borderId="12" xfId="8" applyFont="1" applyBorder="1" applyAlignment="1">
      <alignment horizontal="center" vertical="center" wrapText="1"/>
    </xf>
    <xf numFmtId="0" fontId="1" fillId="12" borderId="31" xfId="10" applyFont="1" applyFill="1" applyBorder="1" applyAlignment="1">
      <alignment horizontal="justify" vertical="center" wrapText="1"/>
    </xf>
    <xf numFmtId="0" fontId="1" fillId="12" borderId="13" xfId="10" applyFont="1" applyFill="1" applyBorder="1" applyAlignment="1">
      <alignment vertical="center" wrapText="1"/>
    </xf>
    <xf numFmtId="0" fontId="1" fillId="12" borderId="13" xfId="10" applyFont="1" applyFill="1" applyBorder="1" applyAlignment="1">
      <alignment horizontal="left" vertical="center" wrapText="1"/>
    </xf>
    <xf numFmtId="0" fontId="1" fillId="12" borderId="12" xfId="7" applyFont="1" applyFill="1" applyBorder="1" applyAlignment="1" applyProtection="1">
      <alignment horizontal="left" vertical="center" wrapText="1"/>
    </xf>
    <xf numFmtId="0" fontId="1" fillId="0" borderId="13" xfId="7" applyFont="1" applyFill="1" applyBorder="1" applyAlignment="1" applyProtection="1">
      <alignment horizontal="justify" vertical="center" wrapText="1"/>
    </xf>
    <xf numFmtId="14" fontId="1" fillId="12" borderId="12" xfId="10" applyNumberFormat="1" applyFont="1" applyFill="1" applyBorder="1" applyAlignment="1">
      <alignment horizontal="center" vertical="center"/>
    </xf>
    <xf numFmtId="0" fontId="1" fillId="12" borderId="1" xfId="10" applyFont="1" applyFill="1" applyBorder="1" applyAlignment="1">
      <alignment horizontal="center" vertical="center"/>
    </xf>
    <xf numFmtId="0" fontId="1" fillId="0" borderId="1" xfId="0" applyFont="1" applyBorder="1" applyAlignment="1">
      <alignment horizontal="justify" vertical="center" wrapText="1"/>
    </xf>
    <xf numFmtId="0" fontId="1" fillId="0" borderId="1" xfId="2" applyFont="1" applyBorder="1" applyAlignment="1">
      <alignment horizontal="justify" vertical="center" wrapText="1"/>
    </xf>
    <xf numFmtId="9" fontId="1" fillId="12" borderId="15" xfId="0" applyNumberFormat="1" applyFont="1" applyFill="1" applyBorder="1" applyAlignment="1">
      <alignment horizontal="center" vertical="center" wrapText="1"/>
    </xf>
    <xf numFmtId="0" fontId="1" fillId="0" borderId="15" xfId="10" applyFont="1" applyBorder="1" applyAlignment="1">
      <alignment horizontal="justify" vertical="center" wrapText="1"/>
    </xf>
    <xf numFmtId="9" fontId="1" fillId="0" borderId="1" xfId="10" applyNumberFormat="1" applyFont="1" applyBorder="1" applyAlignment="1">
      <alignment horizontal="center" vertical="center" wrapText="1"/>
    </xf>
    <xf numFmtId="0" fontId="17" fillId="12" borderId="3" xfId="7" applyFill="1" applyBorder="1" applyAlignment="1" applyProtection="1">
      <alignment vertical="center" wrapText="1"/>
      <protection locked="0"/>
    </xf>
    <xf numFmtId="0" fontId="17" fillId="0" borderId="3" xfId="7" applyFill="1" applyBorder="1" applyAlignment="1" applyProtection="1">
      <alignment horizontal="left" vertical="center" wrapText="1"/>
      <protection locked="0"/>
    </xf>
    <xf numFmtId="0" fontId="13" fillId="12" borderId="12" xfId="10" applyFont="1" applyFill="1" applyBorder="1" applyAlignment="1">
      <alignment horizontal="justify" vertical="center" wrapText="1"/>
    </xf>
    <xf numFmtId="0" fontId="17" fillId="12" borderId="13" xfId="7" applyFill="1" applyBorder="1" applyAlignment="1" applyProtection="1">
      <alignment wrapText="1"/>
      <protection locked="0"/>
    </xf>
    <xf numFmtId="9" fontId="17" fillId="12" borderId="1" xfId="7" applyNumberFormat="1" applyFill="1" applyBorder="1" applyAlignment="1" applyProtection="1">
      <alignment horizontal="left" vertical="center" wrapText="1"/>
      <protection locked="0"/>
    </xf>
    <xf numFmtId="0" fontId="1" fillId="8" borderId="3" xfId="7" applyFont="1" applyFill="1" applyBorder="1" applyAlignment="1" applyProtection="1">
      <alignment horizontal="left" vertical="center" wrapText="1"/>
      <protection locked="0"/>
    </xf>
    <xf numFmtId="0" fontId="27" fillId="12" borderId="5" xfId="3" applyFont="1" applyFill="1" applyBorder="1" applyAlignment="1">
      <alignment horizontal="justify" vertical="center" wrapText="1"/>
    </xf>
    <xf numFmtId="9" fontId="27" fillId="12" borderId="1" xfId="3" applyNumberFormat="1" applyFont="1" applyFill="1" applyBorder="1" applyAlignment="1">
      <alignment horizontal="center" vertical="center" wrapText="1"/>
    </xf>
    <xf numFmtId="14" fontId="13" fillId="12" borderId="1" xfId="8" applyNumberFormat="1" applyFont="1" applyFill="1" applyBorder="1" applyAlignment="1">
      <alignment horizontal="center" vertical="center" wrapText="1"/>
    </xf>
    <xf numFmtId="14" fontId="13" fillId="12" borderId="3" xfId="8" applyNumberFormat="1" applyFont="1" applyFill="1" applyBorder="1" applyAlignment="1">
      <alignment horizontal="center" vertical="center" wrapText="1"/>
    </xf>
    <xf numFmtId="9" fontId="28" fillId="12" borderId="1" xfId="5" applyFont="1" applyFill="1" applyBorder="1" applyAlignment="1" applyProtection="1">
      <alignment horizontal="center" vertical="center" wrapText="1"/>
    </xf>
    <xf numFmtId="0" fontId="28" fillId="12" borderId="1" xfId="0" applyFont="1" applyFill="1" applyBorder="1" applyAlignment="1">
      <alignment horizontal="center" vertical="center" wrapText="1"/>
    </xf>
    <xf numFmtId="0" fontId="28" fillId="12" borderId="5" xfId="0" applyFont="1" applyFill="1" applyBorder="1" applyAlignment="1">
      <alignment horizontal="justify" vertical="center" wrapText="1"/>
    </xf>
    <xf numFmtId="0" fontId="1" fillId="12" borderId="5" xfId="10" applyFont="1" applyFill="1" applyBorder="1" applyAlignment="1">
      <alignment horizontal="justify" vertical="center" wrapText="1"/>
    </xf>
    <xf numFmtId="9" fontId="28" fillId="12" borderId="1" xfId="4" applyFont="1" applyFill="1" applyBorder="1" applyAlignment="1" applyProtection="1">
      <alignment horizontal="center" vertical="center" wrapText="1"/>
    </xf>
    <xf numFmtId="0" fontId="1" fillId="12" borderId="38" xfId="3" applyFont="1" applyFill="1" applyBorder="1" applyAlignment="1">
      <alignment horizontal="justify" vertical="center" wrapText="1"/>
    </xf>
    <xf numFmtId="0" fontId="13" fillId="12" borderId="12" xfId="0" applyFont="1" applyFill="1" applyBorder="1" applyAlignment="1" applyProtection="1">
      <alignment horizontal="left" vertical="center" wrapText="1"/>
      <protection locked="0"/>
    </xf>
    <xf numFmtId="0" fontId="13" fillId="12" borderId="1" xfId="8" applyFont="1" applyFill="1" applyBorder="1" applyAlignment="1" applyProtection="1">
      <alignment horizontal="center" vertical="center" wrapText="1"/>
      <protection locked="0"/>
    </xf>
    <xf numFmtId="9" fontId="14" fillId="12" borderId="15" xfId="0" applyNumberFormat="1" applyFont="1" applyFill="1" applyBorder="1" applyAlignment="1">
      <alignment horizontal="center" vertical="center" wrapText="1"/>
    </xf>
    <xf numFmtId="9" fontId="13" fillId="12" borderId="15" xfId="0" applyNumberFormat="1" applyFont="1" applyFill="1" applyBorder="1" applyAlignment="1">
      <alignment horizontal="center" vertical="center" wrapText="1"/>
    </xf>
    <xf numFmtId="0" fontId="1" fillId="8" borderId="3" xfId="2" applyFont="1" applyFill="1" applyBorder="1" applyAlignment="1" applyProtection="1">
      <alignment vertical="center" wrapText="1"/>
      <protection locked="0"/>
    </xf>
    <xf numFmtId="0" fontId="13" fillId="12" borderId="13" xfId="7" applyFont="1" applyFill="1" applyBorder="1" applyAlignment="1" applyProtection="1">
      <alignment horizontal="justify" vertical="center" wrapText="1"/>
      <protection locked="0"/>
    </xf>
    <xf numFmtId="9" fontId="13" fillId="0" borderId="15" xfId="7" applyNumberFormat="1" applyFont="1" applyFill="1" applyBorder="1" applyAlignment="1">
      <alignment horizontal="center" vertical="center" wrapText="1"/>
    </xf>
    <xf numFmtId="0" fontId="1" fillId="12" borderId="1" xfId="10" applyFont="1" applyFill="1" applyBorder="1" applyAlignment="1">
      <alignment horizontal="justify" vertical="center" wrapText="1"/>
    </xf>
    <xf numFmtId="0" fontId="1" fillId="12" borderId="1" xfId="2" applyFont="1" applyFill="1" applyBorder="1" applyAlignment="1">
      <alignment horizontal="center" vertical="center" wrapText="1"/>
    </xf>
    <xf numFmtId="0" fontId="1" fillId="12" borderId="12" xfId="7" applyFont="1" applyFill="1" applyBorder="1" applyAlignment="1" applyProtection="1">
      <alignment vertical="center" wrapText="1"/>
      <protection locked="0"/>
    </xf>
    <xf numFmtId="0" fontId="1" fillId="12" borderId="1" xfId="2" applyFont="1" applyFill="1" applyBorder="1" applyAlignment="1" applyProtection="1">
      <alignment horizontal="center" wrapText="1"/>
      <protection locked="0"/>
    </xf>
    <xf numFmtId="0" fontId="1" fillId="12" borderId="1" xfId="2" applyFont="1" applyFill="1" applyBorder="1" applyAlignment="1" applyProtection="1">
      <alignment horizontal="center" vertical="center" wrapText="1"/>
      <protection locked="0"/>
    </xf>
    <xf numFmtId="0" fontId="1" fillId="12" borderId="13" xfId="2" applyFont="1" applyFill="1" applyBorder="1" applyAlignment="1" applyProtection="1">
      <alignment horizontal="center" vertical="center"/>
      <protection locked="0"/>
    </xf>
    <xf numFmtId="0" fontId="1" fillId="12" borderId="0" xfId="2" applyFont="1" applyFill="1" applyProtection="1">
      <protection locked="0"/>
    </xf>
    <xf numFmtId="0" fontId="1" fillId="12" borderId="1" xfId="2" applyFont="1" applyFill="1" applyBorder="1" applyAlignment="1">
      <alignment vertical="center" wrapText="1"/>
    </xf>
    <xf numFmtId="0" fontId="1" fillId="12" borderId="1" xfId="2" applyFont="1" applyFill="1" applyBorder="1" applyAlignment="1" applyProtection="1">
      <alignment vertical="center" wrapText="1"/>
      <protection locked="0"/>
    </xf>
    <xf numFmtId="0" fontId="1" fillId="12" borderId="1" xfId="2" applyFont="1" applyFill="1" applyBorder="1" applyAlignment="1" applyProtection="1">
      <alignment wrapText="1"/>
      <protection locked="0"/>
    </xf>
    <xf numFmtId="0" fontId="1" fillId="12" borderId="12" xfId="10" applyFont="1" applyFill="1" applyBorder="1" applyAlignment="1" applyProtection="1">
      <alignment vertical="center"/>
      <protection locked="0"/>
    </xf>
    <xf numFmtId="0" fontId="1" fillId="12" borderId="13" xfId="2" applyFont="1" applyFill="1" applyBorder="1" applyAlignment="1" applyProtection="1">
      <alignment horizontal="center" vertical="center" wrapText="1"/>
      <protection locked="0"/>
    </xf>
    <xf numFmtId="0" fontId="1" fillId="12" borderId="1"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protection locked="0"/>
    </xf>
    <xf numFmtId="0" fontId="1" fillId="12" borderId="0" xfId="0" applyFont="1" applyFill="1" applyProtection="1">
      <protection locked="0"/>
    </xf>
    <xf numFmtId="9" fontId="1" fillId="12" borderId="1" xfId="3" applyNumberFormat="1" applyFont="1" applyFill="1" applyBorder="1" applyAlignment="1">
      <alignment horizontal="center" vertical="center"/>
    </xf>
    <xf numFmtId="0" fontId="1" fillId="12" borderId="1" xfId="0" applyFont="1" applyFill="1" applyBorder="1" applyAlignment="1">
      <alignment horizontal="justify" vertical="center"/>
    </xf>
    <xf numFmtId="0" fontId="1" fillId="12" borderId="1" xfId="3" applyFont="1" applyFill="1" applyBorder="1" applyAlignment="1">
      <alignment vertical="center" wrapText="1"/>
    </xf>
    <xf numFmtId="0" fontId="1" fillId="12" borderId="1" xfId="3" applyFont="1" applyFill="1" applyBorder="1" applyAlignment="1" applyProtection="1">
      <alignment vertical="center" wrapText="1"/>
      <protection locked="0"/>
    </xf>
    <xf numFmtId="0" fontId="1" fillId="12" borderId="13" xfId="3" applyFont="1" applyFill="1" applyBorder="1" applyAlignment="1" applyProtection="1">
      <alignment horizontal="center" vertical="center" wrapText="1"/>
      <protection locked="0"/>
    </xf>
    <xf numFmtId="0" fontId="1" fillId="12" borderId="0" xfId="3" applyFont="1" applyFill="1" applyProtection="1">
      <protection locked="0"/>
    </xf>
    <xf numFmtId="0" fontId="1" fillId="12" borderId="1" xfId="2" applyFont="1" applyFill="1" applyBorder="1" applyAlignment="1" applyProtection="1">
      <alignment vertical="center"/>
      <protection locked="0"/>
    </xf>
    <xf numFmtId="0" fontId="1" fillId="12" borderId="1" xfId="0" applyFont="1" applyFill="1" applyBorder="1" applyAlignment="1">
      <alignment vertical="center" wrapText="1"/>
    </xf>
    <xf numFmtId="0" fontId="1" fillId="12" borderId="1" xfId="0" applyFont="1" applyFill="1" applyBorder="1" applyAlignment="1" applyProtection="1">
      <alignment vertical="center" wrapText="1"/>
      <protection locked="0"/>
    </xf>
    <xf numFmtId="9" fontId="1" fillId="12" borderId="15" xfId="5" applyFont="1" applyFill="1" applyBorder="1" applyAlignment="1" applyProtection="1">
      <alignment horizontal="center" vertical="center" wrapText="1"/>
    </xf>
    <xf numFmtId="0" fontId="1" fillId="12" borderId="15" xfId="0" applyFont="1" applyFill="1" applyBorder="1" applyAlignment="1">
      <alignment horizontal="center" vertical="center" wrapText="1"/>
    </xf>
    <xf numFmtId="9" fontId="1" fillId="12" borderId="15" xfId="7" applyNumberFormat="1" applyFont="1" applyFill="1" applyBorder="1" applyAlignment="1" applyProtection="1">
      <alignment horizontal="center" vertical="center" wrapText="1"/>
    </xf>
    <xf numFmtId="0" fontId="1" fillId="12" borderId="15" xfId="0" applyFont="1" applyFill="1" applyBorder="1" applyAlignment="1">
      <alignment horizontal="justify" vertical="center" wrapText="1"/>
    </xf>
    <xf numFmtId="0" fontId="1" fillId="12" borderId="15" xfId="0" applyFont="1" applyFill="1" applyBorder="1" applyAlignment="1">
      <alignment horizontal="left" vertical="center" wrapText="1"/>
    </xf>
    <xf numFmtId="0" fontId="0" fillId="12" borderId="39" xfId="0" applyFill="1" applyBorder="1" applyAlignment="1">
      <alignment horizontal="center" vertical="center" wrapText="1"/>
    </xf>
    <xf numFmtId="9" fontId="28" fillId="12" borderId="15" xfId="5" applyFont="1" applyFill="1" applyBorder="1" applyAlignment="1" applyProtection="1">
      <alignment horizontal="center" vertical="center" wrapText="1"/>
    </xf>
    <xf numFmtId="0" fontId="28" fillId="12" borderId="15" xfId="0" applyFont="1" applyFill="1" applyBorder="1" applyAlignment="1">
      <alignment horizontal="center" vertical="center" wrapText="1"/>
    </xf>
    <xf numFmtId="14" fontId="13" fillId="12" borderId="36" xfId="8" applyNumberFormat="1" applyFont="1" applyFill="1" applyBorder="1" applyAlignment="1">
      <alignment horizontal="center" vertical="center" wrapText="1"/>
    </xf>
    <xf numFmtId="0" fontId="1" fillId="12" borderId="16" xfId="0" applyFont="1" applyFill="1" applyBorder="1" applyAlignment="1" applyProtection="1">
      <alignment vertical="center" wrapText="1"/>
      <protection locked="0"/>
    </xf>
    <xf numFmtId="0" fontId="1" fillId="12" borderId="14" xfId="0" applyFont="1" applyFill="1" applyBorder="1" applyAlignment="1" applyProtection="1">
      <alignment horizontal="center" vertical="center" wrapText="1"/>
      <protection locked="0"/>
    </xf>
    <xf numFmtId="0" fontId="1" fillId="12" borderId="15" xfId="7" applyFont="1" applyFill="1" applyBorder="1" applyAlignment="1" applyProtection="1">
      <alignment horizontal="center" vertical="center" wrapText="1"/>
      <protection locked="0"/>
    </xf>
    <xf numFmtId="9" fontId="1" fillId="12" borderId="15" xfId="0" applyNumberFormat="1" applyFont="1" applyFill="1" applyBorder="1" applyAlignment="1" applyProtection="1">
      <alignment horizontal="center" vertical="center" wrapText="1"/>
      <protection locked="0"/>
    </xf>
    <xf numFmtId="0" fontId="1" fillId="12" borderId="1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25" fillId="12" borderId="0" xfId="2" applyFont="1" applyFill="1" applyProtection="1">
      <protection locked="0"/>
    </xf>
    <xf numFmtId="0" fontId="25" fillId="12" borderId="0" xfId="2" applyFont="1" applyFill="1" applyAlignment="1" applyProtection="1">
      <alignment horizontal="center"/>
      <protection locked="0"/>
    </xf>
    <xf numFmtId="0" fontId="25" fillId="12" borderId="0" xfId="2" applyFont="1" applyFill="1" applyAlignment="1" applyProtection="1">
      <alignment horizontal="center" vertical="center"/>
      <protection locked="0"/>
    </xf>
    <xf numFmtId="0" fontId="1" fillId="12" borderId="1" xfId="7" applyFont="1" applyFill="1" applyBorder="1" applyAlignment="1" applyProtection="1">
      <alignment horizontal="justify" vertical="center" wrapText="1"/>
    </xf>
    <xf numFmtId="0" fontId="1" fillId="12" borderId="0" xfId="10" applyFont="1" applyFill="1" applyProtection="1">
      <protection locked="0"/>
    </xf>
    <xf numFmtId="0" fontId="1" fillId="12" borderId="1" xfId="7" applyFont="1" applyFill="1" applyBorder="1" applyAlignment="1" applyProtection="1">
      <alignment horizontal="justify" vertical="center" wrapText="1"/>
      <protection locked="0"/>
    </xf>
    <xf numFmtId="0" fontId="1" fillId="12" borderId="13" xfId="7" applyFont="1" applyFill="1" applyBorder="1" applyAlignment="1" applyProtection="1">
      <alignment horizontal="justify" vertical="center" wrapText="1"/>
      <protection locked="0"/>
    </xf>
    <xf numFmtId="0" fontId="1" fillId="12" borderId="13" xfId="3" applyFont="1" applyFill="1" applyBorder="1" applyAlignment="1">
      <alignment vertical="center" wrapText="1"/>
    </xf>
    <xf numFmtId="0" fontId="1" fillId="12" borderId="12" xfId="10" applyFont="1" applyFill="1" applyBorder="1" applyAlignment="1" applyProtection="1">
      <alignment horizontal="center" vertical="center"/>
      <protection locked="0"/>
    </xf>
    <xf numFmtId="9" fontId="13" fillId="12" borderId="1" xfId="0" applyNumberFormat="1" applyFont="1" applyFill="1" applyBorder="1" applyAlignment="1">
      <alignment horizontal="center" vertical="center" wrapText="1"/>
    </xf>
    <xf numFmtId="0" fontId="1" fillId="12" borderId="1" xfId="0" applyFont="1" applyFill="1" applyBorder="1" applyAlignment="1" applyProtection="1">
      <alignment horizontal="justify" vertical="center" wrapText="1"/>
      <protection locked="0"/>
    </xf>
    <xf numFmtId="0" fontId="1" fillId="12" borderId="1" xfId="2" applyFont="1" applyFill="1" applyBorder="1" applyAlignment="1" applyProtection="1">
      <alignment horizontal="justify" vertical="center" wrapText="1"/>
      <protection locked="0"/>
    </xf>
    <xf numFmtId="0" fontId="13" fillId="12" borderId="12" xfId="0" applyFont="1" applyFill="1" applyBorder="1" applyAlignment="1">
      <alignment horizontal="justify" vertical="center" wrapText="1"/>
    </xf>
    <xf numFmtId="9" fontId="13" fillId="12" borderId="1" xfId="5" applyFont="1" applyFill="1" applyBorder="1" applyAlignment="1" applyProtection="1">
      <alignment horizontal="center" vertical="center" wrapText="1"/>
    </xf>
    <xf numFmtId="0" fontId="13" fillId="12" borderId="1" xfId="0" applyFont="1" applyFill="1" applyBorder="1" applyAlignment="1">
      <alignment horizontal="center" vertical="center" wrapText="1"/>
    </xf>
    <xf numFmtId="0" fontId="1" fillId="12" borderId="12" xfId="0" applyFont="1" applyFill="1" applyBorder="1" applyAlignment="1" applyProtection="1">
      <alignment horizontal="center" vertical="center"/>
      <protection locked="0"/>
    </xf>
    <xf numFmtId="9" fontId="1" fillId="12" borderId="1" xfId="8" applyNumberFormat="1" applyFont="1" applyFill="1" applyBorder="1" applyAlignment="1">
      <alignment horizontal="center" vertical="center" wrapText="1"/>
    </xf>
    <xf numFmtId="0" fontId="1" fillId="12" borderId="14" xfId="10" applyFont="1" applyFill="1" applyBorder="1" applyAlignment="1" applyProtection="1">
      <alignment horizontal="center" vertical="center"/>
      <protection locked="0"/>
    </xf>
    <xf numFmtId="0" fontId="1" fillId="12" borderId="15" xfId="0" applyFont="1" applyFill="1" applyBorder="1" applyAlignment="1" applyProtection="1">
      <alignment horizontal="justify" vertical="center" wrapText="1"/>
      <protection locked="0"/>
    </xf>
    <xf numFmtId="0" fontId="1" fillId="12" borderId="15" xfId="2" applyFont="1" applyFill="1" applyBorder="1" applyAlignment="1" applyProtection="1">
      <alignment horizontal="justify" vertical="center" wrapText="1"/>
      <protection locked="0"/>
    </xf>
    <xf numFmtId="0" fontId="1" fillId="12" borderId="16" xfId="2" applyFont="1" applyFill="1" applyBorder="1" applyAlignment="1" applyProtection="1">
      <alignment horizontal="center" vertical="center"/>
      <protection locked="0"/>
    </xf>
    <xf numFmtId="0" fontId="14" fillId="0" borderId="17" xfId="0" applyFont="1" applyBorder="1" applyAlignment="1">
      <alignment horizontal="center" vertical="center" wrapText="1"/>
    </xf>
    <xf numFmtId="0" fontId="14" fillId="12" borderId="1"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center" vertical="center" wrapText="1"/>
      <protection locked="0"/>
    </xf>
    <xf numFmtId="0" fontId="14" fillId="12" borderId="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xf>
    <xf numFmtId="0" fontId="1" fillId="0" borderId="3" xfId="0" applyFont="1" applyBorder="1" applyAlignment="1">
      <alignment horizontal="center" vertical="center" wrapText="1"/>
    </xf>
    <xf numFmtId="14" fontId="13" fillId="0" borderId="3" xfId="3" applyNumberFormat="1" applyFont="1" applyBorder="1" applyAlignment="1">
      <alignment horizontal="center" vertical="center" wrapText="1"/>
    </xf>
    <xf numFmtId="0" fontId="14" fillId="0" borderId="12" xfId="0" applyFont="1" applyBorder="1" applyAlignment="1">
      <alignment horizontal="center" vertical="center" wrapText="1"/>
    </xf>
    <xf numFmtId="0" fontId="13" fillId="12" borderId="1" xfId="0" applyFont="1" applyFill="1" applyBorder="1" applyAlignment="1" applyProtection="1">
      <alignment vertical="center" wrapText="1"/>
      <protection locked="0"/>
    </xf>
    <xf numFmtId="0" fontId="13" fillId="12" borderId="1" xfId="0"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protection locked="0"/>
    </xf>
    <xf numFmtId="14" fontId="13" fillId="12" borderId="1" xfId="0" applyNumberFormat="1" applyFont="1" applyFill="1" applyBorder="1" applyAlignment="1">
      <alignment horizontal="center" vertical="center" wrapText="1"/>
    </xf>
    <xf numFmtId="0" fontId="13" fillId="12" borderId="1" xfId="0" applyFont="1" applyFill="1" applyBorder="1" applyAlignment="1">
      <alignment vertical="center" wrapText="1"/>
    </xf>
    <xf numFmtId="0" fontId="13" fillId="12" borderId="13" xfId="0" applyFont="1" applyFill="1" applyBorder="1" applyAlignment="1">
      <alignment horizontal="center" vertical="center" wrapText="1"/>
    </xf>
    <xf numFmtId="0" fontId="13" fillId="12" borderId="1" xfId="3" applyFont="1" applyFill="1" applyBorder="1" applyAlignment="1">
      <alignment horizontal="center" vertical="center" wrapText="1"/>
    </xf>
    <xf numFmtId="14" fontId="13" fillId="12" borderId="1" xfId="3"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xf>
    <xf numFmtId="0" fontId="1" fillId="12" borderId="1" xfId="6" applyFont="1" applyFill="1" applyBorder="1" applyAlignment="1">
      <alignment horizontal="center" vertical="center" wrapText="1"/>
    </xf>
    <xf numFmtId="14" fontId="1" fillId="12" borderId="3" xfId="3" applyNumberFormat="1" applyFont="1" applyFill="1" applyBorder="1" applyAlignment="1">
      <alignment horizontal="center" vertical="center" wrapText="1"/>
    </xf>
    <xf numFmtId="0" fontId="1" fillId="12" borderId="1" xfId="3" applyFont="1" applyFill="1" applyBorder="1" applyAlignment="1">
      <alignment horizontal="justify" vertical="center" wrapText="1"/>
    </xf>
    <xf numFmtId="0" fontId="1" fillId="12" borderId="1" xfId="3" applyFont="1" applyFill="1" applyBorder="1" applyAlignment="1">
      <alignment horizontal="left" vertical="center" wrapText="1"/>
    </xf>
    <xf numFmtId="0" fontId="13" fillId="12" borderId="1" xfId="3" applyFont="1" applyFill="1" applyBorder="1" applyAlignment="1">
      <alignment horizontal="left" vertical="center" wrapText="1"/>
    </xf>
    <xf numFmtId="0" fontId="13" fillId="12" borderId="1" xfId="3" applyFont="1" applyFill="1" applyBorder="1" applyAlignment="1">
      <alignment vertical="center" wrapText="1"/>
    </xf>
    <xf numFmtId="0" fontId="1" fillId="12" borderId="15" xfId="3" applyFont="1" applyFill="1" applyBorder="1" applyAlignment="1">
      <alignment horizontal="center" vertical="center" wrapText="1"/>
    </xf>
    <xf numFmtId="14" fontId="1" fillId="12" borderId="36" xfId="3" applyNumberFormat="1" applyFont="1" applyFill="1" applyBorder="1" applyAlignment="1">
      <alignment horizontal="center" vertical="center" wrapText="1"/>
    </xf>
    <xf numFmtId="14" fontId="13" fillId="12" borderId="13" xfId="3" applyNumberFormat="1" applyFont="1" applyFill="1" applyBorder="1" applyAlignment="1">
      <alignment horizontal="center" vertical="center" wrapText="1"/>
    </xf>
    <xf numFmtId="164" fontId="1" fillId="12" borderId="13" xfId="8" applyNumberFormat="1" applyFont="1" applyFill="1" applyBorder="1" applyAlignment="1">
      <alignment horizontal="center" vertical="center" wrapText="1"/>
    </xf>
    <xf numFmtId="0" fontId="13" fillId="12" borderId="1" xfId="10" applyFont="1" applyFill="1" applyBorder="1" applyAlignment="1">
      <alignment horizontal="center" vertical="center" wrapText="1"/>
    </xf>
    <xf numFmtId="14" fontId="13" fillId="12" borderId="3" xfId="3" applyNumberFormat="1" applyFont="1" applyFill="1" applyBorder="1" applyAlignment="1">
      <alignment horizontal="center" vertical="center" wrapText="1"/>
    </xf>
    <xf numFmtId="0" fontId="13" fillId="12" borderId="1" xfId="6" applyFont="1" applyFill="1" applyBorder="1" applyAlignment="1">
      <alignment horizontal="center" vertical="center" wrapText="1"/>
    </xf>
    <xf numFmtId="0" fontId="13" fillId="12" borderId="1" xfId="8" applyFont="1" applyFill="1" applyBorder="1" applyAlignment="1">
      <alignment horizontal="center" vertical="center" wrapText="1"/>
    </xf>
    <xf numFmtId="15" fontId="13" fillId="12" borderId="1" xfId="8" applyNumberFormat="1" applyFont="1" applyFill="1" applyBorder="1" applyAlignment="1">
      <alignment horizontal="center" vertical="center" wrapText="1"/>
    </xf>
    <xf numFmtId="14" fontId="13" fillId="12" borderId="13" xfId="8" applyNumberFormat="1" applyFont="1" applyFill="1" applyBorder="1" applyAlignment="1">
      <alignment horizontal="center" vertical="center" wrapText="1"/>
    </xf>
    <xf numFmtId="164" fontId="13" fillId="12" borderId="13" xfId="8" applyNumberFormat="1" applyFont="1" applyFill="1" applyBorder="1" applyAlignment="1">
      <alignment horizontal="center" vertical="center" wrapText="1"/>
    </xf>
    <xf numFmtId="0" fontId="13" fillId="12" borderId="1" xfId="0" applyFont="1" applyFill="1" applyBorder="1" applyAlignment="1">
      <alignment horizontal="justify" vertical="center" wrapText="1"/>
    </xf>
    <xf numFmtId="164" fontId="13" fillId="12" borderId="1" xfId="8" applyNumberFormat="1" applyFont="1" applyFill="1" applyBorder="1" applyAlignment="1">
      <alignment horizontal="center" vertical="center" wrapText="1"/>
    </xf>
    <xf numFmtId="0" fontId="13" fillId="12" borderId="15" xfId="0" applyFont="1" applyFill="1" applyBorder="1" applyAlignment="1">
      <alignment horizontal="center" vertical="center" wrapText="1"/>
    </xf>
    <xf numFmtId="15" fontId="13" fillId="12" borderId="15" xfId="0" applyNumberFormat="1" applyFont="1" applyFill="1" applyBorder="1" applyAlignment="1">
      <alignment horizontal="center" vertical="center" wrapText="1"/>
    </xf>
    <xf numFmtId="14" fontId="13" fillId="12" borderId="36" xfId="3" applyNumberFormat="1" applyFont="1" applyFill="1" applyBorder="1" applyAlignment="1">
      <alignment horizontal="center" vertical="center" wrapText="1"/>
    </xf>
    <xf numFmtId="14" fontId="13" fillId="12" borderId="16" xfId="0" applyNumberFormat="1" applyFont="1" applyFill="1" applyBorder="1" applyAlignment="1">
      <alignment horizontal="center" vertical="center" wrapText="1"/>
    </xf>
    <xf numFmtId="14" fontId="1" fillId="0" borderId="1" xfId="6" applyNumberFormat="1" applyFont="1" applyBorder="1" applyAlignment="1">
      <alignment horizontal="center" vertical="center" wrapText="1"/>
    </xf>
    <xf numFmtId="0" fontId="0" fillId="12" borderId="0" xfId="0" applyFill="1"/>
    <xf numFmtId="14" fontId="2" fillId="12" borderId="0" xfId="0" applyNumberFormat="1" applyFont="1" applyFill="1" applyAlignment="1">
      <alignment vertical="center"/>
    </xf>
    <xf numFmtId="0" fontId="0" fillId="12" borderId="0" xfId="0" applyFill="1" applyAlignment="1">
      <alignment wrapText="1"/>
    </xf>
    <xf numFmtId="0" fontId="2" fillId="12" borderId="0" xfId="0" applyFont="1" applyFill="1"/>
    <xf numFmtId="0" fontId="30" fillId="25" borderId="65" xfId="0" applyFont="1" applyFill="1" applyBorder="1" applyAlignment="1">
      <alignment horizontal="center" vertical="center"/>
    </xf>
    <xf numFmtId="0" fontId="33" fillId="12" borderId="0" xfId="0" applyFont="1" applyFill="1"/>
    <xf numFmtId="0" fontId="1" fillId="0" borderId="5" xfId="3" applyFont="1" applyBorder="1" applyAlignment="1">
      <alignment horizontal="justify" vertical="center" wrapText="1"/>
    </xf>
    <xf numFmtId="0" fontId="13" fillId="12" borderId="1" xfId="6" applyFont="1" applyFill="1" applyBorder="1" applyAlignment="1">
      <alignment horizontal="justify" vertical="center" wrapText="1"/>
    </xf>
    <xf numFmtId="14" fontId="13" fillId="12" borderId="1" xfId="6" applyNumberFormat="1" applyFont="1" applyFill="1" applyBorder="1" applyAlignment="1">
      <alignment horizontal="center" vertical="center" wrapText="1"/>
    </xf>
    <xf numFmtId="0" fontId="13" fillId="12" borderId="1" xfId="10" applyFont="1" applyFill="1" applyBorder="1" applyAlignment="1">
      <alignment vertical="center" wrapText="1"/>
    </xf>
    <xf numFmtId="0" fontId="13" fillId="12" borderId="1" xfId="3" applyFont="1" applyFill="1" applyBorder="1" applyAlignment="1">
      <alignment horizontal="justify" vertical="center" wrapText="1"/>
    </xf>
    <xf numFmtId="15" fontId="13" fillId="12" borderId="1" xfId="6" applyNumberFormat="1" applyFont="1" applyFill="1" applyBorder="1" applyAlignment="1">
      <alignment horizontal="center" vertical="center" wrapText="1"/>
    </xf>
    <xf numFmtId="14" fontId="2" fillId="12" borderId="0" xfId="0" applyNumberFormat="1" applyFont="1" applyFill="1" applyAlignment="1">
      <alignment vertical="center" wrapText="1"/>
    </xf>
    <xf numFmtId="0" fontId="13" fillId="12" borderId="5" xfId="0" applyFont="1" applyFill="1" applyBorder="1" applyAlignment="1">
      <alignment horizontal="center" vertical="center" wrapText="1"/>
    </xf>
    <xf numFmtId="14" fontId="13" fillId="12" borderId="4" xfId="3" applyNumberFormat="1" applyFont="1" applyFill="1" applyBorder="1" applyAlignment="1">
      <alignment horizontal="center" vertical="center" wrapText="1"/>
    </xf>
    <xf numFmtId="9" fontId="1" fillId="0" borderId="0" xfId="10" applyNumberFormat="1" applyFont="1" applyAlignment="1" applyProtection="1">
      <alignment horizontal="center" vertical="center"/>
      <protection locked="0"/>
    </xf>
    <xf numFmtId="14" fontId="13" fillId="12" borderId="4" xfId="0" applyNumberFormat="1" applyFont="1" applyFill="1" applyBorder="1" applyAlignment="1">
      <alignment horizontal="center" vertical="center" wrapText="1"/>
    </xf>
    <xf numFmtId="14" fontId="13" fillId="12" borderId="4" xfId="10" applyNumberFormat="1" applyFont="1" applyFill="1" applyBorder="1" applyAlignment="1">
      <alignment horizontal="center" vertical="center" wrapText="1"/>
    </xf>
    <xf numFmtId="0" fontId="13" fillId="12" borderId="3" xfId="7" applyFont="1" applyFill="1" applyBorder="1" applyAlignment="1" applyProtection="1">
      <alignment horizontal="center" vertical="center" wrapText="1"/>
    </xf>
    <xf numFmtId="14" fontId="13" fillId="12" borderId="4" xfId="8" applyNumberFormat="1" applyFont="1" applyFill="1" applyBorder="1" applyAlignment="1">
      <alignment horizontal="center" vertical="center" wrapText="1"/>
    </xf>
    <xf numFmtId="14" fontId="13" fillId="12" borderId="13" xfId="10" applyNumberFormat="1" applyFont="1" applyFill="1" applyBorder="1" applyAlignment="1">
      <alignment horizontal="center" vertical="center" wrapText="1"/>
    </xf>
    <xf numFmtId="0" fontId="3" fillId="0" borderId="1" xfId="7" applyFont="1" applyFill="1" applyBorder="1" applyAlignment="1" applyProtection="1">
      <alignment horizontal="center" vertical="center" wrapText="1"/>
    </xf>
    <xf numFmtId="0" fontId="26" fillId="0" borderId="0" xfId="2" applyFont="1" applyProtection="1">
      <protection locked="0"/>
    </xf>
    <xf numFmtId="0" fontId="17" fillId="0" borderId="1" xfId="7" applyFill="1" applyBorder="1" applyAlignment="1" applyProtection="1">
      <alignment horizontal="center" vertical="center" wrapText="1"/>
    </xf>
    <xf numFmtId="14" fontId="1" fillId="12" borderId="56" xfId="0" applyNumberFormat="1" applyFont="1" applyFill="1" applyBorder="1" applyAlignment="1">
      <alignment horizontal="center" vertical="center" wrapText="1"/>
    </xf>
    <xf numFmtId="0" fontId="17" fillId="0" borderId="15" xfId="7" applyBorder="1" applyAlignment="1">
      <alignment horizontal="center" vertical="center" wrapText="1"/>
    </xf>
    <xf numFmtId="14" fontId="1" fillId="12" borderId="31" xfId="3" applyNumberFormat="1" applyFont="1" applyFill="1" applyBorder="1" applyAlignment="1">
      <alignment horizontal="center" vertical="center" wrapText="1"/>
    </xf>
    <xf numFmtId="0" fontId="3" fillId="0" borderId="13" xfId="7" applyFont="1" applyFill="1" applyBorder="1" applyAlignment="1" applyProtection="1">
      <alignment horizontal="center" vertical="center" wrapText="1"/>
    </xf>
    <xf numFmtId="14" fontId="1" fillId="12" borderId="1" xfId="0" applyNumberFormat="1" applyFont="1" applyFill="1" applyBorder="1" applyAlignment="1">
      <alignment horizontal="center" vertical="center" wrapText="1"/>
    </xf>
    <xf numFmtId="14" fontId="1" fillId="0" borderId="5" xfId="7" applyNumberFormat="1" applyFont="1" applyFill="1" applyBorder="1" applyAlignment="1" applyProtection="1">
      <alignment horizontal="center" vertical="center" wrapText="1"/>
    </xf>
    <xf numFmtId="165" fontId="1" fillId="12" borderId="1" xfId="5" applyNumberFormat="1" applyFont="1" applyFill="1" applyBorder="1" applyAlignment="1" applyProtection="1">
      <alignment horizontal="center" vertical="center" wrapText="1"/>
    </xf>
    <xf numFmtId="165" fontId="1" fillId="12" borderId="1" xfId="3" applyNumberFormat="1" applyFont="1" applyFill="1" applyBorder="1" applyAlignment="1">
      <alignment horizontal="center" vertical="center" wrapText="1"/>
    </xf>
    <xf numFmtId="165" fontId="1" fillId="12" borderId="1" xfId="4" applyNumberFormat="1" applyFont="1" applyFill="1" applyBorder="1" applyAlignment="1" applyProtection="1">
      <alignment horizontal="center" vertical="center" wrapText="1"/>
    </xf>
    <xf numFmtId="0" fontId="13" fillId="0" borderId="1" xfId="6" applyFont="1" applyBorder="1" applyAlignment="1">
      <alignment horizontal="center" vertical="center" wrapText="1"/>
    </xf>
    <xf numFmtId="0" fontId="13" fillId="0" borderId="15" xfId="3" applyFont="1" applyBorder="1" applyAlignment="1">
      <alignment horizontal="center" vertical="center" wrapText="1"/>
    </xf>
    <xf numFmtId="0" fontId="3" fillId="12" borderId="1" xfId="10" applyFont="1" applyFill="1" applyBorder="1" applyAlignment="1">
      <alignment horizontal="center" vertical="center"/>
    </xf>
    <xf numFmtId="0" fontId="3" fillId="0" borderId="1" xfId="10" applyFont="1" applyBorder="1" applyAlignment="1">
      <alignment horizontal="center" vertical="center"/>
    </xf>
    <xf numFmtId="14" fontId="13" fillId="12" borderId="4" xfId="0" applyNumberFormat="1" applyFont="1" applyFill="1" applyBorder="1" applyAlignment="1">
      <alignment horizontal="justify" vertical="center" wrapText="1"/>
    </xf>
    <xf numFmtId="9" fontId="1" fillId="0" borderId="1" xfId="1" applyFont="1" applyFill="1" applyBorder="1" applyAlignment="1" applyProtection="1">
      <alignment horizontal="center" vertical="center" wrapText="1"/>
    </xf>
    <xf numFmtId="0" fontId="34" fillId="0" borderId="10" xfId="0" applyFont="1" applyBorder="1" applyAlignment="1">
      <alignment vertical="center"/>
    </xf>
    <xf numFmtId="0" fontId="34" fillId="12" borderId="47" xfId="0" applyFont="1" applyFill="1" applyBorder="1" applyAlignment="1">
      <alignment horizontal="center"/>
    </xf>
    <xf numFmtId="0" fontId="34" fillId="12" borderId="51" xfId="0" applyFont="1" applyFill="1" applyBorder="1" applyAlignment="1">
      <alignment horizontal="center"/>
    </xf>
    <xf numFmtId="0" fontId="34" fillId="0" borderId="48" xfId="0" applyFont="1" applyBorder="1" applyAlignment="1">
      <alignment horizontal="left" vertical="center"/>
    </xf>
    <xf numFmtId="0" fontId="34" fillId="0" borderId="0" xfId="10" applyFont="1" applyProtection="1">
      <protection locked="0"/>
    </xf>
    <xf numFmtId="0" fontId="34" fillId="0" borderId="1" xfId="0" applyFont="1" applyBorder="1" applyAlignment="1">
      <alignment vertical="center"/>
    </xf>
    <xf numFmtId="0" fontId="34" fillId="12" borderId="40" xfId="0" applyFont="1" applyFill="1" applyBorder="1" applyAlignment="1">
      <alignment horizontal="center"/>
    </xf>
    <xf numFmtId="0" fontId="34" fillId="12" borderId="29" xfId="0" applyFont="1" applyFill="1" applyBorder="1" applyAlignment="1">
      <alignment horizontal="center"/>
    </xf>
    <xf numFmtId="0" fontId="34" fillId="0" borderId="3" xfId="0" applyFont="1" applyBorder="1" applyAlignment="1">
      <alignment horizontal="left" vertical="center"/>
    </xf>
    <xf numFmtId="0" fontId="34" fillId="12" borderId="46" xfId="0" applyFont="1" applyFill="1" applyBorder="1" applyAlignment="1">
      <alignment horizontal="center"/>
    </xf>
    <xf numFmtId="0" fontId="34" fillId="12" borderId="30" xfId="0" applyFont="1" applyFill="1" applyBorder="1" applyAlignment="1">
      <alignment horizontal="center"/>
    </xf>
    <xf numFmtId="0" fontId="11" fillId="0" borderId="36" xfId="0" applyFont="1" applyBorder="1" applyAlignment="1">
      <alignment horizontal="center" vertical="center"/>
    </xf>
    <xf numFmtId="0" fontId="11" fillId="0" borderId="38" xfId="0" applyFont="1" applyBorder="1" applyAlignment="1">
      <alignment horizontal="center" vertical="center"/>
    </xf>
    <xf numFmtId="0" fontId="11" fillId="0" borderId="56" xfId="0" applyFont="1" applyBorder="1" applyAlignment="1">
      <alignment horizontal="center" vertical="center"/>
    </xf>
    <xf numFmtId="0" fontId="11" fillId="22" borderId="12"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22" borderId="13" xfId="0" applyFont="1" applyFill="1" applyBorder="1" applyAlignment="1">
      <alignment horizontal="center" vertical="center" wrapText="1"/>
    </xf>
    <xf numFmtId="0" fontId="11" fillId="18" borderId="9" xfId="0" applyFont="1" applyFill="1" applyBorder="1" applyAlignment="1">
      <alignment horizontal="center" vertical="center" wrapText="1"/>
    </xf>
    <xf numFmtId="0" fontId="11" fillId="18" borderId="10" xfId="0" applyFont="1" applyFill="1" applyBorder="1" applyAlignment="1">
      <alignment horizontal="center" vertical="center" wrapText="1"/>
    </xf>
    <xf numFmtId="0" fontId="11" fillId="18" borderId="11" xfId="0" applyFont="1" applyFill="1" applyBorder="1" applyAlignment="1">
      <alignment horizontal="center" vertical="center" wrapText="1"/>
    </xf>
    <xf numFmtId="0" fontId="11" fillId="22" borderId="12" xfId="0" applyFont="1" applyFill="1" applyBorder="1" applyAlignment="1" applyProtection="1">
      <alignment horizontal="center" vertical="center" wrapText="1"/>
      <protection locked="0"/>
    </xf>
    <xf numFmtId="0" fontId="11" fillId="22" borderId="1" xfId="0" applyFont="1" applyFill="1" applyBorder="1" applyAlignment="1" applyProtection="1">
      <alignment horizontal="center" vertical="center" wrapText="1"/>
      <protection locked="0"/>
    </xf>
    <xf numFmtId="0" fontId="11" fillId="22" borderId="13" xfId="0" applyFont="1" applyFill="1" applyBorder="1" applyAlignment="1" applyProtection="1">
      <alignment horizontal="center" vertical="center" wrapText="1"/>
      <protection locked="0"/>
    </xf>
    <xf numFmtId="0" fontId="11" fillId="18" borderId="9" xfId="0" applyFont="1" applyFill="1" applyBorder="1" applyAlignment="1" applyProtection="1">
      <alignment horizontal="center" vertical="center" wrapText="1"/>
      <protection locked="0"/>
    </xf>
    <xf numFmtId="0" fontId="11" fillId="18" borderId="10" xfId="0" applyFont="1" applyFill="1" applyBorder="1" applyAlignment="1" applyProtection="1">
      <alignment horizontal="center" vertical="center" wrapText="1"/>
      <protection locked="0"/>
    </xf>
    <xf numFmtId="0" fontId="11" fillId="8" borderId="48" xfId="0" applyFont="1" applyFill="1" applyBorder="1" applyAlignment="1" applyProtection="1">
      <alignment horizontal="center" vertical="center" wrapText="1"/>
      <protection locked="0"/>
    </xf>
    <xf numFmtId="0" fontId="11" fillId="18" borderId="11" xfId="0" applyFont="1" applyFill="1" applyBorder="1" applyAlignment="1" applyProtection="1">
      <alignment horizontal="center" vertical="center" wrapText="1"/>
      <protection locked="0"/>
    </xf>
    <xf numFmtId="0" fontId="11" fillId="6" borderId="12"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3" xfId="0" applyFont="1" applyFill="1" applyBorder="1" applyAlignment="1" applyProtection="1">
      <alignment horizontal="center" vertical="center" wrapText="1"/>
      <protection locked="0"/>
    </xf>
    <xf numFmtId="0" fontId="34" fillId="0" borderId="12" xfId="0" applyFont="1" applyBorder="1" applyAlignment="1">
      <alignment horizontal="center" vertical="center" wrapText="1"/>
    </xf>
    <xf numFmtId="0" fontId="35" fillId="12" borderId="1" xfId="6" applyFont="1" applyFill="1" applyBorder="1" applyAlignment="1">
      <alignment horizontal="justify" vertical="center" wrapText="1"/>
    </xf>
    <xf numFmtId="0" fontId="35" fillId="12" borderId="1" xfId="0" applyFont="1" applyFill="1" applyBorder="1" applyAlignment="1">
      <alignment horizontal="center" vertical="center" wrapText="1"/>
    </xf>
    <xf numFmtId="14" fontId="35" fillId="12" borderId="1" xfId="8" applyNumberFormat="1" applyFont="1" applyFill="1" applyBorder="1" applyAlignment="1">
      <alignment horizontal="center" vertical="center" wrapText="1"/>
    </xf>
    <xf numFmtId="14" fontId="35" fillId="12" borderId="1" xfId="0" applyNumberFormat="1" applyFont="1" applyFill="1" applyBorder="1" applyAlignment="1">
      <alignment horizontal="center" vertical="center" wrapText="1"/>
    </xf>
    <xf numFmtId="0" fontId="34" fillId="0" borderId="5" xfId="10" applyFont="1" applyBorder="1" applyAlignment="1">
      <alignment horizontal="justify" vertical="center" wrapText="1"/>
    </xf>
    <xf numFmtId="9" fontId="34" fillId="0" borderId="1" xfId="10" applyNumberFormat="1" applyFont="1" applyBorder="1" applyAlignment="1">
      <alignment horizontal="center" vertical="center"/>
    </xf>
    <xf numFmtId="0" fontId="34" fillId="0" borderId="1" xfId="10" applyFont="1" applyBorder="1" applyAlignment="1">
      <alignment vertical="center" wrapText="1"/>
    </xf>
    <xf numFmtId="14" fontId="34" fillId="0" borderId="12" xfId="10" applyNumberFormat="1" applyFont="1" applyBorder="1" applyAlignment="1">
      <alignment horizontal="center" vertical="center"/>
    </xf>
    <xf numFmtId="0" fontId="34" fillId="0" borderId="13" xfId="10" applyFont="1" applyBorder="1" applyAlignment="1">
      <alignment vertical="center" wrapText="1"/>
    </xf>
    <xf numFmtId="0" fontId="34" fillId="0" borderId="1" xfId="7" applyFont="1" applyFill="1" applyBorder="1" applyAlignment="1" applyProtection="1">
      <alignment horizontal="center" vertical="center" wrapText="1"/>
    </xf>
    <xf numFmtId="0" fontId="34" fillId="0" borderId="1" xfId="10" applyFont="1" applyBorder="1" applyAlignment="1">
      <alignment horizontal="justify" vertical="center" wrapText="1"/>
    </xf>
    <xf numFmtId="0" fontId="34" fillId="0" borderId="1" xfId="10" applyFont="1" applyBorder="1" applyAlignment="1">
      <alignment horizontal="center" vertical="center" wrapText="1"/>
    </xf>
    <xf numFmtId="0" fontId="34" fillId="0" borderId="13" xfId="10" applyFont="1" applyBorder="1" applyAlignment="1">
      <alignment horizontal="center" vertical="center"/>
    </xf>
    <xf numFmtId="9" fontId="34" fillId="0" borderId="1" xfId="10" applyNumberFormat="1" applyFont="1" applyBorder="1" applyAlignment="1">
      <alignment horizontal="center" vertical="center" wrapText="1"/>
    </xf>
    <xf numFmtId="0" fontId="34" fillId="0" borderId="1" xfId="10" applyFont="1" applyBorder="1" applyAlignment="1">
      <alignment horizontal="center" vertical="center"/>
    </xf>
    <xf numFmtId="14" fontId="34" fillId="0" borderId="1" xfId="0" applyNumberFormat="1" applyFont="1" applyBorder="1" applyAlignment="1">
      <alignment horizontal="left" vertical="center" wrapText="1"/>
    </xf>
    <xf numFmtId="9" fontId="34" fillId="0" borderId="1" xfId="1" applyFont="1" applyFill="1" applyBorder="1" applyAlignment="1" applyProtection="1">
      <alignment horizontal="center" vertical="center" wrapText="1"/>
    </xf>
    <xf numFmtId="0" fontId="34" fillId="0" borderId="1" xfId="7" applyFont="1" applyFill="1" applyBorder="1" applyAlignment="1" applyProtection="1">
      <alignment horizontal="left" vertical="center" wrapText="1"/>
    </xf>
    <xf numFmtId="14" fontId="34" fillId="0" borderId="12" xfId="10" applyNumberFormat="1" applyFont="1" applyBorder="1" applyAlignment="1" applyProtection="1">
      <alignment horizontal="center" vertical="center"/>
      <protection locked="0"/>
    </xf>
    <xf numFmtId="0" fontId="34" fillId="0" borderId="1" xfId="10" applyFont="1" applyBorder="1" applyAlignment="1" applyProtection="1">
      <alignment horizontal="center" vertical="center"/>
      <protection locked="0"/>
    </xf>
    <xf numFmtId="9" fontId="34" fillId="0" borderId="3" xfId="10" applyNumberFormat="1" applyFont="1" applyBorder="1" applyAlignment="1" applyProtection="1">
      <alignment horizontal="center" vertical="center"/>
      <protection locked="0"/>
    </xf>
    <xf numFmtId="0" fontId="34" fillId="0" borderId="13" xfId="10" applyFont="1" applyBorder="1" applyAlignment="1" applyProtection="1">
      <alignment vertical="center" wrapText="1"/>
      <protection locked="0"/>
    </xf>
    <xf numFmtId="0" fontId="34" fillId="0" borderId="12" xfId="7" applyFont="1" applyFill="1" applyBorder="1" applyAlignment="1" applyProtection="1">
      <alignment horizontal="center" vertical="center" wrapText="1"/>
      <protection locked="0"/>
    </xf>
    <xf numFmtId="0" fontId="34" fillId="0" borderId="1" xfId="7" applyFont="1" applyFill="1" applyBorder="1" applyAlignment="1" applyProtection="1">
      <alignment horizontal="center" vertical="center" wrapText="1"/>
      <protection locked="0"/>
    </xf>
    <xf numFmtId="9" fontId="34" fillId="0" borderId="1" xfId="10" applyNumberFormat="1" applyFont="1" applyBorder="1" applyAlignment="1" applyProtection="1">
      <alignment horizontal="center" vertical="center"/>
      <protection locked="0"/>
    </xf>
    <xf numFmtId="0" fontId="34" fillId="0" borderId="1" xfId="10" applyFont="1" applyBorder="1" applyAlignment="1" applyProtection="1">
      <alignment horizontal="justify" vertical="center" wrapText="1"/>
      <protection locked="0"/>
    </xf>
    <xf numFmtId="0" fontId="34" fillId="0" borderId="13" xfId="10" applyFont="1" applyBorder="1" applyAlignment="1" applyProtection="1">
      <alignment horizontal="center" vertical="center"/>
      <protection locked="0"/>
    </xf>
    <xf numFmtId="0" fontId="34" fillId="0" borderId="12" xfId="10" applyFont="1" applyBorder="1" applyAlignment="1">
      <alignment horizontal="center" vertical="center"/>
    </xf>
    <xf numFmtId="0" fontId="35" fillId="12" borderId="1" xfId="0" applyFont="1" applyFill="1" applyBorder="1" applyAlignment="1">
      <alignment horizontal="justify" vertical="center" wrapText="1"/>
    </xf>
    <xf numFmtId="0" fontId="34" fillId="0" borderId="5" xfId="10" applyFont="1" applyBorder="1" applyAlignment="1">
      <alignment horizontal="left" vertical="center" wrapText="1"/>
    </xf>
    <xf numFmtId="0" fontId="34" fillId="0" borderId="1" xfId="10" applyFont="1" applyBorder="1" applyAlignment="1">
      <alignment horizontal="left" vertical="center" wrapText="1"/>
    </xf>
    <xf numFmtId="0" fontId="34" fillId="0" borderId="12" xfId="10" applyFont="1" applyBorder="1" applyAlignment="1" applyProtection="1">
      <alignment horizontal="left" vertical="center" wrapText="1"/>
      <protection locked="0"/>
    </xf>
    <xf numFmtId="9" fontId="34" fillId="0" borderId="1" xfId="10" applyNumberFormat="1" applyFont="1" applyBorder="1" applyAlignment="1" applyProtection="1">
      <alignment horizontal="center" vertical="center" wrapText="1"/>
      <protection locked="0"/>
    </xf>
    <xf numFmtId="0" fontId="34" fillId="0" borderId="1" xfId="10" applyFont="1" applyBorder="1" applyAlignment="1" applyProtection="1">
      <alignment horizontal="left" vertical="center" wrapText="1"/>
      <protection locked="0"/>
    </xf>
    <xf numFmtId="0" fontId="34" fillId="0" borderId="1" xfId="10" applyFont="1" applyBorder="1" applyAlignment="1" applyProtection="1">
      <alignment horizontal="center" vertical="center" wrapText="1"/>
      <protection locked="0"/>
    </xf>
    <xf numFmtId="14" fontId="34" fillId="0" borderId="12" xfId="7" applyNumberFormat="1" applyFont="1" applyFill="1" applyBorder="1" applyAlignment="1" applyProtection="1">
      <alignment horizontal="center" vertical="center" wrapText="1"/>
      <protection locked="0"/>
    </xf>
    <xf numFmtId="9" fontId="34" fillId="12" borderId="1" xfId="10" applyNumberFormat="1" applyFont="1" applyFill="1" applyBorder="1" applyAlignment="1" applyProtection="1">
      <alignment horizontal="center" vertical="center"/>
      <protection locked="0"/>
    </xf>
    <xf numFmtId="9" fontId="34" fillId="0" borderId="1" xfId="7" applyNumberFormat="1" applyFont="1" applyFill="1" applyBorder="1" applyAlignment="1" applyProtection="1">
      <alignment horizontal="center" vertical="center" wrapText="1"/>
    </xf>
    <xf numFmtId="0" fontId="34" fillId="0" borderId="1" xfId="10" applyFont="1" applyBorder="1" applyAlignment="1" applyProtection="1">
      <alignment vertical="center" wrapText="1"/>
      <protection locked="0"/>
    </xf>
    <xf numFmtId="0" fontId="35" fillId="12" borderId="1" xfId="6" applyFont="1" applyFill="1" applyBorder="1" applyAlignment="1">
      <alignment horizontal="center" vertical="center" wrapText="1"/>
    </xf>
    <xf numFmtId="0" fontId="34" fillId="0" borderId="13" xfId="7" applyFont="1" applyFill="1" applyBorder="1" applyAlignment="1" applyProtection="1">
      <alignment horizontal="center" vertical="center" wrapText="1"/>
    </xf>
    <xf numFmtId="14" fontId="34" fillId="0" borderId="12" xfId="7" applyNumberFormat="1" applyFont="1" applyFill="1" applyBorder="1" applyAlignment="1" applyProtection="1">
      <alignment horizontal="center" vertical="center" wrapText="1"/>
    </xf>
    <xf numFmtId="0" fontId="34" fillId="0" borderId="13" xfId="7" applyFont="1" applyFill="1" applyBorder="1" applyAlignment="1" applyProtection="1">
      <alignment horizontal="center" vertical="center" wrapText="1"/>
      <protection locked="0"/>
    </xf>
    <xf numFmtId="9" fontId="34" fillId="0" borderId="3" xfId="7" applyNumberFormat="1" applyFont="1" applyFill="1" applyBorder="1" applyAlignment="1" applyProtection="1">
      <alignment horizontal="center" vertical="center" wrapText="1"/>
      <protection locked="0"/>
    </xf>
    <xf numFmtId="0" fontId="34" fillId="0" borderId="13" xfId="7" applyFont="1" applyFill="1" applyBorder="1" applyAlignment="1" applyProtection="1">
      <alignment horizontal="left" vertical="center" wrapText="1"/>
      <protection locked="0"/>
    </xf>
    <xf numFmtId="14" fontId="35" fillId="12" borderId="1" xfId="6" applyNumberFormat="1" applyFont="1" applyFill="1" applyBorder="1" applyAlignment="1">
      <alignment horizontal="center" vertical="center" wrapText="1"/>
    </xf>
    <xf numFmtId="0" fontId="36" fillId="0" borderId="1" xfId="7" applyFont="1" applyFill="1" applyBorder="1" applyAlignment="1" applyProtection="1">
      <alignment horizontal="left" vertical="center" wrapText="1"/>
    </xf>
    <xf numFmtId="0" fontId="34" fillId="0" borderId="1" xfId="7" applyFont="1" applyFill="1" applyBorder="1" applyAlignment="1" applyProtection="1">
      <alignment horizontal="justify" vertical="center" wrapText="1"/>
    </xf>
    <xf numFmtId="0" fontId="34" fillId="0" borderId="12" xfId="7" applyFont="1" applyFill="1" applyBorder="1" applyAlignment="1" applyProtection="1">
      <alignment horizontal="left" vertical="center" wrapText="1"/>
      <protection locked="0"/>
    </xf>
    <xf numFmtId="9" fontId="34" fillId="0" borderId="1" xfId="7" applyNumberFormat="1" applyFont="1" applyFill="1" applyBorder="1" applyAlignment="1" applyProtection="1">
      <alignment horizontal="center" vertical="center" wrapText="1"/>
      <protection locked="0"/>
    </xf>
    <xf numFmtId="0" fontId="34" fillId="0" borderId="1" xfId="7" applyFont="1" applyFill="1" applyBorder="1" applyAlignment="1" applyProtection="1">
      <alignment horizontal="left" vertical="center" wrapText="1"/>
      <protection locked="0"/>
    </xf>
    <xf numFmtId="0" fontId="34" fillId="0" borderId="1" xfId="7" applyFont="1" applyFill="1" applyBorder="1" applyAlignment="1" applyProtection="1">
      <alignment horizontal="justify" vertical="center" wrapText="1"/>
      <protection locked="0"/>
    </xf>
    <xf numFmtId="0" fontId="11" fillId="0" borderId="1" xfId="7" applyFont="1" applyFill="1" applyBorder="1" applyAlignment="1" applyProtection="1">
      <alignment horizontal="center" vertical="center" wrapText="1"/>
    </xf>
    <xf numFmtId="9" fontId="34" fillId="12" borderId="1" xfId="7" applyNumberFormat="1" applyFont="1" applyFill="1" applyBorder="1" applyAlignment="1" applyProtection="1">
      <alignment horizontal="center" vertical="center" wrapText="1"/>
    </xf>
    <xf numFmtId="0" fontId="34" fillId="12" borderId="1" xfId="7" applyFont="1" applyFill="1" applyBorder="1" applyAlignment="1" applyProtection="1">
      <alignment horizontal="center" vertical="center" wrapText="1"/>
    </xf>
    <xf numFmtId="14" fontId="34" fillId="12" borderId="12" xfId="7" applyNumberFormat="1" applyFont="1" applyFill="1" applyBorder="1" applyAlignment="1" applyProtection="1">
      <alignment horizontal="center" vertical="center" wrapText="1"/>
    </xf>
    <xf numFmtId="0" fontId="34" fillId="12" borderId="12" xfId="7" applyFont="1" applyFill="1" applyBorder="1" applyAlignment="1" applyProtection="1">
      <alignment horizontal="center" vertical="center" wrapText="1"/>
      <protection locked="0"/>
    </xf>
    <xf numFmtId="9" fontId="34" fillId="12" borderId="1" xfId="7" applyNumberFormat="1" applyFont="1" applyFill="1" applyBorder="1" applyAlignment="1" applyProtection="1">
      <alignment horizontal="center" vertical="center" wrapText="1"/>
      <protection locked="0"/>
    </xf>
    <xf numFmtId="0" fontId="34" fillId="12" borderId="1" xfId="7" applyFont="1" applyFill="1" applyBorder="1" applyAlignment="1" applyProtection="1">
      <alignment horizontal="center" vertical="center" wrapText="1"/>
      <protection locked="0"/>
    </xf>
    <xf numFmtId="0" fontId="34" fillId="12" borderId="13" xfId="7" applyFont="1" applyFill="1" applyBorder="1" applyAlignment="1" applyProtection="1">
      <alignment horizontal="center" vertical="center" wrapText="1"/>
      <protection locked="0"/>
    </xf>
    <xf numFmtId="14" fontId="34" fillId="12" borderId="12" xfId="7" applyNumberFormat="1" applyFont="1" applyFill="1" applyBorder="1" applyAlignment="1" applyProtection="1">
      <alignment horizontal="center" vertical="center" wrapText="1"/>
      <protection locked="0"/>
    </xf>
    <xf numFmtId="9" fontId="34" fillId="12" borderId="3" xfId="7" applyNumberFormat="1" applyFont="1" applyFill="1" applyBorder="1" applyAlignment="1" applyProtection="1">
      <alignment horizontal="center" vertical="center" wrapText="1"/>
      <protection locked="0"/>
    </xf>
    <xf numFmtId="0" fontId="34" fillId="12" borderId="13" xfId="7" applyFont="1" applyFill="1" applyBorder="1" applyAlignment="1" applyProtection="1">
      <alignment horizontal="left" vertical="center" wrapText="1"/>
      <protection locked="0"/>
    </xf>
    <xf numFmtId="0" fontId="34" fillId="12" borderId="13" xfId="10" applyFont="1" applyFill="1" applyBorder="1" applyAlignment="1">
      <alignment horizontal="center" vertical="center"/>
    </xf>
    <xf numFmtId="0" fontId="34" fillId="0" borderId="12" xfId="10" applyFont="1" applyBorder="1" applyAlignment="1" applyProtection="1">
      <alignment horizontal="center" vertical="center" wrapText="1"/>
      <protection locked="0"/>
    </xf>
    <xf numFmtId="0" fontId="34" fillId="12" borderId="13" xfId="10" applyFont="1" applyFill="1" applyBorder="1" applyAlignment="1" applyProtection="1">
      <alignment horizontal="center" vertical="center"/>
      <protection locked="0"/>
    </xf>
    <xf numFmtId="14" fontId="13" fillId="12" borderId="12" xfId="0" applyNumberFormat="1" applyFont="1" applyFill="1" applyBorder="1" applyAlignment="1">
      <alignment horizontal="center" vertical="center" wrapText="1"/>
    </xf>
    <xf numFmtId="9" fontId="13" fillId="0" borderId="1" xfId="10" applyNumberFormat="1" applyFont="1" applyBorder="1" applyAlignment="1">
      <alignment horizontal="center" vertical="center"/>
    </xf>
    <xf numFmtId="0" fontId="13" fillId="0" borderId="1" xfId="10" applyFont="1" applyBorder="1" applyAlignment="1">
      <alignment horizontal="center" vertical="center" wrapText="1"/>
    </xf>
    <xf numFmtId="0" fontId="3" fillId="12" borderId="1" xfId="2" applyFont="1" applyFill="1" applyBorder="1" applyAlignment="1">
      <alignment horizontal="center" vertical="center" wrapText="1"/>
    </xf>
    <xf numFmtId="0" fontId="3" fillId="6" borderId="5" xfId="0" applyFont="1" applyFill="1" applyBorder="1" applyAlignment="1">
      <alignment horizontal="center" vertical="center" wrapText="1"/>
    </xf>
    <xf numFmtId="14" fontId="1" fillId="0" borderId="1" xfId="7" applyNumberFormat="1" applyFont="1" applyFill="1" applyBorder="1" applyAlignment="1" applyProtection="1">
      <alignment horizontal="center" vertical="center" wrapText="1"/>
    </xf>
    <xf numFmtId="0" fontId="1" fillId="0" borderId="1" xfId="3" applyFont="1" applyBorder="1" applyAlignment="1">
      <alignment horizontal="justify" vertical="center" wrapText="1"/>
    </xf>
    <xf numFmtId="14" fontId="1" fillId="0" borderId="1" xfId="10" applyNumberFormat="1" applyFont="1" applyBorder="1" applyAlignment="1">
      <alignment horizontal="center" vertical="center"/>
    </xf>
    <xf numFmtId="0" fontId="1" fillId="12" borderId="13" xfId="7" applyFont="1" applyFill="1" applyBorder="1" applyAlignment="1" applyProtection="1">
      <alignment horizontal="justify" vertical="center" wrapText="1"/>
    </xf>
    <xf numFmtId="9" fontId="1" fillId="0" borderId="15" xfId="0" applyNumberFormat="1" applyFont="1" applyBorder="1" applyAlignment="1">
      <alignment horizontal="center" vertical="center" wrapText="1"/>
    </xf>
    <xf numFmtId="14" fontId="1" fillId="0" borderId="15" xfId="7" applyNumberFormat="1" applyFont="1" applyFill="1" applyBorder="1" applyAlignment="1" applyProtection="1">
      <alignment horizontal="center" vertical="center" wrapText="1"/>
    </xf>
    <xf numFmtId="0" fontId="3" fillId="0" borderId="15" xfId="7" applyFont="1" applyFill="1" applyBorder="1" applyAlignment="1" applyProtection="1">
      <alignment horizontal="center" vertical="center" wrapText="1"/>
    </xf>
    <xf numFmtId="0" fontId="1" fillId="0" borderId="16" xfId="10" applyFont="1" applyBorder="1" applyAlignment="1">
      <alignment vertical="center" wrapText="1"/>
    </xf>
    <xf numFmtId="0" fontId="34" fillId="0" borderId="0" xfId="10" applyFont="1" applyAlignment="1" applyProtection="1">
      <alignment horizontal="center"/>
      <protection locked="0"/>
    </xf>
    <xf numFmtId="0" fontId="34" fillId="12" borderId="5" xfId="7" applyFont="1" applyFill="1" applyBorder="1" applyAlignment="1" applyProtection="1">
      <alignment horizontal="center" vertical="center" wrapText="1"/>
    </xf>
    <xf numFmtId="0" fontId="34" fillId="0" borderId="5" xfId="10" applyFont="1" applyBorder="1" applyAlignment="1">
      <alignment horizontal="center" vertical="center" wrapText="1"/>
    </xf>
    <xf numFmtId="14" fontId="34" fillId="0" borderId="1" xfId="10" applyNumberFormat="1" applyFont="1" applyBorder="1" applyAlignment="1">
      <alignment horizontal="center" vertical="center"/>
    </xf>
    <xf numFmtId="0" fontId="11" fillId="0" borderId="1" xfId="10" applyFont="1" applyBorder="1" applyAlignment="1">
      <alignment horizontal="center" vertical="center" wrapText="1"/>
    </xf>
    <xf numFmtId="14" fontId="11" fillId="0" borderId="1" xfId="10" applyNumberFormat="1" applyFont="1" applyBorder="1" applyAlignment="1">
      <alignment horizontal="center" vertical="center"/>
    </xf>
    <xf numFmtId="14" fontId="34" fillId="0" borderId="1" xfId="7" applyNumberFormat="1" applyFont="1" applyFill="1" applyBorder="1" applyAlignment="1" applyProtection="1">
      <alignment horizontal="center" vertical="center" wrapText="1"/>
    </xf>
    <xf numFmtId="0" fontId="11" fillId="22" borderId="17" xfId="0" applyFont="1" applyFill="1" applyBorder="1" applyAlignment="1">
      <alignment horizontal="center" vertical="center" wrapText="1"/>
    </xf>
    <xf numFmtId="0" fontId="11" fillId="22" borderId="18" xfId="0" applyFont="1" applyFill="1" applyBorder="1" applyAlignment="1">
      <alignment horizontal="center" vertical="center" wrapText="1"/>
    </xf>
    <xf numFmtId="0" fontId="11" fillId="22" borderId="34" xfId="0" applyFont="1" applyFill="1" applyBorder="1" applyAlignment="1">
      <alignment horizontal="center" vertical="center" wrapText="1"/>
    </xf>
    <xf numFmtId="0" fontId="11" fillId="18" borderId="17" xfId="0" applyFont="1" applyFill="1" applyBorder="1" applyAlignment="1">
      <alignment horizontal="center" vertical="center" wrapText="1"/>
    </xf>
    <xf numFmtId="0" fontId="11" fillId="18" borderId="18" xfId="0" applyFont="1" applyFill="1" applyBorder="1" applyAlignment="1">
      <alignment horizontal="center" vertical="center" wrapText="1"/>
    </xf>
    <xf numFmtId="0" fontId="11" fillId="18" borderId="34"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34" fillId="0" borderId="9" xfId="0" applyFont="1" applyBorder="1" applyAlignment="1">
      <alignment horizontal="center" vertical="center" wrapText="1"/>
    </xf>
    <xf numFmtId="0" fontId="35" fillId="12" borderId="10" xfId="6" applyFont="1" applyFill="1" applyBorder="1" applyAlignment="1">
      <alignment horizontal="justify" vertical="center" wrapText="1"/>
    </xf>
    <xf numFmtId="0" fontId="35" fillId="12" borderId="10" xfId="0" applyFont="1" applyFill="1" applyBorder="1" applyAlignment="1">
      <alignment horizontal="center" vertical="center" wrapText="1"/>
    </xf>
    <xf numFmtId="14" fontId="35" fillId="12" borderId="10" xfId="8" applyNumberFormat="1" applyFont="1" applyFill="1" applyBorder="1" applyAlignment="1">
      <alignment horizontal="center" vertical="center" wrapText="1"/>
    </xf>
    <xf numFmtId="14" fontId="35" fillId="12" borderId="10" xfId="0" applyNumberFormat="1" applyFont="1" applyFill="1" applyBorder="1" applyAlignment="1">
      <alignment horizontal="center" vertical="center" wrapText="1"/>
    </xf>
    <xf numFmtId="0" fontId="34" fillId="0" borderId="10" xfId="10" applyFont="1" applyBorder="1" applyAlignment="1">
      <alignment horizontal="justify" vertical="center" wrapText="1"/>
    </xf>
    <xf numFmtId="9" fontId="34" fillId="0" borderId="10" xfId="10" applyNumberFormat="1" applyFont="1" applyBorder="1" applyAlignment="1">
      <alignment horizontal="center" vertical="center"/>
    </xf>
    <xf numFmtId="0" fontId="34" fillId="0" borderId="10" xfId="10" applyFont="1" applyBorder="1" applyAlignment="1">
      <alignment vertical="center" wrapText="1"/>
    </xf>
    <xf numFmtId="0" fontId="34" fillId="0" borderId="10" xfId="10" applyFont="1" applyBorder="1" applyAlignment="1">
      <alignment horizontal="center" vertical="center"/>
    </xf>
    <xf numFmtId="14" fontId="34" fillId="0" borderId="10" xfId="10" applyNumberFormat="1" applyFont="1" applyBorder="1" applyAlignment="1">
      <alignment horizontal="center" vertical="center"/>
    </xf>
    <xf numFmtId="0" fontId="11" fillId="0" borderId="10" xfId="10" applyFont="1" applyBorder="1" applyAlignment="1">
      <alignment horizontal="center" vertical="center" wrapText="1"/>
    </xf>
    <xf numFmtId="0" fontId="34" fillId="0" borderId="10" xfId="7" applyFont="1" applyFill="1" applyBorder="1" applyAlignment="1" applyProtection="1">
      <alignment horizontal="center" vertical="center" wrapText="1"/>
    </xf>
    <xf numFmtId="0" fontId="34" fillId="0" borderId="11" xfId="10" applyFont="1" applyBorder="1" applyAlignment="1">
      <alignment horizontal="center" vertical="center"/>
    </xf>
    <xf numFmtId="0" fontId="34" fillId="0" borderId="14" xfId="0" applyFont="1" applyBorder="1" applyAlignment="1">
      <alignment horizontal="center" vertical="center" wrapText="1"/>
    </xf>
    <xf numFmtId="0" fontId="35" fillId="12" borderId="15" xfId="6" applyFont="1" applyFill="1" applyBorder="1" applyAlignment="1">
      <alignment horizontal="justify" vertical="center" wrapText="1"/>
    </xf>
    <xf numFmtId="0" fontId="35" fillId="12" borderId="15" xfId="6" applyFont="1" applyFill="1" applyBorder="1" applyAlignment="1">
      <alignment horizontal="center" vertical="center" wrapText="1"/>
    </xf>
    <xf numFmtId="0" fontId="35" fillId="12" borderId="15" xfId="0" applyFont="1" applyFill="1" applyBorder="1" applyAlignment="1">
      <alignment horizontal="center" vertical="center" wrapText="1"/>
    </xf>
    <xf numFmtId="0" fontId="35" fillId="12" borderId="15" xfId="10" applyFont="1" applyFill="1" applyBorder="1" applyAlignment="1">
      <alignment horizontal="center" vertical="center" wrapText="1"/>
    </xf>
    <xf numFmtId="14" fontId="35" fillId="12" borderId="15" xfId="8" applyNumberFormat="1" applyFont="1" applyFill="1" applyBorder="1" applyAlignment="1">
      <alignment horizontal="center" vertical="center" wrapText="1"/>
    </xf>
    <xf numFmtId="14" fontId="35" fillId="12" borderId="15" xfId="6" applyNumberFormat="1" applyFont="1" applyFill="1" applyBorder="1" applyAlignment="1">
      <alignment horizontal="center" vertical="center" wrapText="1"/>
    </xf>
    <xf numFmtId="0" fontId="34" fillId="0" borderId="15" xfId="10" applyFont="1" applyBorder="1" applyAlignment="1">
      <alignment horizontal="left" vertical="center" wrapText="1"/>
    </xf>
    <xf numFmtId="9" fontId="34" fillId="0" borderId="15" xfId="10" applyNumberFormat="1" applyFont="1" applyBorder="1" applyAlignment="1">
      <alignment horizontal="center" vertical="center" wrapText="1"/>
    </xf>
    <xf numFmtId="0" fontId="36" fillId="0" borderId="15" xfId="7" applyFont="1" applyBorder="1" applyAlignment="1">
      <alignment horizontal="left" vertical="center" wrapText="1"/>
    </xf>
    <xf numFmtId="0" fontId="34" fillId="0" borderId="15" xfId="10" applyFont="1" applyBorder="1" applyAlignment="1">
      <alignment horizontal="center" vertical="center"/>
    </xf>
    <xf numFmtId="14" fontId="34" fillId="0" borderId="15" xfId="10" applyNumberFormat="1" applyFont="1" applyBorder="1" applyAlignment="1">
      <alignment horizontal="center" vertical="center"/>
    </xf>
    <xf numFmtId="14" fontId="35" fillId="12" borderId="15" xfId="3" applyNumberFormat="1" applyFont="1" applyFill="1" applyBorder="1" applyAlignment="1">
      <alignment horizontal="center" vertical="center" wrapText="1"/>
    </xf>
    <xf numFmtId="9" fontId="34" fillId="0" borderId="15" xfId="7" applyNumberFormat="1" applyFont="1" applyFill="1" applyBorder="1" applyAlignment="1" applyProtection="1">
      <alignment horizontal="center" vertical="center" wrapText="1"/>
    </xf>
    <xf numFmtId="0" fontId="34" fillId="0" borderId="15" xfId="10" applyFont="1" applyBorder="1" applyAlignment="1">
      <alignment horizontal="justify" vertical="center" wrapText="1"/>
    </xf>
    <xf numFmtId="14" fontId="14" fillId="12" borderId="12" xfId="0" applyNumberFormat="1" applyFont="1" applyFill="1" applyBorder="1" applyAlignment="1">
      <alignment horizontal="center" vertical="center" wrapText="1"/>
    </xf>
    <xf numFmtId="0" fontId="14" fillId="0" borderId="1" xfId="7" applyFont="1" applyFill="1" applyBorder="1" applyAlignment="1" applyProtection="1">
      <alignment horizontal="center" vertical="center" wrapText="1"/>
    </xf>
    <xf numFmtId="0" fontId="14" fillId="0" borderId="1" xfId="7" applyFont="1" applyFill="1" applyBorder="1" applyAlignment="1" applyProtection="1">
      <alignment horizontal="justify" vertical="center" wrapText="1"/>
    </xf>
    <xf numFmtId="9" fontId="14" fillId="0" borderId="1" xfId="7" applyNumberFormat="1" applyFont="1" applyFill="1" applyBorder="1" applyAlignment="1" applyProtection="1">
      <alignment horizontal="center" vertical="center" wrapText="1"/>
    </xf>
    <xf numFmtId="0" fontId="17" fillId="12" borderId="1" xfId="7" applyFill="1" applyBorder="1" applyAlignment="1">
      <alignment horizontal="center" vertical="center" wrapText="1"/>
    </xf>
    <xf numFmtId="0" fontId="29" fillId="0" borderId="1" xfId="10" applyFont="1" applyBorder="1" applyAlignment="1">
      <alignment horizontal="justify" vertical="center"/>
    </xf>
    <xf numFmtId="0" fontId="29" fillId="0" borderId="1" xfId="7" applyFont="1" applyFill="1" applyBorder="1" applyAlignment="1" applyProtection="1">
      <alignment horizontal="justify" vertical="center" wrapText="1"/>
    </xf>
    <xf numFmtId="0" fontId="1" fillId="0" borderId="1" xfId="10" applyFont="1" applyBorder="1" applyAlignment="1">
      <alignment vertical="center" wrapText="1"/>
    </xf>
    <xf numFmtId="0" fontId="29" fillId="12" borderId="1" xfId="10" applyFont="1" applyFill="1" applyBorder="1" applyAlignment="1">
      <alignment horizontal="justify" vertical="center" wrapText="1"/>
    </xf>
    <xf numFmtId="9" fontId="17" fillId="12" borderId="1" xfId="7" applyNumberFormat="1" applyFill="1" applyBorder="1" applyAlignment="1" applyProtection="1">
      <alignment horizontal="center" vertical="center" wrapText="1"/>
    </xf>
    <xf numFmtId="0" fontId="1" fillId="12" borderId="1" xfId="0" applyFont="1" applyFill="1" applyBorder="1" applyAlignment="1">
      <alignment horizontal="justify" vertical="center" wrapText="1"/>
    </xf>
    <xf numFmtId="0" fontId="29" fillId="12" borderId="1" xfId="0" applyFont="1" applyFill="1" applyBorder="1" applyAlignment="1">
      <alignment horizontal="justify" vertical="center"/>
    </xf>
    <xf numFmtId="14" fontId="13" fillId="0" borderId="1" xfId="8" applyNumberFormat="1" applyFont="1" applyBorder="1" applyAlignment="1">
      <alignment horizontal="center" vertical="center" wrapText="1"/>
    </xf>
    <xf numFmtId="0" fontId="14" fillId="0" borderId="13" xfId="0" applyFont="1" applyBorder="1" applyAlignment="1">
      <alignment horizontal="center" vertical="center" wrapText="1"/>
    </xf>
    <xf numFmtId="0" fontId="1" fillId="0" borderId="13" xfId="7" applyFont="1" applyFill="1" applyBorder="1" applyAlignment="1" applyProtection="1">
      <alignment horizontal="left" vertical="center" wrapText="1"/>
    </xf>
    <xf numFmtId="0" fontId="1" fillId="0" borderId="12" xfId="7" applyFont="1" applyFill="1" applyBorder="1" applyAlignment="1" applyProtection="1">
      <alignment horizontal="justify" vertical="center" wrapText="1"/>
      <protection locked="0"/>
    </xf>
    <xf numFmtId="0" fontId="1" fillId="0" borderId="13" xfId="7" applyFont="1" applyFill="1" applyBorder="1" applyAlignment="1" applyProtection="1">
      <alignment horizontal="left" vertical="center" wrapText="1"/>
      <protection locked="0"/>
    </xf>
    <xf numFmtId="0" fontId="1" fillId="0" borderId="1" xfId="7" applyFont="1" applyFill="1" applyBorder="1" applyAlignment="1" applyProtection="1">
      <alignment horizontal="justify" vertical="center" wrapText="1"/>
      <protection locked="0"/>
    </xf>
    <xf numFmtId="0" fontId="38" fillId="0" borderId="1" xfId="10" applyFont="1" applyBorder="1" applyAlignment="1">
      <alignment horizontal="justify" vertical="center" wrapText="1"/>
    </xf>
    <xf numFmtId="0" fontId="35" fillId="0" borderId="1" xfId="10" applyFont="1" applyBorder="1" applyAlignment="1">
      <alignment horizontal="justify" vertical="center" wrapText="1"/>
    </xf>
    <xf numFmtId="0" fontId="39" fillId="0" borderId="1" xfId="7" applyFont="1" applyFill="1" applyBorder="1" applyAlignment="1" applyProtection="1">
      <alignment horizontal="center" vertical="center" wrapText="1"/>
    </xf>
    <xf numFmtId="0" fontId="39" fillId="12" borderId="13" xfId="0" applyFont="1" applyFill="1" applyBorder="1" applyAlignment="1">
      <alignment horizontal="center" vertical="center" wrapText="1"/>
    </xf>
    <xf numFmtId="0" fontId="35" fillId="0" borderId="10" xfId="10" applyFont="1" applyBorder="1" applyAlignment="1">
      <alignment horizontal="justify" vertical="center" wrapText="1"/>
    </xf>
    <xf numFmtId="9" fontId="25" fillId="0" borderId="0" xfId="2" applyNumberFormat="1" applyFont="1" applyProtection="1">
      <protection locked="0"/>
    </xf>
    <xf numFmtId="14" fontId="13" fillId="0" borderId="13" xfId="0" applyNumberFormat="1" applyFont="1" applyBorder="1" applyAlignment="1">
      <alignment horizontal="center" vertical="center" wrapText="1"/>
    </xf>
    <xf numFmtId="14" fontId="1" fillId="0" borderId="1" xfId="0" applyNumberFormat="1" applyFont="1" applyBorder="1" applyAlignment="1">
      <alignment horizontal="center" vertical="center"/>
    </xf>
    <xf numFmtId="0" fontId="1" fillId="0" borderId="18" xfId="8" applyFont="1" applyBorder="1" applyAlignment="1">
      <alignment horizontal="center" vertical="center" wrapText="1"/>
    </xf>
    <xf numFmtId="0" fontId="13" fillId="12" borderId="18" xfId="0" applyFont="1" applyFill="1" applyBorder="1" applyAlignment="1">
      <alignment horizontal="left" vertical="center" wrapText="1"/>
    </xf>
    <xf numFmtId="0" fontId="13" fillId="12" borderId="18" xfId="0" applyFont="1" applyFill="1" applyBorder="1" applyAlignment="1">
      <alignment horizontal="center" vertical="center" wrapText="1"/>
    </xf>
    <xf numFmtId="14" fontId="13" fillId="12" borderId="18" xfId="8" applyNumberFormat="1" applyFont="1" applyFill="1" applyBorder="1" applyAlignment="1">
      <alignment horizontal="center" vertical="center" wrapText="1"/>
    </xf>
    <xf numFmtId="14" fontId="13" fillId="12" borderId="18" xfId="0" applyNumberFormat="1" applyFont="1" applyFill="1" applyBorder="1" applyAlignment="1">
      <alignment horizontal="center" vertical="center" wrapText="1"/>
    </xf>
    <xf numFmtId="0" fontId="1" fillId="12" borderId="18" xfId="3" applyFont="1" applyFill="1" applyBorder="1" applyAlignment="1">
      <alignment horizontal="justify" vertical="center" wrapText="1"/>
    </xf>
    <xf numFmtId="9" fontId="1" fillId="0" borderId="18" xfId="0" applyNumberFormat="1" applyFont="1" applyBorder="1" applyAlignment="1">
      <alignment horizontal="center" vertical="center" wrapText="1"/>
    </xf>
    <xf numFmtId="14" fontId="1" fillId="12" borderId="18" xfId="0" applyNumberFormat="1" applyFont="1" applyFill="1" applyBorder="1" applyAlignment="1">
      <alignment horizontal="center" vertical="center" wrapText="1"/>
    </xf>
    <xf numFmtId="0" fontId="11" fillId="0" borderId="1" xfId="10" applyFont="1" applyBorder="1" applyAlignment="1">
      <alignment horizontal="center" vertical="center"/>
    </xf>
    <xf numFmtId="9" fontId="11" fillId="0" borderId="10" xfId="10" applyNumberFormat="1" applyFont="1" applyBorder="1" applyAlignment="1">
      <alignment horizontal="center" vertical="center" wrapText="1"/>
    </xf>
    <xf numFmtId="9" fontId="11" fillId="0" borderId="3" xfId="10" applyNumberFormat="1" applyFont="1" applyBorder="1" applyAlignment="1">
      <alignment horizontal="center" vertical="center"/>
    </xf>
    <xf numFmtId="0" fontId="11" fillId="0" borderId="15" xfId="0" applyFont="1" applyBorder="1" applyAlignment="1">
      <alignment horizontal="center" vertical="center" wrapText="1"/>
    </xf>
    <xf numFmtId="9" fontId="14" fillId="12" borderId="1" xfId="0" applyNumberFormat="1"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13" fillId="12" borderId="3" xfId="0" applyFont="1" applyFill="1" applyBorder="1" applyAlignment="1">
      <alignment horizontal="center" vertical="center" wrapText="1"/>
    </xf>
    <xf numFmtId="0" fontId="1" fillId="27" borderId="67" xfId="0" applyFont="1" applyFill="1" applyBorder="1" applyAlignment="1">
      <alignment horizontal="left" vertical="center" wrapText="1"/>
    </xf>
    <xf numFmtId="9" fontId="1" fillId="27" borderId="68" xfId="0" applyNumberFormat="1" applyFont="1" applyFill="1" applyBorder="1" applyAlignment="1">
      <alignment horizontal="center" vertical="center" wrapText="1"/>
    </xf>
    <xf numFmtId="0" fontId="1" fillId="27" borderId="68" xfId="0" applyFont="1" applyFill="1" applyBorder="1" applyAlignment="1">
      <alignment horizontal="left" vertical="center" wrapText="1"/>
    </xf>
    <xf numFmtId="0" fontId="3" fillId="27" borderId="70" xfId="0" applyFont="1" applyFill="1" applyBorder="1" applyAlignment="1">
      <alignment horizontal="center" vertical="center" wrapText="1"/>
    </xf>
    <xf numFmtId="0" fontId="1" fillId="27" borderId="71" xfId="0" applyFont="1" applyFill="1" applyBorder="1" applyAlignment="1">
      <alignment horizontal="left" vertical="center" wrapText="1"/>
    </xf>
    <xf numFmtId="9" fontId="13" fillId="0" borderId="1" xfId="1" applyFont="1" applyBorder="1" applyAlignment="1">
      <alignment horizontal="center" vertical="center"/>
    </xf>
    <xf numFmtId="0" fontId="12" fillId="0" borderId="68" xfId="0" applyFont="1" applyBorder="1" applyAlignment="1">
      <alignment horizontal="left" vertical="center" wrapText="1"/>
    </xf>
    <xf numFmtId="9" fontId="12" fillId="0" borderId="72" xfId="0" applyNumberFormat="1" applyFont="1" applyBorder="1" applyAlignment="1">
      <alignment horizontal="center" vertical="center"/>
    </xf>
    <xf numFmtId="0" fontId="12" fillId="0" borderId="72" xfId="0" applyFont="1" applyBorder="1" applyAlignment="1">
      <alignment horizontal="left" vertical="center" wrapText="1"/>
    </xf>
    <xf numFmtId="0" fontId="12" fillId="28" borderId="72" xfId="0" applyFont="1" applyFill="1" applyBorder="1" applyAlignment="1">
      <alignment horizontal="left" vertical="center" wrapText="1"/>
    </xf>
    <xf numFmtId="0" fontId="1" fillId="0" borderId="67" xfId="0" applyFont="1" applyBorder="1" applyAlignment="1">
      <alignment horizontal="left" vertical="center" wrapText="1"/>
    </xf>
    <xf numFmtId="9" fontId="1" fillId="0" borderId="68" xfId="0" applyNumberFormat="1" applyFont="1" applyBorder="1" applyAlignment="1">
      <alignment horizontal="center" vertical="center" wrapText="1"/>
    </xf>
    <xf numFmtId="0" fontId="1" fillId="0" borderId="68" xfId="0" applyFont="1" applyBorder="1" applyAlignment="1">
      <alignment horizontal="left" vertical="center" wrapText="1"/>
    </xf>
    <xf numFmtId="0" fontId="1" fillId="0" borderId="69" xfId="0" applyFont="1" applyBorder="1" applyAlignment="1">
      <alignment vertical="center" wrapText="1"/>
    </xf>
    <xf numFmtId="0" fontId="12" fillId="28" borderId="73" xfId="0" applyFont="1" applyFill="1" applyBorder="1" applyAlignment="1">
      <alignment horizontal="center" vertical="center" wrapText="1"/>
    </xf>
    <xf numFmtId="9" fontId="12" fillId="0" borderId="68" xfId="0" applyNumberFormat="1" applyFont="1" applyBorder="1" applyAlignment="1">
      <alignment horizontal="center" vertical="center" wrapText="1"/>
    </xf>
    <xf numFmtId="0" fontId="1" fillId="29" borderId="69" xfId="0" applyFont="1" applyFill="1" applyBorder="1" applyAlignment="1">
      <alignment vertical="center" wrapText="1"/>
    </xf>
    <xf numFmtId="0" fontId="1" fillId="26" borderId="68" xfId="0" applyFont="1" applyFill="1" applyBorder="1" applyAlignment="1">
      <alignment horizontal="center" vertical="center" wrapText="1"/>
    </xf>
    <xf numFmtId="0" fontId="1" fillId="27" borderId="68" xfId="0" applyFont="1" applyFill="1" applyBorder="1" applyAlignment="1">
      <alignment horizontal="center" vertical="center" wrapText="1"/>
    </xf>
    <xf numFmtId="0" fontId="1" fillId="29" borderId="67" xfId="0" applyFont="1" applyFill="1" applyBorder="1" applyAlignment="1">
      <alignment horizontal="left" vertical="center" wrapText="1"/>
    </xf>
    <xf numFmtId="9" fontId="1" fillId="29" borderId="68" xfId="0" applyNumberFormat="1" applyFont="1" applyFill="1" applyBorder="1" applyAlignment="1">
      <alignment horizontal="center" vertical="center" wrapText="1"/>
    </xf>
    <xf numFmtId="9" fontId="17" fillId="29" borderId="68" xfId="7" applyNumberFormat="1" applyFill="1" applyBorder="1" applyAlignment="1">
      <alignment horizontal="left" vertical="center" wrapText="1"/>
    </xf>
    <xf numFmtId="0" fontId="1" fillId="29" borderId="69" xfId="0" applyFont="1" applyFill="1" applyBorder="1" applyAlignment="1">
      <alignment horizontal="center" vertical="center" wrapText="1"/>
    </xf>
    <xf numFmtId="0" fontId="1" fillId="29" borderId="72" xfId="0" applyFont="1" applyFill="1" applyBorder="1" applyAlignment="1">
      <alignment horizontal="left" vertical="center" wrapText="1"/>
    </xf>
    <xf numFmtId="0" fontId="1" fillId="29" borderId="69" xfId="0" applyFont="1" applyFill="1" applyBorder="1" applyAlignment="1">
      <alignment horizontal="left" vertical="center" wrapText="1"/>
    </xf>
    <xf numFmtId="0" fontId="1" fillId="30" borderId="74" xfId="0" applyFont="1" applyFill="1" applyBorder="1" applyAlignment="1">
      <alignment vertical="center" wrapText="1"/>
    </xf>
    <xf numFmtId="9" fontId="1" fillId="0" borderId="75" xfId="0" applyNumberFormat="1" applyFont="1" applyBorder="1" applyAlignment="1">
      <alignment horizontal="center" vertical="center" wrapText="1"/>
    </xf>
    <xf numFmtId="0" fontId="1" fillId="0" borderId="75" xfId="0" applyFont="1" applyBorder="1" applyAlignment="1">
      <alignment vertical="center" wrapText="1"/>
    </xf>
    <xf numFmtId="9" fontId="12" fillId="27" borderId="72" xfId="0" applyNumberFormat="1" applyFont="1" applyFill="1" applyBorder="1" applyAlignment="1">
      <alignment horizontal="center" vertical="center"/>
    </xf>
    <xf numFmtId="0" fontId="1" fillId="12" borderId="1" xfId="0" applyFont="1" applyFill="1" applyBorder="1" applyAlignment="1">
      <alignment wrapText="1"/>
    </xf>
    <xf numFmtId="0" fontId="41" fillId="0" borderId="68" xfId="0" applyFont="1" applyBorder="1" applyAlignment="1">
      <alignment horizontal="left" vertical="center" wrapText="1"/>
    </xf>
    <xf numFmtId="9" fontId="41" fillId="0" borderId="72" xfId="0" applyNumberFormat="1" applyFont="1" applyBorder="1" applyAlignment="1">
      <alignment horizontal="center" vertical="center" wrapText="1"/>
    </xf>
    <xf numFmtId="0" fontId="14" fillId="12" borderId="3" xfId="0" applyFont="1" applyFill="1" applyBorder="1" applyAlignment="1">
      <alignment horizontal="center" vertical="center" wrapText="1"/>
    </xf>
    <xf numFmtId="0" fontId="1" fillId="0" borderId="76" xfId="0" applyFont="1" applyBorder="1" applyAlignment="1">
      <alignment vertical="center" wrapText="1"/>
    </xf>
    <xf numFmtId="9" fontId="1" fillId="0" borderId="77" xfId="0" applyNumberFormat="1" applyFont="1" applyBorder="1" applyAlignment="1">
      <alignment horizontal="center" vertical="center" wrapText="1"/>
    </xf>
    <xf numFmtId="0" fontId="1" fillId="0" borderId="77" xfId="0" applyFont="1" applyBorder="1" applyAlignment="1">
      <alignment vertical="center" wrapText="1"/>
    </xf>
    <xf numFmtId="15" fontId="1" fillId="0" borderId="78" xfId="0" applyNumberFormat="1" applyFont="1" applyBorder="1" applyAlignment="1">
      <alignment horizontal="left" vertical="center" wrapText="1"/>
    </xf>
    <xf numFmtId="9" fontId="1" fillId="0" borderId="79" xfId="0" applyNumberFormat="1" applyFont="1" applyBorder="1" applyAlignment="1">
      <alignment horizontal="center" vertical="center" wrapText="1"/>
    </xf>
    <xf numFmtId="0" fontId="1" fillId="0" borderId="79" xfId="0" applyFont="1" applyBorder="1" applyAlignment="1">
      <alignment horizontal="left" vertical="center" wrapText="1"/>
    </xf>
    <xf numFmtId="0" fontId="1" fillId="12" borderId="0" xfId="0" applyFont="1" applyFill="1" applyAlignment="1">
      <alignment horizontal="center" vertical="center" wrapText="1"/>
    </xf>
    <xf numFmtId="0" fontId="1" fillId="0" borderId="0" xfId="0" applyFont="1" applyAlignment="1">
      <alignment horizontal="justify" vertical="center" wrapText="1"/>
    </xf>
    <xf numFmtId="0" fontId="1" fillId="12" borderId="0" xfId="0" applyFont="1" applyFill="1" applyAlignment="1">
      <alignment horizontal="justify" vertical="center" wrapText="1"/>
    </xf>
    <xf numFmtId="0" fontId="42" fillId="29" borderId="68" xfId="7" applyFont="1" applyFill="1" applyBorder="1" applyAlignment="1">
      <alignment horizontal="left" vertical="center" wrapText="1"/>
    </xf>
    <xf numFmtId="0" fontId="42" fillId="12" borderId="1" xfId="7" applyFont="1" applyFill="1" applyBorder="1" applyAlignment="1" applyProtection="1">
      <alignment horizontal="left" vertical="center" wrapText="1"/>
      <protection locked="0"/>
    </xf>
    <xf numFmtId="0" fontId="42" fillId="12" borderId="1" xfId="7" applyFont="1" applyFill="1" applyBorder="1" applyAlignment="1" applyProtection="1">
      <alignment horizontal="left" vertical="center" wrapText="1"/>
    </xf>
    <xf numFmtId="0" fontId="43" fillId="12" borderId="1" xfId="7" applyFont="1" applyFill="1" applyBorder="1" applyAlignment="1" applyProtection="1">
      <alignment horizontal="left" vertical="center" wrapText="1"/>
      <protection locked="0"/>
    </xf>
    <xf numFmtId="0" fontId="43" fillId="0" borderId="1" xfId="7" applyFont="1" applyBorder="1" applyAlignment="1" applyProtection="1">
      <alignment horizontal="center" vertical="center" wrapText="1"/>
    </xf>
    <xf numFmtId="0" fontId="12" fillId="12" borderId="30" xfId="0" applyFont="1" applyFill="1" applyBorder="1" applyAlignment="1">
      <alignment vertical="center" wrapText="1"/>
    </xf>
    <xf numFmtId="0" fontId="13" fillId="12" borderId="30" xfId="0" applyFont="1" applyFill="1" applyBorder="1" applyAlignment="1">
      <alignment horizontal="center" vertical="center"/>
    </xf>
    <xf numFmtId="0" fontId="13" fillId="12" borderId="30" xfId="0" applyFont="1" applyFill="1" applyBorder="1" applyAlignment="1">
      <alignment vertical="center" wrapText="1"/>
    </xf>
    <xf numFmtId="10" fontId="13" fillId="12" borderId="1" xfId="1"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justify" vertical="center" wrapText="1"/>
    </xf>
    <xf numFmtId="0" fontId="1" fillId="0" borderId="13" xfId="0" applyFont="1" applyBorder="1" applyAlignment="1">
      <alignment horizontal="justify" vertical="center" wrapText="1"/>
    </xf>
    <xf numFmtId="0" fontId="1" fillId="12" borderId="16" xfId="0" applyFont="1" applyFill="1" applyBorder="1" applyAlignment="1">
      <alignment horizontal="left" vertical="center" wrapText="1"/>
    </xf>
    <xf numFmtId="0" fontId="1" fillId="12" borderId="16" xfId="0" applyFont="1" applyFill="1" applyBorder="1" applyAlignment="1" applyProtection="1">
      <alignment horizontal="left" vertical="center" wrapText="1"/>
      <protection locked="0"/>
    </xf>
    <xf numFmtId="0" fontId="3" fillId="0" borderId="1" xfId="10" applyFont="1" applyBorder="1" applyAlignment="1" applyProtection="1">
      <alignment horizontal="center" vertical="center" wrapText="1"/>
      <protection locked="0"/>
    </xf>
    <xf numFmtId="0" fontId="1" fillId="0" borderId="1" xfId="10" applyFont="1" applyBorder="1" applyAlignment="1" applyProtection="1">
      <alignment horizontal="center"/>
      <protection locked="0"/>
    </xf>
    <xf numFmtId="0" fontId="1" fillId="0" borderId="0" xfId="10" applyFont="1" applyAlignment="1" applyProtection="1">
      <alignment horizontal="center"/>
      <protection locked="0"/>
    </xf>
    <xf numFmtId="0" fontId="14" fillId="22" borderId="5" xfId="0" applyFont="1" applyFill="1" applyBorder="1" applyAlignment="1">
      <alignment horizontal="center" vertical="center" wrapText="1"/>
    </xf>
    <xf numFmtId="0" fontId="23" fillId="0" borderId="1" xfId="8" applyFont="1" applyBorder="1" applyAlignment="1">
      <alignment horizontal="center" vertical="center" wrapText="1"/>
    </xf>
    <xf numFmtId="14" fontId="9" fillId="12" borderId="5" xfId="0" applyNumberFormat="1" applyFont="1" applyFill="1" applyBorder="1" applyAlignment="1">
      <alignment horizontal="center" vertical="center" wrapText="1"/>
    </xf>
    <xf numFmtId="0" fontId="9" fillId="23" borderId="1" xfId="0" applyFont="1" applyFill="1" applyBorder="1" applyAlignment="1">
      <alignment horizontal="justify" vertical="center" wrapText="1"/>
    </xf>
    <xf numFmtId="0" fontId="9" fillId="23" borderId="1" xfId="0" applyFont="1" applyFill="1" applyBorder="1" applyAlignment="1">
      <alignment horizontal="left" vertical="center" wrapText="1"/>
    </xf>
    <xf numFmtId="14" fontId="9" fillId="12" borderId="38" xfId="0" applyNumberFormat="1" applyFont="1" applyFill="1" applyBorder="1" applyAlignment="1">
      <alignment horizontal="center" vertical="center" wrapText="1"/>
    </xf>
    <xf numFmtId="14" fontId="34" fillId="0" borderId="5" xfId="7" applyNumberFormat="1" applyFont="1" applyFill="1" applyBorder="1" applyAlignment="1" applyProtection="1">
      <alignment horizontal="center" vertical="center" wrapText="1"/>
    </xf>
    <xf numFmtId="0" fontId="16" fillId="12" borderId="13" xfId="0" applyFont="1" applyFill="1" applyBorder="1" applyAlignment="1">
      <alignment horizontal="center" vertical="center" wrapText="1"/>
    </xf>
    <xf numFmtId="9" fontId="35" fillId="12" borderId="13"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34" fillId="0" borderId="13" xfId="0" applyFont="1" applyBorder="1" applyAlignment="1" applyProtection="1">
      <alignment vertical="center" wrapText="1"/>
      <protection locked="0"/>
    </xf>
    <xf numFmtId="0" fontId="44" fillId="29" borderId="67" xfId="0" applyFont="1" applyFill="1" applyBorder="1" applyAlignment="1">
      <alignment horizontal="left" vertical="center" wrapText="1"/>
    </xf>
    <xf numFmtId="9" fontId="44" fillId="29" borderId="68" xfId="0" applyNumberFormat="1" applyFont="1" applyFill="1" applyBorder="1" applyAlignment="1">
      <alignment horizontal="center" vertical="center"/>
    </xf>
    <xf numFmtId="166" fontId="44" fillId="29" borderId="69" xfId="0" applyNumberFormat="1" applyFont="1" applyFill="1" applyBorder="1" applyAlignment="1">
      <alignment horizontal="center" vertical="center" wrapText="1"/>
    </xf>
    <xf numFmtId="0" fontId="44" fillId="0" borderId="67" xfId="0" applyFont="1" applyBorder="1" applyAlignment="1">
      <alignment horizontal="left" vertical="center" wrapText="1"/>
    </xf>
    <xf numFmtId="9" fontId="44" fillId="0" borderId="68" xfId="0" applyNumberFormat="1" applyFont="1" applyBorder="1" applyAlignment="1">
      <alignment horizontal="center" vertical="center"/>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67" xfId="0" applyFont="1" applyBorder="1" applyAlignment="1">
      <alignment horizontal="center" vertical="center" wrapText="1"/>
    </xf>
    <xf numFmtId="9" fontId="44" fillId="0" borderId="68" xfId="0" applyNumberFormat="1" applyFont="1" applyBorder="1" applyAlignment="1">
      <alignment horizontal="center" vertical="center" wrapText="1"/>
    </xf>
    <xf numFmtId="0" fontId="44" fillId="29" borderId="67" xfId="0" applyFont="1" applyFill="1" applyBorder="1" applyAlignment="1">
      <alignment horizontal="center" vertical="center" wrapText="1"/>
    </xf>
    <xf numFmtId="9" fontId="44" fillId="29" borderId="68" xfId="0" applyNumberFormat="1" applyFont="1" applyFill="1" applyBorder="1" applyAlignment="1">
      <alignment horizontal="center" vertical="center" wrapText="1"/>
    </xf>
    <xf numFmtId="15" fontId="44" fillId="29" borderId="69" xfId="0" applyNumberFormat="1" applyFont="1" applyFill="1" applyBorder="1" applyAlignment="1">
      <alignment horizontal="center" vertical="center" wrapText="1"/>
    </xf>
    <xf numFmtId="0" fontId="45" fillId="0" borderId="68" xfId="0" applyFont="1" applyBorder="1" applyAlignment="1">
      <alignment horizontal="center" vertical="center" wrapText="1"/>
    </xf>
    <xf numFmtId="9" fontId="45" fillId="0" borderId="68" xfId="0" applyNumberFormat="1" applyFont="1" applyBorder="1" applyAlignment="1">
      <alignment horizontal="center" vertical="center"/>
    </xf>
    <xf numFmtId="166" fontId="1" fillId="29" borderId="68" xfId="0" applyNumberFormat="1" applyFont="1" applyFill="1" applyBorder="1" applyAlignment="1">
      <alignment horizontal="center" vertical="center" wrapText="1"/>
    </xf>
    <xf numFmtId="166" fontId="1" fillId="29" borderId="69" xfId="0" applyNumberFormat="1" applyFont="1" applyFill="1" applyBorder="1" applyAlignment="1">
      <alignment horizontal="center" vertical="center" wrapText="1"/>
    </xf>
    <xf numFmtId="0" fontId="1" fillId="29" borderId="68" xfId="0" applyFont="1" applyFill="1" applyBorder="1" applyAlignment="1">
      <alignment horizontal="center" vertical="center" wrapText="1"/>
    </xf>
    <xf numFmtId="9" fontId="1" fillId="29" borderId="80" xfId="0" applyNumberFormat="1" applyFont="1" applyFill="1" applyBorder="1" applyAlignment="1">
      <alignment horizontal="center" vertical="center" wrapText="1"/>
    </xf>
    <xf numFmtId="0" fontId="1" fillId="29" borderId="80" xfId="0" applyFont="1" applyFill="1" applyBorder="1" applyAlignment="1">
      <alignment horizontal="center" vertical="center" wrapText="1"/>
    </xf>
    <xf numFmtId="0" fontId="1" fillId="29" borderId="68" xfId="0" applyFont="1" applyFill="1" applyBorder="1" applyAlignment="1">
      <alignment horizontal="left" vertical="center" wrapText="1"/>
    </xf>
    <xf numFmtId="0" fontId="1" fillId="0" borderId="68" xfId="0" applyFont="1" applyBorder="1" applyAlignment="1">
      <alignment horizontal="center" vertical="center" wrapText="1"/>
    </xf>
    <xf numFmtId="0" fontId="1" fillId="0" borderId="1" xfId="7" applyFont="1" applyFill="1" applyBorder="1" applyAlignment="1">
      <alignment horizontal="center" vertical="center" wrapText="1"/>
    </xf>
    <xf numFmtId="9" fontId="1" fillId="0" borderId="1" xfId="1" applyFont="1" applyBorder="1" applyAlignment="1">
      <alignment horizontal="center" vertical="center"/>
    </xf>
    <xf numFmtId="0" fontId="1" fillId="12" borderId="12" xfId="3" applyFont="1" applyFill="1" applyBorder="1" applyAlignment="1">
      <alignment vertical="center" wrapText="1"/>
    </xf>
    <xf numFmtId="0" fontId="34" fillId="12" borderId="5" xfId="10" applyFont="1" applyFill="1" applyBorder="1" applyAlignment="1">
      <alignment horizontal="left" vertical="center" wrapText="1"/>
    </xf>
    <xf numFmtId="9" fontId="34" fillId="12" borderId="1" xfId="10" applyNumberFormat="1" applyFont="1" applyFill="1" applyBorder="1" applyAlignment="1">
      <alignment horizontal="center" vertical="center" wrapText="1"/>
    </xf>
    <xf numFmtId="0" fontId="34" fillId="12" borderId="1" xfId="10" applyFont="1" applyFill="1" applyBorder="1" applyAlignment="1">
      <alignment horizontal="left" vertical="center" wrapText="1"/>
    </xf>
    <xf numFmtId="0" fontId="34" fillId="12" borderId="13" xfId="10" applyFont="1" applyFill="1" applyBorder="1" applyAlignment="1">
      <alignment vertical="center" wrapText="1"/>
    </xf>
    <xf numFmtId="15" fontId="1" fillId="12" borderId="1" xfId="8" applyNumberFormat="1" applyFont="1" applyFill="1" applyBorder="1" applyAlignment="1">
      <alignment horizontal="left" vertical="center" wrapText="1"/>
    </xf>
    <xf numFmtId="0" fontId="1" fillId="12" borderId="3" xfId="7" applyFont="1" applyFill="1" applyBorder="1" applyAlignment="1" applyProtection="1">
      <alignment horizontal="justify" vertical="center" wrapText="1"/>
    </xf>
    <xf numFmtId="0" fontId="3" fillId="0" borderId="3" xfId="3" applyFont="1" applyBorder="1" applyAlignment="1">
      <alignment horizontal="left" vertical="center" wrapText="1"/>
    </xf>
    <xf numFmtId="0" fontId="25" fillId="0" borderId="68" xfId="0" applyFont="1" applyBorder="1" applyAlignment="1">
      <alignment horizontal="center" vertical="center" wrapText="1"/>
    </xf>
    <xf numFmtId="0" fontId="3" fillId="12" borderId="1" xfId="2" applyFont="1" applyFill="1" applyBorder="1" applyAlignment="1">
      <alignment horizontal="center" vertical="center"/>
    </xf>
    <xf numFmtId="0" fontId="13" fillId="0" borderId="1" xfId="10" applyFont="1" applyBorder="1" applyAlignment="1">
      <alignment horizontal="justify" vertical="center" wrapText="1"/>
    </xf>
    <xf numFmtId="0" fontId="1" fillId="8" borderId="1" xfId="2" applyFont="1" applyFill="1" applyBorder="1" applyAlignment="1">
      <alignment horizontal="center" vertical="center" wrapText="1"/>
    </xf>
    <xf numFmtId="0" fontId="35" fillId="0" borderId="12" xfId="7" applyFont="1" applyFill="1" applyBorder="1" applyAlignment="1" applyProtection="1">
      <alignment horizontal="center" vertical="center" wrapText="1"/>
      <protection locked="0"/>
    </xf>
    <xf numFmtId="0" fontId="35" fillId="0" borderId="1" xfId="7" applyFont="1" applyFill="1" applyBorder="1" applyAlignment="1" applyProtection="1">
      <alignment horizontal="center" vertical="center" wrapText="1"/>
      <protection locked="0"/>
    </xf>
    <xf numFmtId="9" fontId="35" fillId="0" borderId="1" xfId="7" applyNumberFormat="1" applyFont="1" applyFill="1" applyBorder="1" applyAlignment="1" applyProtection="1">
      <alignment horizontal="center" vertical="center" wrapText="1"/>
    </xf>
    <xf numFmtId="0" fontId="35" fillId="0" borderId="13" xfId="7" applyFont="1" applyFill="1" applyBorder="1" applyAlignment="1" applyProtection="1">
      <alignment horizontal="center" vertical="center" wrapText="1"/>
      <protection locked="0"/>
    </xf>
    <xf numFmtId="0" fontId="2" fillId="12" borderId="0" xfId="0" applyFont="1" applyFill="1" applyAlignment="1">
      <alignment horizontal="center"/>
    </xf>
    <xf numFmtId="0" fontId="0" fillId="12" borderId="0" xfId="0" applyFill="1" applyAlignment="1">
      <alignment horizontal="center"/>
    </xf>
    <xf numFmtId="0" fontId="31" fillId="12" borderId="0" xfId="0" applyFont="1" applyFill="1" applyAlignment="1">
      <alignment horizontal="center" vertical="center"/>
    </xf>
    <xf numFmtId="0" fontId="32" fillId="12" borderId="0" xfId="0" applyFont="1" applyFill="1" applyAlignment="1">
      <alignment horizontal="center"/>
    </xf>
    <xf numFmtId="0" fontId="0" fillId="12" borderId="0" xfId="0" applyFill="1" applyAlignment="1">
      <alignment horizontal="left" vertical="center" wrapText="1"/>
    </xf>
    <xf numFmtId="0" fontId="14" fillId="0" borderId="1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31" xfId="0" applyFont="1" applyBorder="1" applyAlignment="1">
      <alignment horizontal="center" vertical="center" wrapText="1"/>
    </xf>
    <xf numFmtId="0" fontId="8" fillId="20" borderId="14" xfId="0" applyFont="1" applyFill="1" applyBorder="1" applyAlignment="1" applyProtection="1">
      <alignment horizontal="center" vertical="center" wrapText="1"/>
      <protection locked="0"/>
    </xf>
    <xf numFmtId="0" fontId="8" fillId="20" borderId="15" xfId="0" applyFont="1" applyFill="1" applyBorder="1" applyAlignment="1" applyProtection="1">
      <alignment horizontal="center" vertical="center" wrapText="1"/>
      <protection locked="0"/>
    </xf>
    <xf numFmtId="0" fontId="8" fillId="20" borderId="18" xfId="0" applyFont="1" applyFill="1" applyBorder="1" applyAlignment="1" applyProtection="1">
      <alignment horizontal="center" vertical="center" wrapText="1"/>
      <protection locked="0"/>
    </xf>
    <xf numFmtId="0" fontId="8" fillId="20" borderId="19" xfId="0" applyFont="1" applyFill="1" applyBorder="1" applyAlignment="1" applyProtection="1">
      <alignment horizontal="center" vertical="center" wrapText="1"/>
      <protection locked="0"/>
    </xf>
    <xf numFmtId="0" fontId="14" fillId="21" borderId="31" xfId="0" applyFont="1" applyFill="1" applyBorder="1" applyAlignment="1" applyProtection="1">
      <alignment horizontal="center" vertical="center" wrapText="1"/>
      <protection locked="0"/>
    </xf>
    <xf numFmtId="0" fontId="14" fillId="21" borderId="32" xfId="0" applyFont="1" applyFill="1" applyBorder="1" applyAlignment="1" applyProtection="1">
      <alignment horizontal="center" vertical="center"/>
      <protection locked="0"/>
    </xf>
    <xf numFmtId="0" fontId="14" fillId="21" borderId="37" xfId="0" applyFont="1" applyFill="1" applyBorder="1" applyAlignment="1" applyProtection="1">
      <alignment horizontal="center" vertical="center"/>
      <protection locked="0"/>
    </xf>
    <xf numFmtId="0" fontId="14" fillId="16" borderId="31" xfId="0" applyFont="1" applyFill="1" applyBorder="1" applyAlignment="1" applyProtection="1">
      <alignment horizontal="center" vertical="center" wrapText="1"/>
      <protection locked="0"/>
    </xf>
    <xf numFmtId="0" fontId="14" fillId="16" borderId="32" xfId="0" applyFont="1" applyFill="1" applyBorder="1" applyAlignment="1" applyProtection="1">
      <alignment horizontal="center" vertical="center" wrapText="1"/>
      <protection locked="0"/>
    </xf>
    <xf numFmtId="0" fontId="14" fillId="16" borderId="33" xfId="0" applyFont="1" applyFill="1" applyBorder="1" applyAlignment="1" applyProtection="1">
      <alignment horizontal="center" vertical="center" wrapText="1"/>
      <protection locked="0"/>
    </xf>
    <xf numFmtId="0" fontId="14" fillId="19" borderId="9" xfId="0" applyFont="1" applyFill="1" applyBorder="1" applyAlignment="1" applyProtection="1">
      <alignment horizontal="center" vertical="center" wrapText="1"/>
      <protection locked="0"/>
    </xf>
    <xf numFmtId="0" fontId="14" fillId="19" borderId="10" xfId="0" applyFont="1" applyFill="1" applyBorder="1" applyAlignment="1" applyProtection="1">
      <alignment horizontal="center" vertical="center" wrapText="1"/>
      <protection locked="0"/>
    </xf>
    <xf numFmtId="0" fontId="14" fillId="19" borderId="11" xfId="0" applyFont="1" applyFill="1" applyBorder="1" applyAlignment="1" applyProtection="1">
      <alignment horizontal="center" vertical="center" wrapText="1"/>
      <protection locked="0"/>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14" fillId="17" borderId="9" xfId="0" applyFont="1" applyFill="1" applyBorder="1" applyAlignment="1">
      <alignment horizontal="center" vertical="center" wrapText="1"/>
    </xf>
    <xf numFmtId="0" fontId="14" fillId="17" borderId="10" xfId="0" applyFont="1" applyFill="1" applyBorder="1" applyAlignment="1">
      <alignment horizontal="center" vertical="center"/>
    </xf>
    <xf numFmtId="0" fontId="14" fillId="17" borderId="11" xfId="0" applyFont="1" applyFill="1" applyBorder="1" applyAlignment="1">
      <alignment horizontal="center" vertical="center"/>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8" fillId="12" borderId="10"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0" fontId="8" fillId="12" borderId="13"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12" borderId="10"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5"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19" fillId="0" borderId="9" xfId="0" applyFont="1" applyBorder="1" applyAlignment="1">
      <alignment horizontal="center"/>
    </xf>
    <xf numFmtId="0" fontId="19" fillId="0" borderId="10" xfId="0" applyFont="1" applyBorder="1" applyAlignment="1">
      <alignment horizontal="center"/>
    </xf>
    <xf numFmtId="0" fontId="19" fillId="0" borderId="12" xfId="0" applyFont="1" applyBorder="1" applyAlignment="1">
      <alignment horizontal="center"/>
    </xf>
    <xf numFmtId="0" fontId="19" fillId="0" borderId="1" xfId="0" applyFont="1" applyBorder="1" applyAlignment="1">
      <alignment horizontal="center"/>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8" fillId="20" borderId="27"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29" xfId="0" applyFont="1" applyFill="1" applyBorder="1" applyAlignment="1">
      <alignment horizontal="center" vertical="center" wrapText="1"/>
    </xf>
    <xf numFmtId="0" fontId="8" fillId="12" borderId="33"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0" borderId="25" xfId="0" applyFont="1" applyBorder="1" applyAlignment="1">
      <alignment horizontal="center" vertical="center"/>
    </xf>
    <xf numFmtId="0" fontId="8" fillId="0" borderId="4" xfId="0" applyFont="1" applyBorder="1" applyAlignment="1">
      <alignment horizontal="center" vertical="center"/>
    </xf>
    <xf numFmtId="0" fontId="8" fillId="12" borderId="34"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14" fillId="17" borderId="12"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21" borderId="31" xfId="0" applyFont="1" applyFill="1" applyBorder="1" applyAlignment="1">
      <alignment horizontal="center" vertical="center" wrapText="1"/>
    </xf>
    <xf numFmtId="0" fontId="14" fillId="21" borderId="32" xfId="0" applyFont="1" applyFill="1" applyBorder="1" applyAlignment="1">
      <alignment horizontal="center" vertical="center"/>
    </xf>
    <xf numFmtId="0" fontId="14" fillId="21" borderId="37" xfId="0" applyFont="1" applyFill="1" applyBorder="1" applyAlignment="1">
      <alignment horizontal="center" vertical="center"/>
    </xf>
    <xf numFmtId="0" fontId="8" fillId="12" borderId="3"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0" borderId="3" xfId="0" applyFont="1" applyBorder="1" applyAlignment="1">
      <alignment horizontal="center" vertical="center"/>
    </xf>
    <xf numFmtId="0" fontId="8" fillId="0" borderId="26" xfId="0" applyFont="1" applyBorder="1" applyAlignment="1">
      <alignment horizontal="center" vertical="center"/>
    </xf>
    <xf numFmtId="0" fontId="8" fillId="0" borderId="12" xfId="0" applyFont="1" applyBorder="1" applyAlignment="1">
      <alignment horizontal="center" vertical="center"/>
    </xf>
    <xf numFmtId="0" fontId="8" fillId="0" borderId="1" xfId="0" applyFont="1" applyBorder="1" applyAlignment="1">
      <alignment horizontal="center" vertical="center"/>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14" fillId="17" borderId="11"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2" xfId="0" applyFont="1" applyFill="1" applyBorder="1" applyAlignment="1">
      <alignment horizontal="center" vertical="center" wrapText="1"/>
    </xf>
    <xf numFmtId="0" fontId="14" fillId="16" borderId="33" xfId="0" applyFont="1" applyFill="1" applyBorder="1" applyAlignment="1">
      <alignment horizontal="center" vertical="center" wrapText="1"/>
    </xf>
    <xf numFmtId="0" fontId="8" fillId="20" borderId="59" xfId="0" applyFont="1" applyFill="1" applyBorder="1" applyAlignment="1" applyProtection="1">
      <alignment horizontal="center" vertical="center" wrapText="1"/>
      <protection locked="0"/>
    </xf>
    <xf numFmtId="0" fontId="8" fillId="20" borderId="55" xfId="0" applyFont="1" applyFill="1" applyBorder="1" applyAlignment="1" applyProtection="1">
      <alignment horizontal="center" vertical="center" wrapText="1"/>
      <protection locked="0"/>
    </xf>
    <xf numFmtId="0" fontId="8" fillId="20" borderId="63" xfId="0" applyFont="1" applyFill="1" applyBorder="1" applyAlignment="1" applyProtection="1">
      <alignment horizontal="center" vertical="center" wrapText="1"/>
      <protection locked="0"/>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protection locked="0"/>
    </xf>
    <xf numFmtId="0" fontId="19" fillId="0" borderId="5" xfId="0" applyFont="1" applyBorder="1" applyAlignment="1" applyProtection="1">
      <alignment horizontal="center"/>
      <protection locked="0"/>
    </xf>
    <xf numFmtId="0" fontId="8" fillId="12" borderId="5" xfId="0" applyFont="1" applyFill="1" applyBorder="1" applyAlignment="1" applyProtection="1">
      <alignment horizontal="center" vertical="center" wrapText="1"/>
      <protection locked="0"/>
    </xf>
    <xf numFmtId="0" fontId="8" fillId="0" borderId="56"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locked="0"/>
    </xf>
    <xf numFmtId="0" fontId="14" fillId="21" borderId="9" xfId="0" applyFont="1" applyFill="1" applyBorder="1" applyAlignment="1" applyProtection="1">
      <alignment horizontal="center" vertical="center" wrapText="1"/>
      <protection locked="0"/>
    </xf>
    <xf numFmtId="0" fontId="14" fillId="21" borderId="10" xfId="0" applyFont="1" applyFill="1" applyBorder="1" applyAlignment="1" applyProtection="1">
      <alignment horizontal="center" vertical="center"/>
      <protection locked="0"/>
    </xf>
    <xf numFmtId="0" fontId="14" fillId="21" borderId="11" xfId="0" applyFont="1" applyFill="1" applyBorder="1" applyAlignment="1" applyProtection="1">
      <alignment horizontal="center" vertical="center"/>
      <protection locked="0"/>
    </xf>
    <xf numFmtId="0" fontId="18" fillId="0" borderId="10" xfId="0" applyFont="1" applyBorder="1" applyAlignment="1">
      <alignment horizontal="left" vertical="center"/>
    </xf>
    <xf numFmtId="0" fontId="18" fillId="0" borderId="11" xfId="0" applyFont="1" applyBorder="1" applyAlignment="1">
      <alignment horizontal="left" vertical="center"/>
    </xf>
    <xf numFmtId="0" fontId="18" fillId="0" borderId="1" xfId="0" applyFont="1" applyBorder="1" applyAlignment="1">
      <alignment horizontal="left" vertical="center"/>
    </xf>
    <xf numFmtId="0" fontId="18" fillId="0" borderId="1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8" fillId="0" borderId="36"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7" xfId="0" applyFont="1" applyBorder="1" applyAlignment="1">
      <alignment horizontal="center" vertical="center"/>
    </xf>
    <xf numFmtId="0" fontId="8" fillId="0" borderId="56" xfId="0" applyFont="1" applyBorder="1" applyAlignment="1">
      <alignment horizontal="center" vertical="center"/>
    </xf>
    <xf numFmtId="0" fontId="8" fillId="0" borderId="38" xfId="0" applyFont="1" applyBorder="1" applyAlignment="1">
      <alignment horizontal="center" vertical="center"/>
    </xf>
    <xf numFmtId="0" fontId="8" fillId="12" borderId="49"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51" xfId="0" applyFont="1" applyFill="1" applyBorder="1" applyAlignment="1">
      <alignment horizontal="center" vertical="center" wrapText="1"/>
    </xf>
    <xf numFmtId="0" fontId="8" fillId="12" borderId="47"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14" fillId="21" borderId="9" xfId="0" applyFont="1" applyFill="1" applyBorder="1" applyAlignment="1">
      <alignment horizontal="center" vertical="center" wrapText="1"/>
    </xf>
    <xf numFmtId="0" fontId="14" fillId="21" borderId="10" xfId="0" applyFont="1" applyFill="1" applyBorder="1" applyAlignment="1">
      <alignment horizontal="center" vertical="center"/>
    </xf>
    <xf numFmtId="0" fontId="14" fillId="21" borderId="11" xfId="0" applyFont="1" applyFill="1" applyBorder="1" applyAlignment="1">
      <alignment horizontal="center" vertical="center"/>
    </xf>
    <xf numFmtId="0" fontId="8" fillId="20" borderId="47" xfId="0" applyFont="1" applyFill="1" applyBorder="1" applyAlignment="1">
      <alignment horizontal="center" vertical="center" wrapText="1"/>
    </xf>
    <xf numFmtId="0" fontId="8" fillId="20" borderId="50" xfId="0" applyFont="1" applyFill="1" applyBorder="1" applyAlignment="1">
      <alignment horizontal="center" vertical="center" wrapText="1"/>
    </xf>
    <xf numFmtId="0" fontId="8" fillId="0" borderId="34"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52"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20" borderId="59"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63"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1" borderId="41"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0" borderId="36" xfId="0" applyFont="1" applyBorder="1" applyAlignment="1">
      <alignment horizontal="center" vertical="center"/>
    </xf>
    <xf numFmtId="0" fontId="8" fillId="0" borderId="58" xfId="0" applyFont="1" applyBorder="1" applyAlignment="1">
      <alignment horizontal="center" vertical="center"/>
    </xf>
    <xf numFmtId="0" fontId="19" fillId="0" borderId="41" xfId="0" applyFont="1" applyBorder="1" applyAlignment="1">
      <alignment horizontal="center"/>
    </xf>
    <xf numFmtId="0" fontId="19" fillId="0" borderId="5" xfId="0" applyFont="1" applyBorder="1" applyAlignment="1">
      <alignment horizontal="center"/>
    </xf>
    <xf numFmtId="0" fontId="18" fillId="0" borderId="48" xfId="0" applyFont="1" applyBorder="1" applyAlignment="1">
      <alignment horizontal="left" vertical="center"/>
    </xf>
    <xf numFmtId="0" fontId="18" fillId="0" borderId="3" xfId="0" applyFont="1" applyBorder="1" applyAlignment="1">
      <alignment horizontal="left" vertical="center"/>
    </xf>
    <xf numFmtId="0" fontId="18" fillId="0" borderId="15" xfId="0" applyFont="1" applyBorder="1" applyAlignment="1">
      <alignment horizontal="left" vertical="center"/>
    </xf>
    <xf numFmtId="0" fontId="18" fillId="0" borderId="36" xfId="0" applyFont="1" applyBorder="1" applyAlignment="1">
      <alignment horizontal="left" vertical="center"/>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4" fillId="12" borderId="3"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0" fontId="4" fillId="12" borderId="5"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12" borderId="1"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7" xfId="0" applyFont="1" applyFill="1" applyBorder="1" applyAlignment="1" applyProtection="1">
      <alignment horizontal="center" vertical="center" wrapText="1"/>
      <protection locked="0"/>
    </xf>
    <xf numFmtId="0" fontId="4" fillId="12" borderId="28" xfId="0" applyFont="1" applyFill="1" applyBorder="1" applyAlignment="1" applyProtection="1">
      <alignment horizontal="center" vertical="center" wrapText="1"/>
      <protection locked="0"/>
    </xf>
    <xf numFmtId="0" fontId="4" fillId="12" borderId="35" xfId="0" applyFont="1" applyFill="1" applyBorder="1" applyAlignment="1" applyProtection="1">
      <alignment horizontal="center" vertical="center" wrapText="1"/>
      <protection locked="0"/>
    </xf>
    <xf numFmtId="0" fontId="4" fillId="12" borderId="0" xfId="0" applyFont="1" applyFill="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locked="0"/>
    </xf>
    <xf numFmtId="0" fontId="3" fillId="21" borderId="9" xfId="0" applyFont="1" applyFill="1" applyBorder="1" applyAlignment="1" applyProtection="1">
      <alignment horizontal="center" vertical="center" wrapText="1"/>
      <protection locked="0"/>
    </xf>
    <xf numFmtId="0" fontId="3" fillId="21" borderId="10"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11" fillId="15" borderId="35" xfId="2" applyFont="1" applyFill="1" applyBorder="1" applyAlignment="1" applyProtection="1">
      <alignment horizontal="center" vertical="center"/>
      <protection locked="0"/>
    </xf>
    <xf numFmtId="0" fontId="11" fillId="15" borderId="0" xfId="2" applyFont="1" applyFill="1" applyAlignment="1" applyProtection="1">
      <alignment horizontal="center" vertical="center"/>
      <protection locked="0"/>
    </xf>
    <xf numFmtId="0" fontId="11" fillId="15" borderId="54" xfId="2" applyFont="1" applyFill="1" applyBorder="1" applyAlignment="1" applyProtection="1">
      <alignment horizontal="center" vertical="center"/>
      <protection locked="0"/>
    </xf>
    <xf numFmtId="0" fontId="3" fillId="16" borderId="60" xfId="0" applyFont="1" applyFill="1" applyBorder="1" applyAlignment="1" applyProtection="1">
      <alignment horizontal="center" vertical="center" wrapText="1"/>
      <protection locked="0"/>
    </xf>
    <xf numFmtId="0" fontId="3" fillId="16" borderId="53" xfId="0" applyFont="1" applyFill="1" applyBorder="1" applyAlignment="1" applyProtection="1">
      <alignment horizontal="center" vertical="center" wrapText="1"/>
      <protection locked="0"/>
    </xf>
    <xf numFmtId="0" fontId="3" fillId="19" borderId="9" xfId="0" applyFont="1" applyFill="1" applyBorder="1" applyAlignment="1" applyProtection="1">
      <alignment horizontal="center" vertical="center" wrapText="1"/>
      <protection locked="0"/>
    </xf>
    <xf numFmtId="0" fontId="3" fillId="19" borderId="10" xfId="0" applyFont="1" applyFill="1" applyBorder="1" applyAlignment="1" applyProtection="1">
      <alignment horizontal="center" vertical="center" wrapText="1"/>
      <protection locked="0"/>
    </xf>
    <xf numFmtId="0" fontId="3" fillId="19" borderId="11"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25" fillId="0" borderId="3" xfId="2" applyFont="1" applyBorder="1" applyAlignment="1" applyProtection="1">
      <alignment horizontal="center"/>
      <protection locked="0"/>
    </xf>
    <xf numFmtId="0" fontId="25" fillId="0" borderId="4" xfId="2" applyFont="1" applyBorder="1" applyAlignment="1" applyProtection="1">
      <alignment horizontal="center"/>
      <protection locked="0"/>
    </xf>
    <xf numFmtId="0" fontId="25" fillId="0" borderId="5" xfId="2" applyFont="1" applyBorder="1" applyAlignment="1" applyProtection="1">
      <alignment horizontal="center"/>
      <protection locked="0"/>
    </xf>
    <xf numFmtId="0" fontId="3" fillId="22" borderId="1" xfId="0" applyFont="1" applyFill="1" applyBorder="1" applyAlignment="1" applyProtection="1">
      <alignment horizontal="center" vertical="center" wrapText="1"/>
      <protection locked="0"/>
    </xf>
    <xf numFmtId="0" fontId="4" fillId="12" borderId="40"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29" xfId="0" applyFont="1" applyFill="1" applyBorder="1" applyAlignment="1">
      <alignment horizontal="center" vertical="center" wrapText="1"/>
    </xf>
    <xf numFmtId="0" fontId="4" fillId="12" borderId="46"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26" xfId="0" applyFont="1" applyFill="1" applyBorder="1" applyAlignment="1">
      <alignment horizontal="center" vertical="center" wrapText="1"/>
    </xf>
    <xf numFmtId="0" fontId="4" fillId="0" borderId="4" xfId="0" applyFont="1" applyBorder="1" applyAlignment="1">
      <alignment horizontal="center" vertical="center"/>
    </xf>
    <xf numFmtId="0" fontId="4" fillId="12" borderId="3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28"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25" fillId="0" borderId="3" xfId="2" applyFont="1" applyBorder="1" applyAlignment="1">
      <alignment horizontal="center"/>
    </xf>
    <xf numFmtId="0" fontId="25" fillId="0" borderId="4" xfId="2" applyFont="1" applyBorder="1" applyAlignment="1">
      <alignment horizontal="center"/>
    </xf>
    <xf numFmtId="0" fontId="25" fillId="0" borderId="5" xfId="2" applyFont="1" applyBorder="1" applyAlignment="1">
      <alignment horizontal="center"/>
    </xf>
    <xf numFmtId="0" fontId="1" fillId="0" borderId="48" xfId="0" applyFont="1" applyBorder="1" applyAlignment="1">
      <alignment horizontal="center" vertical="center"/>
    </xf>
    <xf numFmtId="0" fontId="1" fillId="0" borderId="53"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4" fillId="12" borderId="1" xfId="0" applyFont="1" applyFill="1" applyBorder="1" applyAlignment="1">
      <alignment horizontal="center" vertical="center" wrapText="1"/>
    </xf>
    <xf numFmtId="0" fontId="1" fillId="0" borderId="48"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3" fillId="6" borderId="3" xfId="0" applyFont="1" applyFill="1" applyBorder="1" applyAlignment="1">
      <alignment horizontal="center" vertical="center" wrapText="1"/>
    </xf>
    <xf numFmtId="0" fontId="11" fillId="15" borderId="57" xfId="2" applyFont="1" applyFill="1" applyBorder="1" applyAlignment="1">
      <alignment horizontal="center" vertical="center"/>
    </xf>
    <xf numFmtId="0" fontId="11" fillId="15" borderId="56" xfId="2" applyFont="1" applyFill="1" applyBorder="1" applyAlignment="1">
      <alignment horizontal="center" vertical="center"/>
    </xf>
    <xf numFmtId="0" fontId="11" fillId="15" borderId="38" xfId="2" applyFont="1" applyFill="1" applyBorder="1" applyAlignment="1">
      <alignment horizontal="center" vertical="center"/>
    </xf>
    <xf numFmtId="0" fontId="4" fillId="12" borderId="47"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0" borderId="25" xfId="0" applyFont="1" applyBorder="1" applyAlignment="1">
      <alignment horizontal="center" vertical="center"/>
    </xf>
    <xf numFmtId="0" fontId="4" fillId="0" borderId="5" xfId="0" applyFont="1" applyBorder="1" applyAlignment="1">
      <alignment horizontal="center" vertical="center"/>
    </xf>
    <xf numFmtId="0" fontId="3" fillId="21" borderId="9" xfId="0" applyFont="1" applyFill="1" applyBorder="1" applyAlignment="1">
      <alignment horizontal="center" vertical="center" wrapText="1"/>
    </xf>
    <xf numFmtId="0" fontId="3" fillId="21" borderId="10" xfId="0" applyFont="1" applyFill="1" applyBorder="1" applyAlignment="1">
      <alignment horizontal="center" vertical="center"/>
    </xf>
    <xf numFmtId="0" fontId="3" fillId="21" borderId="48" xfId="0" applyFont="1" applyFill="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16" borderId="9"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48"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1" fillId="15" borderId="35" xfId="2" applyFont="1" applyFill="1" applyBorder="1" applyAlignment="1">
      <alignment horizontal="center" vertical="center"/>
    </xf>
    <xf numFmtId="0" fontId="11" fillId="15" borderId="0" xfId="2" applyFont="1" applyFill="1" applyAlignment="1">
      <alignment horizontal="center" vertical="center"/>
    </xf>
    <xf numFmtId="0" fontId="11" fillId="15" borderId="54" xfId="2" applyFont="1" applyFill="1" applyBorder="1" applyAlignment="1">
      <alignment horizontal="center" vertical="center"/>
    </xf>
    <xf numFmtId="0" fontId="3" fillId="21" borderId="11" xfId="0" applyFont="1" applyFill="1" applyBorder="1" applyAlignment="1">
      <alignment horizontal="center" vertical="center"/>
    </xf>
    <xf numFmtId="0" fontId="3" fillId="16" borderId="60" xfId="0" applyFont="1" applyFill="1" applyBorder="1" applyAlignment="1">
      <alignment horizontal="center" vertical="center" wrapText="1"/>
    </xf>
    <xf numFmtId="0" fontId="3" fillId="16" borderId="53"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7" xfId="2" applyFont="1" applyBorder="1" applyAlignment="1">
      <alignment horizontal="center" vertical="center" wrapText="1"/>
    </xf>
    <xf numFmtId="0" fontId="3" fillId="0" borderId="61" xfId="2" applyFont="1" applyBorder="1" applyAlignment="1">
      <alignment horizontal="center" vertical="center" wrapText="1"/>
    </xf>
    <xf numFmtId="0" fontId="3" fillId="0" borderId="62" xfId="2" applyFont="1" applyBorder="1" applyAlignment="1">
      <alignment horizontal="center" vertical="center" wrapText="1"/>
    </xf>
    <xf numFmtId="0" fontId="1" fillId="0" borderId="17" xfId="2" applyFont="1" applyBorder="1" applyAlignment="1">
      <alignment horizontal="center" vertical="center" wrapText="1"/>
    </xf>
    <xf numFmtId="0" fontId="1" fillId="0" borderId="61" xfId="2" applyFont="1" applyBorder="1" applyAlignment="1">
      <alignment horizontal="center" vertical="center" wrapText="1"/>
    </xf>
    <xf numFmtId="0" fontId="1" fillId="0" borderId="31" xfId="2" applyFont="1" applyBorder="1" applyAlignment="1">
      <alignment horizontal="center" vertical="center" wrapText="1"/>
    </xf>
    <xf numFmtId="0" fontId="3" fillId="0" borderId="31" xfId="2" applyFont="1" applyBorder="1" applyAlignment="1">
      <alignment horizontal="center" vertical="center" wrapText="1"/>
    </xf>
    <xf numFmtId="0" fontId="3" fillId="24" borderId="61" xfId="2" applyFont="1" applyFill="1" applyBorder="1" applyAlignment="1">
      <alignment horizontal="center" vertical="center" wrapText="1"/>
    </xf>
    <xf numFmtId="0" fontId="4" fillId="4" borderId="10" xfId="2" applyFont="1" applyFill="1" applyBorder="1" applyAlignment="1">
      <alignment horizontal="center" vertical="center"/>
    </xf>
    <xf numFmtId="0" fontId="4" fillId="4" borderId="1" xfId="2" applyFont="1" applyFill="1" applyBorder="1" applyAlignment="1">
      <alignment horizontal="center" vertical="center"/>
    </xf>
    <xf numFmtId="0" fontId="4" fillId="4" borderId="10"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11" fillId="15" borderId="18" xfId="2" applyFont="1" applyFill="1" applyBorder="1" applyAlignment="1">
      <alignment horizontal="center" vertical="center"/>
    </xf>
    <xf numFmtId="0" fontId="11" fillId="15" borderId="34" xfId="2" applyFont="1" applyFill="1" applyBorder="1" applyAlignment="1">
      <alignment horizontal="center" vertical="center"/>
    </xf>
    <xf numFmtId="0" fontId="4" fillId="4" borderId="9" xfId="2" applyFont="1" applyFill="1" applyBorder="1" applyAlignment="1">
      <alignment horizontal="center" vertical="center" wrapText="1"/>
    </xf>
    <xf numFmtId="0" fontId="4" fillId="4" borderId="12"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4" fillId="12" borderId="25" xfId="0" applyFont="1" applyFill="1" applyBorder="1" applyAlignment="1" applyProtection="1">
      <alignment horizontal="center" vertical="center" wrapText="1"/>
      <protection locked="0"/>
    </xf>
    <xf numFmtId="0" fontId="4" fillId="0" borderId="57"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3" fillId="20" borderId="47" xfId="0" applyFont="1" applyFill="1" applyBorder="1" applyAlignment="1" applyProtection="1">
      <alignment horizontal="center" vertical="center" wrapText="1"/>
      <protection locked="0"/>
    </xf>
    <xf numFmtId="0" fontId="3" fillId="20" borderId="50" xfId="0" applyFont="1" applyFill="1" applyBorder="1" applyAlignment="1" applyProtection="1">
      <alignment horizontal="center" vertical="center" wrapText="1"/>
      <protection locked="0"/>
    </xf>
    <xf numFmtId="0" fontId="3" fillId="20" borderId="0" xfId="0" applyFont="1" applyFill="1" applyAlignment="1" applyProtection="1">
      <alignment horizontal="center" vertical="center" wrapText="1"/>
      <protection locked="0"/>
    </xf>
    <xf numFmtId="0" fontId="3" fillId="20" borderId="54" xfId="0" applyFont="1" applyFill="1" applyBorder="1" applyAlignment="1" applyProtection="1">
      <alignment horizontal="center" vertical="center" wrapText="1"/>
      <protection locked="0"/>
    </xf>
    <xf numFmtId="0" fontId="3" fillId="16" borderId="9" xfId="0" applyFont="1" applyFill="1" applyBorder="1" applyAlignment="1" applyProtection="1">
      <alignment horizontal="center" vertical="center" wrapText="1"/>
      <protection locked="0"/>
    </xf>
    <xf numFmtId="0" fontId="3" fillId="16" borderId="10"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wrapText="1"/>
      <protection locked="0"/>
    </xf>
    <xf numFmtId="0" fontId="24" fillId="0" borderId="48" xfId="0" applyFont="1" applyBorder="1" applyAlignment="1">
      <alignment horizontal="center" vertical="center"/>
    </xf>
    <xf numFmtId="0" fontId="24" fillId="0" borderId="41"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4" fillId="12" borderId="49" xfId="0" applyFont="1" applyFill="1" applyBorder="1" applyAlignment="1">
      <alignment horizontal="center" vertical="center" wrapText="1"/>
    </xf>
    <xf numFmtId="0" fontId="4" fillId="12" borderId="40" xfId="0" applyFont="1" applyFill="1" applyBorder="1" applyAlignment="1" applyProtection="1">
      <alignment horizontal="center" vertical="center" wrapText="1"/>
      <protection locked="0"/>
    </xf>
    <xf numFmtId="0" fontId="4" fillId="12" borderId="46" xfId="0" applyFont="1" applyFill="1" applyBorder="1" applyAlignment="1" applyProtection="1">
      <alignment horizontal="center" vertical="center" wrapText="1"/>
      <protection locked="0"/>
    </xf>
    <xf numFmtId="0" fontId="24" fillId="0" borderId="48" xfId="0" applyFont="1" applyBorder="1" applyAlignment="1" applyProtection="1">
      <alignment horizontal="center" vertical="center"/>
      <protection locked="0"/>
    </xf>
    <xf numFmtId="0" fontId="24" fillId="0" borderId="41"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5" xfId="0" applyFont="1" applyBorder="1" applyAlignment="1" applyProtection="1">
      <alignment horizontal="center" vertical="center"/>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16" borderId="11" xfId="0"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11"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0" borderId="12" xfId="3" applyFont="1" applyBorder="1" applyAlignment="1">
      <alignment horizontal="center" vertical="center" wrapText="1"/>
    </xf>
    <xf numFmtId="0" fontId="11" fillId="15" borderId="47" xfId="2" applyFont="1" applyFill="1" applyBorder="1" applyAlignment="1">
      <alignment horizontal="center" vertical="center" wrapText="1"/>
    </xf>
    <xf numFmtId="0" fontId="11" fillId="15" borderId="50" xfId="2" applyFont="1" applyFill="1" applyBorder="1" applyAlignment="1">
      <alignment horizontal="center" vertical="center" wrapText="1"/>
    </xf>
    <xf numFmtId="0" fontId="4" fillId="0" borderId="1" xfId="0" applyFont="1" applyBorder="1" applyAlignment="1">
      <alignment horizontal="center" vertical="center" wrapText="1"/>
    </xf>
    <xf numFmtId="0" fontId="3" fillId="20" borderId="47" xfId="0" applyFont="1" applyFill="1" applyBorder="1" applyAlignment="1">
      <alignment horizontal="center" vertical="center" wrapText="1"/>
    </xf>
    <xf numFmtId="0" fontId="3" fillId="20" borderId="50" xfId="0" applyFont="1" applyFill="1" applyBorder="1" applyAlignment="1">
      <alignment horizontal="center" vertical="center" wrapText="1"/>
    </xf>
    <xf numFmtId="0" fontId="3" fillId="20" borderId="0" xfId="0" applyFont="1" applyFill="1" applyAlignment="1">
      <alignment horizontal="center" vertical="center" wrapText="1"/>
    </xf>
    <xf numFmtId="0" fontId="3" fillId="20" borderId="54"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0" borderId="57" xfId="0" applyFont="1" applyBorder="1" applyAlignment="1">
      <alignment horizontal="center" vertical="center"/>
    </xf>
    <xf numFmtId="0" fontId="3" fillId="20" borderId="42" xfId="0" applyFont="1" applyFill="1" applyBorder="1" applyAlignment="1">
      <alignment horizontal="center" vertical="center" wrapText="1"/>
    </xf>
    <xf numFmtId="0" fontId="3" fillId="20" borderId="43" xfId="0" applyFont="1" applyFill="1" applyBorder="1" applyAlignment="1">
      <alignment horizontal="center" vertical="center" wrapText="1"/>
    </xf>
    <xf numFmtId="0" fontId="3" fillId="20" borderId="44" xfId="0" applyFont="1" applyFill="1" applyBorder="1" applyAlignment="1">
      <alignment horizontal="center" vertical="center" wrapText="1"/>
    </xf>
    <xf numFmtId="0" fontId="3" fillId="21" borderId="10" xfId="0" applyFont="1" applyFill="1" applyBorder="1" applyAlignment="1">
      <alignment horizontal="center" vertical="center" wrapText="1"/>
    </xf>
    <xf numFmtId="0" fontId="4" fillId="12" borderId="9" xfId="0" applyFont="1" applyFill="1" applyBorder="1" applyAlignment="1" applyProtection="1">
      <alignment horizontal="center" vertical="center" wrapText="1"/>
      <protection locked="0"/>
    </xf>
    <xf numFmtId="0" fontId="4" fillId="12" borderId="10" xfId="0" applyFont="1" applyFill="1" applyBorder="1" applyAlignment="1" applyProtection="1">
      <alignment horizontal="center" vertical="center" wrapText="1"/>
      <protection locked="0"/>
    </xf>
    <xf numFmtId="0" fontId="4" fillId="12" borderId="12" xfId="0" applyFont="1" applyFill="1" applyBorder="1" applyAlignment="1" applyProtection="1">
      <alignment horizontal="center" vertical="center" wrapText="1"/>
      <protection locked="0"/>
    </xf>
    <xf numFmtId="0" fontId="11" fillId="15" borderId="0" xfId="10" applyFont="1" applyFill="1" applyAlignment="1" applyProtection="1">
      <alignment horizontal="center" vertical="center" wrapText="1"/>
      <protection locked="0"/>
    </xf>
    <xf numFmtId="0" fontId="3" fillId="16" borderId="64"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3" fillId="0" borderId="12" xfId="10" applyFont="1" applyBorder="1" applyAlignment="1">
      <alignment horizontal="center" vertical="center" wrapText="1"/>
    </xf>
    <xf numFmtId="0" fontId="3" fillId="0" borderId="17" xfId="10" applyFont="1" applyBorder="1" applyAlignment="1">
      <alignment horizontal="center" vertical="center" wrapText="1"/>
    </xf>
    <xf numFmtId="0" fontId="3" fillId="0" borderId="12" xfId="8" applyFont="1" applyBorder="1" applyAlignment="1">
      <alignment horizontal="center" vertical="center" wrapText="1"/>
    </xf>
    <xf numFmtId="0" fontId="11" fillId="15" borderId="18" xfId="10" applyFont="1" applyFill="1" applyBorder="1" applyAlignment="1">
      <alignment horizontal="center" vertical="center" wrapText="1"/>
    </xf>
    <xf numFmtId="0" fontId="11" fillId="15" borderId="47" xfId="10" applyFont="1" applyFill="1" applyBorder="1" applyAlignment="1">
      <alignment horizontal="center" vertical="center" wrapText="1"/>
    </xf>
    <xf numFmtId="0" fontId="11" fillId="15" borderId="50" xfId="10" applyFont="1" applyFill="1" applyBorder="1" applyAlignment="1">
      <alignment horizontal="center" vertical="center" wrapText="1"/>
    </xf>
    <xf numFmtId="0" fontId="11" fillId="15" borderId="43" xfId="10" applyFont="1" applyFill="1" applyBorder="1" applyAlignment="1">
      <alignment horizontal="center" vertical="center" wrapText="1"/>
    </xf>
    <xf numFmtId="0" fontId="11" fillId="15" borderId="44" xfId="10" applyFont="1" applyFill="1" applyBorder="1" applyAlignment="1">
      <alignment horizontal="center" vertical="center" wrapText="1"/>
    </xf>
    <xf numFmtId="0" fontId="11" fillId="15" borderId="0" xfId="10" applyFont="1" applyFill="1" applyAlignment="1">
      <alignment horizontal="center" vertical="center" wrapText="1"/>
    </xf>
    <xf numFmtId="0" fontId="3" fillId="19" borderId="41" xfId="0"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2" borderId="10" xfId="3" applyFont="1" applyFill="1" applyBorder="1" applyAlignment="1">
      <alignment horizontal="center" vertical="center" wrapText="1"/>
    </xf>
    <xf numFmtId="0" fontId="3" fillId="12" borderId="1" xfId="3"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56" xfId="0" applyFont="1" applyBorder="1" applyAlignment="1">
      <alignment horizontal="center" vertical="center" wrapText="1"/>
    </xf>
    <xf numFmtId="0" fontId="4" fillId="12" borderId="10"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11" fillId="16" borderId="42" xfId="10" applyFont="1" applyFill="1" applyBorder="1" applyAlignment="1" applyProtection="1">
      <alignment horizontal="center" vertical="center" wrapText="1"/>
      <protection locked="0"/>
    </xf>
    <xf numFmtId="0" fontId="11" fillId="16" borderId="43" xfId="10" applyFont="1" applyFill="1" applyBorder="1" applyAlignment="1" applyProtection="1">
      <alignment horizontal="center" vertical="center" wrapText="1"/>
      <protection locked="0"/>
    </xf>
    <xf numFmtId="0" fontId="11" fillId="16" borderId="44" xfId="10" applyFont="1" applyFill="1" applyBorder="1" applyAlignment="1" applyProtection="1">
      <alignment horizontal="center" vertical="center" wrapText="1"/>
      <protection locked="0"/>
    </xf>
    <xf numFmtId="0" fontId="11" fillId="21" borderId="9" xfId="0" applyFont="1" applyFill="1" applyBorder="1" applyAlignment="1" applyProtection="1">
      <alignment horizontal="center" vertical="center" wrapText="1"/>
      <protection locked="0"/>
    </xf>
    <xf numFmtId="0" fontId="11" fillId="21" borderId="10" xfId="0" applyFont="1" applyFill="1" applyBorder="1" applyAlignment="1" applyProtection="1">
      <alignment horizontal="center" vertical="center"/>
      <protection locked="0"/>
    </xf>
    <xf numFmtId="0" fontId="11" fillId="21" borderId="11" xfId="0" applyFont="1" applyFill="1" applyBorder="1" applyAlignment="1" applyProtection="1">
      <alignment horizontal="center" vertical="center"/>
      <protection locked="0"/>
    </xf>
    <xf numFmtId="0" fontId="11" fillId="16" borderId="51" xfId="0" applyFont="1" applyFill="1" applyBorder="1" applyAlignment="1" applyProtection="1">
      <alignment horizontal="center" vertical="center" wrapText="1"/>
      <protection locked="0"/>
    </xf>
    <xf numFmtId="0" fontId="11" fillId="16" borderId="55" xfId="0" applyFont="1" applyFill="1" applyBorder="1" applyAlignment="1" applyProtection="1">
      <alignment horizontal="center" vertical="center" wrapText="1"/>
      <protection locked="0"/>
    </xf>
    <xf numFmtId="0" fontId="11" fillId="16" borderId="49" xfId="0" applyFont="1" applyFill="1" applyBorder="1" applyAlignment="1" applyProtection="1">
      <alignment horizontal="center" vertical="center" wrapText="1"/>
      <protection locked="0"/>
    </xf>
    <xf numFmtId="0" fontId="11" fillId="19" borderId="9" xfId="0" applyFont="1" applyFill="1" applyBorder="1" applyAlignment="1" applyProtection="1">
      <alignment horizontal="center" vertical="center" wrapText="1"/>
      <protection locked="0"/>
    </xf>
    <xf numFmtId="0" fontId="11" fillId="19" borderId="10" xfId="0" applyFont="1" applyFill="1" applyBorder="1" applyAlignment="1" applyProtection="1">
      <alignment horizontal="center" vertical="center" wrapText="1"/>
      <protection locked="0"/>
    </xf>
    <xf numFmtId="0" fontId="11" fillId="19" borderId="11" xfId="0" applyFont="1" applyFill="1" applyBorder="1" applyAlignment="1" applyProtection="1">
      <alignment horizontal="center" vertical="center" wrapText="1"/>
      <protection locked="0"/>
    </xf>
    <xf numFmtId="0" fontId="34" fillId="0" borderId="10" xfId="0" applyFont="1" applyBorder="1" applyAlignment="1" applyProtection="1">
      <alignment horizontal="center" vertical="center"/>
      <protection locked="0"/>
    </xf>
    <xf numFmtId="0" fontId="34" fillId="0" borderId="1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11" fillId="12" borderId="12"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center" vertical="center" wrapText="1"/>
      <protection locked="0"/>
    </xf>
    <xf numFmtId="0" fontId="11" fillId="12" borderId="13" xfId="0" applyFont="1" applyFill="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12" borderId="9" xfId="0" applyFont="1" applyFill="1" applyBorder="1" applyAlignment="1" applyProtection="1">
      <alignment horizontal="center" vertical="center" wrapText="1"/>
      <protection locked="0"/>
    </xf>
    <xf numFmtId="0" fontId="11" fillId="12" borderId="10" xfId="0" applyFont="1" applyFill="1" applyBorder="1" applyAlignment="1" applyProtection="1">
      <alignment horizontal="center" vertical="center" wrapText="1"/>
      <protection locked="0"/>
    </xf>
    <xf numFmtId="0" fontId="11" fillId="16" borderId="51" xfId="0" applyFont="1" applyFill="1" applyBorder="1" applyAlignment="1">
      <alignment horizontal="center" vertical="center" wrapText="1"/>
    </xf>
    <xf numFmtId="0" fontId="11" fillId="16" borderId="55" xfId="0" applyFont="1" applyFill="1" applyBorder="1" applyAlignment="1">
      <alignment horizontal="center" vertical="center" wrapText="1"/>
    </xf>
    <xf numFmtId="0" fontId="11" fillId="16" borderId="49" xfId="0" applyFont="1" applyFill="1" applyBorder="1" applyAlignment="1">
      <alignment horizontal="center" vertical="center" wrapText="1"/>
    </xf>
    <xf numFmtId="0" fontId="11" fillId="21" borderId="9" xfId="0" applyFont="1" applyFill="1" applyBorder="1" applyAlignment="1">
      <alignment horizontal="center" vertical="center" wrapText="1"/>
    </xf>
    <xf numFmtId="0" fontId="11" fillId="21" borderId="10" xfId="0" applyFont="1" applyFill="1" applyBorder="1" applyAlignment="1">
      <alignment horizontal="center" vertical="center"/>
    </xf>
    <xf numFmtId="0" fontId="11" fillId="21" borderId="11" xfId="0" applyFont="1" applyFill="1" applyBorder="1" applyAlignment="1">
      <alignment horizontal="center" vertical="center"/>
    </xf>
    <xf numFmtId="0" fontId="11" fillId="19" borderId="9" xfId="0" applyFont="1" applyFill="1" applyBorder="1" applyAlignment="1">
      <alignment horizontal="center" vertical="center" wrapText="1"/>
    </xf>
    <xf numFmtId="0" fontId="11" fillId="19" borderId="10" xfId="0" applyFont="1" applyFill="1" applyBorder="1" applyAlignment="1">
      <alignment horizontal="center" vertical="center" wrapText="1"/>
    </xf>
    <xf numFmtId="0" fontId="11" fillId="19" borderId="11" xfId="0" applyFont="1" applyFill="1" applyBorder="1" applyAlignment="1">
      <alignment horizontal="center" vertical="center" wrapText="1"/>
    </xf>
    <xf numFmtId="0" fontId="11" fillId="2" borderId="12" xfId="3" applyFont="1" applyFill="1" applyBorder="1" applyAlignment="1">
      <alignment horizontal="center" vertical="center" wrapText="1"/>
    </xf>
    <xf numFmtId="0" fontId="11" fillId="2" borderId="17"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8" xfId="3" applyFont="1" applyFill="1" applyBorder="1" applyAlignment="1">
      <alignment horizontal="center" vertical="center" wrapText="1"/>
    </xf>
    <xf numFmtId="0" fontId="11" fillId="12" borderId="18" xfId="3" applyFont="1" applyFill="1" applyBorder="1" applyAlignment="1">
      <alignment horizontal="center" vertical="center" wrapText="1"/>
    </xf>
    <xf numFmtId="0" fontId="11" fillId="12" borderId="66" xfId="3" applyFont="1" applyFill="1" applyBorder="1" applyAlignment="1">
      <alignment horizontal="center" vertical="center" wrapText="1"/>
    </xf>
    <xf numFmtId="0" fontId="11" fillId="2" borderId="13" xfId="3" applyFont="1" applyFill="1" applyBorder="1" applyAlignment="1">
      <alignment horizontal="center" vertical="center" wrapText="1"/>
    </xf>
    <xf numFmtId="0" fontId="11" fillId="2" borderId="19" xfId="3" applyFont="1" applyFill="1" applyBorder="1" applyAlignment="1">
      <alignment horizontal="center" vertical="center" wrapText="1"/>
    </xf>
    <xf numFmtId="0" fontId="11" fillId="21" borderId="48" xfId="0"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10"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16" borderId="9" xfId="10" applyFont="1" applyFill="1" applyBorder="1" applyAlignment="1">
      <alignment horizontal="center" vertical="center" wrapText="1"/>
    </xf>
    <xf numFmtId="0" fontId="11" fillId="16" borderId="10" xfId="10" applyFont="1" applyFill="1" applyBorder="1" applyAlignment="1">
      <alignment horizontal="center" vertical="center" wrapText="1"/>
    </xf>
    <xf numFmtId="0" fontId="11" fillId="16" borderId="11" xfId="10" applyFont="1" applyFill="1" applyBorder="1" applyAlignment="1">
      <alignment horizontal="center" vertical="center" wrapText="1"/>
    </xf>
    <xf numFmtId="0" fontId="11" fillId="15" borderId="42" xfId="10" applyFont="1" applyFill="1" applyBorder="1" applyAlignment="1">
      <alignment horizontal="center" vertical="center" wrapText="1"/>
    </xf>
    <xf numFmtId="0" fontId="11" fillId="16" borderId="42" xfId="10" applyFont="1" applyFill="1" applyBorder="1" applyAlignment="1">
      <alignment horizontal="center" vertical="center" wrapText="1"/>
    </xf>
    <xf numFmtId="0" fontId="11" fillId="16" borderId="43" xfId="10" applyFont="1" applyFill="1" applyBorder="1" applyAlignment="1">
      <alignment horizontal="center" vertical="center" wrapText="1"/>
    </xf>
    <xf numFmtId="0" fontId="11" fillId="16" borderId="44" xfId="10" applyFont="1" applyFill="1" applyBorder="1" applyAlignment="1">
      <alignment horizontal="center" vertical="center" wrapText="1"/>
    </xf>
    <xf numFmtId="0" fontId="11" fillId="0" borderId="52"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34" xfId="0" applyFont="1" applyBorder="1" applyAlignment="1">
      <alignment horizontal="center" vertical="center"/>
    </xf>
    <xf numFmtId="0" fontId="11" fillId="0" borderId="45" xfId="0" applyFont="1" applyBorder="1" applyAlignment="1">
      <alignment horizontal="center" vertical="center"/>
    </xf>
    <xf numFmtId="0" fontId="11" fillId="12" borderId="57" xfId="0" applyFont="1" applyFill="1" applyBorder="1" applyAlignment="1">
      <alignment horizontal="center" vertical="center"/>
    </xf>
    <xf numFmtId="0" fontId="11" fillId="12" borderId="56" xfId="0" applyFont="1" applyFill="1" applyBorder="1" applyAlignment="1">
      <alignment horizontal="center" vertical="center"/>
    </xf>
    <xf numFmtId="0" fontId="11" fillId="12" borderId="38" xfId="0" applyFont="1" applyFill="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12" borderId="9" xfId="0" applyFont="1" applyFill="1" applyBorder="1" applyAlignment="1">
      <alignment horizontal="center" vertical="center" wrapText="1"/>
    </xf>
    <xf numFmtId="0" fontId="11" fillId="12" borderId="10" xfId="0" applyFont="1" applyFill="1" applyBorder="1" applyAlignment="1">
      <alignment horizontal="center" vertical="center" wrapText="1"/>
    </xf>
    <xf numFmtId="0" fontId="11" fillId="12" borderId="12"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34" fillId="0" borderId="1" xfId="0" applyFont="1" applyBorder="1" applyAlignment="1">
      <alignment horizontal="center" vertical="center"/>
    </xf>
    <xf numFmtId="0" fontId="34" fillId="0" borderId="13" xfId="0" applyFont="1" applyBorder="1" applyAlignment="1">
      <alignment horizontal="center" vertical="center"/>
    </xf>
    <xf numFmtId="0" fontId="11" fillId="12" borderId="25"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29" xfId="0" applyFont="1" applyFill="1" applyBorder="1" applyAlignment="1">
      <alignment horizontal="center" vertical="center" wrapText="1"/>
    </xf>
    <xf numFmtId="0" fontId="11" fillId="12" borderId="46"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11" fillId="12" borderId="30" xfId="0" applyFont="1" applyFill="1" applyBorder="1" applyAlignment="1">
      <alignment horizontal="center" vertical="center" wrapText="1"/>
    </xf>
    <xf numFmtId="0" fontId="11" fillId="12" borderId="49" xfId="0" applyFont="1" applyFill="1" applyBorder="1" applyAlignment="1">
      <alignment horizontal="center" vertical="center" wrapText="1"/>
    </xf>
    <xf numFmtId="0" fontId="11" fillId="12" borderId="50" xfId="0" applyFont="1" applyFill="1" applyBorder="1" applyAlignment="1">
      <alignment horizontal="center" vertical="center" wrapText="1"/>
    </xf>
    <xf numFmtId="0" fontId="11" fillId="12" borderId="51" xfId="0" applyFont="1" applyFill="1" applyBorder="1" applyAlignment="1">
      <alignment horizontal="center" vertical="center" wrapText="1"/>
    </xf>
    <xf numFmtId="0" fontId="11" fillId="12" borderId="35" xfId="0" applyFont="1" applyFill="1" applyBorder="1" applyAlignment="1">
      <alignment horizontal="center" vertical="center" wrapText="1"/>
    </xf>
    <xf numFmtId="0" fontId="11" fillId="12" borderId="33" xfId="0" applyFont="1" applyFill="1" applyBorder="1" applyAlignment="1">
      <alignment horizontal="center" vertical="center" wrapText="1"/>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8" fillId="11" borderId="1" xfId="0" applyFont="1" applyFill="1" applyBorder="1" applyAlignment="1">
      <alignment horizontal="center" vertical="center"/>
    </xf>
    <xf numFmtId="0" fontId="9"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9"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8" fillId="10"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left" wrapText="1"/>
    </xf>
    <xf numFmtId="0" fontId="1" fillId="0" borderId="1" xfId="0" applyFont="1" applyBorder="1" applyAlignment="1">
      <alignment horizontal="left" wrapText="1"/>
    </xf>
    <xf numFmtId="0" fontId="1" fillId="0" borderId="1" xfId="0" applyFont="1" applyBorder="1" applyAlignment="1">
      <alignment horizontal="center" vertical="center" wrapText="1"/>
    </xf>
    <xf numFmtId="0" fontId="8" fillId="9" borderId="1" xfId="0" applyFont="1" applyFill="1" applyBorder="1" applyAlignment="1">
      <alignment horizontal="center" vertical="center"/>
    </xf>
    <xf numFmtId="0" fontId="8" fillId="13" borderId="1" xfId="0" applyFont="1" applyFill="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center" vertical="center"/>
    </xf>
    <xf numFmtId="0" fontId="16" fillId="14" borderId="3"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5"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1" fillId="0" borderId="1" xfId="2" applyFont="1" applyFill="1" applyBorder="1" applyAlignment="1">
      <alignment horizontal="center" vertical="center" wrapText="1"/>
    </xf>
    <xf numFmtId="9" fontId="1" fillId="0" borderId="1" xfId="2" applyNumberFormat="1" applyFont="1" applyFill="1" applyBorder="1" applyAlignment="1">
      <alignment horizontal="center" vertical="center" wrapText="1"/>
    </xf>
    <xf numFmtId="0" fontId="1" fillId="0" borderId="1" xfId="2" applyFont="1" applyFill="1" applyBorder="1" applyAlignment="1">
      <alignment wrapText="1"/>
    </xf>
    <xf numFmtId="0" fontId="1" fillId="0" borderId="1" xfId="2" applyFont="1" applyFill="1" applyBorder="1" applyAlignment="1">
      <alignment vertical="center" wrapText="1"/>
    </xf>
    <xf numFmtId="0" fontId="1" fillId="8" borderId="13" xfId="0" applyFont="1" applyFill="1" applyBorder="1" applyAlignment="1">
      <alignment horizontal="left" vertical="center" wrapText="1"/>
    </xf>
    <xf numFmtId="0" fontId="1" fillId="8" borderId="1" xfId="7" applyFont="1" applyFill="1" applyBorder="1" applyAlignment="1" applyProtection="1">
      <alignment horizontal="justify" vertical="center" wrapText="1"/>
    </xf>
    <xf numFmtId="0" fontId="34" fillId="8" borderId="1" xfId="10" applyFont="1" applyFill="1" applyBorder="1" applyAlignment="1">
      <alignment horizontal="justify" vertical="center" wrapText="1"/>
    </xf>
    <xf numFmtId="0" fontId="2" fillId="0" borderId="1" xfId="0" applyFont="1" applyBorder="1"/>
    <xf numFmtId="0" fontId="2" fillId="0" borderId="18" xfId="0" applyFont="1" applyBorder="1"/>
    <xf numFmtId="0" fontId="2" fillId="0" borderId="1" xfId="0" applyFont="1" applyBorder="1" applyAlignment="1">
      <alignment horizontal="center"/>
    </xf>
    <xf numFmtId="0" fontId="0" fillId="0" borderId="1" xfId="0" applyBorder="1" applyAlignment="1">
      <alignment horizontal="center"/>
    </xf>
    <xf numFmtId="165" fontId="0" fillId="0" borderId="1" xfId="0" applyNumberFormat="1" applyBorder="1" applyAlignment="1">
      <alignment horizontal="center"/>
    </xf>
    <xf numFmtId="9" fontId="0" fillId="0" borderId="1" xfId="0" applyNumberFormat="1" applyBorder="1"/>
    <xf numFmtId="0" fontId="0" fillId="0" borderId="1" xfId="0" applyBorder="1"/>
    <xf numFmtId="165" fontId="0" fillId="8" borderId="1" xfId="0" applyNumberFormat="1" applyFill="1" applyBorder="1" applyAlignment="1">
      <alignment horizontal="center"/>
    </xf>
    <xf numFmtId="165" fontId="0" fillId="8" borderId="0" xfId="0" applyNumberFormat="1" applyFill="1" applyAlignment="1">
      <alignment horizontal="center"/>
    </xf>
    <xf numFmtId="0" fontId="2" fillId="0" borderId="1" xfId="0" applyFont="1" applyBorder="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9" fontId="0" fillId="0" borderId="1" xfId="0" applyNumberFormat="1" applyBorder="1" applyAlignment="1">
      <alignment horizontal="center"/>
    </xf>
    <xf numFmtId="0" fontId="25" fillId="0" borderId="0" xfId="2" applyFont="1" applyFill="1" applyProtection="1">
      <protection locked="0"/>
    </xf>
  </cellXfs>
  <cellStyles count="11">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Porcentaje" xfId="1" builtinId="5"/>
    <cellStyle name="Porcentaje 2" xfId="4" xr:uid="{00000000-0005-0000-0000-000009000000}"/>
    <cellStyle name="Porcentual 2" xfId="5" xr:uid="{00000000-0005-0000-0000-00000A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100"/>
              <a:t>ESTADOS</a:t>
            </a:r>
            <a:r>
              <a:rPr lang="es-MX" sz="1100" baseline="0"/>
              <a:t> DE LAS ACTIVIDADES POR COMPONENTE</a:t>
            </a:r>
            <a:endParaRPr lang="es-MX" sz="11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bar"/>
        <c:grouping val="clustered"/>
        <c:varyColors val="0"/>
        <c:ser>
          <c:idx val="0"/>
          <c:order val="0"/>
          <c:tx>
            <c:strRef>
              <c:f>Hoja1!$D$3</c:f>
              <c:strCache>
                <c:ptCount val="1"/>
                <c:pt idx="0">
                  <c:v>No. ACTIVIDADES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Hoja1!$D$4:$D$10</c:f>
              <c:numCache>
                <c:formatCode>General</c:formatCode>
                <c:ptCount val="7"/>
                <c:pt idx="0">
                  <c:v>9</c:v>
                </c:pt>
                <c:pt idx="1">
                  <c:v>1</c:v>
                </c:pt>
                <c:pt idx="2">
                  <c:v>30</c:v>
                </c:pt>
                <c:pt idx="3">
                  <c:v>21</c:v>
                </c:pt>
                <c:pt idx="4">
                  <c:v>31</c:v>
                </c:pt>
                <c:pt idx="5">
                  <c:v>9</c:v>
                </c:pt>
                <c:pt idx="6">
                  <c:v>101</c:v>
                </c:pt>
              </c:numCache>
            </c:numRef>
          </c:val>
          <c:extLst>
            <c:ext xmlns:c16="http://schemas.microsoft.com/office/drawing/2014/chart" uri="{C3380CC4-5D6E-409C-BE32-E72D297353CC}">
              <c16:uniqueId val="{00000000-A6AA-4676-962B-0E03A7F0C9F4}"/>
            </c:ext>
          </c:extLst>
        </c:ser>
        <c:ser>
          <c:idx val="1"/>
          <c:order val="1"/>
          <c:tx>
            <c:strRef>
              <c:f>Hoja1!$E$3</c:f>
              <c:strCache>
                <c:ptCount val="1"/>
                <c:pt idx="0">
                  <c:v>CUMPLIDAS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manualLayout>
                      <c:w val="0.28654812105832744"/>
                      <c:h val="5.3280139982502188E-2"/>
                    </c:manualLayout>
                  </c15:layout>
                </c:ext>
                <c:ext xmlns:c16="http://schemas.microsoft.com/office/drawing/2014/chart" uri="{C3380CC4-5D6E-409C-BE32-E72D297353CC}">
                  <c16:uniqueId val="{00000006-A6AA-4676-962B-0E03A7F0C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Hoja1!$E$4:$E$10</c:f>
              <c:numCache>
                <c:formatCode>General</c:formatCode>
                <c:ptCount val="7"/>
                <c:pt idx="0">
                  <c:v>8</c:v>
                </c:pt>
                <c:pt idx="1">
                  <c:v>0</c:v>
                </c:pt>
                <c:pt idx="2">
                  <c:v>11</c:v>
                </c:pt>
                <c:pt idx="3">
                  <c:v>3</c:v>
                </c:pt>
                <c:pt idx="4">
                  <c:v>3</c:v>
                </c:pt>
                <c:pt idx="5">
                  <c:v>5</c:v>
                </c:pt>
                <c:pt idx="6">
                  <c:v>30</c:v>
                </c:pt>
              </c:numCache>
            </c:numRef>
          </c:val>
          <c:extLst>
            <c:ext xmlns:c16="http://schemas.microsoft.com/office/drawing/2014/chart" uri="{C3380CC4-5D6E-409C-BE32-E72D297353CC}">
              <c16:uniqueId val="{00000001-A6AA-4676-962B-0E03A7F0C9F4}"/>
            </c:ext>
          </c:extLst>
        </c:ser>
        <c:ser>
          <c:idx val="2"/>
          <c:order val="2"/>
          <c:tx>
            <c:strRef>
              <c:f>Hoja1!$F$3</c:f>
              <c:strCache>
                <c:ptCount val="1"/>
                <c:pt idx="0">
                  <c:v>EN EJECUCION</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manualLayout>
                      <c:w val="0.74942331853068123"/>
                      <c:h val="3.9057917760279962E-2"/>
                    </c:manualLayout>
                  </c15:layout>
                </c:ext>
                <c:ext xmlns:c16="http://schemas.microsoft.com/office/drawing/2014/chart" uri="{C3380CC4-5D6E-409C-BE32-E72D297353CC}">
                  <c16:uniqueId val="{00000005-A6AA-4676-962B-0E03A7F0C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Hoja1!$F$4:$F$10</c:f>
              <c:numCache>
                <c:formatCode>General</c:formatCode>
                <c:ptCount val="7"/>
                <c:pt idx="0">
                  <c:v>1</c:v>
                </c:pt>
                <c:pt idx="1">
                  <c:v>1</c:v>
                </c:pt>
                <c:pt idx="2">
                  <c:v>19</c:v>
                </c:pt>
                <c:pt idx="3">
                  <c:v>18</c:v>
                </c:pt>
                <c:pt idx="4">
                  <c:v>27</c:v>
                </c:pt>
                <c:pt idx="5">
                  <c:v>3</c:v>
                </c:pt>
                <c:pt idx="6">
                  <c:v>69</c:v>
                </c:pt>
              </c:numCache>
            </c:numRef>
          </c:val>
          <c:extLst>
            <c:ext xmlns:c16="http://schemas.microsoft.com/office/drawing/2014/chart" uri="{C3380CC4-5D6E-409C-BE32-E72D297353CC}">
              <c16:uniqueId val="{00000002-A6AA-4676-962B-0E03A7F0C9F4}"/>
            </c:ext>
          </c:extLst>
        </c:ser>
        <c:ser>
          <c:idx val="3"/>
          <c:order val="3"/>
          <c:tx>
            <c:strRef>
              <c:f>Hoja1!$G$3</c:f>
              <c:strCache>
                <c:ptCount val="1"/>
                <c:pt idx="0">
                  <c:v>INCUMPLIDAS</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manualLayout>
                      <c:w val="9.6089985197347946E-2"/>
                      <c:h val="5.3280139982502188E-2"/>
                    </c:manualLayout>
                  </c15:layout>
                </c:ext>
                <c:ext xmlns:c16="http://schemas.microsoft.com/office/drawing/2014/chart" uri="{C3380CC4-5D6E-409C-BE32-E72D297353CC}">
                  <c16:uniqueId val="{00000004-A6AA-4676-962B-0E03A7F0C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Hoja1!$G$4:$G$10</c:f>
              <c:numCache>
                <c:formatCode>General</c:formatCode>
                <c:ptCount val="7"/>
                <c:pt idx="0">
                  <c:v>0</c:v>
                </c:pt>
                <c:pt idx="1">
                  <c:v>0</c:v>
                </c:pt>
                <c:pt idx="2">
                  <c:v>0</c:v>
                </c:pt>
                <c:pt idx="3">
                  <c:v>0</c:v>
                </c:pt>
                <c:pt idx="4">
                  <c:v>1</c:v>
                </c:pt>
                <c:pt idx="5">
                  <c:v>1</c:v>
                </c:pt>
                <c:pt idx="6">
                  <c:v>2</c:v>
                </c:pt>
              </c:numCache>
            </c:numRef>
          </c:val>
          <c:extLst>
            <c:ext xmlns:c16="http://schemas.microsoft.com/office/drawing/2014/chart" uri="{C3380CC4-5D6E-409C-BE32-E72D297353CC}">
              <c16:uniqueId val="{00000003-A6AA-4676-962B-0E03A7F0C9F4}"/>
            </c:ext>
          </c:extLst>
        </c:ser>
        <c:dLbls>
          <c:dLblPos val="outEnd"/>
          <c:showLegendKey val="0"/>
          <c:showVal val="1"/>
          <c:showCatName val="0"/>
          <c:showSerName val="0"/>
          <c:showPercent val="0"/>
          <c:showBubbleSize val="0"/>
        </c:dLbls>
        <c:gapWidth val="115"/>
        <c:overlap val="-20"/>
        <c:axId val="1151510864"/>
        <c:axId val="1151506544"/>
      </c:barChart>
      <c:catAx>
        <c:axId val="115151086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151506544"/>
        <c:crosses val="autoZero"/>
        <c:auto val="1"/>
        <c:lblAlgn val="ctr"/>
        <c:lblOffset val="100"/>
        <c:noMultiLvlLbl val="0"/>
      </c:catAx>
      <c:valAx>
        <c:axId val="115150654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15151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000"/>
              <a:t>PORCENTAJE DEL ESTADO DE LAS ACTIVIDADES VS TOTAL DE ACTIVIDADES PR COMPONENTE</a:t>
            </a:r>
          </a:p>
        </c:rich>
      </c:tx>
      <c:overlay val="0"/>
      <c:spPr>
        <a:noFill/>
        <a:ln>
          <a:noFill/>
        </a:ln>
        <a:effectLst/>
      </c:spPr>
      <c:txPr>
        <a:bodyPr rot="0" spcFirstLastPara="1" vertOverflow="ellipsis" vert="horz" wrap="square" anchor="ctr" anchorCtr="1"/>
        <a:lstStyle/>
        <a:p>
          <a:pPr>
            <a:defRPr sz="1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col"/>
        <c:grouping val="clustered"/>
        <c:varyColors val="0"/>
        <c:ser>
          <c:idx val="0"/>
          <c:order val="0"/>
          <c:tx>
            <c:strRef>
              <c:f>Hoja1!$J$3</c:f>
              <c:strCache>
                <c:ptCount val="1"/>
                <c:pt idx="0">
                  <c:v>%CUMPLIDAS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Hoja1!$J$4:$J$10</c:f>
              <c:numCache>
                <c:formatCode>0.0%</c:formatCode>
                <c:ptCount val="7"/>
                <c:pt idx="0">
                  <c:v>0.88888888888888884</c:v>
                </c:pt>
                <c:pt idx="1">
                  <c:v>0</c:v>
                </c:pt>
                <c:pt idx="2">
                  <c:v>0.36666666666666664</c:v>
                </c:pt>
                <c:pt idx="3">
                  <c:v>0.14285714285714285</c:v>
                </c:pt>
                <c:pt idx="4">
                  <c:v>9.6774193548387094E-2</c:v>
                </c:pt>
                <c:pt idx="5">
                  <c:v>0.55555555555555558</c:v>
                </c:pt>
                <c:pt idx="6">
                  <c:v>0.29702970297029702</c:v>
                </c:pt>
              </c:numCache>
            </c:numRef>
          </c:val>
          <c:extLst>
            <c:ext xmlns:c16="http://schemas.microsoft.com/office/drawing/2014/chart" uri="{C3380CC4-5D6E-409C-BE32-E72D297353CC}">
              <c16:uniqueId val="{00000000-E334-4C4A-924C-7CAE4CE22934}"/>
            </c:ext>
          </c:extLst>
        </c:ser>
        <c:ser>
          <c:idx val="1"/>
          <c:order val="1"/>
          <c:tx>
            <c:strRef>
              <c:f>Hoja1!$K$3</c:f>
              <c:strCache>
                <c:ptCount val="1"/>
                <c:pt idx="0">
                  <c:v>%EN EJECUCION</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Hoja1!$K$4:$K$10</c:f>
              <c:numCache>
                <c:formatCode>0.0%</c:formatCode>
                <c:ptCount val="7"/>
                <c:pt idx="0">
                  <c:v>0.1111111111111111</c:v>
                </c:pt>
                <c:pt idx="1">
                  <c:v>1</c:v>
                </c:pt>
                <c:pt idx="2">
                  <c:v>0.6333333333333333</c:v>
                </c:pt>
                <c:pt idx="3">
                  <c:v>0.8571428571428571</c:v>
                </c:pt>
                <c:pt idx="4">
                  <c:v>0.87096774193548387</c:v>
                </c:pt>
                <c:pt idx="5">
                  <c:v>0.33333333333333331</c:v>
                </c:pt>
                <c:pt idx="6">
                  <c:v>0.68316831683168322</c:v>
                </c:pt>
              </c:numCache>
            </c:numRef>
          </c:val>
          <c:extLst>
            <c:ext xmlns:c16="http://schemas.microsoft.com/office/drawing/2014/chart" uri="{C3380CC4-5D6E-409C-BE32-E72D297353CC}">
              <c16:uniqueId val="{00000001-E334-4C4A-924C-7CAE4CE22934}"/>
            </c:ext>
          </c:extLst>
        </c:ser>
        <c:ser>
          <c:idx val="2"/>
          <c:order val="2"/>
          <c:tx>
            <c:strRef>
              <c:f>Hoja1!$L$3</c:f>
              <c:strCache>
                <c:ptCount val="1"/>
                <c:pt idx="0">
                  <c:v>%INCUMPLIDAS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Hoja1!$L$4:$L$10</c:f>
              <c:numCache>
                <c:formatCode>0.0%</c:formatCode>
                <c:ptCount val="7"/>
                <c:pt idx="0">
                  <c:v>0</c:v>
                </c:pt>
                <c:pt idx="1">
                  <c:v>0</c:v>
                </c:pt>
                <c:pt idx="2">
                  <c:v>0</c:v>
                </c:pt>
                <c:pt idx="3">
                  <c:v>0</c:v>
                </c:pt>
                <c:pt idx="4">
                  <c:v>3.2258064516129031E-2</c:v>
                </c:pt>
                <c:pt idx="5">
                  <c:v>0.1111111111111111</c:v>
                </c:pt>
                <c:pt idx="6">
                  <c:v>1.9801980198019802E-2</c:v>
                </c:pt>
              </c:numCache>
            </c:numRef>
          </c:val>
          <c:extLst>
            <c:ext xmlns:c16="http://schemas.microsoft.com/office/drawing/2014/chart" uri="{C3380CC4-5D6E-409C-BE32-E72D297353CC}">
              <c16:uniqueId val="{00000002-E334-4C4A-924C-7CAE4CE22934}"/>
            </c:ext>
          </c:extLst>
        </c:ser>
        <c:dLbls>
          <c:dLblPos val="outEnd"/>
          <c:showLegendKey val="0"/>
          <c:showVal val="1"/>
          <c:showCatName val="0"/>
          <c:showSerName val="0"/>
          <c:showPercent val="0"/>
          <c:showBubbleSize val="0"/>
        </c:dLbls>
        <c:gapWidth val="100"/>
        <c:overlap val="-24"/>
        <c:axId val="653290592"/>
        <c:axId val="653291072"/>
      </c:barChart>
      <c:catAx>
        <c:axId val="653290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653291072"/>
        <c:crosses val="autoZero"/>
        <c:auto val="1"/>
        <c:lblAlgn val="ctr"/>
        <c:lblOffset val="100"/>
        <c:noMultiLvlLbl val="0"/>
      </c:catAx>
      <c:valAx>
        <c:axId val="653291072"/>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65329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75091575091579E-3"/>
          <c:y val="8.2051282051282051E-2"/>
          <c:w val="0.95970695970695974"/>
          <c:h val="0.87606864526549566"/>
        </c:manualLayout>
      </c:layout>
      <c:barChart>
        <c:barDir val="col"/>
        <c:grouping val="clustered"/>
        <c:varyColors val="0"/>
        <c:ser>
          <c:idx val="0"/>
          <c:order val="0"/>
          <c:tx>
            <c:strRef>
              <c:f>[4]Hoja1!$O$29</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[4]Hoja1!$N$30:$N$35</c:f>
              <c:numCache>
                <c:formatCode>General</c:formatCode>
                <c:ptCount val="6"/>
              </c:numCache>
            </c:numRef>
          </c:cat>
          <c:val>
            <c:numRef>
              <c:f>[4]Hoja1!$O$30:$O$35</c:f>
              <c:numCache>
                <c:formatCode>General</c:formatCode>
                <c:ptCount val="6"/>
              </c:numCache>
            </c:numRef>
          </c:val>
          <c:extLst>
            <c:ext xmlns:c16="http://schemas.microsoft.com/office/drawing/2014/chart" uri="{C3380CC4-5D6E-409C-BE32-E72D297353CC}">
              <c16:uniqueId val="{00000000-DA6D-4C19-9FA6-85BAC595A5BF}"/>
            </c:ext>
          </c:extLst>
        </c:ser>
        <c:dLbls>
          <c:dLblPos val="outEnd"/>
          <c:showLegendKey val="0"/>
          <c:showVal val="1"/>
          <c:showCatName val="0"/>
          <c:showSerName val="0"/>
          <c:showPercent val="0"/>
          <c:showBubbleSize val="0"/>
        </c:dLbls>
        <c:gapWidth val="219"/>
        <c:overlap val="-27"/>
        <c:axId val="1945815775"/>
        <c:axId val="1945817023"/>
      </c:barChart>
      <c:catAx>
        <c:axId val="194581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MX"/>
          </a:p>
        </c:txPr>
        <c:crossAx val="1945817023"/>
        <c:crosses val="autoZero"/>
        <c:auto val="1"/>
        <c:lblAlgn val="ctr"/>
        <c:lblOffset val="100"/>
        <c:noMultiLvlLbl val="0"/>
      </c:catAx>
      <c:valAx>
        <c:axId val="1945817023"/>
        <c:scaling>
          <c:orientation val="minMax"/>
        </c:scaling>
        <c:delete val="1"/>
        <c:axPos val="l"/>
        <c:numFmt formatCode="General" sourceLinked="1"/>
        <c:majorTickMark val="none"/>
        <c:minorTickMark val="none"/>
        <c:tickLblPos val="nextTo"/>
        <c:crossAx val="194581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B5-4AB0-A3FF-631E01BCB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C24-49C3-B793-C6D789724A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B5-4AB0-A3FF-631E01BCB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B5-4AB0-A3FF-631E01BCB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B5-4AB0-A3FF-631E01BCB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B5-4AB0-A3FF-631E01BCB148}"/>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24-49C3-B793-C6D789724AA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0-CC24-49C3-B793-C6D789724AA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SUBCOMPONENTES Y ACTIVIDADES POR CADA COMPONENTE PAAC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FORMU!$B$28</c:f>
              <c:strCache>
                <c:ptCount val="1"/>
                <c:pt idx="0">
                  <c:v>SUBCOMPONENTE</c:v>
                </c:pt>
              </c:strCache>
            </c:strRef>
          </c:tx>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6="http://schemas.microsoft.com/office/drawing/2014/chart" uri="{C3380CC4-5D6E-409C-BE32-E72D297353CC}">
              <c16:uniqueId val="{00000000-4049-45BC-9307-48800F95334B}"/>
            </c:ext>
          </c:extLst>
        </c:ser>
        <c:ser>
          <c:idx val="1"/>
          <c:order val="1"/>
          <c:tx>
            <c:strRef>
              <c:f>FORMU!$C$28</c:f>
              <c:strCache>
                <c:ptCount val="1"/>
                <c:pt idx="0">
                  <c:v>ACTIVIDADES</c:v>
                </c:pt>
              </c:strCache>
            </c:strRef>
          </c:tx>
          <c:spPr>
            <a:solidFill>
              <a:schemeClr val="accent5">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5112107623318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9-45BC-9307-48800F95334B}"/>
                </c:ext>
              </c:extLst>
            </c:dLbl>
            <c:dLbl>
              <c:idx val="1"/>
              <c:layout>
                <c:manualLayout>
                  <c:x val="1.36918423313677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9-45BC-9307-48800F95334B}"/>
                </c:ext>
              </c:extLst>
            </c:dLbl>
            <c:dLbl>
              <c:idx val="2"/>
              <c:layout>
                <c:manualLayout>
                  <c:x val="8.01195814648718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9-45BC-9307-48800F95334B}"/>
                </c:ext>
              </c:extLst>
            </c:dLbl>
            <c:dLbl>
              <c:idx val="3"/>
              <c:layout>
                <c:manualLayout>
                  <c:x val="6.517189835575486E-3"/>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9-45BC-9307-48800F95334B}"/>
                </c:ext>
              </c:extLst>
            </c:dLbl>
            <c:dLbl>
              <c:idx val="4"/>
              <c:layout>
                <c:manualLayout>
                  <c:x val="1.1001494768310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9-45BC-9307-48800F95334B}"/>
                </c:ext>
              </c:extLst>
            </c:dLbl>
            <c:dLbl>
              <c:idx val="5"/>
              <c:layout>
                <c:manualLayout>
                  <c:x val="2.5112107623318385E-3"/>
                  <c:y val="-3.7140204271123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9-45BC-9307-48800F95334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1-4049-45BC-9307-48800F95334B}"/>
            </c:ext>
          </c:extLst>
        </c:ser>
        <c:dLbls>
          <c:dLblPos val="inEnd"/>
          <c:showLegendKey val="0"/>
          <c:showVal val="1"/>
          <c:showCatName val="0"/>
          <c:showSerName val="0"/>
          <c:showPercent val="0"/>
          <c:showBubbleSize val="0"/>
        </c:dLbls>
        <c:gapWidth val="115"/>
        <c:overlap val="-20"/>
        <c:axId val="92574576"/>
        <c:axId val="92578320"/>
      </c:barChart>
      <c:catAx>
        <c:axId val="92574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8320"/>
        <c:crosses val="autoZero"/>
        <c:auto val="1"/>
        <c:lblAlgn val="ctr"/>
        <c:lblOffset val="100"/>
        <c:noMultiLvlLbl val="0"/>
      </c:catAx>
      <c:valAx>
        <c:axId val="92578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8F-4862-A73F-78B77D1E4C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8F-4862-A73F-78B77D1E4C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8F-4862-A73F-78B77D1E4C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8F-4862-A73F-78B77D1E4C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8F-4862-A73F-78B77D1E4C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8F-4862-A73F-78B77D1E4C46}"/>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8F-4862-A73F-78B77D1E4C4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B8F-4862-A73F-78B77D1E4C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4. MECANISMO ATENCI&#211;N CIUDADANO'!A1"/><Relationship Id="rId2" Type="http://schemas.openxmlformats.org/officeDocument/2006/relationships/hyperlink" Target="#'3. RENDICI&#211;N DE CUENTAS'!A1"/><Relationship Id="rId1" Type="http://schemas.openxmlformats.org/officeDocument/2006/relationships/hyperlink" Target="#'2. RACIONALIZACI&#211;N DE TR&#193;MITES '!A1"/><Relationship Id="rId6" Type="http://schemas.openxmlformats.org/officeDocument/2006/relationships/hyperlink" Target="#'1. GESTI&#211;N RIESGO CORRUPCI&#211;N'!A1"/><Relationship Id="rId5" Type="http://schemas.openxmlformats.org/officeDocument/2006/relationships/hyperlink" Target="#'6. INICIATIVAS ADICIONALES'!A1"/><Relationship Id="rId4" Type="http://schemas.openxmlformats.org/officeDocument/2006/relationships/hyperlink" Target="#'5. TRANSPARENCIA'!A1"/></Relationships>
</file>

<file path=xl/diagrams/_rels/data3.xml.rels><?xml version="1.0" encoding="UTF-8" standalone="yes"?>
<Relationships xmlns="http://schemas.openxmlformats.org/package/2006/relationships"><Relationship Id="rId3" Type="http://schemas.openxmlformats.org/officeDocument/2006/relationships/hyperlink" Target="#'3. RENDICI&#211;N DE CUENTAS'!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 '!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gm:t>
      <dgm:extLst>
        <a:ext uri="{E40237B7-FDA0-4F09-8148-C483321AD2D9}">
          <dgm14:cNvPr xmlns:dgm14="http://schemas.microsoft.com/office/drawing/2010/diagram" id="0" name="">
            <a:hlinkClick xmlns:r="http://schemas.openxmlformats.org/officeDocument/2006/relationships" r:id="rId1"/>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gm:t>
      <dgm:extLst>
        <a:ext uri="{E40237B7-FDA0-4F09-8148-C483321AD2D9}">
          <dgm14:cNvPr xmlns:dgm14="http://schemas.microsoft.com/office/drawing/2010/diagram" id="0" name="">
            <a:hlinkClick xmlns:r="http://schemas.openxmlformats.org/officeDocument/2006/relationships" r:id="rId2"/>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gm:t>
      <dgm:extLst>
        <a:ext uri="{E40237B7-FDA0-4F09-8148-C483321AD2D9}">
          <dgm14:cNvPr xmlns:dgm14="http://schemas.microsoft.com/office/drawing/2010/diagram" id="0" name="">
            <a:hlinkClick xmlns:r="http://schemas.openxmlformats.org/officeDocument/2006/relationships" r:id="rId3"/>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4"/>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gm:t>
      <dgm:extLst>
        <a:ext uri="{E40237B7-FDA0-4F09-8148-C483321AD2D9}">
          <dgm14:cNvPr xmlns:dgm14="http://schemas.microsoft.com/office/drawing/2010/diagram" id="0" name="">
            <a:hlinkClick xmlns:r="http://schemas.openxmlformats.org/officeDocument/2006/relationships" r:id="rId5"/>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gm:t>
      <dgm:extLst>
        <a:ext uri="{E40237B7-FDA0-4F09-8148-C483321AD2D9}">
          <dgm14:cNvPr xmlns:dgm14="http://schemas.microsoft.com/office/drawing/2010/diagram" id="0" name="">
            <a:hlinkClick xmlns:r="http://schemas.openxmlformats.org/officeDocument/2006/relationships" r:id="rId6"/>
          </dgm14:cNvPr>
        </a:ext>
      </dgm:extLst>
    </dgm:pt>
    <dgm:pt modelId="{D236AEAB-0B80-4E59-86DF-DD9963F0281C}" type="sibTrans" cxnId="{B65BF092-32B2-4EC1-8C00-0F9B97134186}">
      <dgm:prSet/>
      <dgm:spPr/>
      <dgm:t>
        <a:bodyPr/>
        <a:lstStyle/>
        <a:p>
          <a:endParaRPr lang="es-CO" sz="2000" b="1"/>
        </a:p>
      </dgm:t>
    </dgm:pt>
    <dgm:pt modelId="{69BC60F0-169F-4BD8-ADBF-8A96DB4CAC90}" type="parTrans" cxnId="{B65BF092-32B2-4EC1-8C00-0F9B97134186}">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6"/>
      <dgm:spPr/>
    </dgm:pt>
    <dgm:pt modelId="{24EEA205-161E-4213-A0A0-DA353A6154AD}" type="pres">
      <dgm:prSet presAssocID="{AD26F4AA-2382-442F-A8D7-F2855CB0A308}" presName="parentText" presStyleLbl="node1" presStyleIdx="0" presStyleCnt="6" custScaleY="144889">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6">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6"/>
      <dgm:spPr/>
    </dgm:pt>
    <dgm:pt modelId="{6516E63F-E323-4790-BEAF-A9D4BC3D1027}" type="pres">
      <dgm:prSet presAssocID="{0D1FA031-B9B4-4984-8034-D7C15F8C68EA}" presName="parentText" presStyleLbl="node1" presStyleIdx="1" presStyleCnt="6">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6">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6"/>
      <dgm:spPr/>
    </dgm:pt>
    <dgm:pt modelId="{38D2E5DD-92DD-45B1-AF5B-C761B293FDDE}" type="pres">
      <dgm:prSet presAssocID="{AF508E41-31B6-498C-A3C6-67FD524B37C5}" presName="parentText" presStyleLbl="node1" presStyleIdx="2" presStyleCnt="6">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6">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6"/>
      <dgm:spPr/>
    </dgm:pt>
    <dgm:pt modelId="{758F1524-B15B-483F-B0B3-7FC3F2852D9E}" type="pres">
      <dgm:prSet presAssocID="{6F6A88A5-2E46-46BF-A361-856F62DAF335}" presName="parentText" presStyleLbl="node1" presStyleIdx="3" presStyleCnt="6">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6">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6"/>
      <dgm:spPr/>
    </dgm:pt>
    <dgm:pt modelId="{C6CA8470-86C0-4C2A-B1B2-C0A7269D745D}" type="pres">
      <dgm:prSet presAssocID="{78335969-98D2-4D1E-910D-B411B400FD82}" presName="parentText" presStyleLbl="node1" presStyleIdx="4" presStyleCnt="6">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6">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6"/>
      <dgm:spPr/>
    </dgm:pt>
    <dgm:pt modelId="{FEF986FE-D388-4FCC-913E-B9423F3B8CB4}" type="pres">
      <dgm:prSet presAssocID="{2F716B9D-3ECA-4140-B613-462A7A86F61E}" presName="parentText" presStyleLbl="node1" presStyleIdx="5" presStyleCnt="6">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6">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DA68EE-8FC6-4D27-98E9-2BB289FA5109}" type="doc">
      <dgm:prSet loTypeId="urn:microsoft.com/office/officeart/2005/8/layout/cycle3" loCatId="cycle" qsTypeId="urn:microsoft.com/office/officeart/2005/8/quickstyle/simple3" qsCatId="simple" csTypeId="urn:microsoft.com/office/officeart/2005/8/colors/accent3_4" csCatId="accent3" phldr="1"/>
      <dgm:spPr/>
      <dgm:t>
        <a:bodyPr/>
        <a:lstStyle/>
        <a:p>
          <a:endParaRPr lang="es-ES"/>
        </a:p>
      </dgm:t>
    </dgm:pt>
    <dgm:pt modelId="{5916EC4A-2301-46A8-8E6F-13CE22FB05E4}">
      <dgm:prSet phldrT="[Texto]" custT="1"/>
      <dgm:spPr/>
      <dgm:t>
        <a:bodyPr/>
        <a:lstStyle/>
        <a:p>
          <a:r>
            <a:rPr lang="es-ES" sz="2400"/>
            <a:t>1</a:t>
          </a:r>
          <a:r>
            <a:rPr lang="es-ES" sz="18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gm:t>
    </dgm:pt>
    <dgm:pt modelId="{1E39E366-B2A2-4C53-9EF1-D4DBAA040F06}" type="parTrans" cxnId="{76B46081-70E5-445E-807D-C31A3431D3B4}">
      <dgm:prSet/>
      <dgm:spPr/>
      <dgm:t>
        <a:bodyPr/>
        <a:lstStyle/>
        <a:p>
          <a:endParaRPr lang="es-ES" sz="1800"/>
        </a:p>
      </dgm:t>
    </dgm:pt>
    <dgm:pt modelId="{F04F9588-6B64-4800-998B-44135BA235E6}" type="sibTrans" cxnId="{76B46081-70E5-445E-807D-C31A3431D3B4}">
      <dgm:prSet/>
      <dgm:spPr/>
      <dgm:t>
        <a:bodyPr/>
        <a:lstStyle/>
        <a:p>
          <a:endParaRPr lang="es-ES" sz="1800"/>
        </a:p>
      </dgm:t>
    </dgm:pt>
    <dgm:pt modelId="{BE383E0A-42CE-4121-94E3-EC2F5DF5EEB0}">
      <dgm:prSet phldrT="[Texto]" custT="1"/>
      <dgm:spPr/>
      <dgm:t>
        <a:bodyPr/>
        <a:lstStyle/>
        <a:p>
          <a:r>
            <a:rPr lang="es-ES" sz="2400"/>
            <a:t>2</a:t>
          </a:r>
          <a:r>
            <a:rPr lang="es-ES" sz="1800"/>
            <a:t>. Definir actividades que permitan la simplificación, estandarización, optimización y automatización de los trámites y procedimientos administrativos con el fin de mejorar los canales de atención con la ciudadanía. </a:t>
          </a:r>
        </a:p>
      </dgm:t>
    </dgm:pt>
    <dgm:pt modelId="{D86E170D-A343-4B24-97DF-56C9FE4F9170}" type="parTrans" cxnId="{A4A1BE4C-60DF-48E5-992C-6A8D7C3DAAAF}">
      <dgm:prSet/>
      <dgm:spPr/>
      <dgm:t>
        <a:bodyPr/>
        <a:lstStyle/>
        <a:p>
          <a:endParaRPr lang="es-ES" sz="1800"/>
        </a:p>
      </dgm:t>
    </dgm:pt>
    <dgm:pt modelId="{F39C8BF4-DCF4-4C7C-A271-0B3E41EDEB4F}" type="sibTrans" cxnId="{A4A1BE4C-60DF-48E5-992C-6A8D7C3DAAAF}">
      <dgm:prSet/>
      <dgm:spPr/>
      <dgm:t>
        <a:bodyPr/>
        <a:lstStyle/>
        <a:p>
          <a:endParaRPr lang="es-ES" sz="1800"/>
        </a:p>
      </dgm:t>
    </dgm:pt>
    <dgm:pt modelId="{E4A2B00F-BF06-4DA9-9244-4164AD04D62B}">
      <dgm:prSet phldrT="[Texto]" custT="1"/>
      <dgm:spPr/>
      <dgm:t>
        <a:bodyPr/>
        <a:lstStyle/>
        <a:p>
          <a:r>
            <a:rPr lang="es-ES" sz="2400"/>
            <a:t>3</a:t>
          </a:r>
          <a:r>
            <a:rPr lang="es-ES" sz="18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gm:t>
    </dgm:pt>
    <dgm:pt modelId="{A4FFBDEF-9E53-4F55-B8B9-5F25F7BC1ED1}" type="parTrans" cxnId="{BBE94CD3-F63C-4336-896B-DFA52FC7A3A5}">
      <dgm:prSet/>
      <dgm:spPr/>
      <dgm:t>
        <a:bodyPr/>
        <a:lstStyle/>
        <a:p>
          <a:endParaRPr lang="es-ES" sz="1800"/>
        </a:p>
      </dgm:t>
    </dgm:pt>
    <dgm:pt modelId="{1DAC4758-45AC-4892-85E1-68C0CF655F08}" type="sibTrans" cxnId="{BBE94CD3-F63C-4336-896B-DFA52FC7A3A5}">
      <dgm:prSet/>
      <dgm:spPr/>
      <dgm:t>
        <a:bodyPr/>
        <a:lstStyle/>
        <a:p>
          <a:endParaRPr lang="es-ES" sz="1800"/>
        </a:p>
      </dgm:t>
    </dgm:pt>
    <dgm:pt modelId="{00256168-BB80-4251-9667-2F9B33AFEB9D}">
      <dgm:prSet phldrT="[Texto]" custT="1"/>
      <dgm:spPr/>
      <dgm:t>
        <a:bodyPr/>
        <a:lstStyle/>
        <a:p>
          <a:r>
            <a:rPr lang="es-ES" sz="2400"/>
            <a:t>4</a:t>
          </a:r>
          <a:r>
            <a:rPr lang="es-ES" sz="1800"/>
            <a:t>. Definir actividades que permitan planificar las estrategias orientadas a fortalecer la atención al ciudadano, con el fin de aumentar la satisfacción de los servicios que presta CVP</a:t>
          </a:r>
        </a:p>
      </dgm:t>
    </dgm:pt>
    <dgm:pt modelId="{6A379EB5-7677-4647-8C5B-38F693E7C768}" type="parTrans" cxnId="{249F52D4-1899-463E-B7D6-EA1C236E3FF6}">
      <dgm:prSet/>
      <dgm:spPr/>
      <dgm:t>
        <a:bodyPr/>
        <a:lstStyle/>
        <a:p>
          <a:endParaRPr lang="es-ES" sz="1800"/>
        </a:p>
      </dgm:t>
    </dgm:pt>
    <dgm:pt modelId="{2874AC58-5E9C-4170-9379-A62933BC4BAC}" type="sibTrans" cxnId="{249F52D4-1899-463E-B7D6-EA1C236E3FF6}">
      <dgm:prSet/>
      <dgm:spPr/>
      <dgm:t>
        <a:bodyPr/>
        <a:lstStyle/>
        <a:p>
          <a:endParaRPr lang="es-ES" sz="1800"/>
        </a:p>
      </dgm:t>
    </dgm:pt>
    <dgm:pt modelId="{B45B62D9-0BEA-42D4-9D6E-F838EB1A41DB}">
      <dgm:prSet phldrT="[Texto]" custT="1"/>
      <dgm:spPr/>
      <dgm:t>
        <a:bodyPr/>
        <a:lstStyle/>
        <a:p>
          <a:r>
            <a:rPr lang="es-ES" sz="2400"/>
            <a:t>5</a:t>
          </a:r>
          <a:r>
            <a:rPr lang="es-ES" sz="1800"/>
            <a:t>. Definir actividades que garanticen el derecho a la información pública de la CVP, con el fin de asegurar el acceso de la ciudadanía a la información y oferta institucional</a:t>
          </a:r>
        </a:p>
      </dgm:t>
    </dgm:pt>
    <dgm:pt modelId="{0F894B0D-17BD-460A-BA9D-A57EEA185894}" type="parTrans" cxnId="{713E5205-5346-45B5-97F6-33836A7C3B34}">
      <dgm:prSet/>
      <dgm:spPr/>
      <dgm:t>
        <a:bodyPr/>
        <a:lstStyle/>
        <a:p>
          <a:endParaRPr lang="es-ES" sz="1800"/>
        </a:p>
      </dgm:t>
    </dgm:pt>
    <dgm:pt modelId="{03FF60C8-5D40-4AEE-AC5B-3D9BDD0BBB7D}" type="sibTrans" cxnId="{713E5205-5346-45B5-97F6-33836A7C3B34}">
      <dgm:prSet/>
      <dgm:spPr/>
      <dgm:t>
        <a:bodyPr/>
        <a:lstStyle/>
        <a:p>
          <a:endParaRPr lang="es-ES" sz="1800"/>
        </a:p>
      </dgm:t>
    </dgm:pt>
    <dgm:pt modelId="{4F2360DF-D5D9-4DDD-B3B0-308639591DC0}">
      <dgm:prSet phldrT="[Texto]" custT="1"/>
      <dgm:spPr/>
      <dgm:t>
        <a:bodyPr/>
        <a:lstStyle/>
        <a:p>
          <a:r>
            <a:rPr lang="es-ES" sz="2400"/>
            <a:t>6.  </a:t>
          </a:r>
          <a:r>
            <a:rPr lang="es-ES" sz="1800"/>
            <a:t>Definir actividades que fortalezcan la lucha contra la corrupción por medio de planes y estrategias encaminadas en fortalecer los valores y principios del servidor público y contratistas.</a:t>
          </a:r>
        </a:p>
      </dgm:t>
    </dgm:pt>
    <dgm:pt modelId="{15D9D8BC-F695-4B94-9244-5690BCCFD0C5}" type="parTrans" cxnId="{A6D98E7D-56C3-435D-AC29-1D564CDDD404}">
      <dgm:prSet/>
      <dgm:spPr/>
      <dgm:t>
        <a:bodyPr/>
        <a:lstStyle/>
        <a:p>
          <a:endParaRPr lang="es-ES" sz="1800"/>
        </a:p>
      </dgm:t>
    </dgm:pt>
    <dgm:pt modelId="{3DE6915F-AB75-4B39-A572-BDCA4248DF2B}" type="sibTrans" cxnId="{A6D98E7D-56C3-435D-AC29-1D564CDDD404}">
      <dgm:prSet/>
      <dgm:spPr/>
      <dgm:t>
        <a:bodyPr/>
        <a:lstStyle/>
        <a:p>
          <a:endParaRPr lang="es-ES" sz="1800"/>
        </a:p>
      </dgm:t>
    </dgm:pt>
    <dgm:pt modelId="{9616C58B-B791-4C83-AC9B-73EACD734718}" type="pres">
      <dgm:prSet presAssocID="{21DA68EE-8FC6-4D27-98E9-2BB289FA5109}" presName="Name0" presStyleCnt="0">
        <dgm:presLayoutVars>
          <dgm:dir/>
          <dgm:resizeHandles val="exact"/>
        </dgm:presLayoutVars>
      </dgm:prSet>
      <dgm:spPr/>
    </dgm:pt>
    <dgm:pt modelId="{6AEAD613-34A6-4A21-BA0C-365441CA3D9C}" type="pres">
      <dgm:prSet presAssocID="{21DA68EE-8FC6-4D27-98E9-2BB289FA5109}" presName="cycle" presStyleCnt="0"/>
      <dgm:spPr/>
    </dgm:pt>
    <dgm:pt modelId="{19C28A9C-4F08-4BC5-AC45-783C76A91B0E}" type="pres">
      <dgm:prSet presAssocID="{5916EC4A-2301-46A8-8E6F-13CE22FB05E4}" presName="nodeFirstNode" presStyleLbl="node1" presStyleIdx="0" presStyleCnt="6" custScaleX="210422" custScaleY="111231">
        <dgm:presLayoutVars>
          <dgm:bulletEnabled val="1"/>
        </dgm:presLayoutVars>
      </dgm:prSet>
      <dgm:spPr/>
    </dgm:pt>
    <dgm:pt modelId="{3A729FA1-49BA-4186-884D-DA96117EFDD3}" type="pres">
      <dgm:prSet presAssocID="{F04F9588-6B64-4800-998B-44135BA235E6}" presName="sibTransFirstNode" presStyleLbl="bgShp" presStyleIdx="0" presStyleCnt="1" custAng="20035480" custScaleX="100187" custLinFactNeighborX="316" custLinFactNeighborY="13116"/>
      <dgm:spPr/>
    </dgm:pt>
    <dgm:pt modelId="{C80214C6-113F-49B1-8A43-91EB3586450F}" type="pres">
      <dgm:prSet presAssocID="{BE383E0A-42CE-4121-94E3-EC2F5DF5EEB0}" presName="nodeFollowingNodes" presStyleLbl="node1" presStyleIdx="1" presStyleCnt="6" custScaleX="210422" custScaleY="111231" custRadScaleRad="102173" custRadScaleInc="15845">
        <dgm:presLayoutVars>
          <dgm:bulletEnabled val="1"/>
        </dgm:presLayoutVars>
      </dgm:prSet>
      <dgm:spPr/>
    </dgm:pt>
    <dgm:pt modelId="{87B6C1EB-F3DF-4008-8730-6DC4E31B9830}" type="pres">
      <dgm:prSet presAssocID="{E4A2B00F-BF06-4DA9-9244-4164AD04D62B}" presName="nodeFollowingNodes" presStyleLbl="node1" presStyleIdx="2" presStyleCnt="6" custScaleX="210422" custScaleY="111231" custRadScaleRad="98708" custRadScaleInc="-28571">
        <dgm:presLayoutVars>
          <dgm:bulletEnabled val="1"/>
        </dgm:presLayoutVars>
      </dgm:prSet>
      <dgm:spPr/>
    </dgm:pt>
    <dgm:pt modelId="{495DEE28-B679-4D77-BB30-58932678DA4A}" type="pres">
      <dgm:prSet presAssocID="{00256168-BB80-4251-9667-2F9B33AFEB9D}" presName="nodeFollowingNodes" presStyleLbl="node1" presStyleIdx="3" presStyleCnt="6" custScaleX="210422" custScaleY="111231" custRadScaleRad="100435">
        <dgm:presLayoutVars>
          <dgm:bulletEnabled val="1"/>
        </dgm:presLayoutVars>
      </dgm:prSet>
      <dgm:spPr/>
    </dgm:pt>
    <dgm:pt modelId="{A97B9FF9-ED0A-4300-9CC8-5EE6A56FF34F}" type="pres">
      <dgm:prSet presAssocID="{B45B62D9-0BEA-42D4-9D6E-F838EB1A41DB}" presName="nodeFollowingNodes" presStyleLbl="node1" presStyleIdx="4" presStyleCnt="6" custScaleX="210422" custScaleY="111231" custRadScaleRad="116396" custRadScaleInc="29119">
        <dgm:presLayoutVars>
          <dgm:bulletEnabled val="1"/>
        </dgm:presLayoutVars>
      </dgm:prSet>
      <dgm:spPr/>
    </dgm:pt>
    <dgm:pt modelId="{5FEDD99A-BE75-43FF-B9EF-D12E7229E8B2}" type="pres">
      <dgm:prSet presAssocID="{4F2360DF-D5D9-4DDD-B3B0-308639591DC0}" presName="nodeFollowingNodes" presStyleLbl="node1" presStyleIdx="5" presStyleCnt="6" custScaleX="210422" custScaleY="111231" custRadScaleRad="118081" custRadScaleInc="-22547">
        <dgm:presLayoutVars>
          <dgm:bulletEnabled val="1"/>
        </dgm:presLayoutVars>
      </dgm:prSet>
      <dgm:spPr/>
    </dgm:pt>
  </dgm:ptLst>
  <dgm:cxnLst>
    <dgm:cxn modelId="{713E5205-5346-45B5-97F6-33836A7C3B34}" srcId="{21DA68EE-8FC6-4D27-98E9-2BB289FA5109}" destId="{B45B62D9-0BEA-42D4-9D6E-F838EB1A41DB}" srcOrd="4" destOrd="0" parTransId="{0F894B0D-17BD-460A-BA9D-A57EEA185894}" sibTransId="{03FF60C8-5D40-4AEE-AC5B-3D9BDD0BBB7D}"/>
    <dgm:cxn modelId="{ED2A0F1D-A30E-48AE-949C-2B6220941D56}" type="presOf" srcId="{BE383E0A-42CE-4121-94E3-EC2F5DF5EEB0}" destId="{C80214C6-113F-49B1-8A43-91EB3586450F}" srcOrd="0" destOrd="0" presId="urn:microsoft.com/office/officeart/2005/8/layout/cycle3"/>
    <dgm:cxn modelId="{E3B80436-797B-4B9E-ABE4-7DD1436CF907}" type="presOf" srcId="{21DA68EE-8FC6-4D27-98E9-2BB289FA5109}" destId="{9616C58B-B791-4C83-AC9B-73EACD734718}" srcOrd="0" destOrd="0" presId="urn:microsoft.com/office/officeart/2005/8/layout/cycle3"/>
    <dgm:cxn modelId="{A4A1BE4C-60DF-48E5-992C-6A8D7C3DAAAF}" srcId="{21DA68EE-8FC6-4D27-98E9-2BB289FA5109}" destId="{BE383E0A-42CE-4121-94E3-EC2F5DF5EEB0}" srcOrd="1" destOrd="0" parTransId="{D86E170D-A343-4B24-97DF-56C9FE4F9170}" sibTransId="{F39C8BF4-DCF4-4C7C-A271-0B3E41EDEB4F}"/>
    <dgm:cxn modelId="{A6D98E7D-56C3-435D-AC29-1D564CDDD404}" srcId="{21DA68EE-8FC6-4D27-98E9-2BB289FA5109}" destId="{4F2360DF-D5D9-4DDD-B3B0-308639591DC0}" srcOrd="5" destOrd="0" parTransId="{15D9D8BC-F695-4B94-9244-5690BCCFD0C5}" sibTransId="{3DE6915F-AB75-4B39-A572-BDCA4248DF2B}"/>
    <dgm:cxn modelId="{76B46081-70E5-445E-807D-C31A3431D3B4}" srcId="{21DA68EE-8FC6-4D27-98E9-2BB289FA5109}" destId="{5916EC4A-2301-46A8-8E6F-13CE22FB05E4}" srcOrd="0" destOrd="0" parTransId="{1E39E366-B2A2-4C53-9EF1-D4DBAA040F06}" sibTransId="{F04F9588-6B64-4800-998B-44135BA235E6}"/>
    <dgm:cxn modelId="{4C2AC285-205B-4DA3-80F6-B9482E1F8909}" type="presOf" srcId="{B45B62D9-0BEA-42D4-9D6E-F838EB1A41DB}" destId="{A97B9FF9-ED0A-4300-9CC8-5EE6A56FF34F}" srcOrd="0" destOrd="0" presId="urn:microsoft.com/office/officeart/2005/8/layout/cycle3"/>
    <dgm:cxn modelId="{1E7CD399-EAE3-4EF9-9395-F3BF43B3ECF6}" type="presOf" srcId="{00256168-BB80-4251-9667-2F9B33AFEB9D}" destId="{495DEE28-B679-4D77-BB30-58932678DA4A}" srcOrd="0" destOrd="0" presId="urn:microsoft.com/office/officeart/2005/8/layout/cycle3"/>
    <dgm:cxn modelId="{544C6CA1-3122-483C-890E-63260B4EB64F}" type="presOf" srcId="{4F2360DF-D5D9-4DDD-B3B0-308639591DC0}" destId="{5FEDD99A-BE75-43FF-B9EF-D12E7229E8B2}" srcOrd="0" destOrd="0" presId="urn:microsoft.com/office/officeart/2005/8/layout/cycle3"/>
    <dgm:cxn modelId="{74EC81A6-4209-496E-B563-91E42C2D4388}" type="presOf" srcId="{E4A2B00F-BF06-4DA9-9244-4164AD04D62B}" destId="{87B6C1EB-F3DF-4008-8730-6DC4E31B9830}" srcOrd="0" destOrd="0" presId="urn:microsoft.com/office/officeart/2005/8/layout/cycle3"/>
    <dgm:cxn modelId="{25AE2CCC-5D36-4B9E-9C99-FE70111D6AEB}" type="presOf" srcId="{5916EC4A-2301-46A8-8E6F-13CE22FB05E4}" destId="{19C28A9C-4F08-4BC5-AC45-783C76A91B0E}" srcOrd="0" destOrd="0" presId="urn:microsoft.com/office/officeart/2005/8/layout/cycle3"/>
    <dgm:cxn modelId="{A5236AD2-9D2B-4664-B630-603A637A1B95}" type="presOf" srcId="{F04F9588-6B64-4800-998B-44135BA235E6}" destId="{3A729FA1-49BA-4186-884D-DA96117EFDD3}" srcOrd="0" destOrd="0" presId="urn:microsoft.com/office/officeart/2005/8/layout/cycle3"/>
    <dgm:cxn modelId="{BBE94CD3-F63C-4336-896B-DFA52FC7A3A5}" srcId="{21DA68EE-8FC6-4D27-98E9-2BB289FA5109}" destId="{E4A2B00F-BF06-4DA9-9244-4164AD04D62B}" srcOrd="2" destOrd="0" parTransId="{A4FFBDEF-9E53-4F55-B8B9-5F25F7BC1ED1}" sibTransId="{1DAC4758-45AC-4892-85E1-68C0CF655F08}"/>
    <dgm:cxn modelId="{249F52D4-1899-463E-B7D6-EA1C236E3FF6}" srcId="{21DA68EE-8FC6-4D27-98E9-2BB289FA5109}" destId="{00256168-BB80-4251-9667-2F9B33AFEB9D}" srcOrd="3" destOrd="0" parTransId="{6A379EB5-7677-4647-8C5B-38F693E7C768}" sibTransId="{2874AC58-5E9C-4170-9379-A62933BC4BAC}"/>
    <dgm:cxn modelId="{36835BD6-9D15-4491-B017-B1FB8173BF1B}" type="presParOf" srcId="{9616C58B-B791-4C83-AC9B-73EACD734718}" destId="{6AEAD613-34A6-4A21-BA0C-365441CA3D9C}" srcOrd="0" destOrd="0" presId="urn:microsoft.com/office/officeart/2005/8/layout/cycle3"/>
    <dgm:cxn modelId="{D2393320-5374-474A-BDB4-2885E9BE2561}" type="presParOf" srcId="{6AEAD613-34A6-4A21-BA0C-365441CA3D9C}" destId="{19C28A9C-4F08-4BC5-AC45-783C76A91B0E}" srcOrd="0" destOrd="0" presId="urn:microsoft.com/office/officeart/2005/8/layout/cycle3"/>
    <dgm:cxn modelId="{5F9F4B69-FEB5-45BE-9A6B-248D8E8A5064}" type="presParOf" srcId="{6AEAD613-34A6-4A21-BA0C-365441CA3D9C}" destId="{3A729FA1-49BA-4186-884D-DA96117EFDD3}" srcOrd="1" destOrd="0" presId="urn:microsoft.com/office/officeart/2005/8/layout/cycle3"/>
    <dgm:cxn modelId="{2F3027B7-F15D-4A93-8CDF-527C74096E8C}" type="presParOf" srcId="{6AEAD613-34A6-4A21-BA0C-365441CA3D9C}" destId="{C80214C6-113F-49B1-8A43-91EB3586450F}" srcOrd="2" destOrd="0" presId="urn:microsoft.com/office/officeart/2005/8/layout/cycle3"/>
    <dgm:cxn modelId="{BC05E46E-07F3-4F32-91A8-FC9D8620130E}" type="presParOf" srcId="{6AEAD613-34A6-4A21-BA0C-365441CA3D9C}" destId="{87B6C1EB-F3DF-4008-8730-6DC4E31B9830}" srcOrd="3" destOrd="0" presId="urn:microsoft.com/office/officeart/2005/8/layout/cycle3"/>
    <dgm:cxn modelId="{B52B5D2E-1F98-42C4-8056-E34106BD370F}" type="presParOf" srcId="{6AEAD613-34A6-4A21-BA0C-365441CA3D9C}" destId="{495DEE28-B679-4D77-BB30-58932678DA4A}" srcOrd="4" destOrd="0" presId="urn:microsoft.com/office/officeart/2005/8/layout/cycle3"/>
    <dgm:cxn modelId="{679DA1EE-6043-4025-A209-47E93CF1B3F7}" type="presParOf" srcId="{6AEAD613-34A6-4A21-BA0C-365441CA3D9C}" destId="{A97B9FF9-ED0A-4300-9CC8-5EE6A56FF34F}" srcOrd="5" destOrd="0" presId="urn:microsoft.com/office/officeart/2005/8/layout/cycle3"/>
    <dgm:cxn modelId="{17CD25C2-CBB6-4C96-8335-522EAEAF76AB}" type="presParOf" srcId="{6AEAD613-34A6-4A21-BA0C-365441CA3D9C}" destId="{5FEDD99A-BE75-43FF-B9EF-D12E7229E8B2}" srcOrd="6"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4E8738-28AE-4C28-BC4D-5862EA6E5339}" type="doc">
      <dgm:prSet loTypeId="urn:microsoft.com/office/officeart/2005/8/layout/vList5" loCatId="list" qsTypeId="urn:microsoft.com/office/officeart/2005/8/quickstyle/3d3" qsCatId="3D" csTypeId="urn:microsoft.com/office/officeart/2005/8/colors/accent3_2" csCatId="accent3" phldr="1"/>
      <dgm:spPr/>
      <dgm:t>
        <a:bodyPr/>
        <a:lstStyle/>
        <a:p>
          <a:endParaRPr lang="es-ES"/>
        </a:p>
      </dgm:t>
    </dgm:pt>
    <dgm:pt modelId="{C2F7400C-3E6A-43BE-9B92-E46C388E2918}">
      <dgm:prSet phldrT="[Texto]" custT="1"/>
      <dgm:spPr/>
      <dgm:t>
        <a:bodyPr/>
        <a:lstStyle/>
        <a:p>
          <a:r>
            <a:rPr lang="es-ES" sz="2000"/>
            <a:t>1. GESTIÓN RIESGO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793D8433-A2E7-4C19-9E40-152993D3EE2E}" type="parTrans" cxnId="{3DD9CFF3-ED29-49CE-95E1-CC5872E4B4AE}">
      <dgm:prSet/>
      <dgm:spPr/>
      <dgm:t>
        <a:bodyPr/>
        <a:lstStyle/>
        <a:p>
          <a:endParaRPr lang="es-ES" sz="2400"/>
        </a:p>
      </dgm:t>
    </dgm:pt>
    <dgm:pt modelId="{54D11AC4-EAF2-43C4-8B44-096E0873300B}" type="sibTrans" cxnId="{3DD9CFF3-ED29-49CE-95E1-CC5872E4B4AE}">
      <dgm:prSet/>
      <dgm:spPr/>
      <dgm:t>
        <a:bodyPr/>
        <a:lstStyle/>
        <a:p>
          <a:endParaRPr lang="es-ES" sz="2400"/>
        </a:p>
      </dgm:t>
    </dgm:pt>
    <dgm:pt modelId="{B19D875E-0C73-4E35-A75C-2FE8A7365D2C}">
      <dgm:prSet phldrT="[Texto]" custT="1"/>
      <dgm:spPr/>
      <dgm:t>
        <a:bodyPr/>
        <a:lstStyle/>
        <a:p>
          <a:r>
            <a:rPr lang="es-ES" sz="1200"/>
            <a:t>SUBCOMPONENTE. Construcción del  Mapa de Riesgos - Plan Anticorrupción y de Atención al Ciudadano 2023.	</a:t>
          </a:r>
        </a:p>
      </dgm:t>
    </dgm:pt>
    <dgm:pt modelId="{8CF73B19-6B3E-4AAD-B3CA-D2ADE40E61C1}" type="parTrans" cxnId="{D695CCB2-962D-45A9-88EF-F69CA058ECCF}">
      <dgm:prSet/>
      <dgm:spPr/>
      <dgm:t>
        <a:bodyPr/>
        <a:lstStyle/>
        <a:p>
          <a:endParaRPr lang="es-ES" sz="2400"/>
        </a:p>
      </dgm:t>
    </dgm:pt>
    <dgm:pt modelId="{47C6713B-E772-41C1-9E81-0DE81D30291A}" type="sibTrans" cxnId="{D695CCB2-962D-45A9-88EF-F69CA058ECCF}">
      <dgm:prSet/>
      <dgm:spPr/>
      <dgm:t>
        <a:bodyPr/>
        <a:lstStyle/>
        <a:p>
          <a:endParaRPr lang="es-ES" sz="2400"/>
        </a:p>
      </dgm:t>
    </dgm:pt>
    <dgm:pt modelId="{87E4F4E1-4CD5-403E-AA37-E50756B08A38}">
      <dgm:prSet phldrT="[Texto]" custT="1"/>
      <dgm:spPr/>
      <dgm:t>
        <a:bodyPr/>
        <a:lstStyle/>
        <a:p>
          <a:r>
            <a:rPr lang="es-ES" sz="1200"/>
            <a:t>SUBCOMPONENTE. Formulación</a:t>
          </a:r>
        </a:p>
      </dgm:t>
    </dgm:pt>
    <dgm:pt modelId="{48B24A6B-15F8-4E41-8CD6-D090CEDDDC2D}" type="parTrans" cxnId="{B9639339-40F5-437D-B5BA-71C3CF041D7E}">
      <dgm:prSet/>
      <dgm:spPr/>
      <dgm:t>
        <a:bodyPr/>
        <a:lstStyle/>
        <a:p>
          <a:endParaRPr lang="es-ES" sz="2400"/>
        </a:p>
      </dgm:t>
    </dgm:pt>
    <dgm:pt modelId="{55D26AF2-EF47-4EB9-9709-60DC2F140933}" type="sibTrans" cxnId="{B9639339-40F5-437D-B5BA-71C3CF041D7E}">
      <dgm:prSet/>
      <dgm:spPr/>
      <dgm:t>
        <a:bodyPr/>
        <a:lstStyle/>
        <a:p>
          <a:endParaRPr lang="es-ES" sz="2400"/>
        </a:p>
      </dgm:t>
    </dgm:pt>
    <dgm:pt modelId="{B8B251A2-65D4-4984-BAF1-B8881CFD0A42}">
      <dgm:prSet phldrT="[Texto]" custT="1"/>
      <dgm:spPr/>
      <dgm:t>
        <a:bodyPr/>
        <a:lstStyle/>
        <a:p>
          <a:r>
            <a:rPr lang="es-ES" sz="2000"/>
            <a:t>2.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7D515E1F-B5C8-459D-8DD0-128CD92D6BE1}" type="parTrans" cxnId="{A3CBD965-A114-4DF9-B316-128492EA0963}">
      <dgm:prSet/>
      <dgm:spPr/>
      <dgm:t>
        <a:bodyPr/>
        <a:lstStyle/>
        <a:p>
          <a:endParaRPr lang="es-ES" sz="2400"/>
        </a:p>
      </dgm:t>
    </dgm:pt>
    <dgm:pt modelId="{79310374-BA2E-44DA-AE21-81B258909A19}" type="sibTrans" cxnId="{A3CBD965-A114-4DF9-B316-128492EA0963}">
      <dgm:prSet/>
      <dgm:spPr/>
      <dgm:t>
        <a:bodyPr/>
        <a:lstStyle/>
        <a:p>
          <a:endParaRPr lang="es-ES" sz="2400"/>
        </a:p>
      </dgm:t>
    </dgm:pt>
    <dgm:pt modelId="{B7A7D30D-A9EC-470B-B1F7-103F7D595BE7}">
      <dgm:prSet phldrT="[Texto]" custT="1"/>
      <dgm:spPr/>
      <dgm:t>
        <a:bodyPr/>
        <a:lstStyle/>
        <a:p>
          <a:endParaRPr lang="es-ES" sz="1200"/>
        </a:p>
      </dgm:t>
    </dgm:pt>
    <dgm:pt modelId="{57150EFC-A846-434B-8DD3-27BB306FA3AA}" type="parTrans" cxnId="{27F9776A-822F-4F16-AC00-AA01FF74843C}">
      <dgm:prSet/>
      <dgm:spPr/>
      <dgm:t>
        <a:bodyPr/>
        <a:lstStyle/>
        <a:p>
          <a:endParaRPr lang="es-ES" sz="2400"/>
        </a:p>
      </dgm:t>
    </dgm:pt>
    <dgm:pt modelId="{F784F0D7-7470-4DCC-8C1D-426270B27C14}" type="sibTrans" cxnId="{27F9776A-822F-4F16-AC00-AA01FF74843C}">
      <dgm:prSet/>
      <dgm:spPr/>
      <dgm:t>
        <a:bodyPr/>
        <a:lstStyle/>
        <a:p>
          <a:endParaRPr lang="es-ES" sz="2400"/>
        </a:p>
      </dgm:t>
    </dgm:pt>
    <dgm:pt modelId="{68F2F303-F4B0-4836-A66F-38756FC2135A}">
      <dgm:prSet phldrT="[Texto]" custT="1"/>
      <dgm:spPr/>
      <dgm:t>
        <a:bodyPr/>
        <a:lstStyle/>
        <a:p>
          <a:r>
            <a:rPr lang="es-ES" sz="2000"/>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F5C8EE3B-DA93-4E55-AE79-73B52F86144B}" type="parTrans" cxnId="{133BE932-8BFB-4AA5-BAC9-BE10D48F9F4D}">
      <dgm:prSet/>
      <dgm:spPr/>
      <dgm:t>
        <a:bodyPr/>
        <a:lstStyle/>
        <a:p>
          <a:endParaRPr lang="es-ES" sz="2400"/>
        </a:p>
      </dgm:t>
    </dgm:pt>
    <dgm:pt modelId="{089992D7-CEFB-4474-BCC0-35DE5CC9D98E}" type="sibTrans" cxnId="{133BE932-8BFB-4AA5-BAC9-BE10D48F9F4D}">
      <dgm:prSet/>
      <dgm:spPr/>
      <dgm:t>
        <a:bodyPr/>
        <a:lstStyle/>
        <a:p>
          <a:endParaRPr lang="es-ES" sz="2400"/>
        </a:p>
      </dgm:t>
    </dgm:pt>
    <dgm:pt modelId="{CEF591AC-52EC-4F3B-93E0-A9CB150511FC}">
      <dgm:prSet phldrT="[Texto]" custT="1"/>
      <dgm:spPr/>
      <dgm:t>
        <a:bodyPr/>
        <a:lstStyle/>
        <a:p>
          <a:r>
            <a:rPr lang="es-ES" sz="1200"/>
            <a:t>SUBCOMPONENTE. Información de calidad y en lenguaje comprensible </a:t>
          </a:r>
        </a:p>
      </dgm:t>
    </dgm:pt>
    <dgm:pt modelId="{78FBB9A6-D84A-4FFE-B3F4-BFBD668E31C9}" type="parTrans" cxnId="{6663D930-13B5-4540-B447-9BF1E3163A37}">
      <dgm:prSet/>
      <dgm:spPr/>
      <dgm:t>
        <a:bodyPr/>
        <a:lstStyle/>
        <a:p>
          <a:endParaRPr lang="es-ES" sz="2400"/>
        </a:p>
      </dgm:t>
    </dgm:pt>
    <dgm:pt modelId="{33207C29-6ABB-4F80-8F74-5BD799A78E30}" type="sibTrans" cxnId="{6663D930-13B5-4540-B447-9BF1E3163A37}">
      <dgm:prSet/>
      <dgm:spPr/>
      <dgm:t>
        <a:bodyPr/>
        <a:lstStyle/>
        <a:p>
          <a:endParaRPr lang="es-ES" sz="2400"/>
        </a:p>
      </dgm:t>
    </dgm:pt>
    <dgm:pt modelId="{CD4F9570-1F4E-4435-8DEC-A9EE5C656B3D}">
      <dgm:prSet phldrT="[Texto]" custT="1"/>
      <dgm:spPr/>
      <dgm:t>
        <a:bodyPr/>
        <a:lstStyle/>
        <a:p>
          <a:r>
            <a:rPr lang="es-ES" sz="1200"/>
            <a:t>SUBCOMPONENTE. </a:t>
          </a:r>
          <a:r>
            <a:rPr lang="es-CO" sz="1200"/>
            <a:t>Diálogo de doble vía con la ciudadanía</a:t>
          </a:r>
          <a:endParaRPr lang="es-ES" sz="1200"/>
        </a:p>
      </dgm:t>
    </dgm:pt>
    <dgm:pt modelId="{7A868FE9-F91F-4419-87B5-AF1CD23C85F2}" type="parTrans" cxnId="{AFF2464F-F1E7-4F9B-B3D5-E47F7E92FBD4}">
      <dgm:prSet/>
      <dgm:spPr/>
      <dgm:t>
        <a:bodyPr/>
        <a:lstStyle/>
        <a:p>
          <a:endParaRPr lang="es-ES" sz="2400"/>
        </a:p>
      </dgm:t>
    </dgm:pt>
    <dgm:pt modelId="{6CE18BF5-8235-467E-9F9E-A75DF0A77590}" type="sibTrans" cxnId="{AFF2464F-F1E7-4F9B-B3D5-E47F7E92FBD4}">
      <dgm:prSet/>
      <dgm:spPr/>
      <dgm:t>
        <a:bodyPr/>
        <a:lstStyle/>
        <a:p>
          <a:endParaRPr lang="es-ES" sz="2400"/>
        </a:p>
      </dgm:t>
    </dgm:pt>
    <dgm:pt modelId="{D512BD80-EB56-405C-9CA1-B3B247B252C5}">
      <dgm:prSet phldrT="[Texto]" custT="1"/>
      <dgm:spPr/>
      <dgm:t>
        <a:bodyPr/>
        <a:lstStyle/>
        <a:p>
          <a:r>
            <a:rPr lang="es-ES" sz="2000"/>
            <a:t>4. MECANISMO ATENCIÓN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396BFD76-377E-4D36-99D8-1CEC32CF5DAC}" type="parTrans" cxnId="{C7ED5450-CA8A-4A1A-BF0A-C9CC2883FB1A}">
      <dgm:prSet/>
      <dgm:spPr/>
      <dgm:t>
        <a:bodyPr/>
        <a:lstStyle/>
        <a:p>
          <a:endParaRPr lang="es-ES" sz="2400"/>
        </a:p>
      </dgm:t>
    </dgm:pt>
    <dgm:pt modelId="{5BA20CAF-E2DB-40B9-9ACC-6F1B7BE591FB}" type="sibTrans" cxnId="{C7ED5450-CA8A-4A1A-BF0A-C9CC2883FB1A}">
      <dgm:prSet/>
      <dgm:spPr/>
      <dgm:t>
        <a:bodyPr/>
        <a:lstStyle/>
        <a:p>
          <a:endParaRPr lang="es-ES" sz="2400"/>
        </a:p>
      </dgm:t>
    </dgm:pt>
    <dgm:pt modelId="{13A49557-6DCB-4932-AD08-D4E938637443}">
      <dgm:prSet phldrT="[Texto]" custT="1"/>
      <dgm:spPr/>
      <dgm:t>
        <a:bodyPr/>
        <a:lstStyle/>
        <a:p>
          <a:r>
            <a:rPr lang="es-ES" sz="1200"/>
            <a:t>SUBCOMPONENTE. </a:t>
          </a:r>
          <a:r>
            <a:rPr lang="es-CO" sz="1200"/>
            <a:t>Fortalecimiento de los canales de atención</a:t>
          </a:r>
          <a:endParaRPr lang="es-ES" sz="1200"/>
        </a:p>
      </dgm:t>
    </dgm:pt>
    <dgm:pt modelId="{8DF7A17D-54A8-46C2-9B50-B852A19B7BEA}" type="parTrans" cxnId="{80AE0C7A-42F9-4DF3-820D-1925B30217BA}">
      <dgm:prSet/>
      <dgm:spPr/>
      <dgm:t>
        <a:bodyPr/>
        <a:lstStyle/>
        <a:p>
          <a:endParaRPr lang="es-ES" sz="2400"/>
        </a:p>
      </dgm:t>
    </dgm:pt>
    <dgm:pt modelId="{A3C6EE02-AA50-4A06-AD74-32524A5F6DBF}" type="sibTrans" cxnId="{80AE0C7A-42F9-4DF3-820D-1925B30217BA}">
      <dgm:prSet/>
      <dgm:spPr/>
      <dgm:t>
        <a:bodyPr/>
        <a:lstStyle/>
        <a:p>
          <a:endParaRPr lang="es-ES" sz="2400"/>
        </a:p>
      </dgm:t>
    </dgm:pt>
    <dgm:pt modelId="{78D2A399-DBA4-4FCC-9997-F94AB96B1E6C}">
      <dgm:prSet phldrT="[Texto]" custT="1"/>
      <dgm:spPr/>
      <dgm:t>
        <a:bodyPr/>
        <a:lstStyle/>
        <a:p>
          <a:r>
            <a:rPr lang="es-ES" sz="1200"/>
            <a:t>SUBCOMPONENTE. </a:t>
          </a:r>
          <a:r>
            <a:rPr lang="es-CO" sz="1200"/>
            <a:t>Talento humano</a:t>
          </a:r>
          <a:endParaRPr lang="es-ES" sz="1200"/>
        </a:p>
      </dgm:t>
    </dgm:pt>
    <dgm:pt modelId="{B05DDF4E-D95F-47A1-A8EC-41C415DF5845}" type="parTrans" cxnId="{16684B75-64F9-42E4-97CB-292175A2EC2F}">
      <dgm:prSet/>
      <dgm:spPr/>
      <dgm:t>
        <a:bodyPr/>
        <a:lstStyle/>
        <a:p>
          <a:endParaRPr lang="es-ES" sz="2400"/>
        </a:p>
      </dgm:t>
    </dgm:pt>
    <dgm:pt modelId="{6CD6B559-7378-4A1F-AE6A-4FF9ADFDE8ED}" type="sibTrans" cxnId="{16684B75-64F9-42E4-97CB-292175A2EC2F}">
      <dgm:prSet/>
      <dgm:spPr/>
      <dgm:t>
        <a:bodyPr/>
        <a:lstStyle/>
        <a:p>
          <a:endParaRPr lang="es-ES" sz="2400"/>
        </a:p>
      </dgm:t>
    </dgm:pt>
    <dgm:pt modelId="{FC1416D8-C8C1-40D9-BBA2-817DF1099AD9}">
      <dgm:prSet phldrT="[Texto]" custT="1"/>
      <dgm:spPr/>
      <dgm:t>
        <a:bodyPr/>
        <a:lstStyle/>
        <a:p>
          <a:r>
            <a:rPr lang="es-ES" sz="2000"/>
            <a:t>5. TRANSPARENCIA</a:t>
          </a:r>
        </a:p>
      </dgm:t>
      <dgm:extLst>
        <a:ext uri="{E40237B7-FDA0-4F09-8148-C483321AD2D9}">
          <dgm14:cNvPr xmlns:dgm14="http://schemas.microsoft.com/office/drawing/2010/diagram" id="0" name="">
            <a:hlinkClick xmlns:r="http://schemas.openxmlformats.org/officeDocument/2006/relationships" r:id="rId5"/>
          </dgm14:cNvPr>
        </a:ext>
      </dgm:extLst>
    </dgm:pt>
    <dgm:pt modelId="{A2BAD89F-9C55-4BFC-A55F-D5A534CCCDAC}" type="parTrans" cxnId="{3DA0EF0F-7F62-484E-A0BC-C43D47854BE1}">
      <dgm:prSet/>
      <dgm:spPr/>
      <dgm:t>
        <a:bodyPr/>
        <a:lstStyle/>
        <a:p>
          <a:endParaRPr lang="es-ES" sz="2400"/>
        </a:p>
      </dgm:t>
    </dgm:pt>
    <dgm:pt modelId="{24DAC0E5-37BC-4A76-B235-08B41F64C5BD}" type="sibTrans" cxnId="{3DA0EF0F-7F62-484E-A0BC-C43D47854BE1}">
      <dgm:prSet/>
      <dgm:spPr/>
      <dgm:t>
        <a:bodyPr/>
        <a:lstStyle/>
        <a:p>
          <a:endParaRPr lang="es-ES" sz="2400"/>
        </a:p>
      </dgm:t>
    </dgm:pt>
    <dgm:pt modelId="{96EACFC4-6600-45A2-892E-15425F210C4D}">
      <dgm:prSet phldrT="[Texto]" custT="1"/>
      <dgm:spPr/>
      <dgm:t>
        <a:bodyPr/>
        <a:lstStyle/>
        <a:p>
          <a:r>
            <a:rPr lang="es-ES" sz="1200"/>
            <a:t>SUBCOMPONENTE. </a:t>
          </a:r>
          <a:r>
            <a:rPr lang="es-CO" sz="1200"/>
            <a:t>Lineamientos de transparencia activa</a:t>
          </a:r>
          <a:endParaRPr lang="es-ES" sz="1200"/>
        </a:p>
      </dgm:t>
    </dgm:pt>
    <dgm:pt modelId="{ADB4427B-721C-420D-A8FB-FE501E98BC79}" type="parTrans" cxnId="{5C40B19A-D087-4C03-9A81-B9EFDCFBB6AB}">
      <dgm:prSet/>
      <dgm:spPr/>
      <dgm:t>
        <a:bodyPr/>
        <a:lstStyle/>
        <a:p>
          <a:endParaRPr lang="es-ES" sz="2400"/>
        </a:p>
      </dgm:t>
    </dgm:pt>
    <dgm:pt modelId="{BA72DE4C-27C3-40E1-ABBC-85E9773C6814}" type="sibTrans" cxnId="{5C40B19A-D087-4C03-9A81-B9EFDCFBB6AB}">
      <dgm:prSet/>
      <dgm:spPr/>
      <dgm:t>
        <a:bodyPr/>
        <a:lstStyle/>
        <a:p>
          <a:endParaRPr lang="es-ES" sz="2400"/>
        </a:p>
      </dgm:t>
    </dgm:pt>
    <dgm:pt modelId="{5311F0A0-AE9C-4E07-82F3-A0C2F9318742}">
      <dgm:prSet phldrT="[Texto]" custT="1"/>
      <dgm:spPr/>
      <dgm:t>
        <a:bodyPr/>
        <a:lstStyle/>
        <a:p>
          <a:r>
            <a:rPr lang="es-ES" sz="1200"/>
            <a:t>SUBCOMPONENTE. </a:t>
          </a:r>
          <a:r>
            <a:rPr lang="es-CO" sz="1200"/>
            <a:t>Lineamientos de transparencia pasiva</a:t>
          </a:r>
          <a:endParaRPr lang="es-ES" sz="1200"/>
        </a:p>
      </dgm:t>
    </dgm:pt>
    <dgm:pt modelId="{D4045A5E-55D8-4EAC-AEE9-7438680DA869}" type="parTrans" cxnId="{402077D1-FDA6-443D-8F96-B82E13F6282D}">
      <dgm:prSet/>
      <dgm:spPr/>
      <dgm:t>
        <a:bodyPr/>
        <a:lstStyle/>
        <a:p>
          <a:endParaRPr lang="es-ES" sz="2400"/>
        </a:p>
      </dgm:t>
    </dgm:pt>
    <dgm:pt modelId="{3121C35A-5C43-4ABB-81C4-1547C4F9AE89}" type="sibTrans" cxnId="{402077D1-FDA6-443D-8F96-B82E13F6282D}">
      <dgm:prSet/>
      <dgm:spPr/>
      <dgm:t>
        <a:bodyPr/>
        <a:lstStyle/>
        <a:p>
          <a:endParaRPr lang="es-ES" sz="2400"/>
        </a:p>
      </dgm:t>
    </dgm:pt>
    <dgm:pt modelId="{CA8ECE6A-D652-425E-949A-B8AA3F145012}">
      <dgm:prSet phldrT="[Texto]" custT="1"/>
      <dgm:spPr/>
      <dgm:t>
        <a:bodyPr/>
        <a:lstStyle/>
        <a:p>
          <a:r>
            <a:rPr lang="es-ES" sz="2000"/>
            <a:t>6. INICIATIVAS ADICIONALES </a:t>
          </a:r>
        </a:p>
      </dgm:t>
      <dgm:extLst>
        <a:ext uri="{E40237B7-FDA0-4F09-8148-C483321AD2D9}">
          <dgm14:cNvPr xmlns:dgm14="http://schemas.microsoft.com/office/drawing/2010/diagram" id="0" name="">
            <a:hlinkClick xmlns:r="http://schemas.openxmlformats.org/officeDocument/2006/relationships" r:id="rId6"/>
          </dgm14:cNvPr>
        </a:ext>
      </dgm:extLst>
    </dgm:pt>
    <dgm:pt modelId="{225E4433-F0A4-499E-8A84-CF3C94FDC65B}" type="parTrans" cxnId="{638FC681-522A-421E-B5FA-7AD407678C45}">
      <dgm:prSet/>
      <dgm:spPr/>
      <dgm:t>
        <a:bodyPr/>
        <a:lstStyle/>
        <a:p>
          <a:endParaRPr lang="es-ES" sz="2400"/>
        </a:p>
      </dgm:t>
    </dgm:pt>
    <dgm:pt modelId="{70CE82D9-4162-4914-B731-E4555AE15E22}" type="sibTrans" cxnId="{638FC681-522A-421E-B5FA-7AD407678C45}">
      <dgm:prSet/>
      <dgm:spPr/>
      <dgm:t>
        <a:bodyPr/>
        <a:lstStyle/>
        <a:p>
          <a:endParaRPr lang="es-ES" sz="2400"/>
        </a:p>
      </dgm:t>
    </dgm:pt>
    <dgm:pt modelId="{1C50F3A4-96C0-4580-92BD-02CEE5C543F5}">
      <dgm:prSet phldrT="[Texto]" custT="1"/>
      <dgm:spPr/>
      <dgm:t>
        <a:bodyPr/>
        <a:lstStyle/>
        <a:p>
          <a:r>
            <a:rPr lang="es-ES" sz="1200"/>
            <a:t>ACTIVIDADES </a:t>
          </a:r>
        </a:p>
      </dgm:t>
    </dgm:pt>
    <dgm:pt modelId="{750BFE63-ED51-4BB3-BBF1-8AD05F2D69D6}" type="parTrans" cxnId="{BCB83547-4307-446E-A930-4E3972840003}">
      <dgm:prSet/>
      <dgm:spPr/>
      <dgm:t>
        <a:bodyPr/>
        <a:lstStyle/>
        <a:p>
          <a:endParaRPr lang="es-ES" sz="2400"/>
        </a:p>
      </dgm:t>
    </dgm:pt>
    <dgm:pt modelId="{C4603373-C6B4-4B56-AF8E-F865F570D581}" type="sibTrans" cxnId="{BCB83547-4307-446E-A930-4E3972840003}">
      <dgm:prSet/>
      <dgm:spPr/>
      <dgm:t>
        <a:bodyPr/>
        <a:lstStyle/>
        <a:p>
          <a:endParaRPr lang="es-ES" sz="2400"/>
        </a:p>
      </dgm:t>
    </dgm:pt>
    <dgm:pt modelId="{B0C2A15F-786D-4578-9071-7801C0EDD6C0}">
      <dgm:prSet phldrT="[Texto]" custT="1"/>
      <dgm:spPr/>
      <dgm:t>
        <a:bodyPr/>
        <a:lstStyle/>
        <a:p>
          <a:r>
            <a:rPr lang="es-ES" sz="1200"/>
            <a:t>SUBCOMPONENTE. Política de Administración de Riesgos </a:t>
          </a:r>
        </a:p>
      </dgm:t>
    </dgm:pt>
    <dgm:pt modelId="{242C01CE-1872-4C58-964B-7C79BE11E847}" type="parTrans" cxnId="{E34C5E51-B518-4830-A9BA-4F59D1C50CAE}">
      <dgm:prSet/>
      <dgm:spPr/>
      <dgm:t>
        <a:bodyPr/>
        <a:lstStyle/>
        <a:p>
          <a:endParaRPr lang="es-ES" sz="2400"/>
        </a:p>
      </dgm:t>
    </dgm:pt>
    <dgm:pt modelId="{3F6CE6B4-B6CA-4D86-9A60-AE0DCBEE3720}" type="sibTrans" cxnId="{E34C5E51-B518-4830-A9BA-4F59D1C50CAE}">
      <dgm:prSet/>
      <dgm:spPr/>
      <dgm:t>
        <a:bodyPr/>
        <a:lstStyle/>
        <a:p>
          <a:endParaRPr lang="es-ES" sz="2400"/>
        </a:p>
      </dgm:t>
    </dgm:pt>
    <dgm:pt modelId="{AA84F1F0-4F54-408D-B21C-A04D5FDDBA5C}">
      <dgm:prSet phldrT="[Texto]" custT="1"/>
      <dgm:spPr/>
      <dgm:t>
        <a:bodyPr/>
        <a:lstStyle/>
        <a:p>
          <a:r>
            <a:rPr lang="es-ES" sz="1200"/>
            <a:t>SUBCOMPONENTE. Seguimiento</a:t>
          </a:r>
        </a:p>
      </dgm:t>
    </dgm:pt>
    <dgm:pt modelId="{6D63AA3D-619A-41AC-AB1B-4E275347D8C9}" type="parTrans" cxnId="{9A9362A5-D7F4-4F45-BA2C-8ED24379D63E}">
      <dgm:prSet/>
      <dgm:spPr/>
      <dgm:t>
        <a:bodyPr/>
        <a:lstStyle/>
        <a:p>
          <a:endParaRPr lang="es-ES" sz="2400"/>
        </a:p>
      </dgm:t>
    </dgm:pt>
    <dgm:pt modelId="{E4CFFA28-AA94-4648-BD0E-53FBF3263F87}" type="sibTrans" cxnId="{9A9362A5-D7F4-4F45-BA2C-8ED24379D63E}">
      <dgm:prSet/>
      <dgm:spPr/>
      <dgm:t>
        <a:bodyPr/>
        <a:lstStyle/>
        <a:p>
          <a:endParaRPr lang="es-ES" sz="2400"/>
        </a:p>
      </dgm:t>
    </dgm:pt>
    <dgm:pt modelId="{6F3F882A-80DA-41A8-84DB-24A8D77F9913}">
      <dgm:prSet phldrT="[Texto]" custT="1"/>
      <dgm:spPr/>
      <dgm:t>
        <a:bodyPr/>
        <a:lstStyle/>
        <a:p>
          <a:endParaRPr lang="es-ES" sz="1200"/>
        </a:p>
      </dgm:t>
    </dgm:pt>
    <dgm:pt modelId="{91ECB549-4D9E-48E6-9B0A-E21431256125}" type="parTrans" cxnId="{D5EBFCA2-6D8A-4473-8A63-59E14604D016}">
      <dgm:prSet/>
      <dgm:spPr/>
      <dgm:t>
        <a:bodyPr/>
        <a:lstStyle/>
        <a:p>
          <a:endParaRPr lang="es-ES" sz="2400"/>
        </a:p>
      </dgm:t>
    </dgm:pt>
    <dgm:pt modelId="{A3741A6F-48B4-4EA3-BDDA-035840E5B641}" type="sibTrans" cxnId="{D5EBFCA2-6D8A-4473-8A63-59E14604D016}">
      <dgm:prSet/>
      <dgm:spPr/>
      <dgm:t>
        <a:bodyPr/>
        <a:lstStyle/>
        <a:p>
          <a:endParaRPr lang="es-ES" sz="2400"/>
        </a:p>
      </dgm:t>
    </dgm:pt>
    <dgm:pt modelId="{9DB3DE48-4097-46D7-B064-7977B7CCC37D}">
      <dgm:prSet phldrT="[Texto]" custT="1"/>
      <dgm:spPr/>
      <dgm:t>
        <a:bodyPr/>
        <a:lstStyle/>
        <a:p>
          <a:r>
            <a:rPr lang="es-ES" sz="1200"/>
            <a:t>SUBCOMPONENTE. </a:t>
          </a:r>
          <a:r>
            <a:rPr lang="es-CO" sz="1200"/>
            <a:t>Responsabilidad</a:t>
          </a:r>
          <a:endParaRPr lang="es-ES" sz="1200"/>
        </a:p>
      </dgm:t>
    </dgm:pt>
    <dgm:pt modelId="{A48BB989-649A-42F3-84AC-070E4C727699}" type="parTrans" cxnId="{DCB7FE4B-9BE2-462D-B668-2DB9C445CEAD}">
      <dgm:prSet/>
      <dgm:spPr/>
      <dgm:t>
        <a:bodyPr/>
        <a:lstStyle/>
        <a:p>
          <a:endParaRPr lang="es-ES" sz="2400"/>
        </a:p>
      </dgm:t>
    </dgm:pt>
    <dgm:pt modelId="{A489DB3E-9354-4CF9-9149-1639214D1407}" type="sibTrans" cxnId="{DCB7FE4B-9BE2-462D-B668-2DB9C445CEAD}">
      <dgm:prSet/>
      <dgm:spPr/>
      <dgm:t>
        <a:bodyPr/>
        <a:lstStyle/>
        <a:p>
          <a:endParaRPr lang="es-ES" sz="2400"/>
        </a:p>
      </dgm:t>
    </dgm:pt>
    <dgm:pt modelId="{0602B40E-822D-4D7B-8960-F0AEB29126C2}">
      <dgm:prSet phldrT="[Texto]" custT="1"/>
      <dgm:spPr/>
      <dgm:t>
        <a:bodyPr/>
        <a:lstStyle/>
        <a:p>
          <a:r>
            <a:rPr lang="es-ES" sz="1200"/>
            <a:t>SUBCOMPONENTE. </a:t>
          </a:r>
          <a:r>
            <a:rPr lang="es-CO" sz="1200"/>
            <a:t>Evaluación</a:t>
          </a:r>
          <a:endParaRPr lang="es-ES" sz="1200"/>
        </a:p>
      </dgm:t>
    </dgm:pt>
    <dgm:pt modelId="{E03C61DB-0486-4EC9-B56E-64C46B094135}" type="parTrans" cxnId="{3F417AFC-08BB-4A36-B723-70EDD854A08B}">
      <dgm:prSet/>
      <dgm:spPr/>
      <dgm:t>
        <a:bodyPr/>
        <a:lstStyle/>
        <a:p>
          <a:endParaRPr lang="es-ES" sz="2400"/>
        </a:p>
      </dgm:t>
    </dgm:pt>
    <dgm:pt modelId="{850FFAAC-4A14-4D24-B1C6-14D6A3CAF641}" type="sibTrans" cxnId="{3F417AFC-08BB-4A36-B723-70EDD854A08B}">
      <dgm:prSet/>
      <dgm:spPr/>
      <dgm:t>
        <a:bodyPr/>
        <a:lstStyle/>
        <a:p>
          <a:endParaRPr lang="es-ES" sz="2400"/>
        </a:p>
      </dgm:t>
    </dgm:pt>
    <dgm:pt modelId="{5D8D794F-E89B-40AE-85FB-30E513F8E1C7}">
      <dgm:prSet phldrT="[Texto]" custT="1"/>
      <dgm:spPr/>
      <dgm:t>
        <a:bodyPr/>
        <a:lstStyle/>
        <a:p>
          <a:r>
            <a:rPr lang="es-ES" sz="1200"/>
            <a:t>SUBCOMPONENTE. </a:t>
          </a:r>
          <a:r>
            <a:rPr lang="es-CO" sz="1200"/>
            <a:t>Normativo y procidemental</a:t>
          </a:r>
          <a:endParaRPr lang="es-ES" sz="1200"/>
        </a:p>
      </dgm:t>
    </dgm:pt>
    <dgm:pt modelId="{CF6970BD-CEA5-4B63-B222-2B5FCFC40F02}" type="parTrans" cxnId="{1A0A8442-CA3B-4064-80AF-2B53673E649A}">
      <dgm:prSet/>
      <dgm:spPr/>
      <dgm:t>
        <a:bodyPr/>
        <a:lstStyle/>
        <a:p>
          <a:endParaRPr lang="es-ES" sz="2400"/>
        </a:p>
      </dgm:t>
    </dgm:pt>
    <dgm:pt modelId="{AB51D2A7-1F06-4F92-AE28-030E50F1DECA}" type="sibTrans" cxnId="{1A0A8442-CA3B-4064-80AF-2B53673E649A}">
      <dgm:prSet/>
      <dgm:spPr/>
      <dgm:t>
        <a:bodyPr/>
        <a:lstStyle/>
        <a:p>
          <a:endParaRPr lang="es-ES" sz="2400"/>
        </a:p>
      </dgm:t>
    </dgm:pt>
    <dgm:pt modelId="{0192325F-A673-4E41-9486-A30B5827A920}">
      <dgm:prSet phldrT="[Texto]" custT="1"/>
      <dgm:spPr/>
      <dgm:t>
        <a:bodyPr/>
        <a:lstStyle/>
        <a:p>
          <a:r>
            <a:rPr lang="es-ES" sz="1200"/>
            <a:t>SUBCOMPONENTE. </a:t>
          </a:r>
          <a:r>
            <a:rPr lang="es-CO" sz="1200"/>
            <a:t>Relacionamiento con el ciudadano</a:t>
          </a:r>
          <a:endParaRPr lang="es-ES" sz="1200"/>
        </a:p>
      </dgm:t>
    </dgm:pt>
    <dgm:pt modelId="{762A16E3-BFD9-42AC-812F-A3C45739C503}" type="parTrans" cxnId="{E606B6FC-D40C-4FE8-9401-D3BE6188B6A5}">
      <dgm:prSet/>
      <dgm:spPr/>
      <dgm:t>
        <a:bodyPr/>
        <a:lstStyle/>
        <a:p>
          <a:endParaRPr lang="es-ES" sz="2400"/>
        </a:p>
      </dgm:t>
    </dgm:pt>
    <dgm:pt modelId="{CBC3ACC8-2380-4858-A46B-4E40263C7AB1}" type="sibTrans" cxnId="{E606B6FC-D40C-4FE8-9401-D3BE6188B6A5}">
      <dgm:prSet/>
      <dgm:spPr/>
      <dgm:t>
        <a:bodyPr/>
        <a:lstStyle/>
        <a:p>
          <a:endParaRPr lang="es-ES" sz="2400"/>
        </a:p>
      </dgm:t>
    </dgm:pt>
    <dgm:pt modelId="{6FFA8689-7EF1-4B76-8C44-5EC0920624B6}">
      <dgm:prSet phldrT="[Texto]" custT="1"/>
      <dgm:spPr/>
      <dgm:t>
        <a:bodyPr/>
        <a:lstStyle/>
        <a:p>
          <a:r>
            <a:rPr lang="es-ES" sz="1200"/>
            <a:t>SUBCOMPONENTE. </a:t>
          </a:r>
          <a:r>
            <a:rPr lang="es-CO" sz="1200"/>
            <a:t>Peticiones, Quejas, Reclamos, Sugerencias y Denuncias</a:t>
          </a:r>
          <a:endParaRPr lang="es-ES" sz="1200"/>
        </a:p>
      </dgm:t>
    </dgm:pt>
    <dgm:pt modelId="{38E61397-BC89-46E9-B35A-3B86AC9D4B98}" type="parTrans" cxnId="{C31F06E7-7C1E-4D8E-98F9-99B8E7F0A61D}">
      <dgm:prSet/>
      <dgm:spPr/>
      <dgm:t>
        <a:bodyPr/>
        <a:lstStyle/>
        <a:p>
          <a:endParaRPr lang="es-ES" sz="2400"/>
        </a:p>
      </dgm:t>
    </dgm:pt>
    <dgm:pt modelId="{76DEACAE-5355-4494-B6E1-BCF97CBEE779}" type="sibTrans" cxnId="{C31F06E7-7C1E-4D8E-98F9-99B8E7F0A61D}">
      <dgm:prSet/>
      <dgm:spPr/>
      <dgm:t>
        <a:bodyPr/>
        <a:lstStyle/>
        <a:p>
          <a:endParaRPr lang="es-ES" sz="2400"/>
        </a:p>
      </dgm:t>
    </dgm:pt>
    <dgm:pt modelId="{95F0CC89-4634-47FB-A6F0-F757E6088CAC}">
      <dgm:prSet phldrT="[Texto]" custT="1"/>
      <dgm:spPr/>
      <dgm:t>
        <a:bodyPr/>
        <a:lstStyle/>
        <a:p>
          <a:r>
            <a:rPr lang="es-ES" sz="1200"/>
            <a:t>SUBCOMPONENTE. </a:t>
          </a:r>
          <a:r>
            <a:rPr lang="es-CO" sz="1200"/>
            <a:t>Elaboración de los instrumentos de gestión de la información</a:t>
          </a:r>
          <a:endParaRPr lang="es-ES" sz="1200"/>
        </a:p>
      </dgm:t>
    </dgm:pt>
    <dgm:pt modelId="{2EDAE41A-B315-45C2-B587-CECCD6EC19E6}" type="parTrans" cxnId="{2EB54001-3616-4550-9AC6-8A107C592FE9}">
      <dgm:prSet/>
      <dgm:spPr/>
      <dgm:t>
        <a:bodyPr/>
        <a:lstStyle/>
        <a:p>
          <a:endParaRPr lang="es-ES"/>
        </a:p>
      </dgm:t>
    </dgm:pt>
    <dgm:pt modelId="{E3AD9A27-CE5F-4908-B43F-F8B638221ACB}" type="sibTrans" cxnId="{2EB54001-3616-4550-9AC6-8A107C592FE9}">
      <dgm:prSet/>
      <dgm:spPr/>
      <dgm:t>
        <a:bodyPr/>
        <a:lstStyle/>
        <a:p>
          <a:endParaRPr lang="es-ES"/>
        </a:p>
      </dgm:t>
    </dgm:pt>
    <dgm:pt modelId="{FBF807F7-A791-4E9A-B81C-5A30F4769C76}">
      <dgm:prSet phldrT="[Texto]" custT="1"/>
      <dgm:spPr/>
      <dgm:t>
        <a:bodyPr/>
        <a:lstStyle/>
        <a:p>
          <a:r>
            <a:rPr lang="es-ES" sz="1200"/>
            <a:t>SUBCOMPONENTE. </a:t>
          </a:r>
          <a:r>
            <a:rPr lang="es-CO" sz="1200"/>
            <a:t>Criterio diferencial de accesibilidad</a:t>
          </a:r>
          <a:endParaRPr lang="es-ES" sz="1200"/>
        </a:p>
      </dgm:t>
    </dgm:pt>
    <dgm:pt modelId="{A9F7BE27-597D-40FE-98B1-538EE5009AAE}" type="parTrans" cxnId="{0B6A95AF-C359-4642-BC70-6D06A0696CC4}">
      <dgm:prSet/>
      <dgm:spPr/>
      <dgm:t>
        <a:bodyPr/>
        <a:lstStyle/>
        <a:p>
          <a:endParaRPr lang="es-ES"/>
        </a:p>
      </dgm:t>
    </dgm:pt>
    <dgm:pt modelId="{4CF1E744-249C-4754-8CE5-57AE3C9F8081}" type="sibTrans" cxnId="{0B6A95AF-C359-4642-BC70-6D06A0696CC4}">
      <dgm:prSet/>
      <dgm:spPr/>
      <dgm:t>
        <a:bodyPr/>
        <a:lstStyle/>
        <a:p>
          <a:endParaRPr lang="es-ES"/>
        </a:p>
      </dgm:t>
    </dgm:pt>
    <dgm:pt modelId="{A704CC57-FB6A-4CE3-9D1D-C9583B041DF5}">
      <dgm:prSet phldrT="[Texto]" custT="1"/>
      <dgm:spPr/>
      <dgm:t>
        <a:bodyPr/>
        <a:lstStyle/>
        <a:p>
          <a:r>
            <a:rPr lang="es-ES" sz="1200"/>
            <a:t>SUBCOMPONENTE. </a:t>
          </a:r>
          <a:r>
            <a:rPr lang="es-CO" sz="1200"/>
            <a:t>Monitoreo del acceso a la información pública</a:t>
          </a:r>
          <a:endParaRPr lang="es-ES" sz="1200"/>
        </a:p>
      </dgm:t>
    </dgm:pt>
    <dgm:pt modelId="{0E24E55F-597C-49DC-8B96-8E2E0520AF4D}" type="parTrans" cxnId="{EFB57E74-2AD4-48A9-B03E-5B0E21B6EF23}">
      <dgm:prSet/>
      <dgm:spPr/>
      <dgm:t>
        <a:bodyPr/>
        <a:lstStyle/>
        <a:p>
          <a:endParaRPr lang="es-ES"/>
        </a:p>
      </dgm:t>
    </dgm:pt>
    <dgm:pt modelId="{F983651D-8E4E-4CD4-BC9C-3CA6B6F32DE4}" type="sibTrans" cxnId="{EFB57E74-2AD4-48A9-B03E-5B0E21B6EF23}">
      <dgm:prSet/>
      <dgm:spPr/>
      <dgm:t>
        <a:bodyPr/>
        <a:lstStyle/>
        <a:p>
          <a:endParaRPr lang="es-ES"/>
        </a:p>
      </dgm:t>
    </dgm:pt>
    <dgm:pt modelId="{CC41C29B-82CA-4E81-A09E-B67EE3A2E7B9}" type="pres">
      <dgm:prSet presAssocID="{904E8738-28AE-4C28-BC4D-5862EA6E5339}" presName="Name0" presStyleCnt="0">
        <dgm:presLayoutVars>
          <dgm:dir/>
          <dgm:animLvl val="lvl"/>
          <dgm:resizeHandles val="exact"/>
        </dgm:presLayoutVars>
      </dgm:prSet>
      <dgm:spPr/>
    </dgm:pt>
    <dgm:pt modelId="{AB5C9E14-EBF9-4255-BBE1-50A32E7557CC}" type="pres">
      <dgm:prSet presAssocID="{C2F7400C-3E6A-43BE-9B92-E46C388E2918}" presName="linNode" presStyleCnt="0"/>
      <dgm:spPr/>
    </dgm:pt>
    <dgm:pt modelId="{603A9DD9-FBA5-4C8D-A1FD-F5ACF0FC3790}" type="pres">
      <dgm:prSet presAssocID="{C2F7400C-3E6A-43BE-9B92-E46C388E2918}" presName="parentText" presStyleLbl="node1" presStyleIdx="0" presStyleCnt="6" custScaleX="63654" custLinFactNeighborX="-11907" custLinFactNeighborY="3363">
        <dgm:presLayoutVars>
          <dgm:chMax val="1"/>
          <dgm:bulletEnabled val="1"/>
        </dgm:presLayoutVars>
      </dgm:prSet>
      <dgm:spPr/>
    </dgm:pt>
    <dgm:pt modelId="{28DD1434-61CD-4805-86E4-507234FEF143}" type="pres">
      <dgm:prSet presAssocID="{C2F7400C-3E6A-43BE-9B92-E46C388E2918}" presName="descendantText" presStyleLbl="alignAccFollowNode1" presStyleIdx="0" presStyleCnt="6" custScaleX="88224" custScaleY="119099" custLinFactNeighborX="-19743" custLinFactNeighborY="5766">
        <dgm:presLayoutVars>
          <dgm:bulletEnabled val="1"/>
        </dgm:presLayoutVars>
      </dgm:prSet>
      <dgm:spPr/>
    </dgm:pt>
    <dgm:pt modelId="{748E77B7-E8C1-4143-8204-2808AF0EC5D4}" type="pres">
      <dgm:prSet presAssocID="{54D11AC4-EAF2-43C4-8B44-096E0873300B}" presName="sp" presStyleCnt="0"/>
      <dgm:spPr/>
    </dgm:pt>
    <dgm:pt modelId="{9EE068FD-CF2E-441D-A803-B5480B436175}" type="pres">
      <dgm:prSet presAssocID="{B8B251A2-65D4-4984-BAF1-B8881CFD0A42}" presName="linNode" presStyleCnt="0"/>
      <dgm:spPr/>
    </dgm:pt>
    <dgm:pt modelId="{B236F29C-FEDD-453C-B06B-BA5A8AEAAA6C}" type="pres">
      <dgm:prSet presAssocID="{B8B251A2-65D4-4984-BAF1-B8881CFD0A42}" presName="parentText" presStyleLbl="node1" presStyleIdx="1" presStyleCnt="6" custScaleX="63654" custLinFactNeighborX="-11907" custLinFactNeighborY="2572">
        <dgm:presLayoutVars>
          <dgm:chMax val="1"/>
          <dgm:bulletEnabled val="1"/>
        </dgm:presLayoutVars>
      </dgm:prSet>
      <dgm:spPr/>
    </dgm:pt>
    <dgm:pt modelId="{42E3E391-5D93-47F9-983A-444AA07A6857}" type="pres">
      <dgm:prSet presAssocID="{B8B251A2-65D4-4984-BAF1-B8881CFD0A42}" presName="descendantText" presStyleLbl="alignAccFollowNode1" presStyleIdx="1" presStyleCnt="6" custScaleX="88224" custScaleY="119099" custLinFactNeighborX="-19518" custLinFactNeighborY="4419">
        <dgm:presLayoutVars>
          <dgm:bulletEnabled val="1"/>
        </dgm:presLayoutVars>
      </dgm:prSet>
      <dgm:spPr/>
    </dgm:pt>
    <dgm:pt modelId="{A38BD95B-061A-437F-AE65-D5F1EFB40A6F}" type="pres">
      <dgm:prSet presAssocID="{79310374-BA2E-44DA-AE21-81B258909A19}" presName="sp" presStyleCnt="0"/>
      <dgm:spPr/>
    </dgm:pt>
    <dgm:pt modelId="{61860FBC-963E-43D3-8A97-C766A4CFFA19}" type="pres">
      <dgm:prSet presAssocID="{68F2F303-F4B0-4836-A66F-38756FC2135A}" presName="linNode" presStyleCnt="0"/>
      <dgm:spPr/>
    </dgm:pt>
    <dgm:pt modelId="{E98D5BBE-DCA5-4231-8552-3A87E103F41A}" type="pres">
      <dgm:prSet presAssocID="{68F2F303-F4B0-4836-A66F-38756FC2135A}" presName="parentText" presStyleLbl="node1" presStyleIdx="2" presStyleCnt="6" custScaleX="63654" custLinFactNeighborX="-11907" custLinFactNeighborY="2572">
        <dgm:presLayoutVars>
          <dgm:chMax val="1"/>
          <dgm:bulletEnabled val="1"/>
        </dgm:presLayoutVars>
      </dgm:prSet>
      <dgm:spPr/>
    </dgm:pt>
    <dgm:pt modelId="{42C301A8-C795-44A8-944E-CEE3672ED7E6}" type="pres">
      <dgm:prSet presAssocID="{68F2F303-F4B0-4836-A66F-38756FC2135A}" presName="descendantText" presStyleLbl="alignAccFollowNode1" presStyleIdx="2" presStyleCnt="6" custScaleX="88224" custScaleY="119099" custLinFactNeighborX="-19518" custLinFactNeighborY="4419">
        <dgm:presLayoutVars>
          <dgm:bulletEnabled val="1"/>
        </dgm:presLayoutVars>
      </dgm:prSet>
      <dgm:spPr/>
    </dgm:pt>
    <dgm:pt modelId="{96DD17FE-BA05-4266-AB75-68E98C2D38DC}" type="pres">
      <dgm:prSet presAssocID="{089992D7-CEFB-4474-BCC0-35DE5CC9D98E}" presName="sp" presStyleCnt="0"/>
      <dgm:spPr/>
    </dgm:pt>
    <dgm:pt modelId="{8C5A0935-A78F-4A64-8559-663ED8030194}" type="pres">
      <dgm:prSet presAssocID="{D512BD80-EB56-405C-9CA1-B3B247B252C5}" presName="linNode" presStyleCnt="0"/>
      <dgm:spPr/>
    </dgm:pt>
    <dgm:pt modelId="{8B95E89C-7834-42DF-A385-1BD6F2D68688}" type="pres">
      <dgm:prSet presAssocID="{D512BD80-EB56-405C-9CA1-B3B247B252C5}" presName="parentText" presStyleLbl="node1" presStyleIdx="3" presStyleCnt="6" custScaleX="63654" custLinFactNeighborX="-11907" custLinFactNeighborY="2572">
        <dgm:presLayoutVars>
          <dgm:chMax val="1"/>
          <dgm:bulletEnabled val="1"/>
        </dgm:presLayoutVars>
      </dgm:prSet>
      <dgm:spPr/>
    </dgm:pt>
    <dgm:pt modelId="{7FC374B4-0E3A-433D-9C0B-2212CF1A0552}" type="pres">
      <dgm:prSet presAssocID="{D512BD80-EB56-405C-9CA1-B3B247B252C5}" presName="descendantText" presStyleLbl="alignAccFollowNode1" presStyleIdx="3" presStyleCnt="6" custScaleX="88224" custScaleY="119099" custLinFactNeighborX="-19518" custLinFactNeighborY="4419">
        <dgm:presLayoutVars>
          <dgm:bulletEnabled val="1"/>
        </dgm:presLayoutVars>
      </dgm:prSet>
      <dgm:spPr/>
    </dgm:pt>
    <dgm:pt modelId="{5E2D3FB7-8B37-427C-BDA8-2BE80B4EC6E5}" type="pres">
      <dgm:prSet presAssocID="{5BA20CAF-E2DB-40B9-9ACC-6F1B7BE591FB}" presName="sp" presStyleCnt="0"/>
      <dgm:spPr/>
    </dgm:pt>
    <dgm:pt modelId="{996C84E3-E56A-4111-87F2-4DC1F7AE4FB9}" type="pres">
      <dgm:prSet presAssocID="{FC1416D8-C8C1-40D9-BBA2-817DF1099AD9}" presName="linNode" presStyleCnt="0"/>
      <dgm:spPr/>
    </dgm:pt>
    <dgm:pt modelId="{60D53EE9-45F3-4F1E-9E69-EC1D31EB4EDC}" type="pres">
      <dgm:prSet presAssocID="{FC1416D8-C8C1-40D9-BBA2-817DF1099AD9}" presName="parentText" presStyleLbl="node1" presStyleIdx="4" presStyleCnt="6" custScaleX="63654" custLinFactNeighborX="-11907" custLinFactNeighborY="-319">
        <dgm:presLayoutVars>
          <dgm:chMax val="1"/>
          <dgm:bulletEnabled val="1"/>
        </dgm:presLayoutVars>
      </dgm:prSet>
      <dgm:spPr/>
    </dgm:pt>
    <dgm:pt modelId="{EAE45985-CFA8-41E0-B5BA-76BFFC96A405}" type="pres">
      <dgm:prSet presAssocID="{FC1416D8-C8C1-40D9-BBA2-817DF1099AD9}" presName="descendantText" presStyleLbl="alignAccFollowNode1" presStyleIdx="4" presStyleCnt="6" custScaleX="88224" custScaleY="119099" custLinFactNeighborX="-19518" custLinFactNeighborY="4419">
        <dgm:presLayoutVars>
          <dgm:bulletEnabled val="1"/>
        </dgm:presLayoutVars>
      </dgm:prSet>
      <dgm:spPr/>
    </dgm:pt>
    <dgm:pt modelId="{8565C7B9-E77F-41A4-9513-F3C4EF9EB237}" type="pres">
      <dgm:prSet presAssocID="{24DAC0E5-37BC-4A76-B235-08B41F64C5BD}" presName="sp" presStyleCnt="0"/>
      <dgm:spPr/>
    </dgm:pt>
    <dgm:pt modelId="{A34B18D8-B30E-4E99-A122-AD67AE3578E0}" type="pres">
      <dgm:prSet presAssocID="{CA8ECE6A-D652-425E-949A-B8AA3F145012}" presName="linNode" presStyleCnt="0"/>
      <dgm:spPr/>
    </dgm:pt>
    <dgm:pt modelId="{ED8B626F-416F-41D6-A137-CBEA36B554C7}" type="pres">
      <dgm:prSet presAssocID="{CA8ECE6A-D652-425E-949A-B8AA3F145012}" presName="parentText" presStyleLbl="node1" presStyleIdx="5" presStyleCnt="6" custScaleX="63654" custLinFactNeighborX="-11907" custLinFactNeighborY="-319">
        <dgm:presLayoutVars>
          <dgm:chMax val="1"/>
          <dgm:bulletEnabled val="1"/>
        </dgm:presLayoutVars>
      </dgm:prSet>
      <dgm:spPr/>
    </dgm:pt>
    <dgm:pt modelId="{F7CB9244-58D3-4EB4-B89E-F8EED2F579A0}" type="pres">
      <dgm:prSet presAssocID="{CA8ECE6A-D652-425E-949A-B8AA3F145012}" presName="descendantText" presStyleLbl="alignAccFollowNode1" presStyleIdx="5" presStyleCnt="6" custScaleX="88224" custScaleY="119099" custLinFactNeighborX="-19518" custLinFactNeighborY="3165">
        <dgm:presLayoutVars>
          <dgm:bulletEnabled val="1"/>
        </dgm:presLayoutVars>
      </dgm:prSet>
      <dgm:spPr/>
    </dgm:pt>
  </dgm:ptLst>
  <dgm:cxnLst>
    <dgm:cxn modelId="{2EB54001-3616-4550-9AC6-8A107C592FE9}" srcId="{FC1416D8-C8C1-40D9-BBA2-817DF1099AD9}" destId="{95F0CC89-4634-47FB-A6F0-F757E6088CAC}" srcOrd="2" destOrd="0" parTransId="{2EDAE41A-B315-45C2-B587-CECCD6EC19E6}" sibTransId="{E3AD9A27-CE5F-4908-B43F-F8B638221ACB}"/>
    <dgm:cxn modelId="{9FDF3703-F473-4E4E-A2A7-11A9AF9A6186}" type="presOf" srcId="{68F2F303-F4B0-4836-A66F-38756FC2135A}" destId="{E98D5BBE-DCA5-4231-8552-3A87E103F41A}" srcOrd="0" destOrd="0" presId="urn:microsoft.com/office/officeart/2005/8/layout/vList5"/>
    <dgm:cxn modelId="{6886DF06-E119-4E09-980C-1DF70AF074C2}" type="presOf" srcId="{5D8D794F-E89B-40AE-85FB-30E513F8E1C7}" destId="{7FC374B4-0E3A-433D-9C0B-2212CF1A0552}" srcOrd="0" destOrd="2" presId="urn:microsoft.com/office/officeart/2005/8/layout/vList5"/>
    <dgm:cxn modelId="{5DC25409-A92D-4EC5-A463-35B45196BFF8}" type="presOf" srcId="{5311F0A0-AE9C-4E07-82F3-A0C2F9318742}" destId="{EAE45985-CFA8-41E0-B5BA-76BFFC96A405}" srcOrd="0" destOrd="1" presId="urn:microsoft.com/office/officeart/2005/8/layout/vList5"/>
    <dgm:cxn modelId="{2AAB450D-AF4E-4274-AACE-F040A72BCC84}" type="presOf" srcId="{13A49557-6DCB-4932-AD08-D4E938637443}" destId="{7FC374B4-0E3A-433D-9C0B-2212CF1A0552}" srcOrd="0" destOrd="0" presId="urn:microsoft.com/office/officeart/2005/8/layout/vList5"/>
    <dgm:cxn modelId="{3DA0EF0F-7F62-484E-A0BC-C43D47854BE1}" srcId="{904E8738-28AE-4C28-BC4D-5862EA6E5339}" destId="{FC1416D8-C8C1-40D9-BBA2-817DF1099AD9}" srcOrd="4" destOrd="0" parTransId="{A2BAD89F-9C55-4BFC-A55F-D5A534CCCDAC}" sibTransId="{24DAC0E5-37BC-4A76-B235-08B41F64C5BD}"/>
    <dgm:cxn modelId="{3D4D4A12-18B5-486E-B17B-3E523325DF16}" type="presOf" srcId="{1C50F3A4-96C0-4580-92BD-02CEE5C543F5}" destId="{F7CB9244-58D3-4EB4-B89E-F8EED2F579A0}" srcOrd="0" destOrd="0" presId="urn:microsoft.com/office/officeart/2005/8/layout/vList5"/>
    <dgm:cxn modelId="{50D3E712-3A62-458E-A4B1-CD5ACB5DB46D}" type="presOf" srcId="{78D2A399-DBA4-4FCC-9997-F94AB96B1E6C}" destId="{7FC374B4-0E3A-433D-9C0B-2212CF1A0552}" srcOrd="0" destOrd="1" presId="urn:microsoft.com/office/officeart/2005/8/layout/vList5"/>
    <dgm:cxn modelId="{DCB00429-73D6-45DE-8A99-EC557001F78A}" type="presOf" srcId="{95F0CC89-4634-47FB-A6F0-F757E6088CAC}" destId="{EAE45985-CFA8-41E0-B5BA-76BFFC96A405}" srcOrd="0" destOrd="2" presId="urn:microsoft.com/office/officeart/2005/8/layout/vList5"/>
    <dgm:cxn modelId="{9B30502F-DF89-4B59-A49A-AFB78871DED4}" type="presOf" srcId="{0192325F-A673-4E41-9486-A30B5827A920}" destId="{7FC374B4-0E3A-433D-9C0B-2212CF1A0552}" srcOrd="0" destOrd="3" presId="urn:microsoft.com/office/officeart/2005/8/layout/vList5"/>
    <dgm:cxn modelId="{6663D930-13B5-4540-B447-9BF1E3163A37}" srcId="{68F2F303-F4B0-4836-A66F-38756FC2135A}" destId="{CEF591AC-52EC-4F3B-93E0-A9CB150511FC}" srcOrd="0" destOrd="0" parTransId="{78FBB9A6-D84A-4FFE-B3F4-BFBD668E31C9}" sibTransId="{33207C29-6ABB-4F80-8F74-5BD799A78E30}"/>
    <dgm:cxn modelId="{133BE932-8BFB-4AA5-BAC9-BE10D48F9F4D}" srcId="{904E8738-28AE-4C28-BC4D-5862EA6E5339}" destId="{68F2F303-F4B0-4836-A66F-38756FC2135A}" srcOrd="2" destOrd="0" parTransId="{F5C8EE3B-DA93-4E55-AE79-73B52F86144B}" sibTransId="{089992D7-CEFB-4474-BCC0-35DE5CC9D98E}"/>
    <dgm:cxn modelId="{B9639339-40F5-437D-B5BA-71C3CF041D7E}" srcId="{C2F7400C-3E6A-43BE-9B92-E46C388E2918}" destId="{87E4F4E1-4CD5-403E-AA37-E50756B08A38}" srcOrd="1" destOrd="0" parTransId="{48B24A6B-15F8-4E41-8CD6-D090CEDDDC2D}" sibTransId="{55D26AF2-EF47-4EB9-9709-60DC2F140933}"/>
    <dgm:cxn modelId="{27D7C03D-010E-441D-8A44-89395FF86152}" type="presOf" srcId="{87E4F4E1-4CD5-403E-AA37-E50756B08A38}" destId="{28DD1434-61CD-4805-86E4-507234FEF143}" srcOrd="0" destOrd="1" presId="urn:microsoft.com/office/officeart/2005/8/layout/vList5"/>
    <dgm:cxn modelId="{1A0A8442-CA3B-4064-80AF-2B53673E649A}" srcId="{D512BD80-EB56-405C-9CA1-B3B247B252C5}" destId="{5D8D794F-E89B-40AE-85FB-30E513F8E1C7}" srcOrd="2" destOrd="0" parTransId="{CF6970BD-CEA5-4B63-B222-2B5FCFC40F02}" sibTransId="{AB51D2A7-1F06-4F92-AE28-030E50F1DECA}"/>
    <dgm:cxn modelId="{A3CBD965-A114-4DF9-B316-128492EA0963}" srcId="{904E8738-28AE-4C28-BC4D-5862EA6E5339}" destId="{B8B251A2-65D4-4984-BAF1-B8881CFD0A42}" srcOrd="1" destOrd="0" parTransId="{7D515E1F-B5C8-459D-8DD0-128CD92D6BE1}" sibTransId="{79310374-BA2E-44DA-AE21-81B258909A19}"/>
    <dgm:cxn modelId="{BCB83547-4307-446E-A930-4E3972840003}" srcId="{CA8ECE6A-D652-425E-949A-B8AA3F145012}" destId="{1C50F3A4-96C0-4580-92BD-02CEE5C543F5}" srcOrd="0" destOrd="0" parTransId="{750BFE63-ED51-4BB3-BBF1-8AD05F2D69D6}" sibTransId="{C4603373-C6B4-4B56-AF8E-F865F570D581}"/>
    <dgm:cxn modelId="{3C1A4A47-6C9B-414D-B59F-25ACFAAA377F}" type="presOf" srcId="{FBF807F7-A791-4E9A-B81C-5A30F4769C76}" destId="{EAE45985-CFA8-41E0-B5BA-76BFFC96A405}" srcOrd="0" destOrd="3" presId="urn:microsoft.com/office/officeart/2005/8/layout/vList5"/>
    <dgm:cxn modelId="{37F69B49-B263-4E15-ADF5-CBB42A74E9C0}" type="presOf" srcId="{904E8738-28AE-4C28-BC4D-5862EA6E5339}" destId="{CC41C29B-82CA-4E81-A09E-B67EE3A2E7B9}" srcOrd="0" destOrd="0" presId="urn:microsoft.com/office/officeart/2005/8/layout/vList5"/>
    <dgm:cxn modelId="{27F9776A-822F-4F16-AC00-AA01FF74843C}" srcId="{B8B251A2-65D4-4984-BAF1-B8881CFD0A42}" destId="{B7A7D30D-A9EC-470B-B1F7-103F7D595BE7}" srcOrd="0" destOrd="0" parTransId="{57150EFC-A846-434B-8DD3-27BB306FA3AA}" sibTransId="{F784F0D7-7470-4DCC-8C1D-426270B27C14}"/>
    <dgm:cxn modelId="{DCB7FE4B-9BE2-462D-B668-2DB9C445CEAD}" srcId="{68F2F303-F4B0-4836-A66F-38756FC2135A}" destId="{9DB3DE48-4097-46D7-B064-7977B7CCC37D}" srcOrd="2" destOrd="0" parTransId="{A48BB989-649A-42F3-84AC-070E4C727699}" sibTransId="{A489DB3E-9354-4CF9-9149-1639214D1407}"/>
    <dgm:cxn modelId="{AFF2464F-F1E7-4F9B-B3D5-E47F7E92FBD4}" srcId="{68F2F303-F4B0-4836-A66F-38756FC2135A}" destId="{CD4F9570-1F4E-4435-8DEC-A9EE5C656B3D}" srcOrd="1" destOrd="0" parTransId="{7A868FE9-F91F-4419-87B5-AF1CD23C85F2}" sibTransId="{6CE18BF5-8235-467E-9F9E-A75DF0A77590}"/>
    <dgm:cxn modelId="{C7ED5450-CA8A-4A1A-BF0A-C9CC2883FB1A}" srcId="{904E8738-28AE-4C28-BC4D-5862EA6E5339}" destId="{D512BD80-EB56-405C-9CA1-B3B247B252C5}" srcOrd="3" destOrd="0" parTransId="{396BFD76-377E-4D36-99D8-1CEC32CF5DAC}" sibTransId="{5BA20CAF-E2DB-40B9-9ACC-6F1B7BE591FB}"/>
    <dgm:cxn modelId="{E34C5E51-B518-4830-A9BA-4F59D1C50CAE}" srcId="{C2F7400C-3E6A-43BE-9B92-E46C388E2918}" destId="{B0C2A15F-786D-4578-9071-7801C0EDD6C0}" srcOrd="2" destOrd="0" parTransId="{242C01CE-1872-4C58-964B-7C79BE11E847}" sibTransId="{3F6CE6B4-B6CA-4D86-9A60-AE0DCBEE3720}"/>
    <dgm:cxn modelId="{EFB57E74-2AD4-48A9-B03E-5B0E21B6EF23}" srcId="{FC1416D8-C8C1-40D9-BBA2-817DF1099AD9}" destId="{A704CC57-FB6A-4CE3-9D1D-C9583B041DF5}" srcOrd="4" destOrd="0" parTransId="{0E24E55F-597C-49DC-8B96-8E2E0520AF4D}" sibTransId="{F983651D-8E4E-4CD4-BC9C-3CA6B6F32DE4}"/>
    <dgm:cxn modelId="{16684B75-64F9-42E4-97CB-292175A2EC2F}" srcId="{D512BD80-EB56-405C-9CA1-B3B247B252C5}" destId="{78D2A399-DBA4-4FCC-9997-F94AB96B1E6C}" srcOrd="1" destOrd="0" parTransId="{B05DDF4E-D95F-47A1-A8EC-41C415DF5845}" sibTransId="{6CD6B559-7378-4A1F-AE6A-4FF9ADFDE8ED}"/>
    <dgm:cxn modelId="{70B6B075-D393-40A6-9E5B-52416501254C}" type="presOf" srcId="{D512BD80-EB56-405C-9CA1-B3B247B252C5}" destId="{8B95E89C-7834-42DF-A385-1BD6F2D68688}" srcOrd="0" destOrd="0" presId="urn:microsoft.com/office/officeart/2005/8/layout/vList5"/>
    <dgm:cxn modelId="{80AE0C7A-42F9-4DF3-820D-1925B30217BA}" srcId="{D512BD80-EB56-405C-9CA1-B3B247B252C5}" destId="{13A49557-6DCB-4932-AD08-D4E938637443}" srcOrd="0" destOrd="0" parTransId="{8DF7A17D-54A8-46C2-9B50-B852A19B7BEA}" sibTransId="{A3C6EE02-AA50-4A06-AD74-32524A5F6DBF}"/>
    <dgm:cxn modelId="{F171FA7F-9652-4C9F-A28F-EFD24D091F0F}" type="presOf" srcId="{CEF591AC-52EC-4F3B-93E0-A9CB150511FC}" destId="{42C301A8-C795-44A8-944E-CEE3672ED7E6}" srcOrd="0" destOrd="0" presId="urn:microsoft.com/office/officeart/2005/8/layout/vList5"/>
    <dgm:cxn modelId="{638FC681-522A-421E-B5FA-7AD407678C45}" srcId="{904E8738-28AE-4C28-BC4D-5862EA6E5339}" destId="{CA8ECE6A-D652-425E-949A-B8AA3F145012}" srcOrd="5" destOrd="0" parTransId="{225E4433-F0A4-499E-8A84-CF3C94FDC65B}" sibTransId="{70CE82D9-4162-4914-B731-E4555AE15E22}"/>
    <dgm:cxn modelId="{7A43D187-7334-42C4-AB75-ACADE18FA47E}" type="presOf" srcId="{CA8ECE6A-D652-425E-949A-B8AA3F145012}" destId="{ED8B626F-416F-41D6-A137-CBEA36B554C7}" srcOrd="0" destOrd="0" presId="urn:microsoft.com/office/officeart/2005/8/layout/vList5"/>
    <dgm:cxn modelId="{604C1390-4F9F-48EE-82BF-EE0D5A539271}" type="presOf" srcId="{B0C2A15F-786D-4578-9071-7801C0EDD6C0}" destId="{28DD1434-61CD-4805-86E4-507234FEF143}" srcOrd="0" destOrd="2" presId="urn:microsoft.com/office/officeart/2005/8/layout/vList5"/>
    <dgm:cxn modelId="{069F9594-827C-4B20-AACB-0839E535FE81}" type="presOf" srcId="{6F3F882A-80DA-41A8-84DB-24A8D77F9913}" destId="{42E3E391-5D93-47F9-983A-444AA07A6857}" srcOrd="0" destOrd="1" presId="urn:microsoft.com/office/officeart/2005/8/layout/vList5"/>
    <dgm:cxn modelId="{72142199-6AB1-482A-AE96-D8E392F09482}" type="presOf" srcId="{A704CC57-FB6A-4CE3-9D1D-C9583B041DF5}" destId="{EAE45985-CFA8-41E0-B5BA-76BFFC96A405}" srcOrd="0" destOrd="4" presId="urn:microsoft.com/office/officeart/2005/8/layout/vList5"/>
    <dgm:cxn modelId="{5C40B19A-D087-4C03-9A81-B9EFDCFBB6AB}" srcId="{FC1416D8-C8C1-40D9-BBA2-817DF1099AD9}" destId="{96EACFC4-6600-45A2-892E-15425F210C4D}" srcOrd="0" destOrd="0" parTransId="{ADB4427B-721C-420D-A8FB-FE501E98BC79}" sibTransId="{BA72DE4C-27C3-40E1-ABBC-85E9773C6814}"/>
    <dgm:cxn modelId="{40D7CCA1-9E9A-4BA4-A2DB-DCA67C122469}" type="presOf" srcId="{B8B251A2-65D4-4984-BAF1-B8881CFD0A42}" destId="{B236F29C-FEDD-453C-B06B-BA5A8AEAAA6C}" srcOrd="0" destOrd="0" presId="urn:microsoft.com/office/officeart/2005/8/layout/vList5"/>
    <dgm:cxn modelId="{D5EBFCA2-6D8A-4473-8A63-59E14604D016}" srcId="{B8B251A2-65D4-4984-BAF1-B8881CFD0A42}" destId="{6F3F882A-80DA-41A8-84DB-24A8D77F9913}" srcOrd="1" destOrd="0" parTransId="{91ECB549-4D9E-48E6-9B0A-E21431256125}" sibTransId="{A3741A6F-48B4-4EA3-BDDA-035840E5B641}"/>
    <dgm:cxn modelId="{9A9362A5-D7F4-4F45-BA2C-8ED24379D63E}" srcId="{C2F7400C-3E6A-43BE-9B92-E46C388E2918}" destId="{AA84F1F0-4F54-408D-B21C-A04D5FDDBA5C}" srcOrd="3" destOrd="0" parTransId="{6D63AA3D-619A-41AC-AB1B-4E275347D8C9}" sibTransId="{E4CFFA28-AA94-4648-BD0E-53FBF3263F87}"/>
    <dgm:cxn modelId="{0EB9A6AC-63E5-4426-ACAD-E90080D5099F}" type="presOf" srcId="{B19D875E-0C73-4E35-A75C-2FE8A7365D2C}" destId="{28DD1434-61CD-4805-86E4-507234FEF143}" srcOrd="0" destOrd="0" presId="urn:microsoft.com/office/officeart/2005/8/layout/vList5"/>
    <dgm:cxn modelId="{0B6A95AF-C359-4642-BC70-6D06A0696CC4}" srcId="{FC1416D8-C8C1-40D9-BBA2-817DF1099AD9}" destId="{FBF807F7-A791-4E9A-B81C-5A30F4769C76}" srcOrd="3" destOrd="0" parTransId="{A9F7BE27-597D-40FE-98B1-538EE5009AAE}" sibTransId="{4CF1E744-249C-4754-8CE5-57AE3C9F8081}"/>
    <dgm:cxn modelId="{D695CCB2-962D-45A9-88EF-F69CA058ECCF}" srcId="{C2F7400C-3E6A-43BE-9B92-E46C388E2918}" destId="{B19D875E-0C73-4E35-A75C-2FE8A7365D2C}" srcOrd="0" destOrd="0" parTransId="{8CF73B19-6B3E-4AAD-B3CA-D2ADE40E61C1}" sibTransId="{47C6713B-E772-41C1-9E81-0DE81D30291A}"/>
    <dgm:cxn modelId="{5AA56FBC-7F45-4034-8E34-3850CB2558DD}" type="presOf" srcId="{6FFA8689-7EF1-4B76-8C44-5EC0920624B6}" destId="{7FC374B4-0E3A-433D-9C0B-2212CF1A0552}" srcOrd="0" destOrd="4" presId="urn:microsoft.com/office/officeart/2005/8/layout/vList5"/>
    <dgm:cxn modelId="{CA3718C9-7FE1-46A9-A833-D37489F1CC0F}" type="presOf" srcId="{B7A7D30D-A9EC-470B-B1F7-103F7D595BE7}" destId="{42E3E391-5D93-47F9-983A-444AA07A6857}" srcOrd="0" destOrd="0" presId="urn:microsoft.com/office/officeart/2005/8/layout/vList5"/>
    <dgm:cxn modelId="{402077D1-FDA6-443D-8F96-B82E13F6282D}" srcId="{FC1416D8-C8C1-40D9-BBA2-817DF1099AD9}" destId="{5311F0A0-AE9C-4E07-82F3-A0C2F9318742}" srcOrd="1" destOrd="0" parTransId="{D4045A5E-55D8-4EAC-AEE9-7438680DA869}" sibTransId="{3121C35A-5C43-4ABB-81C4-1547C4F9AE89}"/>
    <dgm:cxn modelId="{248AECD2-134B-4B09-96C3-6BD55EC320AC}" type="presOf" srcId="{C2F7400C-3E6A-43BE-9B92-E46C388E2918}" destId="{603A9DD9-FBA5-4C8D-A1FD-F5ACF0FC3790}" srcOrd="0" destOrd="0" presId="urn:microsoft.com/office/officeart/2005/8/layout/vList5"/>
    <dgm:cxn modelId="{0B0483D3-C5C6-4DD3-B927-8519F6B3652A}" type="presOf" srcId="{96EACFC4-6600-45A2-892E-15425F210C4D}" destId="{EAE45985-CFA8-41E0-B5BA-76BFFC96A405}" srcOrd="0" destOrd="0" presId="urn:microsoft.com/office/officeart/2005/8/layout/vList5"/>
    <dgm:cxn modelId="{D8BFF1D4-03A9-4C05-B62C-34922AA5E68F}" type="presOf" srcId="{0602B40E-822D-4D7B-8960-F0AEB29126C2}" destId="{42C301A8-C795-44A8-944E-CEE3672ED7E6}" srcOrd="0" destOrd="3" presId="urn:microsoft.com/office/officeart/2005/8/layout/vList5"/>
    <dgm:cxn modelId="{D9F3BBDD-0206-45B1-9771-2A26F1DCDCAC}" type="presOf" srcId="{9DB3DE48-4097-46D7-B064-7977B7CCC37D}" destId="{42C301A8-C795-44A8-944E-CEE3672ED7E6}" srcOrd="0" destOrd="2" presId="urn:microsoft.com/office/officeart/2005/8/layout/vList5"/>
    <dgm:cxn modelId="{76C5BBE1-53F2-4E6F-8CDB-47C726E23DAB}" type="presOf" srcId="{CD4F9570-1F4E-4435-8DEC-A9EE5C656B3D}" destId="{42C301A8-C795-44A8-944E-CEE3672ED7E6}" srcOrd="0" destOrd="1" presId="urn:microsoft.com/office/officeart/2005/8/layout/vList5"/>
    <dgm:cxn modelId="{C31F06E7-7C1E-4D8E-98F9-99B8E7F0A61D}" srcId="{D512BD80-EB56-405C-9CA1-B3B247B252C5}" destId="{6FFA8689-7EF1-4B76-8C44-5EC0920624B6}" srcOrd="4" destOrd="0" parTransId="{38E61397-BC89-46E9-B35A-3B86AC9D4B98}" sibTransId="{76DEACAE-5355-4494-B6E1-BCF97CBEE779}"/>
    <dgm:cxn modelId="{3DD9CFF3-ED29-49CE-95E1-CC5872E4B4AE}" srcId="{904E8738-28AE-4C28-BC4D-5862EA6E5339}" destId="{C2F7400C-3E6A-43BE-9B92-E46C388E2918}" srcOrd="0" destOrd="0" parTransId="{793D8433-A2E7-4C19-9E40-152993D3EE2E}" sibTransId="{54D11AC4-EAF2-43C4-8B44-096E0873300B}"/>
    <dgm:cxn modelId="{23B51FF8-8FB6-4C6F-A3BF-E7E5FEE02C4C}" type="presOf" srcId="{AA84F1F0-4F54-408D-B21C-A04D5FDDBA5C}" destId="{28DD1434-61CD-4805-86E4-507234FEF143}" srcOrd="0" destOrd="3" presId="urn:microsoft.com/office/officeart/2005/8/layout/vList5"/>
    <dgm:cxn modelId="{EF7465F9-8CA5-452A-986D-6756B642238F}" type="presOf" srcId="{FC1416D8-C8C1-40D9-BBA2-817DF1099AD9}" destId="{60D53EE9-45F3-4F1E-9E69-EC1D31EB4EDC}" srcOrd="0" destOrd="0" presId="urn:microsoft.com/office/officeart/2005/8/layout/vList5"/>
    <dgm:cxn modelId="{3F417AFC-08BB-4A36-B723-70EDD854A08B}" srcId="{68F2F303-F4B0-4836-A66F-38756FC2135A}" destId="{0602B40E-822D-4D7B-8960-F0AEB29126C2}" srcOrd="3" destOrd="0" parTransId="{E03C61DB-0486-4EC9-B56E-64C46B094135}" sibTransId="{850FFAAC-4A14-4D24-B1C6-14D6A3CAF641}"/>
    <dgm:cxn modelId="{E606B6FC-D40C-4FE8-9401-D3BE6188B6A5}" srcId="{D512BD80-EB56-405C-9CA1-B3B247B252C5}" destId="{0192325F-A673-4E41-9486-A30B5827A920}" srcOrd="3" destOrd="0" parTransId="{762A16E3-BFD9-42AC-812F-A3C45739C503}" sibTransId="{CBC3ACC8-2380-4858-A46B-4E40263C7AB1}"/>
    <dgm:cxn modelId="{06D0F042-CE7A-46A9-890C-9028180ADF7B}" type="presParOf" srcId="{CC41C29B-82CA-4E81-A09E-B67EE3A2E7B9}" destId="{AB5C9E14-EBF9-4255-BBE1-50A32E7557CC}" srcOrd="0" destOrd="0" presId="urn:microsoft.com/office/officeart/2005/8/layout/vList5"/>
    <dgm:cxn modelId="{6EF9AEF1-8AD1-4E92-880B-32176D14A875}" type="presParOf" srcId="{AB5C9E14-EBF9-4255-BBE1-50A32E7557CC}" destId="{603A9DD9-FBA5-4C8D-A1FD-F5ACF0FC3790}" srcOrd="0" destOrd="0" presId="urn:microsoft.com/office/officeart/2005/8/layout/vList5"/>
    <dgm:cxn modelId="{E9895B95-3D69-4244-85D3-BE69AF40E4C6}" type="presParOf" srcId="{AB5C9E14-EBF9-4255-BBE1-50A32E7557CC}" destId="{28DD1434-61CD-4805-86E4-507234FEF143}" srcOrd="1" destOrd="0" presId="urn:microsoft.com/office/officeart/2005/8/layout/vList5"/>
    <dgm:cxn modelId="{DDCC26F9-92BB-48F4-9F8C-40C0818CBAE4}" type="presParOf" srcId="{CC41C29B-82CA-4E81-A09E-B67EE3A2E7B9}" destId="{748E77B7-E8C1-4143-8204-2808AF0EC5D4}" srcOrd="1" destOrd="0" presId="urn:microsoft.com/office/officeart/2005/8/layout/vList5"/>
    <dgm:cxn modelId="{43F33299-2145-44E8-9925-D36566562FD4}" type="presParOf" srcId="{CC41C29B-82CA-4E81-A09E-B67EE3A2E7B9}" destId="{9EE068FD-CF2E-441D-A803-B5480B436175}" srcOrd="2" destOrd="0" presId="urn:microsoft.com/office/officeart/2005/8/layout/vList5"/>
    <dgm:cxn modelId="{18C1F350-B316-40DE-A1C9-F5CBDC7ABE20}" type="presParOf" srcId="{9EE068FD-CF2E-441D-A803-B5480B436175}" destId="{B236F29C-FEDD-453C-B06B-BA5A8AEAAA6C}" srcOrd="0" destOrd="0" presId="urn:microsoft.com/office/officeart/2005/8/layout/vList5"/>
    <dgm:cxn modelId="{90762FEB-4E89-41BF-9344-582CAB211838}" type="presParOf" srcId="{9EE068FD-CF2E-441D-A803-B5480B436175}" destId="{42E3E391-5D93-47F9-983A-444AA07A6857}" srcOrd="1" destOrd="0" presId="urn:microsoft.com/office/officeart/2005/8/layout/vList5"/>
    <dgm:cxn modelId="{6A5B5065-EC4F-4EAC-B853-037AC230C5B3}" type="presParOf" srcId="{CC41C29B-82CA-4E81-A09E-B67EE3A2E7B9}" destId="{A38BD95B-061A-437F-AE65-D5F1EFB40A6F}" srcOrd="3" destOrd="0" presId="urn:microsoft.com/office/officeart/2005/8/layout/vList5"/>
    <dgm:cxn modelId="{2CE38037-6022-4228-80AC-F2746F82907A}" type="presParOf" srcId="{CC41C29B-82CA-4E81-A09E-B67EE3A2E7B9}" destId="{61860FBC-963E-43D3-8A97-C766A4CFFA19}" srcOrd="4" destOrd="0" presId="urn:microsoft.com/office/officeart/2005/8/layout/vList5"/>
    <dgm:cxn modelId="{ECBC1B53-A251-4C64-9035-DF6B8277E390}" type="presParOf" srcId="{61860FBC-963E-43D3-8A97-C766A4CFFA19}" destId="{E98D5BBE-DCA5-4231-8552-3A87E103F41A}" srcOrd="0" destOrd="0" presId="urn:microsoft.com/office/officeart/2005/8/layout/vList5"/>
    <dgm:cxn modelId="{56ED9584-E4A9-4C84-908A-C51695EBB389}" type="presParOf" srcId="{61860FBC-963E-43D3-8A97-C766A4CFFA19}" destId="{42C301A8-C795-44A8-944E-CEE3672ED7E6}" srcOrd="1" destOrd="0" presId="urn:microsoft.com/office/officeart/2005/8/layout/vList5"/>
    <dgm:cxn modelId="{20EA0609-2927-4BD1-B088-FC1D56559508}" type="presParOf" srcId="{CC41C29B-82CA-4E81-A09E-B67EE3A2E7B9}" destId="{96DD17FE-BA05-4266-AB75-68E98C2D38DC}" srcOrd="5" destOrd="0" presId="urn:microsoft.com/office/officeart/2005/8/layout/vList5"/>
    <dgm:cxn modelId="{A0C6C66B-C920-4853-9D5E-181E4C02B1C8}" type="presParOf" srcId="{CC41C29B-82CA-4E81-A09E-B67EE3A2E7B9}" destId="{8C5A0935-A78F-4A64-8559-663ED8030194}" srcOrd="6" destOrd="0" presId="urn:microsoft.com/office/officeart/2005/8/layout/vList5"/>
    <dgm:cxn modelId="{5E23E9FF-8870-4E96-B4C4-05EE8DFE9FF3}" type="presParOf" srcId="{8C5A0935-A78F-4A64-8559-663ED8030194}" destId="{8B95E89C-7834-42DF-A385-1BD6F2D68688}" srcOrd="0" destOrd="0" presId="urn:microsoft.com/office/officeart/2005/8/layout/vList5"/>
    <dgm:cxn modelId="{FBC4E666-E343-4E1C-858C-BFC737B2B1CB}" type="presParOf" srcId="{8C5A0935-A78F-4A64-8559-663ED8030194}" destId="{7FC374B4-0E3A-433D-9C0B-2212CF1A0552}" srcOrd="1" destOrd="0" presId="urn:microsoft.com/office/officeart/2005/8/layout/vList5"/>
    <dgm:cxn modelId="{A491FAEF-D774-4123-9604-4757BBD8C291}" type="presParOf" srcId="{CC41C29B-82CA-4E81-A09E-B67EE3A2E7B9}" destId="{5E2D3FB7-8B37-427C-BDA8-2BE80B4EC6E5}" srcOrd="7" destOrd="0" presId="urn:microsoft.com/office/officeart/2005/8/layout/vList5"/>
    <dgm:cxn modelId="{C8E608B3-B3AF-4313-9285-4B1D4172075A}" type="presParOf" srcId="{CC41C29B-82CA-4E81-A09E-B67EE3A2E7B9}" destId="{996C84E3-E56A-4111-87F2-4DC1F7AE4FB9}" srcOrd="8" destOrd="0" presId="urn:microsoft.com/office/officeart/2005/8/layout/vList5"/>
    <dgm:cxn modelId="{A44F12A5-AEF3-4B26-AE26-A612041AF1B9}" type="presParOf" srcId="{996C84E3-E56A-4111-87F2-4DC1F7AE4FB9}" destId="{60D53EE9-45F3-4F1E-9E69-EC1D31EB4EDC}" srcOrd="0" destOrd="0" presId="urn:microsoft.com/office/officeart/2005/8/layout/vList5"/>
    <dgm:cxn modelId="{BF4F61F7-664B-441D-AE3E-09F6D0329FA7}" type="presParOf" srcId="{996C84E3-E56A-4111-87F2-4DC1F7AE4FB9}" destId="{EAE45985-CFA8-41E0-B5BA-76BFFC96A405}" srcOrd="1" destOrd="0" presId="urn:microsoft.com/office/officeart/2005/8/layout/vList5"/>
    <dgm:cxn modelId="{E6441997-2715-4E44-A3F3-AC4B8C4532F5}" type="presParOf" srcId="{CC41C29B-82CA-4E81-A09E-B67EE3A2E7B9}" destId="{8565C7B9-E77F-41A4-9513-F3C4EF9EB237}" srcOrd="9" destOrd="0" presId="urn:microsoft.com/office/officeart/2005/8/layout/vList5"/>
    <dgm:cxn modelId="{A301B037-EDBA-495C-B667-E65138680ABE}" type="presParOf" srcId="{CC41C29B-82CA-4E81-A09E-B67EE3A2E7B9}" destId="{A34B18D8-B30E-4E99-A122-AD67AE3578E0}" srcOrd="10" destOrd="0" presId="urn:microsoft.com/office/officeart/2005/8/layout/vList5"/>
    <dgm:cxn modelId="{27D8F97A-2D21-4B2C-BB78-01254AA7B3F4}" type="presParOf" srcId="{A34B18D8-B30E-4E99-A122-AD67AE3578E0}" destId="{ED8B626F-416F-41D6-A137-CBEA36B554C7}" srcOrd="0" destOrd="0" presId="urn:microsoft.com/office/officeart/2005/8/layout/vList5"/>
    <dgm:cxn modelId="{B7F3490C-3688-4214-995B-064F20C678FA}" type="presParOf" srcId="{A34B18D8-B30E-4E99-A122-AD67AE3578E0}" destId="{F7CB9244-58D3-4EB4-B89E-F8EED2F579A0}"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6531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8846"/>
          <a:ext cx="6427437" cy="983738"/>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sp:txBody>
      <dsp:txXfrm>
        <a:off x="507124" y="56868"/>
        <a:ext cx="6331393" cy="887694"/>
      </dsp:txXfrm>
    </dsp:sp>
    <dsp:sp modelId="{04E236FF-715E-45A9-8ADC-FB8AB7D2B7F1}">
      <dsp:nvSpPr>
        <dsp:cNvPr id="0" name=""/>
        <dsp:cNvSpPr/>
      </dsp:nvSpPr>
      <dsp:spPr>
        <a:xfrm>
          <a:off x="0" y="169638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35690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sp:txBody>
      <dsp:txXfrm>
        <a:off x="492246" y="1390048"/>
        <a:ext cx="6361149" cy="612672"/>
      </dsp:txXfrm>
    </dsp:sp>
    <dsp:sp modelId="{81678187-D13C-448E-87D7-156DAC2405FF}">
      <dsp:nvSpPr>
        <dsp:cNvPr id="0" name=""/>
        <dsp:cNvSpPr/>
      </dsp:nvSpPr>
      <dsp:spPr>
        <a:xfrm>
          <a:off x="0" y="273966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240018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sp:txBody>
      <dsp:txXfrm>
        <a:off x="492246" y="2433328"/>
        <a:ext cx="6361149" cy="612672"/>
      </dsp:txXfrm>
    </dsp:sp>
    <dsp:sp modelId="{C28D8697-965F-40E4-82E6-D16961B2557D}">
      <dsp:nvSpPr>
        <dsp:cNvPr id="0" name=""/>
        <dsp:cNvSpPr/>
      </dsp:nvSpPr>
      <dsp:spPr>
        <a:xfrm>
          <a:off x="0" y="378294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344346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sp:txBody>
      <dsp:txXfrm>
        <a:off x="492246" y="3476608"/>
        <a:ext cx="6361149" cy="612672"/>
      </dsp:txXfrm>
    </dsp:sp>
    <dsp:sp modelId="{B223CFC1-52BD-4CA0-8FB1-6BCB0916E1EF}">
      <dsp:nvSpPr>
        <dsp:cNvPr id="0" name=""/>
        <dsp:cNvSpPr/>
      </dsp:nvSpPr>
      <dsp:spPr>
        <a:xfrm>
          <a:off x="0" y="482622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448674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sp:txBody>
      <dsp:txXfrm>
        <a:off x="492246" y="4519888"/>
        <a:ext cx="6361149" cy="612672"/>
      </dsp:txXfrm>
    </dsp:sp>
    <dsp:sp modelId="{4D7555D6-C4F7-4CAA-AB6A-38284E4CE640}">
      <dsp:nvSpPr>
        <dsp:cNvPr id="0" name=""/>
        <dsp:cNvSpPr/>
      </dsp:nvSpPr>
      <dsp:spPr>
        <a:xfrm>
          <a:off x="0" y="58695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553002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sp:txBody>
      <dsp:txXfrm>
        <a:off x="492246" y="5563168"/>
        <a:ext cx="6361149" cy="612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A729FA1-49BA-4186-884D-DA96117EFDD3}">
      <dsp:nvSpPr>
        <dsp:cNvPr id="0" name=""/>
        <dsp:cNvSpPr/>
      </dsp:nvSpPr>
      <dsp:spPr>
        <a:xfrm rot="20035480">
          <a:off x="5176786" y="-780900"/>
          <a:ext cx="7548656" cy="7534567"/>
        </a:xfrm>
        <a:prstGeom prst="circularArrow">
          <a:avLst>
            <a:gd name="adj1" fmla="val 5274"/>
            <a:gd name="adj2" fmla="val 312630"/>
            <a:gd name="adj3" fmla="val 11485359"/>
            <a:gd name="adj4" fmla="val 19007710"/>
            <a:gd name="adj5" fmla="val 5477"/>
          </a:avLst>
        </a:prstGeom>
        <a:solidFill>
          <a:schemeClr val="accent3">
            <a:tint val="55000"/>
            <a:hueOff val="0"/>
            <a:satOff val="0"/>
            <a:lumOff val="0"/>
            <a:alphaOff val="0"/>
          </a:schemeClr>
        </a:solidFill>
        <a:ln>
          <a:noFill/>
        </a:ln>
        <a:effectLst>
          <a:outerShdw blurRad="40000" dist="20000" dir="5400000" rotWithShape="0">
            <a:srgbClr val="000000">
              <a:alpha val="38000"/>
            </a:srgbClr>
          </a:outerShdw>
        </a:effectLst>
      </dsp:spPr>
      <dsp:style>
        <a:lnRef idx="0">
          <a:scrgbClr r="0" g="0" b="0"/>
        </a:lnRef>
        <a:fillRef idx="1">
          <a:scrgbClr r="0" g="0" b="0"/>
        </a:fillRef>
        <a:effectRef idx="1">
          <a:scrgbClr r="0" g="0" b="0"/>
        </a:effectRef>
        <a:fontRef idx="minor"/>
      </dsp:style>
    </dsp:sp>
    <dsp:sp modelId="{19C28A9C-4F08-4BC5-AC45-783C76A91B0E}">
      <dsp:nvSpPr>
        <dsp:cNvPr id="0" name=""/>
        <dsp:cNvSpPr/>
      </dsp:nvSpPr>
      <dsp:spPr>
        <a:xfrm>
          <a:off x="5808699" y="-82787"/>
          <a:ext cx="6237212" cy="1648523"/>
        </a:xfrm>
        <a:prstGeom prst="roundRect">
          <a:avLst/>
        </a:prstGeom>
        <a:gradFill rotWithShape="0">
          <a:gsLst>
            <a:gs pos="0">
              <a:schemeClr val="accent3">
                <a:shade val="50000"/>
                <a:hueOff val="0"/>
                <a:satOff val="0"/>
                <a:lumOff val="0"/>
                <a:alphaOff val="0"/>
                <a:tint val="50000"/>
                <a:satMod val="300000"/>
              </a:schemeClr>
            </a:gs>
            <a:gs pos="35000">
              <a:schemeClr val="accent3">
                <a:shade val="50000"/>
                <a:hueOff val="0"/>
                <a:satOff val="0"/>
                <a:lumOff val="0"/>
                <a:alphaOff val="0"/>
                <a:tint val="37000"/>
                <a:satMod val="300000"/>
              </a:schemeClr>
            </a:gs>
            <a:gs pos="100000">
              <a:schemeClr val="accent3">
                <a:shade val="5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1</a:t>
          </a:r>
          <a:r>
            <a:rPr lang="es-ES" sz="1800" kern="12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sp:txBody>
      <dsp:txXfrm>
        <a:off x="5889173" y="-2313"/>
        <a:ext cx="6076264" cy="1487575"/>
      </dsp:txXfrm>
    </dsp:sp>
    <dsp:sp modelId="{C80214C6-113F-49B1-8A43-91EB3586450F}">
      <dsp:nvSpPr>
        <dsp:cNvPr id="0" name=""/>
        <dsp:cNvSpPr/>
      </dsp:nvSpPr>
      <dsp:spPr>
        <a:xfrm>
          <a:off x="8707361" y="1811447"/>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2</a:t>
          </a:r>
          <a:r>
            <a:rPr lang="es-ES" sz="1800" kern="1200"/>
            <a:t>. Definir actividades que permitan la simplificación, estandarización, optimización y automatización de los trámites y procedimientos administrativos con el fin de mejorar los canales de atención con la ciudadanía. </a:t>
          </a:r>
        </a:p>
      </dsp:txBody>
      <dsp:txXfrm>
        <a:off x="8787835" y="1891921"/>
        <a:ext cx="6076264" cy="1487575"/>
      </dsp:txXfrm>
    </dsp:sp>
    <dsp:sp modelId="{87B6C1EB-F3DF-4008-8730-6DC4E31B9830}">
      <dsp:nvSpPr>
        <dsp:cNvPr id="0" name=""/>
        <dsp:cNvSpPr/>
      </dsp:nvSpPr>
      <dsp:spPr>
        <a:xfrm>
          <a:off x="8718804" y="3770293"/>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3</a:t>
          </a:r>
          <a:r>
            <a:rPr lang="es-ES" sz="1800" kern="12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sp:txBody>
      <dsp:txXfrm>
        <a:off x="8799278" y="3850767"/>
        <a:ext cx="6076264" cy="1487575"/>
      </dsp:txXfrm>
    </dsp:sp>
    <dsp:sp modelId="{495DEE28-B679-4D77-BB30-58932678DA4A}">
      <dsp:nvSpPr>
        <dsp:cNvPr id="0" name=""/>
        <dsp:cNvSpPr/>
      </dsp:nvSpPr>
      <dsp:spPr>
        <a:xfrm>
          <a:off x="5808699" y="6030451"/>
          <a:ext cx="6237212" cy="1648523"/>
        </a:xfrm>
        <a:prstGeom prst="roundRect">
          <a:avLst/>
        </a:prstGeom>
        <a:gradFill rotWithShape="0">
          <a:gsLst>
            <a:gs pos="0">
              <a:schemeClr val="accent3">
                <a:shade val="50000"/>
                <a:hueOff val="267556"/>
                <a:satOff val="-4269"/>
                <a:lumOff val="41107"/>
                <a:alphaOff val="0"/>
                <a:tint val="50000"/>
                <a:satMod val="300000"/>
              </a:schemeClr>
            </a:gs>
            <a:gs pos="35000">
              <a:schemeClr val="accent3">
                <a:shade val="50000"/>
                <a:hueOff val="267556"/>
                <a:satOff val="-4269"/>
                <a:lumOff val="41107"/>
                <a:alphaOff val="0"/>
                <a:tint val="37000"/>
                <a:satMod val="300000"/>
              </a:schemeClr>
            </a:gs>
            <a:gs pos="100000">
              <a:schemeClr val="accent3">
                <a:shade val="50000"/>
                <a:hueOff val="267556"/>
                <a:satOff val="-4269"/>
                <a:lumOff val="41107"/>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4</a:t>
          </a:r>
          <a:r>
            <a:rPr lang="es-ES" sz="1800" kern="1200"/>
            <a:t>. Definir actividades que permitan planificar las estrategias orientadas a fortalecer la atención al ciudadano, con el fin de aumentar la satisfacción de los servicios que presta CVP</a:t>
          </a:r>
        </a:p>
      </dsp:txBody>
      <dsp:txXfrm>
        <a:off x="5889173" y="6110925"/>
        <a:ext cx="6076264" cy="1487575"/>
      </dsp:txXfrm>
    </dsp:sp>
    <dsp:sp modelId="{A97B9FF9-ED0A-4300-9CC8-5EE6A56FF34F}">
      <dsp:nvSpPr>
        <dsp:cNvPr id="0" name=""/>
        <dsp:cNvSpPr/>
      </dsp:nvSpPr>
      <dsp:spPr>
        <a:xfrm>
          <a:off x="2372539" y="3896124"/>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5</a:t>
          </a:r>
          <a:r>
            <a:rPr lang="es-ES" sz="1800" kern="1200"/>
            <a:t>. Definir actividades que garanticen el derecho a la información pública de la CVP, con el fin de asegurar el acceso de la ciudadanía a la información y oferta institucional</a:t>
          </a:r>
        </a:p>
      </dsp:txBody>
      <dsp:txXfrm>
        <a:off x="2453013" y="3976598"/>
        <a:ext cx="6076264" cy="1487575"/>
      </dsp:txXfrm>
    </dsp:sp>
    <dsp:sp modelId="{5FEDD99A-BE75-43FF-B9EF-D12E7229E8B2}">
      <dsp:nvSpPr>
        <dsp:cNvPr id="0" name=""/>
        <dsp:cNvSpPr/>
      </dsp:nvSpPr>
      <dsp:spPr>
        <a:xfrm>
          <a:off x="2384021" y="1834301"/>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6.  </a:t>
          </a:r>
          <a:r>
            <a:rPr lang="es-ES" sz="1800" kern="1200"/>
            <a:t>Definir actividades que fortalezcan la lucha contra la corrupción por medio de planes y estrategias encaminadas en fortalecer los valores y principios del servidor público y contratistas.</a:t>
          </a:r>
        </a:p>
      </dsp:txBody>
      <dsp:txXfrm>
        <a:off x="2464495" y="1914775"/>
        <a:ext cx="6076264" cy="1487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DD1434-61CD-4805-86E4-507234FEF143}">
      <dsp:nvSpPr>
        <dsp:cNvPr id="0" name=""/>
        <dsp:cNvSpPr/>
      </dsp:nvSpPr>
      <dsp:spPr>
        <a:xfrm rot="5400000">
          <a:off x="6389495" y="-2959232"/>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Construcción del  Mapa de Riesgos - Plan Anticorrupción y de Atención al Ciudadano 2023.	</a:t>
          </a:r>
        </a:p>
        <a:p>
          <a:pPr marL="114300" lvl="1" indent="-114300" algn="l" defTabSz="533400">
            <a:lnSpc>
              <a:spcPct val="90000"/>
            </a:lnSpc>
            <a:spcBef>
              <a:spcPct val="0"/>
            </a:spcBef>
            <a:spcAft>
              <a:spcPct val="15000"/>
            </a:spcAft>
            <a:buChar char="•"/>
          </a:pPr>
          <a:r>
            <a:rPr lang="es-ES" sz="1200" kern="1200"/>
            <a:t>SUBCOMPONENTE. Formulación</a:t>
          </a:r>
        </a:p>
        <a:p>
          <a:pPr marL="114300" lvl="1" indent="-114300" algn="l" defTabSz="533400">
            <a:lnSpc>
              <a:spcPct val="90000"/>
            </a:lnSpc>
            <a:spcBef>
              <a:spcPct val="0"/>
            </a:spcBef>
            <a:spcAft>
              <a:spcPct val="15000"/>
            </a:spcAft>
            <a:buChar char="•"/>
          </a:pPr>
          <a:r>
            <a:rPr lang="es-ES" sz="1200" kern="1200"/>
            <a:t>SUBCOMPONENTE. Política de Administración de Riesgos </a:t>
          </a:r>
        </a:p>
        <a:p>
          <a:pPr marL="114300" lvl="1" indent="-114300" algn="l" defTabSz="533400">
            <a:lnSpc>
              <a:spcPct val="90000"/>
            </a:lnSpc>
            <a:spcBef>
              <a:spcPct val="0"/>
            </a:spcBef>
            <a:spcAft>
              <a:spcPct val="15000"/>
            </a:spcAft>
            <a:buChar char="•"/>
          </a:pPr>
          <a:r>
            <a:rPr lang="es-ES" sz="1200" kern="1200"/>
            <a:t>SUBCOMPONENTE. Seguimiento</a:t>
          </a:r>
        </a:p>
      </dsp:txBody>
      <dsp:txXfrm rot="-5400000">
        <a:off x="3344699" y="141264"/>
        <a:ext cx="7174903" cy="1029610"/>
      </dsp:txXfrm>
    </dsp:sp>
    <dsp:sp modelId="{603A9DD9-FBA5-4C8D-A1FD-F5ACF0FC3790}">
      <dsp:nvSpPr>
        <dsp:cNvPr id="0" name=""/>
        <dsp:cNvSpPr/>
      </dsp:nvSpPr>
      <dsp:spPr>
        <a:xfrm>
          <a:off x="344492" y="42330"/>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1. GESTIÓN RIESGO CORRUPCIÓN</a:t>
          </a:r>
        </a:p>
      </dsp:txBody>
      <dsp:txXfrm>
        <a:off x="402951" y="100789"/>
        <a:ext cx="2817594" cy="1080626"/>
      </dsp:txXfrm>
    </dsp:sp>
    <dsp:sp modelId="{42E3E391-5D93-47F9-983A-444AA07A6857}">
      <dsp:nvSpPr>
        <dsp:cNvPr id="0" name=""/>
        <dsp:cNvSpPr/>
      </dsp:nvSpPr>
      <dsp:spPr>
        <a:xfrm rot="5400000">
          <a:off x="6399868" y="-1714715"/>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es-ES" sz="1200" kern="1200"/>
        </a:p>
        <a:p>
          <a:pPr marL="114300" lvl="1" indent="-114300" algn="l" defTabSz="533400">
            <a:lnSpc>
              <a:spcPct val="90000"/>
            </a:lnSpc>
            <a:spcBef>
              <a:spcPct val="0"/>
            </a:spcBef>
            <a:spcAft>
              <a:spcPct val="15000"/>
            </a:spcAft>
            <a:buChar char="•"/>
          </a:pPr>
          <a:endParaRPr lang="es-ES" sz="1200" kern="1200"/>
        </a:p>
      </dsp:txBody>
      <dsp:txXfrm rot="-5400000">
        <a:off x="3355072" y="1385781"/>
        <a:ext cx="7174903" cy="1029610"/>
      </dsp:txXfrm>
    </dsp:sp>
    <dsp:sp modelId="{B236F29C-FEDD-453C-B06B-BA5A8AEAAA6C}">
      <dsp:nvSpPr>
        <dsp:cNvPr id="0" name=""/>
        <dsp:cNvSpPr/>
      </dsp:nvSpPr>
      <dsp:spPr>
        <a:xfrm>
          <a:off x="344492" y="1290279"/>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2. RACIONALIZACIÓN DE TRÁMITES </a:t>
          </a:r>
        </a:p>
      </dsp:txBody>
      <dsp:txXfrm>
        <a:off x="402951" y="1348738"/>
        <a:ext cx="2817594" cy="1080626"/>
      </dsp:txXfrm>
    </dsp:sp>
    <dsp:sp modelId="{42C301A8-C795-44A8-944E-CEE3672ED7E6}">
      <dsp:nvSpPr>
        <dsp:cNvPr id="0" name=""/>
        <dsp:cNvSpPr/>
      </dsp:nvSpPr>
      <dsp:spPr>
        <a:xfrm rot="5400000">
          <a:off x="6399868" y="-457293"/>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Información de calidad y en lenguaje comprensible </a:t>
          </a:r>
        </a:p>
        <a:p>
          <a:pPr marL="114300" lvl="1" indent="-114300" algn="l" defTabSz="533400">
            <a:lnSpc>
              <a:spcPct val="90000"/>
            </a:lnSpc>
            <a:spcBef>
              <a:spcPct val="0"/>
            </a:spcBef>
            <a:spcAft>
              <a:spcPct val="15000"/>
            </a:spcAft>
            <a:buChar char="•"/>
          </a:pPr>
          <a:r>
            <a:rPr lang="es-ES" sz="1200" kern="1200"/>
            <a:t>SUBCOMPONENTE. </a:t>
          </a:r>
          <a:r>
            <a:rPr lang="es-CO" sz="1200" kern="1200"/>
            <a:t>Diálogo de doble vía con la ciudadanía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Responsabilidad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Evaluación</a:t>
          </a:r>
          <a:endParaRPr lang="es-ES" sz="1200" kern="1200"/>
        </a:p>
      </dsp:txBody>
      <dsp:txXfrm rot="-5400000">
        <a:off x="3355072" y="2643203"/>
        <a:ext cx="7174903" cy="1029610"/>
      </dsp:txXfrm>
    </dsp:sp>
    <dsp:sp modelId="{E98D5BBE-DCA5-4231-8552-3A87E103F41A}">
      <dsp:nvSpPr>
        <dsp:cNvPr id="0" name=""/>
        <dsp:cNvSpPr/>
      </dsp:nvSpPr>
      <dsp:spPr>
        <a:xfrm>
          <a:off x="344492" y="2547701"/>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3. RENDICIÓN DE CUENTAS</a:t>
          </a:r>
        </a:p>
      </dsp:txBody>
      <dsp:txXfrm>
        <a:off x="402951" y="2606160"/>
        <a:ext cx="2817594" cy="1080626"/>
      </dsp:txXfrm>
    </dsp:sp>
    <dsp:sp modelId="{7FC374B4-0E3A-433D-9C0B-2212CF1A0552}">
      <dsp:nvSpPr>
        <dsp:cNvPr id="0" name=""/>
        <dsp:cNvSpPr/>
      </dsp:nvSpPr>
      <dsp:spPr>
        <a:xfrm rot="5400000">
          <a:off x="6399868" y="80012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Fortalecimiento de los canales de atención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Talento humano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Normativo y procidemental</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Relacionamiento con el ciudadano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Peticiones, Quejas, Reclamos, Sugerencias y Denuncias</a:t>
          </a:r>
          <a:endParaRPr lang="es-ES" sz="1200" kern="1200"/>
        </a:p>
      </dsp:txBody>
      <dsp:txXfrm rot="-5400000">
        <a:off x="3355072" y="3900624"/>
        <a:ext cx="7174903" cy="1029610"/>
      </dsp:txXfrm>
    </dsp:sp>
    <dsp:sp modelId="{8B95E89C-7834-42DF-A385-1BD6F2D68688}">
      <dsp:nvSpPr>
        <dsp:cNvPr id="0" name=""/>
        <dsp:cNvSpPr/>
      </dsp:nvSpPr>
      <dsp:spPr>
        <a:xfrm>
          <a:off x="344492" y="3805123"/>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4. MECANISMO ATENCIÓN CIUDADANO</a:t>
          </a:r>
        </a:p>
      </dsp:txBody>
      <dsp:txXfrm>
        <a:off x="402951" y="3863582"/>
        <a:ext cx="2817594" cy="1080626"/>
      </dsp:txXfrm>
    </dsp:sp>
    <dsp:sp modelId="{EAE45985-CFA8-41E0-B5BA-76BFFC96A405}">
      <dsp:nvSpPr>
        <dsp:cNvPr id="0" name=""/>
        <dsp:cNvSpPr/>
      </dsp:nvSpPr>
      <dsp:spPr>
        <a:xfrm rot="5400000">
          <a:off x="6399868" y="2057550"/>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activa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pasiva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Elaboración de los instrumentos de gestión de la información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Criterio diferencial de accesibilidad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Monitoreo del acceso a la información pública</a:t>
          </a:r>
          <a:endParaRPr lang="es-ES" sz="1200" kern="1200"/>
        </a:p>
      </dsp:txBody>
      <dsp:txXfrm rot="-5400000">
        <a:off x="3355072" y="5158046"/>
        <a:ext cx="7174903" cy="1029610"/>
      </dsp:txXfrm>
    </dsp:sp>
    <dsp:sp modelId="{60D53EE9-45F3-4F1E-9E69-EC1D31EB4EDC}">
      <dsp:nvSpPr>
        <dsp:cNvPr id="0" name=""/>
        <dsp:cNvSpPr/>
      </dsp:nvSpPr>
      <dsp:spPr>
        <a:xfrm>
          <a:off x="344492" y="5027924"/>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5. TRANSPARENCIA</a:t>
          </a:r>
        </a:p>
      </dsp:txBody>
      <dsp:txXfrm>
        <a:off x="402951" y="5086383"/>
        <a:ext cx="2817594" cy="1080626"/>
      </dsp:txXfrm>
    </dsp:sp>
    <dsp:sp modelId="{F7CB9244-58D3-4EB4-B89E-F8EED2F579A0}">
      <dsp:nvSpPr>
        <dsp:cNvPr id="0" name=""/>
        <dsp:cNvSpPr/>
      </dsp:nvSpPr>
      <dsp:spPr>
        <a:xfrm rot="5400000">
          <a:off x="6399868" y="330295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ACTIVIDADES </a:t>
          </a:r>
        </a:p>
      </dsp:txBody>
      <dsp:txXfrm rot="-5400000">
        <a:off x="3355072" y="6403454"/>
        <a:ext cx="7174903" cy="1029610"/>
      </dsp:txXfrm>
    </dsp:sp>
    <dsp:sp modelId="{ED8B626F-416F-41D6-A137-CBEA36B554C7}">
      <dsp:nvSpPr>
        <dsp:cNvPr id="0" name=""/>
        <dsp:cNvSpPr/>
      </dsp:nvSpPr>
      <dsp:spPr>
        <a:xfrm>
          <a:off x="344492" y="6285346"/>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6. INICIATIVAS ADICIONALES </a:t>
          </a:r>
        </a:p>
      </dsp:txBody>
      <dsp:txXfrm>
        <a:off x="402951" y="6343805"/>
        <a:ext cx="2817594" cy="108062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layout3.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chart" Target="../charts/chart6.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438149</xdr:colOff>
      <xdr:row>11</xdr:row>
      <xdr:rowOff>114299</xdr:rowOff>
    </xdr:from>
    <xdr:to>
      <xdr:col>7</xdr:col>
      <xdr:colOff>419099</xdr:colOff>
      <xdr:row>32</xdr:row>
      <xdr:rowOff>133350</xdr:rowOff>
    </xdr:to>
    <xdr:graphicFrame macro="">
      <xdr:nvGraphicFramePr>
        <xdr:cNvPr id="5" name="Gráfico 4">
          <a:extLst>
            <a:ext uri="{FF2B5EF4-FFF2-40B4-BE49-F238E27FC236}">
              <a16:creationId xmlns:a16="http://schemas.microsoft.com/office/drawing/2014/main" id="{7AC5456D-4793-405B-BD5F-DF8D423A9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481012</xdr:colOff>
      <xdr:row>11</xdr:row>
      <xdr:rowOff>52386</xdr:rowOff>
    </xdr:from>
    <xdr:to>
      <xdr:col>12</xdr:col>
      <xdr:colOff>428625</xdr:colOff>
      <xdr:row>32</xdr:row>
      <xdr:rowOff>76199</xdr:rowOff>
    </xdr:to>
    <xdr:graphicFrame macro="">
      <xdr:nvGraphicFramePr>
        <xdr:cNvPr id="6" name="Gráfico 5">
          <a:extLst>
            <a:ext uri="{FF2B5EF4-FFF2-40B4-BE49-F238E27FC236}">
              <a16:creationId xmlns:a16="http://schemas.microsoft.com/office/drawing/2014/main" id="{62B8C628-4C9B-46B9-9F61-29D787170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704850</xdr:colOff>
      <xdr:row>37</xdr:row>
      <xdr:rowOff>38101</xdr:rowOff>
    </xdr:from>
    <xdr:to>
      <xdr:col>8</xdr:col>
      <xdr:colOff>133350</xdr:colOff>
      <xdr:row>50</xdr:row>
      <xdr:rowOff>38101</xdr:rowOff>
    </xdr:to>
    <xdr:graphicFrame macro="">
      <xdr:nvGraphicFramePr>
        <xdr:cNvPr id="7" name="Gráfico 6">
          <a:extLst>
            <a:ext uri="{FF2B5EF4-FFF2-40B4-BE49-F238E27FC236}">
              <a16:creationId xmlns:a16="http://schemas.microsoft.com/office/drawing/2014/main" id="{D5E8A1E3-CB05-4D56-91EE-F59DC16C7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465667</xdr:colOff>
      <xdr:row>0</xdr:row>
      <xdr:rowOff>204107</xdr:rowOff>
    </xdr:from>
    <xdr:to>
      <xdr:col>0</xdr:col>
      <xdr:colOff>1793875</xdr:colOff>
      <xdr:row>2</xdr:row>
      <xdr:rowOff>381000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twoCellAnchor>
  <xdr:oneCellAnchor>
    <xdr:from>
      <xdr:col>21</xdr:col>
      <xdr:colOff>1021291</xdr:colOff>
      <xdr:row>0</xdr:row>
      <xdr:rowOff>394607</xdr:rowOff>
    </xdr:from>
    <xdr:ext cx="1248833" cy="11611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55282041" y="394607"/>
          <a:ext cx="1248833" cy="1161143"/>
        </a:xfrm>
        <a:prstGeom prst="rect">
          <a:avLst/>
        </a:prstGeom>
        <a:noFill/>
        <a:ln w="9525">
          <a:noFill/>
          <a:miter lim="800000"/>
          <a:headEnd/>
          <a:tailEnd/>
        </a:ln>
      </xdr:spPr>
    </xdr:pic>
    <xdr:clientData/>
  </xdr:oneCellAnchor>
  <xdr:oneCellAnchor>
    <xdr:from>
      <xdr:col>8</xdr:col>
      <xdr:colOff>465667</xdr:colOff>
      <xdr:row>0</xdr:row>
      <xdr:rowOff>204107</xdr:rowOff>
    </xdr:from>
    <xdr:ext cx="1328208" cy="10658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oneCellAnchor>
  <xdr:oneCellAnchor>
    <xdr:from>
      <xdr:col>15</xdr:col>
      <xdr:colOff>465667</xdr:colOff>
      <xdr:row>0</xdr:row>
      <xdr:rowOff>204107</xdr:rowOff>
    </xdr:from>
    <xdr:ext cx="1328208" cy="106589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19642667" y="204107"/>
          <a:ext cx="1328208" cy="1065893"/>
        </a:xfrm>
        <a:prstGeom prst="rect">
          <a:avLst/>
        </a:prstGeom>
        <a:noFill/>
        <a:ln w="9525">
          <a:noFill/>
          <a:miter lim="800000"/>
          <a:headEnd/>
          <a:tailEnd/>
        </a:ln>
      </xdr:spPr>
    </xdr:pic>
    <xdr:clientData/>
  </xdr:oneCellAnchor>
  <xdr:oneCellAnchor>
    <xdr:from>
      <xdr:col>35</xdr:col>
      <xdr:colOff>1021291</xdr:colOff>
      <xdr:row>0</xdr:row>
      <xdr:rowOff>394607</xdr:rowOff>
    </xdr:from>
    <xdr:ext cx="1248833" cy="1161143"/>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54524577" y="394607"/>
          <a:ext cx="1248833" cy="1161143"/>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0</xdr:col>
      <xdr:colOff>1559720</xdr:colOff>
      <xdr:row>2</xdr:row>
      <xdr:rowOff>63499</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1624012</xdr:colOff>
      <xdr:row>2</xdr:row>
      <xdr:rowOff>343315</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srcRect/>
        <a:stretch>
          <a:fillRect/>
        </a:stretch>
      </xdr:blipFill>
      <xdr:spPr bwMode="auto">
        <a:xfrm>
          <a:off x="592667" y="204107"/>
          <a:ext cx="1031345" cy="794846"/>
        </a:xfrm>
        <a:prstGeom prst="rect">
          <a:avLst/>
        </a:prstGeom>
        <a:noFill/>
        <a:ln w="9525">
          <a:noFill/>
          <a:miter lim="800000"/>
          <a:headEnd/>
          <a:tailEnd/>
        </a:ln>
      </xdr:spPr>
    </xdr:pic>
    <xdr:clientData/>
  </xdr:twoCellAnchor>
  <xdr:twoCellAnchor editAs="oneCell">
    <xdr:from>
      <xdr:col>0</xdr:col>
      <xdr:colOff>592667</xdr:colOff>
      <xdr:row>0</xdr:row>
      <xdr:rowOff>204108</xdr:rowOff>
    </xdr:from>
    <xdr:to>
      <xdr:col>0</xdr:col>
      <xdr:colOff>1624012</xdr:colOff>
      <xdr:row>2</xdr:row>
      <xdr:rowOff>428626</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cstate="print"/>
        <a:srcRect/>
        <a:stretch>
          <a:fillRect/>
        </a:stretch>
      </xdr:blipFill>
      <xdr:spPr bwMode="auto">
        <a:xfrm>
          <a:off x="592667" y="204108"/>
          <a:ext cx="1031345" cy="1113518"/>
        </a:xfrm>
        <a:prstGeom prst="rect">
          <a:avLst/>
        </a:prstGeom>
        <a:noFill/>
        <a:ln w="9525">
          <a:noFill/>
          <a:miter lim="800000"/>
          <a:headEnd/>
          <a:tailEnd/>
        </a:ln>
      </xdr:spPr>
    </xdr:pic>
    <xdr:clientData/>
  </xdr:twoCellAnchor>
  <xdr:oneCellAnchor>
    <xdr:from>
      <xdr:col>21</xdr:col>
      <xdr:colOff>592668</xdr:colOff>
      <xdr:row>0</xdr:row>
      <xdr:rowOff>204107</xdr:rowOff>
    </xdr:from>
    <xdr:ext cx="967052" cy="748392"/>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21</xdr:col>
      <xdr:colOff>592667</xdr:colOff>
      <xdr:row>0</xdr:row>
      <xdr:rowOff>204107</xdr:rowOff>
    </xdr:from>
    <xdr:ext cx="1031345" cy="1028208"/>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21</xdr:col>
      <xdr:colOff>592667</xdr:colOff>
      <xdr:row>0</xdr:row>
      <xdr:rowOff>204108</xdr:rowOff>
    </xdr:from>
    <xdr:ext cx="1031345" cy="1113518"/>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twoCellAnchor editAs="oneCell">
    <xdr:from>
      <xdr:col>8</xdr:col>
      <xdr:colOff>1428750</xdr:colOff>
      <xdr:row>0</xdr:row>
      <xdr:rowOff>238125</xdr:rowOff>
    </xdr:from>
    <xdr:to>
      <xdr:col>21</xdr:col>
      <xdr:colOff>1136651</xdr:colOff>
      <xdr:row>2</xdr:row>
      <xdr:rowOff>359797</xdr:rowOff>
    </xdr:to>
    <xdr:pic>
      <xdr:nvPicPr>
        <xdr:cNvPr id="10" name="2 Imagen" descr="C:\Users\afrojas\AppData\Local\Microsoft\Windows\Temporary Internet Files\Content.IE5\QBJB3MOR\Escudo_CVP.jpg">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cstate="print"/>
        <a:srcRect/>
        <a:stretch>
          <a:fillRect/>
        </a:stretch>
      </xdr:blipFill>
      <xdr:spPr bwMode="auto">
        <a:xfrm>
          <a:off x="17449800" y="238125"/>
          <a:ext cx="1136651" cy="1017022"/>
        </a:xfrm>
        <a:prstGeom prst="rect">
          <a:avLst/>
        </a:prstGeom>
        <a:noFill/>
        <a:ln w="9525">
          <a:noFill/>
          <a:miter lim="800000"/>
          <a:headEnd/>
          <a:tailEnd/>
        </a:ln>
      </xdr:spPr>
    </xdr:pic>
    <xdr:clientData/>
  </xdr:twoCellAnchor>
  <xdr:oneCellAnchor>
    <xdr:from>
      <xdr:col>35</xdr:col>
      <xdr:colOff>592668</xdr:colOff>
      <xdr:row>0</xdr:row>
      <xdr:rowOff>204107</xdr:rowOff>
    </xdr:from>
    <xdr:ext cx="967052" cy="748392"/>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35</xdr:col>
      <xdr:colOff>592667</xdr:colOff>
      <xdr:row>0</xdr:row>
      <xdr:rowOff>204107</xdr:rowOff>
    </xdr:from>
    <xdr:ext cx="1031345" cy="102820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35</xdr:col>
      <xdr:colOff>592667</xdr:colOff>
      <xdr:row>0</xdr:row>
      <xdr:rowOff>204108</xdr:rowOff>
    </xdr:from>
    <xdr:ext cx="1031345" cy="1113518"/>
    <xdr:pic>
      <xdr:nvPicPr>
        <xdr:cNvPr id="11" name="2 Imagen" descr="C:\Users\afrojas\AppData\Local\Microsoft\Windows\Temporary Internet Files\Content.IE5\QBJB3MOR\Escudo_CVP.jpg">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1622651</xdr:colOff>
      <xdr:row>2</xdr:row>
      <xdr:rowOff>103603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592667" y="204107"/>
          <a:ext cx="1029984" cy="794846"/>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1622651</xdr:colOff>
      <xdr:row>2</xdr:row>
      <xdr:rowOff>258384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592667" y="204107"/>
          <a:ext cx="1029984" cy="949627"/>
        </a:xfrm>
        <a:prstGeom prst="rect">
          <a:avLst/>
        </a:prstGeom>
        <a:noFill/>
        <a:ln w="9525">
          <a:noFill/>
          <a:miter lim="800000"/>
          <a:headEnd/>
          <a:tailEnd/>
        </a:ln>
      </xdr:spPr>
    </xdr:pic>
    <xdr:clientData/>
  </xdr:twoCellAnchor>
  <xdr:oneCellAnchor>
    <xdr:from>
      <xdr:col>21</xdr:col>
      <xdr:colOff>3469218</xdr:colOff>
      <xdr:row>0</xdr:row>
      <xdr:rowOff>0</xdr:rowOff>
    </xdr:from>
    <xdr:ext cx="1388532" cy="1428750"/>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rcRect/>
        <a:stretch>
          <a:fillRect/>
        </a:stretch>
      </xdr:blipFill>
      <xdr:spPr bwMode="auto">
        <a:xfrm>
          <a:off x="71668218" y="0"/>
          <a:ext cx="1388532" cy="1428750"/>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803564"/>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rcRect/>
        <a:stretch>
          <a:fillRect/>
        </a:stretch>
      </xdr:blipFill>
      <xdr:spPr bwMode="auto">
        <a:xfrm>
          <a:off x="24471842" y="204107"/>
          <a:ext cx="1025372" cy="803564"/>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958345"/>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srcRect/>
        <a:stretch>
          <a:fillRect/>
        </a:stretch>
      </xdr:blipFill>
      <xdr:spPr bwMode="auto">
        <a:xfrm>
          <a:off x="24471842" y="204107"/>
          <a:ext cx="1025372" cy="958345"/>
        </a:xfrm>
        <a:prstGeom prst="rect">
          <a:avLst/>
        </a:prstGeom>
        <a:noFill/>
        <a:ln w="9525">
          <a:noFill/>
          <a:miter lim="800000"/>
          <a:headEnd/>
          <a:tailEnd/>
        </a:ln>
      </xdr:spPr>
    </xdr:pic>
    <xdr:clientData/>
  </xdr:oneCellAnchor>
  <xdr:oneCellAnchor>
    <xdr:from>
      <xdr:col>35</xdr:col>
      <xdr:colOff>3469218</xdr:colOff>
      <xdr:row>0</xdr:row>
      <xdr:rowOff>0</xdr:rowOff>
    </xdr:from>
    <xdr:ext cx="1388532" cy="1428750"/>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rcRect/>
        <a:stretch>
          <a:fillRect/>
        </a:stretch>
      </xdr:blipFill>
      <xdr:spPr bwMode="auto">
        <a:xfrm>
          <a:off x="69667968" y="0"/>
          <a:ext cx="1388532" cy="142875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745067</xdr:colOff>
      <xdr:row>1</xdr:row>
      <xdr:rowOff>51707</xdr:rowOff>
    </xdr:from>
    <xdr:to>
      <xdr:col>1</xdr:col>
      <xdr:colOff>872490</xdr:colOff>
      <xdr:row>2</xdr:row>
      <xdr:rowOff>376766</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745067" y="432707"/>
          <a:ext cx="1041823" cy="820359"/>
        </a:xfrm>
        <a:prstGeom prst="rect">
          <a:avLst/>
        </a:prstGeom>
        <a:noFill/>
        <a:ln w="9525">
          <a:noFill/>
          <a:miter lim="800000"/>
          <a:headEnd/>
          <a:tailEnd/>
        </a:ln>
      </xdr:spPr>
    </xdr:pic>
    <xdr:clientData/>
  </xdr:twoCellAnchor>
  <xdr:twoCellAnchor editAs="oneCell">
    <xdr:from>
      <xdr:col>0</xdr:col>
      <xdr:colOff>745067</xdr:colOff>
      <xdr:row>1</xdr:row>
      <xdr:rowOff>51707</xdr:rowOff>
    </xdr:from>
    <xdr:to>
      <xdr:col>1</xdr:col>
      <xdr:colOff>872490</xdr:colOff>
      <xdr:row>2</xdr:row>
      <xdr:rowOff>376766</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8D2EC5DE-4F18-4771-B4FF-B95969C4FC3F}"/>
            </a:ext>
          </a:extLst>
        </xdr:cNvPr>
        <xdr:cNvPicPr/>
      </xdr:nvPicPr>
      <xdr:blipFill>
        <a:blip xmlns:r="http://schemas.openxmlformats.org/officeDocument/2006/relationships" r:embed="rId1" cstate="print"/>
        <a:srcRect/>
        <a:stretch>
          <a:fillRect/>
        </a:stretch>
      </xdr:blipFill>
      <xdr:spPr bwMode="auto">
        <a:xfrm>
          <a:off x="745067" y="451757"/>
          <a:ext cx="1032298" cy="820359"/>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14337" name="AutoShape 1">
          <a:extLst>
            <a:ext uri="{FF2B5EF4-FFF2-40B4-BE49-F238E27FC236}">
              <a16:creationId xmlns:a16="http://schemas.microsoft.com/office/drawing/2014/main" id="{00000000-0008-0000-0100-000001380000}"/>
            </a:ext>
          </a:extLst>
        </xdr:cNvPr>
        <xdr:cNvSpPr>
          <a:spLocks noChangeAspect="1" noChangeArrowheads="1"/>
        </xdr:cNvSpPr>
      </xdr:nvSpPr>
      <xdr:spPr bwMode="auto">
        <a:xfrm>
          <a:off x="11715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8" name="AutoShape 2">
          <a:extLst>
            <a:ext uri="{FF2B5EF4-FFF2-40B4-BE49-F238E27FC236}">
              <a16:creationId xmlns:a16="http://schemas.microsoft.com/office/drawing/2014/main" id="{00000000-0008-0000-0100-000002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9" name="AutoShape 3">
          <a:extLst>
            <a:ext uri="{FF2B5EF4-FFF2-40B4-BE49-F238E27FC236}">
              <a16:creationId xmlns:a16="http://schemas.microsoft.com/office/drawing/2014/main" id="{00000000-0008-0000-0100-000003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17176</xdr:colOff>
      <xdr:row>5</xdr:row>
      <xdr:rowOff>76200</xdr:rowOff>
    </xdr:from>
    <xdr:to>
      <xdr:col>2</xdr:col>
      <xdr:colOff>9525</xdr:colOff>
      <xdr:row>29</xdr:row>
      <xdr:rowOff>20372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88751" y="1524000"/>
          <a:ext cx="8079074" cy="4516172"/>
        </a:xfrm>
        <a:prstGeom prst="rect">
          <a:avLst/>
        </a:prstGeom>
      </xdr:spPr>
    </xdr:pic>
    <xdr:clientData/>
  </xdr:twoCellAnchor>
  <xdr:twoCellAnchor editAs="oneCell">
    <xdr:from>
      <xdr:col>0</xdr:col>
      <xdr:colOff>1006406</xdr:colOff>
      <xdr:row>30</xdr:row>
      <xdr:rowOff>0</xdr:rowOff>
    </xdr:from>
    <xdr:to>
      <xdr:col>2</xdr:col>
      <xdr:colOff>47626</xdr:colOff>
      <xdr:row>58</xdr:row>
      <xdr:rowOff>28576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1459" t="3242" r="20438" b="3692"/>
        <a:stretch/>
      </xdr:blipFill>
      <xdr:spPr>
        <a:xfrm>
          <a:off x="1006406" y="6210300"/>
          <a:ext cx="8299520" cy="53625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660660</xdr:colOff>
      <xdr:row>0</xdr:row>
      <xdr:rowOff>0</xdr:rowOff>
    </xdr:from>
    <xdr:to>
      <xdr:col>18</xdr:col>
      <xdr:colOff>400050</xdr:colOff>
      <xdr:row>13</xdr:row>
      <xdr:rowOff>42855</xdr:rowOff>
    </xdr:to>
    <xdr:pic>
      <xdr:nvPicPr>
        <xdr:cNvPr id="2" name="Picture 4">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74535" b="69458"/>
        <a:stretch/>
      </xdr:blipFill>
      <xdr:spPr>
        <a:xfrm>
          <a:off x="11462010" y="0"/>
          <a:ext cx="2825490" cy="2519355"/>
        </a:xfrm>
        <a:prstGeom prst="rect">
          <a:avLst/>
        </a:prstGeom>
      </xdr:spPr>
    </xdr:pic>
    <xdr:clientData/>
  </xdr:twoCellAnchor>
  <xdr:twoCellAnchor>
    <xdr:from>
      <xdr:col>0</xdr:col>
      <xdr:colOff>0</xdr:colOff>
      <xdr:row>0</xdr:row>
      <xdr:rowOff>0</xdr:rowOff>
    </xdr:from>
    <xdr:to>
      <xdr:col>18</xdr:col>
      <xdr:colOff>7082</xdr:colOff>
      <xdr:row>43</xdr:row>
      <xdr:rowOff>57149</xdr:rowOff>
    </xdr:to>
    <xdr:grpSp>
      <xdr:nvGrpSpPr>
        <xdr:cNvPr id="3" name="Grupo 2">
          <a:extLst>
            <a:ext uri="{FF2B5EF4-FFF2-40B4-BE49-F238E27FC236}">
              <a16:creationId xmlns:a16="http://schemas.microsoft.com/office/drawing/2014/main" id="{00000000-0008-0000-0200-000003000000}"/>
            </a:ext>
          </a:extLst>
        </xdr:cNvPr>
        <xdr:cNvGrpSpPr/>
      </xdr:nvGrpSpPr>
      <xdr:grpSpPr>
        <a:xfrm>
          <a:off x="0" y="0"/>
          <a:ext cx="13968011" cy="8248649"/>
          <a:chOff x="0" y="0"/>
          <a:chExt cx="13894532" cy="8248649"/>
        </a:xfrm>
      </xdr:grpSpPr>
      <xdr:pic>
        <xdr:nvPicPr>
          <xdr:cNvPr id="4" name="Picture 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84160" b="45728"/>
          <a:stretch/>
        </xdr:blipFill>
        <xdr:spPr>
          <a:xfrm>
            <a:off x="0" y="0"/>
            <a:ext cx="11772900" cy="8239124"/>
          </a:xfrm>
          <a:prstGeom prst="rect">
            <a:avLst/>
          </a:prstGeom>
        </xdr:spPr>
      </xdr:pic>
      <xdr:pic>
        <xdr:nvPicPr>
          <xdr:cNvPr id="5" name="Picture 2">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53837"/>
          <a:stretch/>
        </xdr:blipFill>
        <xdr:spPr>
          <a:xfrm>
            <a:off x="8877299" y="0"/>
            <a:ext cx="5017233" cy="8248649"/>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6" name="Diagrama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809625" y="23813"/>
          <a:ext cx="13187362"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- 2023</a:t>
          </a:r>
        </a:p>
      </xdr:txBody>
    </xdr:sp>
    <xdr:clientData/>
  </xdr:twoCellAnchor>
  <xdr:twoCellAnchor>
    <xdr:from>
      <xdr:col>11</xdr:col>
      <xdr:colOff>571501</xdr:colOff>
      <xdr:row>10</xdr:row>
      <xdr:rowOff>68037</xdr:rowOff>
    </xdr:from>
    <xdr:to>
      <xdr:col>17</xdr:col>
      <xdr:colOff>149679</xdr:colOff>
      <xdr:row>16</xdr:row>
      <xdr:rowOff>163287</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103180" y="1973037"/>
          <a:ext cx="423182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Documento</a:t>
          </a:r>
          <a:r>
            <a:rPr lang="es-MX" sz="1100" b="1" baseline="0">
              <a:solidFill>
                <a:schemeClr val="dk1"/>
              </a:solidFill>
              <a:effectLst/>
              <a:latin typeface="+mn-lt"/>
              <a:ea typeface="+mn-ea"/>
              <a:cs typeface="+mn-cs"/>
            </a:rPr>
            <a:t> PAAC - Preliminar Enero 16 de 2023</a:t>
          </a:r>
        </a:p>
        <a:p>
          <a:pPr algn="ctr"/>
          <a:r>
            <a:rPr lang="es-CO" sz="1100" b="1" i="0">
              <a:solidFill>
                <a:schemeClr val="dk1"/>
              </a:solidFill>
              <a:effectLst/>
              <a:latin typeface="+mn-lt"/>
              <a:ea typeface="+mn-ea"/>
              <a:cs typeface="+mn-cs"/>
            </a:rPr>
            <a:t>Versión Definitiva</a:t>
          </a:r>
          <a:r>
            <a:rPr lang="es-CO" sz="1100" b="1" i="0" baseline="0">
              <a:solidFill>
                <a:schemeClr val="dk1"/>
              </a:solidFill>
              <a:effectLst/>
              <a:latin typeface="+mn-lt"/>
              <a:ea typeface="+mn-ea"/>
              <a:cs typeface="+mn-cs"/>
            </a:rPr>
            <a:t> Enero 31 de 2023    </a:t>
          </a:r>
        </a:p>
        <a:p>
          <a:pPr algn="ctr"/>
          <a:endParaRPr lang="es-CO" sz="1100" b="0" i="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Formato actualizado de acuerdo a los lineamientos del Departamento Administrativo de la Función Pública - DAFP - Circular Externa 100 - 020 del 10 de diciembre de 2021</a:t>
          </a:r>
          <a:endParaRPr lang="es-CO">
            <a:effectLst/>
          </a:endParaRPr>
        </a:p>
        <a:p>
          <a:pPr algn="ctr"/>
          <a:r>
            <a:rPr lang="es-CO" sz="1100" b="0" i="0" baseline="0">
              <a:solidFill>
                <a:schemeClr val="dk1"/>
              </a:solidFill>
              <a:effectLst/>
              <a:latin typeface="+mn-lt"/>
              <a:ea typeface="+mn-ea"/>
              <a:cs typeface="+mn-cs"/>
            </a:rPr>
            <a:t>                                           </a:t>
          </a:r>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83343</xdr:rowOff>
    </xdr:from>
    <xdr:to>
      <xdr:col>20</xdr:col>
      <xdr:colOff>738187</xdr:colOff>
      <xdr:row>48</xdr:row>
      <xdr:rowOff>59531</xdr:rowOff>
    </xdr:to>
    <xdr:graphicFrame macro="">
      <xdr:nvGraphicFramePr>
        <xdr:cNvPr id="2" name="Diagrama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142874</xdr:colOff>
      <xdr:row>1</xdr:row>
      <xdr:rowOff>130969</xdr:rowOff>
    </xdr:from>
    <xdr:to>
      <xdr:col>14</xdr:col>
      <xdr:colOff>333374</xdr:colOff>
      <xdr:row>3</xdr:row>
      <xdr:rowOff>476251</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2786062" y="488157"/>
          <a:ext cx="10096500" cy="1797844"/>
        </a:xfrm>
        <a:prstGeom prst="roundRect">
          <a:avLst/>
        </a:prstGeom>
        <a:gradFill flip="none" rotWithShape="1">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tileRect/>
        </a:gradFill>
        <a:effectLst>
          <a:innerShdw blurRad="63500" dist="50800" dir="189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800">
              <a:solidFill>
                <a:sysClr val="windowText" lastClr="000000"/>
              </a:solidFill>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742950</xdr:colOff>
      <xdr:row>0</xdr:row>
      <xdr:rowOff>95250</xdr:rowOff>
    </xdr:from>
    <xdr:to>
      <xdr:col>13</xdr:col>
      <xdr:colOff>190500</xdr:colOff>
      <xdr:row>24</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xdr:row>
      <xdr:rowOff>38100</xdr:rowOff>
    </xdr:from>
    <xdr:to>
      <xdr:col>11</xdr:col>
      <xdr:colOff>552450</xdr:colOff>
      <xdr:row>3</xdr:row>
      <xdr:rowOff>66675</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467350" y="228600"/>
          <a:ext cx="51054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tx1">
                  <a:lumMod val="65000"/>
                  <a:lumOff val="35000"/>
                </a:schemeClr>
              </a:solidFill>
            </a:rPr>
            <a:t>ACTIVIDADES POR COMPONENTE PAAC 2023</a:t>
          </a:r>
        </a:p>
      </xdr:txBody>
    </xdr:sp>
    <xdr:clientData/>
  </xdr:twoCellAnchor>
  <xdr:twoCellAnchor>
    <xdr:from>
      <xdr:col>4</xdr:col>
      <xdr:colOff>0</xdr:colOff>
      <xdr:row>27</xdr:row>
      <xdr:rowOff>152399</xdr:rowOff>
    </xdr:from>
    <xdr:to>
      <xdr:col>15</xdr:col>
      <xdr:colOff>114300</xdr:colOff>
      <xdr:row>45</xdr:row>
      <xdr:rowOff>142874</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99482</xdr:rowOff>
    </xdr:from>
    <xdr:to>
      <xdr:col>16</xdr:col>
      <xdr:colOff>613833</xdr:colOff>
      <xdr:row>44</xdr:row>
      <xdr:rowOff>158750</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15</xdr:col>
      <xdr:colOff>179915</xdr:colOff>
      <xdr:row>5</xdr:row>
      <xdr:rowOff>74082</xdr:rowOff>
    </xdr:from>
    <xdr:to>
      <xdr:col>17</xdr:col>
      <xdr:colOff>264582</xdr:colOff>
      <xdr:row>11</xdr:row>
      <xdr:rowOff>74083</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11609915" y="11324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1</a:t>
          </a:r>
          <a:endParaRPr lang="es-CO" sz="1400" b="1" i="0">
            <a:solidFill>
              <a:schemeClr val="tx1">
                <a:lumMod val="65000"/>
                <a:lumOff val="35000"/>
              </a:schemeClr>
            </a:solidFill>
          </a:endParaRPr>
        </a:p>
      </xdr:txBody>
    </xdr:sp>
    <xdr:clientData/>
  </xdr:twoCellAnchor>
  <xdr:twoCellAnchor>
    <xdr:from>
      <xdr:col>15</xdr:col>
      <xdr:colOff>215898</xdr:colOff>
      <xdr:row>11</xdr:row>
      <xdr:rowOff>162982</xdr:rowOff>
    </xdr:from>
    <xdr:to>
      <xdr:col>17</xdr:col>
      <xdr:colOff>300565</xdr:colOff>
      <xdr:row>17</xdr:row>
      <xdr:rowOff>162983</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11645898" y="23643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2</a:t>
          </a:r>
          <a:endParaRPr lang="es-CO" sz="1400" b="1" i="0">
            <a:solidFill>
              <a:schemeClr val="tx1">
                <a:lumMod val="65000"/>
                <a:lumOff val="35000"/>
              </a:schemeClr>
            </a:solidFill>
          </a:endParaRPr>
        </a:p>
      </xdr:txBody>
    </xdr:sp>
    <xdr:clientData/>
  </xdr:twoCellAnchor>
  <xdr:twoCellAnchor>
    <xdr:from>
      <xdr:col>15</xdr:col>
      <xdr:colOff>156632</xdr:colOff>
      <xdr:row>18</xdr:row>
      <xdr:rowOff>40216</xdr:rowOff>
    </xdr:from>
    <xdr:to>
      <xdr:col>17</xdr:col>
      <xdr:colOff>241299</xdr:colOff>
      <xdr:row>24</xdr:row>
      <xdr:rowOff>40217</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11586632" y="3575049"/>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3</a:t>
          </a:r>
          <a:endParaRPr lang="es-CO" sz="1400" b="1" i="0">
            <a:solidFill>
              <a:schemeClr val="tx1">
                <a:lumMod val="65000"/>
                <a:lumOff val="35000"/>
              </a:schemeClr>
            </a:solidFill>
          </a:endParaRPr>
        </a:p>
      </xdr:txBody>
    </xdr:sp>
    <xdr:clientData/>
  </xdr:twoCellAnchor>
  <xdr:twoCellAnchor>
    <xdr:from>
      <xdr:col>15</xdr:col>
      <xdr:colOff>150281</xdr:colOff>
      <xdr:row>25</xdr:row>
      <xdr:rowOff>2115</xdr:rowOff>
    </xdr:from>
    <xdr:to>
      <xdr:col>17</xdr:col>
      <xdr:colOff>234948</xdr:colOff>
      <xdr:row>31</xdr:row>
      <xdr:rowOff>2116</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1580281" y="4870448"/>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4</a:t>
          </a:r>
          <a:endParaRPr lang="es-CO" sz="1400" b="1" i="0">
            <a:solidFill>
              <a:schemeClr val="tx1">
                <a:lumMod val="65000"/>
                <a:lumOff val="35000"/>
              </a:schemeClr>
            </a:solidFill>
          </a:endParaRPr>
        </a:p>
      </xdr:txBody>
    </xdr:sp>
    <xdr:clientData/>
  </xdr:twoCellAnchor>
  <xdr:twoCellAnchor>
    <xdr:from>
      <xdr:col>15</xdr:col>
      <xdr:colOff>154514</xdr:colOff>
      <xdr:row>31</xdr:row>
      <xdr:rowOff>165098</xdr:rowOff>
    </xdr:from>
    <xdr:to>
      <xdr:col>17</xdr:col>
      <xdr:colOff>239181</xdr:colOff>
      <xdr:row>37</xdr:row>
      <xdr:rowOff>165099</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1584514" y="6176431"/>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5</a:t>
          </a:r>
          <a:endParaRPr lang="es-CO" sz="1400" b="1" i="0">
            <a:solidFill>
              <a:schemeClr val="tx1">
                <a:lumMod val="65000"/>
                <a:lumOff val="35000"/>
              </a:schemeClr>
            </a:solidFill>
          </a:endParaRPr>
        </a:p>
      </xdr:txBody>
    </xdr:sp>
    <xdr:clientData/>
  </xdr:twoCellAnchor>
  <xdr:twoCellAnchor>
    <xdr:from>
      <xdr:col>15</xdr:col>
      <xdr:colOff>232832</xdr:colOff>
      <xdr:row>38</xdr:row>
      <xdr:rowOff>63497</xdr:rowOff>
    </xdr:from>
    <xdr:to>
      <xdr:col>17</xdr:col>
      <xdr:colOff>317499</xdr:colOff>
      <xdr:row>44</xdr:row>
      <xdr:rowOff>63498</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1662832" y="7408330"/>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6</a:t>
          </a:r>
          <a:endParaRPr lang="es-CO" sz="1400" b="1" i="0">
            <a:solidFill>
              <a:schemeClr val="tx1">
                <a:lumMod val="65000"/>
                <a:lumOff val="35000"/>
              </a:schemeClr>
            </a:solidFill>
          </a:endParaRPr>
        </a:p>
      </xdr:txBody>
    </xdr:sp>
    <xdr:clientData/>
  </xdr:twoCellAnchor>
  <xdr:twoCellAnchor>
    <xdr:from>
      <xdr:col>17</xdr:col>
      <xdr:colOff>353785</xdr:colOff>
      <xdr:row>8</xdr:row>
      <xdr:rowOff>95249</xdr:rowOff>
    </xdr:from>
    <xdr:to>
      <xdr:col>30</xdr:col>
      <xdr:colOff>217715</xdr:colOff>
      <xdr:row>37</xdr:row>
      <xdr:rowOff>13606</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0.18487</cdr:x>
      <cdr:y>0.05433</cdr:y>
    </cdr:from>
    <cdr:to>
      <cdr:x>0.83844</cdr:x>
      <cdr:y>0.12958</cdr:y>
    </cdr:to>
    <cdr:sp macro="" textlink="">
      <cdr:nvSpPr>
        <cdr:cNvPr id="2" name="CuadroTexto 2"/>
        <cdr:cNvSpPr txBox="1"/>
      </cdr:nvSpPr>
      <cdr:spPr>
        <a:xfrm xmlns:a="http://schemas.openxmlformats.org/drawingml/2006/main">
          <a:off x="1806121" y="295728"/>
          <a:ext cx="6385379"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 POR COMPONENTE PAAC 2023</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twoCellAnchor editAs="oneCell">
    <xdr:from>
      <xdr:col>21</xdr:col>
      <xdr:colOff>1510393</xdr:colOff>
      <xdr:row>0</xdr:row>
      <xdr:rowOff>149678</xdr:rowOff>
    </xdr:from>
    <xdr:to>
      <xdr:col>21</xdr:col>
      <xdr:colOff>2659744</xdr:colOff>
      <xdr:row>2</xdr:row>
      <xdr:rowOff>352992</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rcRect/>
        <a:stretch>
          <a:fillRect/>
        </a:stretch>
      </xdr:blipFill>
      <xdr:spPr bwMode="auto">
        <a:xfrm>
          <a:off x="65661268" y="149678"/>
          <a:ext cx="1149351" cy="1012939"/>
        </a:xfrm>
        <a:prstGeom prst="rect">
          <a:avLst/>
        </a:prstGeom>
        <a:noFill/>
        <a:ln w="9525">
          <a:noFill/>
          <a:miter lim="800000"/>
          <a:headEnd/>
          <a:tailEnd/>
        </a:ln>
      </xdr:spPr>
    </xdr:pic>
    <xdr:clientData/>
  </xdr:twoCellAnchor>
  <xdr:oneCellAnchor>
    <xdr:from>
      <xdr:col>8</xdr:col>
      <xdr:colOff>1247774</xdr:colOff>
      <xdr:row>0</xdr:row>
      <xdr:rowOff>117361</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1247774" y="117361"/>
          <a:ext cx="1149351" cy="1019743"/>
        </a:xfrm>
        <a:prstGeom prst="rect">
          <a:avLst/>
        </a:prstGeom>
        <a:noFill/>
        <a:ln w="9525">
          <a:noFill/>
          <a:miter lim="800000"/>
          <a:headEnd/>
          <a:tailEnd/>
        </a:ln>
      </xdr:spPr>
    </xdr:pic>
    <xdr:clientData/>
  </xdr:oneCellAnchor>
  <xdr:oneCellAnchor>
    <xdr:from>
      <xdr:col>35</xdr:col>
      <xdr:colOff>1510393</xdr:colOff>
      <xdr:row>0</xdr:row>
      <xdr:rowOff>149678</xdr:rowOff>
    </xdr:from>
    <xdr:ext cx="1149351" cy="1028814"/>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65820018" y="149678"/>
          <a:ext cx="1149351" cy="1028814"/>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269874</xdr:colOff>
      <xdr:row>0</xdr:row>
      <xdr:rowOff>164986</xdr:rowOff>
    </xdr:from>
    <xdr:to>
      <xdr:col>1</xdr:col>
      <xdr:colOff>1419225</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1031874" y="164986"/>
          <a:ext cx="1149351" cy="1045597"/>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30953074"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631698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63539914" y="304800"/>
          <a:ext cx="1149351" cy="1038793"/>
        </a:xfrm>
        <a:prstGeom prst="rect">
          <a:avLst/>
        </a:prstGeom>
        <a:noFill/>
        <a:ln w="9525">
          <a:noFill/>
          <a:miter lim="800000"/>
          <a:headEnd/>
          <a:tailEnd/>
        </a:ln>
      </xdr:spPr>
    </xdr:pic>
    <xdr:clientData/>
  </xdr:oneCellAnchor>
  <xdr:twoCellAnchor editAs="oneCell">
    <xdr:from>
      <xdr:col>1</xdr:col>
      <xdr:colOff>269874</xdr:colOff>
      <xdr:row>0</xdr:row>
      <xdr:rowOff>164986</xdr:rowOff>
    </xdr:from>
    <xdr:to>
      <xdr:col>1</xdr:col>
      <xdr:colOff>1419225</xdr:colOff>
      <xdr:row>2</xdr:row>
      <xdr:rowOff>305708</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8A8C6EAB-B364-41D8-A2E0-0C291859EF4B}"/>
            </a:ext>
          </a:extLst>
        </xdr:cNvPr>
        <xdr:cNvPicPr/>
      </xdr:nvPicPr>
      <xdr:blipFill>
        <a:blip xmlns:r="http://schemas.openxmlformats.org/officeDocument/2006/relationships" r:embed="rId1" cstate="print"/>
        <a:srcRect/>
        <a:stretch>
          <a:fillRect/>
        </a:stretch>
      </xdr:blipFill>
      <xdr:spPr bwMode="auto">
        <a:xfrm>
          <a:off x="1031874" y="164986"/>
          <a:ext cx="1149351" cy="1036072"/>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7" name="2 Imagen" descr="C:\Users\afrojas\AppData\Local\Microsoft\Windows\Temporary Internet Files\Content.IE5\QBJB3MOR\Escudo_CVP.jpg">
          <a:extLst>
            <a:ext uri="{FF2B5EF4-FFF2-40B4-BE49-F238E27FC236}">
              <a16:creationId xmlns:a16="http://schemas.microsoft.com/office/drawing/2014/main" id="{C6922800-1FFD-4030-B11D-F27F396C7991}"/>
            </a:ext>
          </a:extLst>
        </xdr:cNvPr>
        <xdr:cNvPicPr/>
      </xdr:nvPicPr>
      <xdr:blipFill>
        <a:blip xmlns:r="http://schemas.openxmlformats.org/officeDocument/2006/relationships" r:embed="rId1" cstate="print"/>
        <a:srcRect/>
        <a:stretch>
          <a:fillRect/>
        </a:stretch>
      </xdr:blipFill>
      <xdr:spPr bwMode="auto">
        <a:xfrm>
          <a:off x="27851100"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8" name="2 Imagen" descr="C:\Users\afrojas\AppData\Local\Microsoft\Windows\Temporary Internet Files\Content.IE5\QBJB3MOR\Escudo_CVP.jpg">
          <a:extLst>
            <a:ext uri="{FF2B5EF4-FFF2-40B4-BE49-F238E27FC236}">
              <a16:creationId xmlns:a16="http://schemas.microsoft.com/office/drawing/2014/main" id="{12F2ECB4-46C9-4C35-8925-52D45AA268DF}"/>
            </a:ext>
          </a:extLst>
        </xdr:cNvPr>
        <xdr:cNvPicPr/>
      </xdr:nvPicPr>
      <xdr:blipFill>
        <a:blip xmlns:r="http://schemas.openxmlformats.org/officeDocument/2006/relationships" r:embed="rId1" cstate="print"/>
        <a:srcRect/>
        <a:stretch>
          <a:fillRect/>
        </a:stretch>
      </xdr:blipFill>
      <xdr:spPr bwMode="auto">
        <a:xfrm>
          <a:off x="278511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9" name="2 Imagen" descr="C:\Users\afrojas\AppData\Local\Microsoft\Windows\Temporary Internet Files\Content.IE5\QBJB3MOR\Escudo_CVP.jpg">
          <a:extLst>
            <a:ext uri="{FF2B5EF4-FFF2-40B4-BE49-F238E27FC236}">
              <a16:creationId xmlns:a16="http://schemas.microsoft.com/office/drawing/2014/main" id="{2BE95CE9-0742-42A1-B1CD-2CC1654CD0B2}"/>
            </a:ext>
          </a:extLst>
        </xdr:cNvPr>
        <xdr:cNvPicPr/>
      </xdr:nvPicPr>
      <xdr:blipFill>
        <a:blip xmlns:r="http://schemas.openxmlformats.org/officeDocument/2006/relationships" r:embed="rId1" cstate="print"/>
        <a:srcRect/>
        <a:stretch>
          <a:fillRect/>
        </a:stretch>
      </xdr:blipFill>
      <xdr:spPr bwMode="auto">
        <a:xfrm>
          <a:off x="27851100" y="304800"/>
          <a:ext cx="1149351" cy="103879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6.160.201\planeacion\Oficial\9%20PAAC\208-PLA-Ft-05%20Plan%20Anticorrupcion%20y%20Atencion%20a%20la%20Ciudadano%202022%20sin%20bloqu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64D6A505\20210507_208-PLA-Ft-05%20PLAN%20ANTICORRUPCI&#211;N%20Y%20ATENCI&#211;N%20AL%20CIUDADANO_Monitoreo_Final%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10.216.160.201\control%20interno\2023\19.04%20INF.%20%20DE%20GESTI&#211;N\PAAC\I%20Seguimiento%202023\Anexos%20RTA\Plan%20Anticorrupci&#243;n%20y%20de%20Atenci&#243;n%20al%20Ciudadano%20&#8211;%20PAAC%202023_1%20REPORTE%202023%20graficas.xlsx" TargetMode="External"/><Relationship Id="rId1" Type="http://schemas.openxmlformats.org/officeDocument/2006/relationships/externalLinkPath" Target="/2023/19.04%20INF.%20%20DE%20GESTI&#211;N/PAAC/I%20Seguimiento%202023/Anexos%20RTA/Plan%20Anticorrupci&#243;n%20y%20de%20Atenci&#243;n%20al%20Ciudadano%20&#8211;%20PAAC%202023_1%20REPORTE%202023%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INICIO"/>
      <sheetName val="OBJETIVOS"/>
      <sheetName val="1. GESTIÓN RIESGO CORRUPCIÓN"/>
      <sheetName val="2. RACIONALIZACIÓN DE TRÁMITES "/>
      <sheetName val="3. RENDICIÓN DE CUENTAS"/>
      <sheetName val="4. MECANISMO ATENCIÓN CIUDADANO"/>
      <sheetName val="5. TRANSPARENCIA"/>
      <sheetName val="6. INICIATIVAS ADICIONALES"/>
      <sheetName val="CONTROL DE CAMBIO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ÍNDICE"/>
      <sheetName val="1. GESTIÓN RIESGO CORRUPCIÓN"/>
      <sheetName val="2. RACIONALIZACIÓN DE TRÁMITES "/>
      <sheetName val="3. RENDICIÓN DE CUENTAS"/>
      <sheetName val="4. MECANISMO ATENCIÓN CIUDADANO"/>
      <sheetName val="5. TRANSPARENCIA"/>
      <sheetName val="6. INICIATIVAS ADICIONALE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www.cajaviviendapopular.gov.co/?q=Transparencia/mecanismos-espacios-o-instancias-del-men%C3%BA-participa" TargetMode="External"/><Relationship Id="rId7" Type="http://schemas.openxmlformats.org/officeDocument/2006/relationships/printerSettings" Target="../printerSettings/printerSettings6.bin"/><Relationship Id="rId2" Type="http://schemas.openxmlformats.org/officeDocument/2006/relationships/hyperlink" Target="https://drive.google.com/drive/folders/1DZUzFildg26gqArfR9sniQdN5_JmBVKw" TargetMode="External"/><Relationship Id="rId1" Type="http://schemas.openxmlformats.org/officeDocument/2006/relationships/hyperlink" Target="https://drive.google.com/drive/folders/1aJKX5tjj3_RlaRK8v-7Uf5sr2GL8Ycei" TargetMode="External"/><Relationship Id="rId6" Type="http://schemas.openxmlformats.org/officeDocument/2006/relationships/hyperlink" Target="https://www.cajaviviendapopular.gov.co/?q=Nosotros/Informes/informe-de-ejecucion-del-presupuesto-de-gastos-e-inversiones" TargetMode="External"/><Relationship Id="rId5" Type="http://schemas.openxmlformats.org/officeDocument/2006/relationships/hyperlink" Target="https://drive.google.com/drive/folders/1DZUzFildg26gqArfR9sniQdN5_JmBVKw" TargetMode="External"/><Relationship Id="rId4" Type="http://schemas.openxmlformats.org/officeDocument/2006/relationships/hyperlink" Target="https://www.cajaviviendapopular.gov.co/?q=Nosotros/Informes/rendicion-de-cuent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drive.google.com/drive/folders/1v9aiXXweXBoGD24t4ooVumj1yqcLniYA" TargetMode="External"/><Relationship Id="rId2" Type="http://schemas.openxmlformats.org/officeDocument/2006/relationships/hyperlink" Target="https://drive.google.com/drive/folders/1QopkH6uaE4uLaC8qgyhZ6CYHpV8SuFeu" TargetMode="External"/><Relationship Id="rId1" Type="http://schemas.openxmlformats.org/officeDocument/2006/relationships/hyperlink" Target="https://drive.google.com/drive/folders/1QopkH6uaE4uLaC8qgyhZ6CYHpV8SuFeu" TargetMode="External"/><Relationship Id="rId6" Type="http://schemas.openxmlformats.org/officeDocument/2006/relationships/drawing" Target="../drawings/drawing11.xml"/><Relationship Id="rId5" Type="http://schemas.openxmlformats.org/officeDocument/2006/relationships/printerSettings" Target="../printerSettings/printerSettings7.bin"/><Relationship Id="rId4" Type="http://schemas.openxmlformats.org/officeDocument/2006/relationships/hyperlink" Target="https://drive.google.com/drive/folders/1v9aiXXweXBoGD24t4ooVumj1yqcLniYA"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rive.google.com/drive/folders/15scGKigBtRNLtqSmfIxgYKN-huI5ZpSi" TargetMode="External"/><Relationship Id="rId13" Type="http://schemas.openxmlformats.org/officeDocument/2006/relationships/hyperlink" Target="https://drive.google.com/drive/u/1/folders/1_-OOV8GEBPg-QUFIZawjqZGLlts59tm0" TargetMode="External"/><Relationship Id="rId18" Type="http://schemas.openxmlformats.org/officeDocument/2006/relationships/comments" Target="../comments1.xml"/><Relationship Id="rId3" Type="http://schemas.openxmlformats.org/officeDocument/2006/relationships/hyperlink" Target="https://drive.google.com/drive/folders/111OPqxiVUv77fOrJxOOWx6BXbbB-zfhN" TargetMode="External"/><Relationship Id="rId7" Type="http://schemas.openxmlformats.org/officeDocument/2006/relationships/hyperlink" Target="https://drive.google.com/drive/u/1/folders/1g85am2lof5sVDee4WzREf_L4gME_g2Tj" TargetMode="External"/><Relationship Id="rId12" Type="http://schemas.openxmlformats.org/officeDocument/2006/relationships/hyperlink" Target="https://drive.google.com/drive/folders/1tvVS4-dw5pnY9miFASlc1fdEA-ylGnOv" TargetMode="External"/><Relationship Id="rId17" Type="http://schemas.openxmlformats.org/officeDocument/2006/relationships/vmlDrawing" Target="../drawings/vmlDrawing1.vml"/><Relationship Id="rId2" Type="http://schemas.openxmlformats.org/officeDocument/2006/relationships/hyperlink" Target="https://drive.google.com/drive/folders/18htrK361NJL-Urr5LmD928Ob5QY9aLds" TargetMode="External"/><Relationship Id="rId16" Type="http://schemas.openxmlformats.org/officeDocument/2006/relationships/drawing" Target="../drawings/drawing12.xml"/><Relationship Id="rId1" Type="http://schemas.openxmlformats.org/officeDocument/2006/relationships/hyperlink" Target="https://drive.google.com/drive/folders/15scGKigBtRNLtqSmfIxgYKN-huI5ZpSi" TargetMode="External"/><Relationship Id="rId6" Type="http://schemas.openxmlformats.org/officeDocument/2006/relationships/hyperlink" Target="https://drive.google.com/drive/u/1/folders/1_-OOV8GEBPg-QUFIZawjqZGLlts59tm0" TargetMode="External"/><Relationship Id="rId11" Type="http://schemas.openxmlformats.org/officeDocument/2006/relationships/hyperlink" Target="https://drive.google.com/drive/folders/1ZyS3ynETaNZgLRq-1url6k_rgKq-xAT5" TargetMode="External"/><Relationship Id="rId5" Type="http://schemas.openxmlformats.org/officeDocument/2006/relationships/hyperlink" Target="https://drive.google.com/drive/folders/1tvVS4-dw5pnY9miFASlc1fdEA-ylGnOv" TargetMode="External"/><Relationship Id="rId15" Type="http://schemas.openxmlformats.org/officeDocument/2006/relationships/printerSettings" Target="../printerSettings/printerSettings8.bin"/><Relationship Id="rId10" Type="http://schemas.openxmlformats.org/officeDocument/2006/relationships/hyperlink" Target="https://drive.google.com/drive/folders/111OPqxiVUv77fOrJxOOWx6BXbbB-zfhN" TargetMode="External"/><Relationship Id="rId4" Type="http://schemas.openxmlformats.org/officeDocument/2006/relationships/hyperlink" Target="https://drive.google.com/drive/folders/1ZyS3ynETaNZgLRq-1url6k_rgKq-xAT5" TargetMode="External"/><Relationship Id="rId9" Type="http://schemas.openxmlformats.org/officeDocument/2006/relationships/hyperlink" Target="https://drive.google.com/drive/folders/18htrK361NJL-Urr5LmD928Ob5QY9aLds" TargetMode="External"/><Relationship Id="rId14" Type="http://schemas.openxmlformats.org/officeDocument/2006/relationships/hyperlink" Target="https://drive.google.com/drive/u/1/folders/1g85am2lof5sVDee4WzREf_L4gME_g2Tj"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drive.google.com/drive/folders/1AqWGLzlsKQTuSsI67iD9RWcI83m5Aova" TargetMode="External"/><Relationship Id="rId7" Type="http://schemas.openxmlformats.org/officeDocument/2006/relationships/printerSettings" Target="../printerSettings/printerSettings9.bin"/><Relationship Id="rId2" Type="http://schemas.openxmlformats.org/officeDocument/2006/relationships/hyperlink" Target="https://drive.google.com/drive/folders/10H9PMhVLZqCDsaeQHPrfQ7VkN6uMZy9S" TargetMode="External"/><Relationship Id="rId1" Type="http://schemas.openxmlformats.org/officeDocument/2006/relationships/hyperlink" Target="https://drive.google.com/drive/folders/1AqWGLzlsKQTuSsI67iD9RWcI83m5Aova" TargetMode="External"/><Relationship Id="rId6" Type="http://schemas.openxmlformats.org/officeDocument/2006/relationships/hyperlink" Target="https://drive.google.com/drive/folders/1AqWGLzlsKQTuSsI67iD9RWcI83m5Aova" TargetMode="External"/><Relationship Id="rId5" Type="http://schemas.openxmlformats.org/officeDocument/2006/relationships/hyperlink" Target="https://drive.google.com/drive/folders/1AqWGLzlsKQTuSsI67iD9RWcI83m5Aova" TargetMode="External"/><Relationship Id="rId4" Type="http://schemas.openxmlformats.org/officeDocument/2006/relationships/hyperlink" Target="https://drive.google.com/drive/folders/10H9PMhVLZqCDsaeQHPrfQ7VkN6uMZy9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29"/>
    </row>
    <row r="3" spans="1:7" ht="75" x14ac:dyDescent="0.25">
      <c r="A3" s="11" t="s">
        <v>1</v>
      </c>
      <c r="B3" s="5" t="s">
        <v>7</v>
      </c>
      <c r="C3" s="1" t="s">
        <v>13</v>
      </c>
      <c r="D3" s="1" t="s">
        <v>14</v>
      </c>
      <c r="E3" s="1" t="s">
        <v>15</v>
      </c>
      <c r="F3" s="6" t="s">
        <v>16</v>
      </c>
      <c r="G3" s="29"/>
    </row>
    <row r="4" spans="1:7" ht="75" x14ac:dyDescent="0.25">
      <c r="A4" s="11" t="s">
        <v>2</v>
      </c>
      <c r="B4" s="5" t="s">
        <v>6</v>
      </c>
      <c r="C4" s="1" t="s">
        <v>27</v>
      </c>
      <c r="D4" s="1" t="s">
        <v>24</v>
      </c>
      <c r="E4" s="1" t="s">
        <v>26</v>
      </c>
      <c r="F4" s="6" t="s">
        <v>25</v>
      </c>
      <c r="G4" s="29"/>
    </row>
    <row r="5" spans="1:7" ht="90" x14ac:dyDescent="0.25">
      <c r="A5" s="11" t="s">
        <v>3</v>
      </c>
      <c r="B5" s="5" t="s">
        <v>28</v>
      </c>
      <c r="C5" s="1" t="s">
        <v>30</v>
      </c>
      <c r="D5" s="1" t="s">
        <v>34</v>
      </c>
      <c r="E5" s="1" t="s">
        <v>31</v>
      </c>
      <c r="F5" s="6" t="s">
        <v>29</v>
      </c>
      <c r="G5" s="29"/>
    </row>
    <row r="6" spans="1:7" ht="75" x14ac:dyDescent="0.25">
      <c r="A6" s="11" t="s">
        <v>35</v>
      </c>
      <c r="B6" s="5" t="s">
        <v>9</v>
      </c>
      <c r="C6" s="1" t="s">
        <v>21</v>
      </c>
      <c r="D6" s="1" t="s">
        <v>17</v>
      </c>
      <c r="E6" s="1" t="s">
        <v>18</v>
      </c>
      <c r="F6" s="6" t="s">
        <v>19</v>
      </c>
      <c r="G6" s="29"/>
    </row>
    <row r="7" spans="1:7" ht="75.75" thickBot="1" x14ac:dyDescent="0.3">
      <c r="A7" s="12" t="s">
        <v>5</v>
      </c>
      <c r="B7" s="16" t="s">
        <v>8</v>
      </c>
      <c r="C7" s="17" t="s">
        <v>33</v>
      </c>
      <c r="D7" s="17" t="s">
        <v>32</v>
      </c>
      <c r="E7" s="17" t="s">
        <v>22</v>
      </c>
      <c r="F7" s="18" t="s">
        <v>23</v>
      </c>
      <c r="G7" s="29"/>
    </row>
    <row r="8" spans="1:7" ht="15.75" thickBot="1" x14ac:dyDescent="0.3">
      <c r="B8" s="19">
        <v>1</v>
      </c>
      <c r="C8" s="20">
        <v>2</v>
      </c>
      <c r="D8" s="20">
        <v>3</v>
      </c>
      <c r="E8" s="20">
        <v>4</v>
      </c>
      <c r="F8" s="21">
        <v>5</v>
      </c>
      <c r="G8" s="30"/>
    </row>
    <row r="11" spans="1:7" ht="15.75" thickBot="1" x14ac:dyDescent="0.3"/>
    <row r="12" spans="1:7" ht="45" x14ac:dyDescent="0.25">
      <c r="A12" s="13" t="s">
        <v>41</v>
      </c>
      <c r="B12" s="2" t="s">
        <v>36</v>
      </c>
      <c r="C12" s="3" t="s">
        <v>39</v>
      </c>
      <c r="D12" s="3" t="s">
        <v>40</v>
      </c>
      <c r="E12" s="3" t="s">
        <v>38</v>
      </c>
      <c r="F12" s="4" t="s">
        <v>37</v>
      </c>
      <c r="G12" s="29"/>
    </row>
    <row r="13" spans="1:7" ht="75" x14ac:dyDescent="0.25">
      <c r="A13" s="14" t="s">
        <v>47</v>
      </c>
      <c r="B13" s="5" t="s">
        <v>46</v>
      </c>
      <c r="C13" s="1" t="s">
        <v>45</v>
      </c>
      <c r="D13" s="1" t="s">
        <v>44</v>
      </c>
      <c r="E13" s="1" t="s">
        <v>43</v>
      </c>
      <c r="F13" s="6" t="s">
        <v>42</v>
      </c>
      <c r="G13" s="29"/>
    </row>
    <row r="14" spans="1:7" ht="90" x14ac:dyDescent="0.25">
      <c r="A14" s="14" t="s">
        <v>56</v>
      </c>
      <c r="B14" s="5" t="s">
        <v>48</v>
      </c>
      <c r="C14" s="1" t="s">
        <v>50</v>
      </c>
      <c r="D14" s="1" t="s">
        <v>49</v>
      </c>
      <c r="E14" s="1" t="s">
        <v>52</v>
      </c>
      <c r="F14" s="6" t="s">
        <v>51</v>
      </c>
      <c r="G14" s="29"/>
    </row>
    <row r="15" spans="1:7" ht="90.75" thickBot="1" x14ac:dyDescent="0.3">
      <c r="A15" s="15" t="s">
        <v>53</v>
      </c>
      <c r="B15" s="7" t="s">
        <v>120</v>
      </c>
      <c r="C15" s="8" t="s">
        <v>121</v>
      </c>
      <c r="D15" s="8" t="s">
        <v>55</v>
      </c>
      <c r="E15" s="8" t="s">
        <v>54</v>
      </c>
      <c r="F15" s="9" t="s">
        <v>122</v>
      </c>
      <c r="G15" s="29"/>
    </row>
    <row r="16" spans="1:7" ht="15.75" thickBot="1" x14ac:dyDescent="0.3">
      <c r="B16" s="19">
        <v>1</v>
      </c>
      <c r="C16" s="20">
        <v>2</v>
      </c>
      <c r="D16" s="20">
        <v>3</v>
      </c>
      <c r="E16" s="20">
        <v>4</v>
      </c>
      <c r="F16" s="21">
        <v>5</v>
      </c>
      <c r="G16" s="30"/>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3" t="s">
        <v>113</v>
      </c>
      <c r="D27" s="31" t="s">
        <v>75</v>
      </c>
      <c r="E27" s="32"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4" t="s">
        <v>114</v>
      </c>
      <c r="D28" s="31" t="s">
        <v>76</v>
      </c>
      <c r="E28" s="32"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4" t="s">
        <v>115</v>
      </c>
      <c r="D29" s="31" t="s">
        <v>77</v>
      </c>
      <c r="E29" s="32" t="s">
        <v>71</v>
      </c>
      <c r="F29" s="26">
        <v>5</v>
      </c>
      <c r="G29" s="26" t="str">
        <f t="shared" si="1"/>
        <v>Alto</v>
      </c>
    </row>
    <row r="30" spans="1:14" x14ac:dyDescent="0.25">
      <c r="A30" s="34" t="s">
        <v>116</v>
      </c>
      <c r="D30" t="s">
        <v>78</v>
      </c>
      <c r="E30" s="26" t="s">
        <v>69</v>
      </c>
      <c r="F30" s="26">
        <v>6</v>
      </c>
      <c r="G30" s="26" t="str">
        <f t="shared" si="1"/>
        <v>Bajo</v>
      </c>
      <c r="J30" t="s">
        <v>64</v>
      </c>
      <c r="K30" t="s">
        <v>65</v>
      </c>
      <c r="L30" t="s">
        <v>66</v>
      </c>
      <c r="M30" t="s">
        <v>67</v>
      </c>
      <c r="N30" t="s">
        <v>68</v>
      </c>
    </row>
    <row r="31" spans="1:14" x14ac:dyDescent="0.25">
      <c r="A31" s="34" t="s">
        <v>117</v>
      </c>
      <c r="D31" t="s">
        <v>79</v>
      </c>
      <c r="E31" s="26" t="s">
        <v>69</v>
      </c>
      <c r="F31" s="26">
        <v>7</v>
      </c>
      <c r="G31" s="26" t="str">
        <f t="shared" si="1"/>
        <v>Bajo</v>
      </c>
      <c r="I31" t="s">
        <v>98</v>
      </c>
      <c r="J31">
        <v>1</v>
      </c>
      <c r="K31">
        <v>2</v>
      </c>
      <c r="L31">
        <v>3</v>
      </c>
      <c r="M31">
        <v>4</v>
      </c>
      <c r="N31">
        <v>5</v>
      </c>
    </row>
    <row r="32" spans="1:14" x14ac:dyDescent="0.25">
      <c r="A32" s="34" t="s">
        <v>119</v>
      </c>
      <c r="D32" s="31" t="s">
        <v>80</v>
      </c>
      <c r="E32" s="32" t="s">
        <v>70</v>
      </c>
      <c r="F32" s="26">
        <v>8</v>
      </c>
      <c r="G32" s="26" t="str">
        <f t="shared" si="1"/>
        <v>Medio</v>
      </c>
      <c r="I32" t="s">
        <v>99</v>
      </c>
      <c r="J32">
        <v>6</v>
      </c>
      <c r="K32">
        <v>7</v>
      </c>
      <c r="L32">
        <v>8</v>
      </c>
      <c r="M32">
        <v>9</v>
      </c>
      <c r="N32">
        <v>10</v>
      </c>
    </row>
    <row r="33" spans="1:14" x14ac:dyDescent="0.25">
      <c r="A33" s="34" t="s">
        <v>118</v>
      </c>
      <c r="D33" s="31" t="s">
        <v>81</v>
      </c>
      <c r="E33" s="32" t="s">
        <v>71</v>
      </c>
      <c r="F33" s="26">
        <v>9</v>
      </c>
      <c r="G33" s="26" t="str">
        <f t="shared" si="1"/>
        <v>Alto</v>
      </c>
      <c r="I33" t="s">
        <v>100</v>
      </c>
      <c r="J33">
        <v>11</v>
      </c>
      <c r="K33">
        <v>12</v>
      </c>
      <c r="L33">
        <v>13</v>
      </c>
      <c r="M33">
        <v>14</v>
      </c>
      <c r="N33">
        <v>15</v>
      </c>
    </row>
    <row r="34" spans="1:14" x14ac:dyDescent="0.25">
      <c r="A34" s="34"/>
      <c r="D34" s="31" t="s">
        <v>82</v>
      </c>
      <c r="E34" s="32" t="s">
        <v>72</v>
      </c>
      <c r="F34" s="26">
        <v>10</v>
      </c>
      <c r="G34" s="26" t="str">
        <f t="shared" si="1"/>
        <v>Extremo</v>
      </c>
      <c r="I34" t="s">
        <v>101</v>
      </c>
      <c r="J34">
        <v>16</v>
      </c>
      <c r="K34">
        <v>17</v>
      </c>
      <c r="L34">
        <v>18</v>
      </c>
      <c r="M34">
        <v>19</v>
      </c>
      <c r="N34">
        <v>20</v>
      </c>
    </row>
    <row r="35" spans="1:14" x14ac:dyDescent="0.25">
      <c r="D35" t="s">
        <v>83</v>
      </c>
      <c r="E35" s="26" t="s">
        <v>69</v>
      </c>
      <c r="F35" s="26">
        <v>11</v>
      </c>
      <c r="G35" s="26" t="str">
        <f t="shared" si="1"/>
        <v>Bajo</v>
      </c>
      <c r="I35" t="s">
        <v>102</v>
      </c>
      <c r="J35">
        <v>21</v>
      </c>
      <c r="K35">
        <v>22</v>
      </c>
      <c r="L35">
        <v>23</v>
      </c>
      <c r="M35">
        <v>24</v>
      </c>
      <c r="N35">
        <v>25</v>
      </c>
    </row>
    <row r="36" spans="1:14" x14ac:dyDescent="0.25">
      <c r="D36" t="s">
        <v>84</v>
      </c>
      <c r="E36" s="26" t="s">
        <v>70</v>
      </c>
      <c r="F36" s="26">
        <v>12</v>
      </c>
      <c r="G36" s="26" t="str">
        <f t="shared" si="1"/>
        <v>Medio</v>
      </c>
    </row>
    <row r="37" spans="1:14" x14ac:dyDescent="0.25">
      <c r="D37" s="31" t="s">
        <v>85</v>
      </c>
      <c r="E37" s="32" t="s">
        <v>71</v>
      </c>
      <c r="F37" s="26">
        <v>13</v>
      </c>
      <c r="G37" s="26" t="str">
        <f t="shared" si="1"/>
        <v>Alto</v>
      </c>
      <c r="I37" t="s">
        <v>108</v>
      </c>
    </row>
    <row r="38" spans="1:14" x14ac:dyDescent="0.25">
      <c r="D38" s="31" t="s">
        <v>86</v>
      </c>
      <c r="E38" s="32" t="s">
        <v>72</v>
      </c>
      <c r="F38" s="26">
        <v>14</v>
      </c>
      <c r="G38" s="26" t="str">
        <f t="shared" si="1"/>
        <v>Extremo</v>
      </c>
      <c r="I38" s="27">
        <v>0.2</v>
      </c>
      <c r="J38" s="28"/>
    </row>
    <row r="39" spans="1:14" x14ac:dyDescent="0.25">
      <c r="D39" s="31" t="s">
        <v>87</v>
      </c>
      <c r="E39" s="32"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1" t="s">
        <v>90</v>
      </c>
      <c r="E42" s="32" t="s">
        <v>71</v>
      </c>
      <c r="F42" s="26">
        <v>18</v>
      </c>
      <c r="G42" s="26" t="str">
        <f t="shared" si="1"/>
        <v>Alto</v>
      </c>
      <c r="I42" s="27">
        <v>0.3</v>
      </c>
      <c r="J42" s="28"/>
    </row>
    <row r="43" spans="1:14" x14ac:dyDescent="0.25">
      <c r="D43" s="31" t="s">
        <v>91</v>
      </c>
      <c r="E43" s="32" t="s">
        <v>72</v>
      </c>
      <c r="F43" s="26">
        <v>19</v>
      </c>
      <c r="G43" s="26" t="str">
        <f t="shared" si="1"/>
        <v>Extremo</v>
      </c>
      <c r="I43" s="27"/>
      <c r="J43" s="27"/>
    </row>
    <row r="44" spans="1:14" x14ac:dyDescent="0.25">
      <c r="D44" s="31" t="s">
        <v>92</v>
      </c>
      <c r="E44" s="32"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1" t="s">
        <v>95</v>
      </c>
      <c r="E47" s="32" t="s">
        <v>72</v>
      </c>
      <c r="F47" s="26">
        <v>23</v>
      </c>
      <c r="G47" s="26" t="str">
        <f t="shared" si="1"/>
        <v>Extremo</v>
      </c>
    </row>
    <row r="48" spans="1:14" x14ac:dyDescent="0.25">
      <c r="D48" s="31" t="s">
        <v>96</v>
      </c>
      <c r="E48" s="32" t="s">
        <v>72</v>
      </c>
      <c r="F48" s="26">
        <v>24</v>
      </c>
      <c r="G48" s="26" t="str">
        <f t="shared" si="1"/>
        <v>Extremo</v>
      </c>
    </row>
    <row r="49" spans="4:12" x14ac:dyDescent="0.25">
      <c r="D49" s="31" t="s">
        <v>97</v>
      </c>
      <c r="E49" s="32" t="s">
        <v>72</v>
      </c>
      <c r="F49" s="26">
        <v>25</v>
      </c>
      <c r="G49" s="26" t="str">
        <f t="shared" si="1"/>
        <v>Extremo</v>
      </c>
    </row>
    <row r="57" spans="4:12" x14ac:dyDescent="0.25">
      <c r="D57" s="31" t="s">
        <v>75</v>
      </c>
      <c r="E57" s="32" t="s">
        <v>110</v>
      </c>
      <c r="F57" s="31">
        <v>1</v>
      </c>
      <c r="G57" s="32" t="s">
        <v>110</v>
      </c>
    </row>
    <row r="58" spans="4:12" x14ac:dyDescent="0.25">
      <c r="D58" s="31" t="s">
        <v>76</v>
      </c>
      <c r="E58" s="32" t="s">
        <v>110</v>
      </c>
      <c r="F58" s="31">
        <v>2</v>
      </c>
      <c r="G58" s="32" t="s">
        <v>110</v>
      </c>
      <c r="J58" t="s">
        <v>66</v>
      </c>
      <c r="K58" t="s">
        <v>67</v>
      </c>
      <c r="L58" t="s">
        <v>68</v>
      </c>
    </row>
    <row r="59" spans="4:12" x14ac:dyDescent="0.25">
      <c r="D59" s="31" t="s">
        <v>77</v>
      </c>
      <c r="E59" s="32" t="s">
        <v>109</v>
      </c>
      <c r="F59" s="31">
        <v>3</v>
      </c>
      <c r="G59" s="32" t="s">
        <v>109</v>
      </c>
      <c r="I59" t="s">
        <v>98</v>
      </c>
      <c r="J59">
        <v>1</v>
      </c>
      <c r="K59">
        <v>2</v>
      </c>
      <c r="L59">
        <v>3</v>
      </c>
    </row>
    <row r="60" spans="4:12" x14ac:dyDescent="0.25">
      <c r="D60" s="31" t="s">
        <v>80</v>
      </c>
      <c r="E60" s="32" t="s">
        <v>110</v>
      </c>
      <c r="F60" s="31">
        <v>4</v>
      </c>
      <c r="G60" s="32" t="s">
        <v>110</v>
      </c>
      <c r="I60" t="s">
        <v>99</v>
      </c>
      <c r="J60">
        <v>4</v>
      </c>
      <c r="K60">
        <v>5</v>
      </c>
      <c r="L60">
        <v>6</v>
      </c>
    </row>
    <row r="61" spans="4:12" x14ac:dyDescent="0.25">
      <c r="D61" s="31" t="s">
        <v>81</v>
      </c>
      <c r="E61" s="32" t="s">
        <v>109</v>
      </c>
      <c r="F61" s="31">
        <v>5</v>
      </c>
      <c r="G61" s="32" t="s">
        <v>109</v>
      </c>
      <c r="I61" t="s">
        <v>100</v>
      </c>
      <c r="J61">
        <v>7</v>
      </c>
      <c r="K61">
        <v>8</v>
      </c>
      <c r="L61">
        <v>9</v>
      </c>
    </row>
    <row r="62" spans="4:12" x14ac:dyDescent="0.25">
      <c r="D62" s="31" t="s">
        <v>82</v>
      </c>
      <c r="E62" s="32" t="s">
        <v>111</v>
      </c>
      <c r="F62" s="31">
        <v>6</v>
      </c>
      <c r="G62" s="32" t="s">
        <v>111</v>
      </c>
      <c r="I62" t="s">
        <v>101</v>
      </c>
      <c r="J62">
        <v>10</v>
      </c>
      <c r="K62">
        <v>11</v>
      </c>
      <c r="L62">
        <v>12</v>
      </c>
    </row>
    <row r="63" spans="4:12" x14ac:dyDescent="0.25">
      <c r="D63" s="31" t="s">
        <v>85</v>
      </c>
      <c r="E63" s="32" t="s">
        <v>109</v>
      </c>
      <c r="F63" s="31">
        <v>7</v>
      </c>
      <c r="G63" s="32" t="s">
        <v>109</v>
      </c>
      <c r="I63" t="s">
        <v>102</v>
      </c>
      <c r="J63">
        <v>13</v>
      </c>
      <c r="K63">
        <v>14</v>
      </c>
      <c r="L63">
        <v>15</v>
      </c>
    </row>
    <row r="64" spans="4:12" x14ac:dyDescent="0.25">
      <c r="D64" s="31" t="s">
        <v>86</v>
      </c>
      <c r="E64" s="32" t="s">
        <v>111</v>
      </c>
      <c r="F64" s="31">
        <v>8</v>
      </c>
      <c r="G64" s="32" t="s">
        <v>111</v>
      </c>
    </row>
    <row r="65" spans="4:14" x14ac:dyDescent="0.25">
      <c r="D65" s="31" t="s">
        <v>87</v>
      </c>
      <c r="E65" s="32" t="s">
        <v>112</v>
      </c>
      <c r="F65" s="31">
        <v>9</v>
      </c>
      <c r="G65" s="32" t="s">
        <v>112</v>
      </c>
    </row>
    <row r="66" spans="4:14" x14ac:dyDescent="0.25">
      <c r="D66" s="31" t="s">
        <v>90</v>
      </c>
      <c r="E66" s="32" t="s">
        <v>109</v>
      </c>
      <c r="F66" s="31">
        <v>10</v>
      </c>
      <c r="G66" s="32" t="s">
        <v>109</v>
      </c>
      <c r="I66" t="s">
        <v>108</v>
      </c>
      <c r="L66" t="s">
        <v>66</v>
      </c>
      <c r="M66" t="s">
        <v>67</v>
      </c>
      <c r="N66" t="s">
        <v>68</v>
      </c>
    </row>
    <row r="67" spans="4:14" x14ac:dyDescent="0.25">
      <c r="D67" s="31" t="s">
        <v>91</v>
      </c>
      <c r="E67" s="32" t="s">
        <v>111</v>
      </c>
      <c r="F67" s="31">
        <v>11</v>
      </c>
      <c r="G67" s="32" t="s">
        <v>111</v>
      </c>
      <c r="I67" s="27">
        <v>0.15</v>
      </c>
      <c r="K67" t="s">
        <v>98</v>
      </c>
      <c r="L67" t="str">
        <f t="shared" ref="L67:N71" si="2">VLOOKUP($K67&amp;L$66,CRITERIORC,2,0)</f>
        <v>Baja</v>
      </c>
      <c r="M67" t="str">
        <f t="shared" si="2"/>
        <v>Baja</v>
      </c>
      <c r="N67" t="str">
        <f t="shared" si="2"/>
        <v>Moderada</v>
      </c>
    </row>
    <row r="68" spans="4:14" x14ac:dyDescent="0.25">
      <c r="D68" s="31" t="s">
        <v>92</v>
      </c>
      <c r="E68" s="32" t="s">
        <v>112</v>
      </c>
      <c r="F68" s="31">
        <v>12</v>
      </c>
      <c r="G68" s="32" t="s">
        <v>112</v>
      </c>
      <c r="I68" s="27">
        <v>0.05</v>
      </c>
      <c r="K68" t="s">
        <v>99</v>
      </c>
      <c r="L68" t="str">
        <f t="shared" si="2"/>
        <v>Baja</v>
      </c>
      <c r="M68" t="str">
        <f t="shared" si="2"/>
        <v>Moderada</v>
      </c>
      <c r="N68" t="str">
        <f t="shared" si="2"/>
        <v>Alta</v>
      </c>
    </row>
    <row r="69" spans="4:14" x14ac:dyDescent="0.25">
      <c r="D69" s="31" t="s">
        <v>95</v>
      </c>
      <c r="E69" s="32" t="s">
        <v>109</v>
      </c>
      <c r="F69" s="31">
        <v>13</v>
      </c>
      <c r="G69" s="32" t="s">
        <v>109</v>
      </c>
      <c r="I69" s="27">
        <v>0.15</v>
      </c>
      <c r="K69" t="s">
        <v>100</v>
      </c>
      <c r="L69" t="str">
        <f t="shared" si="2"/>
        <v>Moderada</v>
      </c>
      <c r="M69" t="str">
        <f t="shared" si="2"/>
        <v>Alta</v>
      </c>
      <c r="N69" t="str">
        <f t="shared" si="2"/>
        <v>Extrema</v>
      </c>
    </row>
    <row r="70" spans="4:14" x14ac:dyDescent="0.25">
      <c r="D70" s="31" t="s">
        <v>96</v>
      </c>
      <c r="E70" s="32" t="s">
        <v>111</v>
      </c>
      <c r="F70" s="31">
        <v>14</v>
      </c>
      <c r="G70" s="32" t="s">
        <v>111</v>
      </c>
      <c r="I70" s="27">
        <v>0.1</v>
      </c>
      <c r="K70" t="s">
        <v>101</v>
      </c>
      <c r="L70" t="str">
        <f t="shared" si="2"/>
        <v>Moderada</v>
      </c>
      <c r="M70" t="str">
        <f t="shared" si="2"/>
        <v>Alta</v>
      </c>
      <c r="N70" t="str">
        <f t="shared" si="2"/>
        <v>Extrema</v>
      </c>
    </row>
    <row r="71" spans="4:14" x14ac:dyDescent="0.25">
      <c r="D71" s="31" t="s">
        <v>97</v>
      </c>
      <c r="E71" s="32" t="s">
        <v>112</v>
      </c>
      <c r="F71" s="31">
        <v>15</v>
      </c>
      <c r="G71" s="32"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rgb="FFFFFF00"/>
  </sheetPr>
  <dimension ref="A1:BA44"/>
  <sheetViews>
    <sheetView topLeftCell="AC38" zoomScale="78" zoomScaleNormal="78" zoomScaleSheetLayoutView="110" workbookViewId="0">
      <selection activeCell="AG49" sqref="AG49"/>
    </sheetView>
  </sheetViews>
  <sheetFormatPr baseColWidth="10" defaultColWidth="11.42578125" defaultRowHeight="12.75" outlineLevelCol="1" x14ac:dyDescent="0.2"/>
  <cols>
    <col min="1" max="1" width="41.42578125" style="164" customWidth="1"/>
    <col min="2" max="2" width="9.5703125" style="233" customWidth="1"/>
    <col min="3" max="3" width="51.140625" style="164" customWidth="1"/>
    <col min="4" max="4" width="43.5703125" style="164" customWidth="1"/>
    <col min="5" max="7" width="34.85546875" style="164" customWidth="1"/>
    <col min="8" max="8" width="40.5703125" style="164" customWidth="1"/>
    <col min="9" max="11" width="40.5703125" style="164" hidden="1" customWidth="1"/>
    <col min="12" max="12" width="60.85546875" style="164" hidden="1" customWidth="1"/>
    <col min="13" max="13" width="40.5703125" style="164" hidden="1" customWidth="1"/>
    <col min="14" max="14" width="40.5703125" style="605" hidden="1" customWidth="1"/>
    <col min="15" max="15" width="61.85546875" style="164" hidden="1" customWidth="1"/>
    <col min="16" max="19" width="40.5703125" style="164" hidden="1" customWidth="1" outlineLevel="1"/>
    <col min="20" max="20" width="47.28515625" style="164" hidden="1" customWidth="1" outlineLevel="1"/>
    <col min="21" max="21" width="23.85546875" style="164" hidden="1" customWidth="1" outlineLevel="1"/>
    <col min="22" max="22" width="63.140625" style="164" customWidth="1" collapsed="1"/>
    <col min="23" max="23" width="26.5703125" style="164" customWidth="1"/>
    <col min="24" max="24" width="61.42578125" style="164" customWidth="1"/>
    <col min="25" max="25" width="47.5703125" style="164" customWidth="1"/>
    <col min="26" max="28" width="26.5703125" style="164" customWidth="1"/>
    <col min="29" max="29" width="80" style="164" customWidth="1"/>
    <col min="30" max="32" width="26.5703125" style="164" customWidth="1"/>
    <col min="33" max="33" width="43" style="164" customWidth="1"/>
    <col min="34" max="34" width="41.28515625" style="164" customWidth="1"/>
    <col min="35" max="35" width="26.85546875" style="164" customWidth="1"/>
    <col min="36" max="36" width="46.140625" style="164" hidden="1" customWidth="1"/>
    <col min="37" max="37" width="18.5703125" style="164" hidden="1" customWidth="1"/>
    <col min="38" max="38" width="57.28515625" style="164" hidden="1" customWidth="1"/>
    <col min="39" max="39" width="68.28515625" style="164" hidden="1" customWidth="1"/>
    <col min="40" max="40" width="20.5703125" style="164" hidden="1" customWidth="1"/>
    <col min="41" max="41" width="17.5703125" style="164" hidden="1" customWidth="1"/>
    <col min="42" max="42" width="16.7109375" style="164" hidden="1" customWidth="1"/>
    <col min="43" max="43" width="48.85546875" style="164" hidden="1" customWidth="1"/>
    <col min="44" max="44" width="28.5703125" style="164" hidden="1" customWidth="1"/>
    <col min="45" max="45" width="30.85546875" style="164" hidden="1" customWidth="1"/>
    <col min="46" max="46" width="32.7109375" style="164" hidden="1" customWidth="1"/>
    <col min="47" max="47" width="30.42578125" style="164" hidden="1" customWidth="1"/>
    <col min="48" max="48" width="24.28515625" style="164" hidden="1" customWidth="1"/>
    <col min="49" max="49" width="13.28515625" style="164" hidden="1" customWidth="1"/>
    <col min="50" max="52" width="11.42578125" style="164"/>
    <col min="53" max="53" width="0" style="164" hidden="1" customWidth="1"/>
    <col min="54" max="16384" width="11.42578125" style="164"/>
  </cols>
  <sheetData>
    <row r="1" spans="1:53" ht="31.5" customHeight="1" x14ac:dyDescent="0.2">
      <c r="A1" s="1109" t="s">
        <v>192</v>
      </c>
      <c r="B1" s="1110"/>
      <c r="C1" s="1110"/>
      <c r="D1" s="1110"/>
      <c r="E1" s="1110"/>
      <c r="F1" s="1110"/>
      <c r="G1" s="1111"/>
      <c r="H1" s="352" t="s">
        <v>372</v>
      </c>
      <c r="I1" s="1145" t="s">
        <v>192</v>
      </c>
      <c r="J1" s="1146"/>
      <c r="K1" s="1146"/>
      <c r="L1" s="1146"/>
      <c r="M1" s="1146"/>
      <c r="N1" s="1147"/>
      <c r="O1" s="353" t="s">
        <v>372</v>
      </c>
      <c r="P1" s="1145" t="s">
        <v>192</v>
      </c>
      <c r="Q1" s="1146"/>
      <c r="R1" s="1146"/>
      <c r="S1" s="1146"/>
      <c r="T1" s="1147"/>
      <c r="U1" s="353" t="s">
        <v>372</v>
      </c>
      <c r="V1" s="1137" t="s">
        <v>355</v>
      </c>
      <c r="W1" s="1121" t="s">
        <v>356</v>
      </c>
      <c r="X1" s="1122"/>
      <c r="Y1" s="1122"/>
      <c r="Z1" s="1122"/>
      <c r="AA1" s="1122"/>
      <c r="AB1" s="1122"/>
      <c r="AC1" s="1122"/>
      <c r="AD1" s="1122"/>
      <c r="AE1" s="1122"/>
      <c r="AF1" s="1123"/>
      <c r="AG1" s="1131" t="s">
        <v>144</v>
      </c>
      <c r="AH1" s="1132"/>
      <c r="AI1" s="1133"/>
      <c r="AJ1" s="1081" t="s">
        <v>355</v>
      </c>
      <c r="AK1" s="1082" t="s">
        <v>356</v>
      </c>
      <c r="AL1" s="1083"/>
      <c r="AM1" s="1083"/>
      <c r="AN1" s="1083"/>
      <c r="AO1" s="1083"/>
      <c r="AP1" s="1083"/>
      <c r="AQ1" s="1083"/>
      <c r="AR1" s="1083"/>
      <c r="AS1" s="1083"/>
      <c r="AT1" s="1084"/>
      <c r="AU1" s="1138" t="s">
        <v>144</v>
      </c>
      <c r="AV1" s="1139"/>
      <c r="AW1" s="1140"/>
    </row>
    <row r="2" spans="1:53" ht="39" customHeight="1" x14ac:dyDescent="0.2">
      <c r="A2" s="1109"/>
      <c r="B2" s="1110"/>
      <c r="C2" s="1110"/>
      <c r="D2" s="1110"/>
      <c r="E2" s="1110"/>
      <c r="F2" s="1110"/>
      <c r="G2" s="1111"/>
      <c r="H2" s="354" t="s">
        <v>371</v>
      </c>
      <c r="I2" s="1109"/>
      <c r="J2" s="1110"/>
      <c r="K2" s="1110"/>
      <c r="L2" s="1110"/>
      <c r="M2" s="1110"/>
      <c r="N2" s="1111"/>
      <c r="O2" s="355" t="s">
        <v>371</v>
      </c>
      <c r="P2" s="1109"/>
      <c r="Q2" s="1110"/>
      <c r="R2" s="1110"/>
      <c r="S2" s="1110"/>
      <c r="T2" s="1111"/>
      <c r="U2" s="355" t="s">
        <v>371</v>
      </c>
      <c r="V2" s="1137"/>
      <c r="W2" s="1124"/>
      <c r="X2" s="1110"/>
      <c r="Y2" s="1110"/>
      <c r="Z2" s="1110"/>
      <c r="AA2" s="1110"/>
      <c r="AB2" s="1110"/>
      <c r="AC2" s="1110"/>
      <c r="AD2" s="1110"/>
      <c r="AE2" s="1110"/>
      <c r="AF2" s="1111"/>
      <c r="AG2" s="1134" t="s">
        <v>339</v>
      </c>
      <c r="AH2" s="1135"/>
      <c r="AI2" s="1136"/>
      <c r="AJ2" s="1081"/>
      <c r="AK2" s="1085"/>
      <c r="AL2" s="1086"/>
      <c r="AM2" s="1086"/>
      <c r="AN2" s="1086"/>
      <c r="AO2" s="1086"/>
      <c r="AP2" s="1086"/>
      <c r="AQ2" s="1086"/>
      <c r="AR2" s="1086"/>
      <c r="AS2" s="1086"/>
      <c r="AT2" s="1087"/>
      <c r="AU2" s="1102" t="s">
        <v>339</v>
      </c>
      <c r="AV2" s="1103"/>
      <c r="AW2" s="1104"/>
    </row>
    <row r="3" spans="1:53" ht="43.5" customHeight="1" x14ac:dyDescent="0.2">
      <c r="A3" s="1112"/>
      <c r="B3" s="1113"/>
      <c r="C3" s="1113"/>
      <c r="D3" s="1113"/>
      <c r="E3" s="1113"/>
      <c r="F3" s="1113"/>
      <c r="G3" s="1114"/>
      <c r="H3" s="354" t="s">
        <v>338</v>
      </c>
      <c r="I3" s="1112"/>
      <c r="J3" s="1113"/>
      <c r="K3" s="1113"/>
      <c r="L3" s="1113"/>
      <c r="M3" s="1113"/>
      <c r="N3" s="1114"/>
      <c r="O3" s="355" t="s">
        <v>338</v>
      </c>
      <c r="P3" s="1112"/>
      <c r="Q3" s="1113"/>
      <c r="R3" s="1113"/>
      <c r="S3" s="1113"/>
      <c r="T3" s="1114"/>
      <c r="U3" s="355" t="s">
        <v>338</v>
      </c>
      <c r="V3" s="1137"/>
      <c r="W3" s="1125"/>
      <c r="X3" s="1113"/>
      <c r="Y3" s="1113"/>
      <c r="Z3" s="1113"/>
      <c r="AA3" s="1113"/>
      <c r="AB3" s="1113"/>
      <c r="AC3" s="1113"/>
      <c r="AD3" s="1113"/>
      <c r="AE3" s="1113"/>
      <c r="AF3" s="1114"/>
      <c r="AG3" s="1134" t="s">
        <v>338</v>
      </c>
      <c r="AH3" s="1135"/>
      <c r="AI3" s="1136"/>
      <c r="AJ3" s="1081"/>
      <c r="AK3" s="1088"/>
      <c r="AL3" s="1089"/>
      <c r="AM3" s="1089"/>
      <c r="AN3" s="1089"/>
      <c r="AO3" s="1089"/>
      <c r="AP3" s="1089"/>
      <c r="AQ3" s="1089"/>
      <c r="AR3" s="1089"/>
      <c r="AS3" s="1089"/>
      <c r="AT3" s="1090"/>
      <c r="AU3" s="1102" t="s">
        <v>338</v>
      </c>
      <c r="AV3" s="1103"/>
      <c r="AW3" s="1104"/>
    </row>
    <row r="4" spans="1:53" ht="33" customHeight="1" x14ac:dyDescent="0.2">
      <c r="A4" s="1117" t="s">
        <v>141</v>
      </c>
      <c r="B4" s="1118"/>
      <c r="C4" s="1118"/>
      <c r="D4" s="1118"/>
      <c r="E4" s="1118"/>
      <c r="F4" s="1118"/>
      <c r="G4" s="1118"/>
      <c r="H4" s="1118"/>
      <c r="I4" s="1117" t="s">
        <v>141</v>
      </c>
      <c r="J4" s="1118"/>
      <c r="K4" s="1118"/>
      <c r="L4" s="1118"/>
      <c r="M4" s="1118"/>
      <c r="N4" s="1118"/>
      <c r="O4" s="1119"/>
      <c r="P4" s="1117" t="s">
        <v>141</v>
      </c>
      <c r="Q4" s="1118"/>
      <c r="R4" s="1118"/>
      <c r="S4" s="1118"/>
      <c r="T4" s="1118"/>
      <c r="U4" s="1127"/>
      <c r="V4" s="1137"/>
      <c r="W4" s="1126" t="s">
        <v>141</v>
      </c>
      <c r="X4" s="1118"/>
      <c r="Y4" s="1118"/>
      <c r="Z4" s="1118"/>
      <c r="AA4" s="1118"/>
      <c r="AB4" s="1118"/>
      <c r="AC4" s="1118"/>
      <c r="AD4" s="1118"/>
      <c r="AE4" s="1118"/>
      <c r="AF4" s="1127"/>
      <c r="AG4" s="1128"/>
      <c r="AH4" s="1129"/>
      <c r="AI4" s="1130"/>
      <c r="AJ4" s="1081"/>
      <c r="AK4" s="1076" t="s">
        <v>141</v>
      </c>
      <c r="AL4" s="1077"/>
      <c r="AM4" s="1077"/>
      <c r="AN4" s="1077"/>
      <c r="AO4" s="1077"/>
      <c r="AP4" s="1077"/>
      <c r="AQ4" s="1077"/>
      <c r="AR4" s="1077"/>
      <c r="AS4" s="1077"/>
      <c r="AT4" s="1078"/>
      <c r="AU4" s="1105"/>
      <c r="AV4" s="1106"/>
      <c r="AW4" s="1107"/>
    </row>
    <row r="5" spans="1:53" ht="33" customHeight="1" x14ac:dyDescent="0.2">
      <c r="A5" s="1148" t="s">
        <v>193</v>
      </c>
      <c r="B5" s="1120"/>
      <c r="C5" s="1120"/>
      <c r="D5" s="1120"/>
      <c r="E5" s="1149"/>
      <c r="F5" s="1115" t="s">
        <v>494</v>
      </c>
      <c r="G5" s="1120"/>
      <c r="H5" s="1120"/>
      <c r="I5" s="1148" t="s">
        <v>193</v>
      </c>
      <c r="J5" s="1120"/>
      <c r="K5" s="1120"/>
      <c r="L5" s="1120"/>
      <c r="M5" s="1149"/>
      <c r="N5" s="1115" t="s">
        <v>354</v>
      </c>
      <c r="O5" s="1116"/>
      <c r="P5" s="1148" t="s">
        <v>193</v>
      </c>
      <c r="Q5" s="1120"/>
      <c r="R5" s="1120"/>
      <c r="S5" s="1120"/>
      <c r="T5" s="1149"/>
      <c r="U5" s="356" t="s">
        <v>354</v>
      </c>
      <c r="V5" s="1137"/>
      <c r="W5" s="1126" t="s">
        <v>359</v>
      </c>
      <c r="X5" s="1118"/>
      <c r="Y5" s="1118"/>
      <c r="Z5" s="1118"/>
      <c r="AA5" s="1118"/>
      <c r="AB5" s="1118"/>
      <c r="AC5" s="1118"/>
      <c r="AD5" s="1118"/>
      <c r="AE5" s="1118"/>
      <c r="AF5" s="1127"/>
      <c r="AG5" s="1126" t="s">
        <v>368</v>
      </c>
      <c r="AH5" s="1118"/>
      <c r="AI5" s="1127"/>
      <c r="AJ5" s="1081"/>
      <c r="AK5" s="1076" t="s">
        <v>359</v>
      </c>
      <c r="AL5" s="1077"/>
      <c r="AM5" s="1077"/>
      <c r="AN5" s="1077"/>
      <c r="AO5" s="1077"/>
      <c r="AP5" s="1077"/>
      <c r="AQ5" s="1077"/>
      <c r="AR5" s="1077"/>
      <c r="AS5" s="1077"/>
      <c r="AT5" s="1078"/>
      <c r="AU5" s="1076" t="s">
        <v>368</v>
      </c>
      <c r="AV5" s="1077"/>
      <c r="AW5" s="1078"/>
    </row>
    <row r="6" spans="1:53" ht="48" customHeight="1" thickBot="1" x14ac:dyDescent="0.25">
      <c r="A6" s="1194" t="s">
        <v>230</v>
      </c>
      <c r="B6" s="1194"/>
      <c r="C6" s="1194"/>
      <c r="D6" s="1194"/>
      <c r="E6" s="1194"/>
      <c r="F6" s="1194"/>
      <c r="G6" s="1194"/>
      <c r="H6" s="1195"/>
      <c r="I6" s="1142"/>
      <c r="J6" s="1143"/>
      <c r="K6" s="1143"/>
      <c r="L6" s="1143"/>
      <c r="M6" s="1143"/>
      <c r="N6" s="1143"/>
      <c r="O6" s="1143"/>
      <c r="P6" s="1143"/>
      <c r="Q6" s="1143"/>
      <c r="R6" s="1143"/>
      <c r="S6" s="1143"/>
      <c r="T6" s="1143"/>
      <c r="U6" s="1144"/>
      <c r="V6" s="1174" t="s">
        <v>230</v>
      </c>
      <c r="W6" s="1175"/>
      <c r="X6" s="1175"/>
      <c r="Y6" s="1175"/>
      <c r="Z6" s="1175"/>
      <c r="AA6" s="1175"/>
      <c r="AB6" s="1175"/>
      <c r="AC6" s="1175"/>
      <c r="AD6" s="1175"/>
      <c r="AE6" s="1175"/>
      <c r="AF6" s="1175"/>
      <c r="AG6" s="1175"/>
      <c r="AH6" s="1175"/>
      <c r="AI6" s="1176"/>
      <c r="AJ6" s="1094" t="s">
        <v>230</v>
      </c>
      <c r="AK6" s="1095"/>
      <c r="AL6" s="1095"/>
      <c r="AM6" s="1095"/>
      <c r="AN6" s="1095"/>
      <c r="AO6" s="1095"/>
      <c r="AP6" s="1095"/>
      <c r="AQ6" s="1095"/>
      <c r="AR6" s="1095"/>
      <c r="AS6" s="1095"/>
      <c r="AT6" s="1095"/>
      <c r="AU6" s="1095"/>
      <c r="AV6" s="1095"/>
      <c r="AW6" s="1096"/>
    </row>
    <row r="7" spans="1:53" ht="34.5" customHeight="1" x14ac:dyDescent="0.2">
      <c r="A7" s="1196" t="s">
        <v>231</v>
      </c>
      <c r="B7" s="1190" t="s">
        <v>188</v>
      </c>
      <c r="C7" s="1190" t="s">
        <v>136</v>
      </c>
      <c r="D7" s="1192" t="s">
        <v>137</v>
      </c>
      <c r="E7" s="1190" t="s">
        <v>232</v>
      </c>
      <c r="F7" s="1192" t="s">
        <v>233</v>
      </c>
      <c r="G7" s="1192" t="s">
        <v>364</v>
      </c>
      <c r="H7" s="1198" t="s">
        <v>365</v>
      </c>
      <c r="I7" s="1150" t="s">
        <v>179</v>
      </c>
      <c r="J7" s="1151"/>
      <c r="K7" s="1151"/>
      <c r="L7" s="1152"/>
      <c r="M7" s="1163" t="s">
        <v>166</v>
      </c>
      <c r="N7" s="1164"/>
      <c r="O7" s="1165"/>
      <c r="P7" s="1169" t="s">
        <v>167</v>
      </c>
      <c r="Q7" s="1170"/>
      <c r="R7" s="1170"/>
      <c r="S7" s="1170"/>
      <c r="T7" s="1170"/>
      <c r="U7" s="1171"/>
      <c r="V7" s="1150" t="s">
        <v>182</v>
      </c>
      <c r="W7" s="1151"/>
      <c r="X7" s="1151"/>
      <c r="Y7" s="1177"/>
      <c r="Z7" s="1178" t="s">
        <v>183</v>
      </c>
      <c r="AA7" s="1179"/>
      <c r="AB7" s="1179"/>
      <c r="AC7" s="1179"/>
      <c r="AD7" s="1169" t="s">
        <v>184</v>
      </c>
      <c r="AE7" s="1170"/>
      <c r="AF7" s="1170"/>
      <c r="AG7" s="1170"/>
      <c r="AH7" s="1170"/>
      <c r="AI7" s="1180"/>
      <c r="AJ7" s="1091" t="s">
        <v>185</v>
      </c>
      <c r="AK7" s="1092"/>
      <c r="AL7" s="1092"/>
      <c r="AM7" s="1093"/>
      <c r="AN7" s="1097" t="s">
        <v>186</v>
      </c>
      <c r="AO7" s="1098"/>
      <c r="AP7" s="1098"/>
      <c r="AQ7" s="1098"/>
      <c r="AR7" s="1099" t="s">
        <v>187</v>
      </c>
      <c r="AS7" s="1100"/>
      <c r="AT7" s="1100"/>
      <c r="AU7" s="1100"/>
      <c r="AV7" s="1100"/>
      <c r="AW7" s="1101"/>
    </row>
    <row r="8" spans="1:53" ht="18" customHeight="1" x14ac:dyDescent="0.2">
      <c r="A8" s="1197"/>
      <c r="B8" s="1191"/>
      <c r="C8" s="1191"/>
      <c r="D8" s="1193"/>
      <c r="E8" s="1191"/>
      <c r="F8" s="1200"/>
      <c r="G8" s="1200"/>
      <c r="H8" s="1199"/>
      <c r="I8" s="1153" t="s">
        <v>161</v>
      </c>
      <c r="J8" s="1154" t="s">
        <v>159</v>
      </c>
      <c r="K8" s="1154" t="s">
        <v>162</v>
      </c>
      <c r="L8" s="1155" t="s">
        <v>163</v>
      </c>
      <c r="M8" s="1156" t="s">
        <v>164</v>
      </c>
      <c r="N8" s="1166" t="s">
        <v>168</v>
      </c>
      <c r="O8" s="1172" t="s">
        <v>165</v>
      </c>
      <c r="P8" s="1173" t="s">
        <v>180</v>
      </c>
      <c r="Q8" s="1167" t="s">
        <v>173</v>
      </c>
      <c r="R8" s="1167" t="s">
        <v>169</v>
      </c>
      <c r="S8" s="1167" t="s">
        <v>170</v>
      </c>
      <c r="T8" s="1167" t="s">
        <v>171</v>
      </c>
      <c r="U8" s="1141" t="s">
        <v>172</v>
      </c>
      <c r="V8" s="1153" t="s">
        <v>161</v>
      </c>
      <c r="W8" s="1154" t="s">
        <v>159</v>
      </c>
      <c r="X8" s="1154" t="s">
        <v>162</v>
      </c>
      <c r="Y8" s="1168" t="s">
        <v>163</v>
      </c>
      <c r="Z8" s="1156" t="s">
        <v>164</v>
      </c>
      <c r="AA8" s="1166" t="s">
        <v>168</v>
      </c>
      <c r="AB8" s="1166" t="s">
        <v>366</v>
      </c>
      <c r="AC8" s="1172" t="s">
        <v>165</v>
      </c>
      <c r="AD8" s="1173" t="s">
        <v>180</v>
      </c>
      <c r="AE8" s="1167" t="s">
        <v>173</v>
      </c>
      <c r="AF8" s="1167" t="s">
        <v>169</v>
      </c>
      <c r="AG8" s="1167" t="s">
        <v>170</v>
      </c>
      <c r="AH8" s="1167" t="s">
        <v>171</v>
      </c>
      <c r="AI8" s="1181" t="s">
        <v>172</v>
      </c>
      <c r="AJ8" s="1157" t="s">
        <v>161</v>
      </c>
      <c r="AK8" s="1108" t="s">
        <v>159</v>
      </c>
      <c r="AL8" s="1108" t="s">
        <v>162</v>
      </c>
      <c r="AM8" s="1158" t="s">
        <v>163</v>
      </c>
      <c r="AN8" s="1159" t="s">
        <v>164</v>
      </c>
      <c r="AO8" s="1160" t="s">
        <v>168</v>
      </c>
      <c r="AP8" s="1160" t="s">
        <v>366</v>
      </c>
      <c r="AQ8" s="1161" t="s">
        <v>165</v>
      </c>
      <c r="AR8" s="1162" t="s">
        <v>180</v>
      </c>
      <c r="AS8" s="1079" t="s">
        <v>173</v>
      </c>
      <c r="AT8" s="1079" t="s">
        <v>169</v>
      </c>
      <c r="AU8" s="1079" t="s">
        <v>170</v>
      </c>
      <c r="AV8" s="1079" t="s">
        <v>171</v>
      </c>
      <c r="AW8" s="1080" t="s">
        <v>172</v>
      </c>
    </row>
    <row r="9" spans="1:53" ht="38.25" customHeight="1" x14ac:dyDescent="0.2">
      <c r="A9" s="1197"/>
      <c r="B9" s="1191"/>
      <c r="C9" s="1191"/>
      <c r="D9" s="1193"/>
      <c r="E9" s="1191"/>
      <c r="F9" s="1200"/>
      <c r="G9" s="1200"/>
      <c r="H9" s="1199" t="s">
        <v>138</v>
      </c>
      <c r="I9" s="1153"/>
      <c r="J9" s="1154"/>
      <c r="K9" s="1154"/>
      <c r="L9" s="1155"/>
      <c r="M9" s="1156"/>
      <c r="N9" s="1166"/>
      <c r="O9" s="1172"/>
      <c r="P9" s="1173"/>
      <c r="Q9" s="1167"/>
      <c r="R9" s="1167"/>
      <c r="S9" s="1167"/>
      <c r="T9" s="1167"/>
      <c r="U9" s="1141"/>
      <c r="V9" s="1153"/>
      <c r="W9" s="1154"/>
      <c r="X9" s="1154"/>
      <c r="Y9" s="1168"/>
      <c r="Z9" s="1156"/>
      <c r="AA9" s="1166"/>
      <c r="AB9" s="1166"/>
      <c r="AC9" s="1172"/>
      <c r="AD9" s="1173"/>
      <c r="AE9" s="1167"/>
      <c r="AF9" s="1167"/>
      <c r="AG9" s="1167"/>
      <c r="AH9" s="1167"/>
      <c r="AI9" s="1181"/>
      <c r="AJ9" s="1157"/>
      <c r="AK9" s="1108"/>
      <c r="AL9" s="1108"/>
      <c r="AM9" s="1158"/>
      <c r="AN9" s="1159"/>
      <c r="AO9" s="1160"/>
      <c r="AP9" s="1160"/>
      <c r="AQ9" s="1161"/>
      <c r="AR9" s="1162"/>
      <c r="AS9" s="1079"/>
      <c r="AT9" s="1079"/>
      <c r="AU9" s="1079"/>
      <c r="AV9" s="1079"/>
      <c r="AW9" s="1080"/>
    </row>
    <row r="10" spans="1:53" s="180" customFormat="1" ht="164.25" customHeight="1" x14ac:dyDescent="0.2">
      <c r="A10" s="1182" t="s">
        <v>387</v>
      </c>
      <c r="B10" s="367">
        <v>1</v>
      </c>
      <c r="C10" s="369" t="s">
        <v>394</v>
      </c>
      <c r="D10" s="369" t="s">
        <v>234</v>
      </c>
      <c r="E10" s="369" t="s">
        <v>337</v>
      </c>
      <c r="F10" s="369" t="s">
        <v>288</v>
      </c>
      <c r="G10" s="560">
        <v>44958</v>
      </c>
      <c r="H10" s="269">
        <v>44957</v>
      </c>
      <c r="I10" s="165" t="s">
        <v>523</v>
      </c>
      <c r="J10" s="166">
        <v>1</v>
      </c>
      <c r="K10" s="101" t="s">
        <v>1053</v>
      </c>
      <c r="L10" s="167" t="s">
        <v>524</v>
      </c>
      <c r="M10" s="168">
        <v>45048</v>
      </c>
      <c r="N10" s="604" t="s">
        <v>554</v>
      </c>
      <c r="O10" s="169" t="s">
        <v>1054</v>
      </c>
      <c r="P10" s="168">
        <v>45056</v>
      </c>
      <c r="Q10" s="101" t="s">
        <v>753</v>
      </c>
      <c r="R10" s="166">
        <v>1</v>
      </c>
      <c r="S10" s="170" t="s">
        <v>1055</v>
      </c>
      <c r="T10" s="783" t="s">
        <v>760</v>
      </c>
      <c r="U10" s="540" t="s">
        <v>175</v>
      </c>
      <c r="V10" s="168" t="s">
        <v>890</v>
      </c>
      <c r="W10" s="166">
        <v>1</v>
      </c>
      <c r="X10" s="101" t="s">
        <v>263</v>
      </c>
      <c r="Y10" s="101" t="s">
        <v>263</v>
      </c>
      <c r="Z10" s="168">
        <v>45173</v>
      </c>
      <c r="AA10" s="540" t="s">
        <v>175</v>
      </c>
      <c r="AB10" s="166">
        <v>1</v>
      </c>
      <c r="AC10" s="169" t="s">
        <v>918</v>
      </c>
      <c r="AD10" s="61" t="s">
        <v>1157</v>
      </c>
      <c r="AE10" s="59" t="s">
        <v>263</v>
      </c>
      <c r="AF10" s="66">
        <v>1</v>
      </c>
      <c r="AG10" s="59" t="s">
        <v>1156</v>
      </c>
      <c r="AH10" s="59" t="s">
        <v>263</v>
      </c>
      <c r="AI10" s="60" t="s">
        <v>175</v>
      </c>
      <c r="AJ10" s="172"/>
      <c r="AK10" s="173"/>
      <c r="AL10" s="174"/>
      <c r="AM10" s="175"/>
      <c r="AN10" s="176"/>
      <c r="AO10" s="177"/>
      <c r="AP10" s="173"/>
      <c r="AQ10" s="178"/>
      <c r="AR10" s="176"/>
      <c r="AS10" s="177"/>
      <c r="AT10" s="166"/>
      <c r="AU10" s="177"/>
      <c r="AV10" s="177"/>
      <c r="AW10" s="179"/>
      <c r="BA10" s="180" t="s">
        <v>554</v>
      </c>
    </row>
    <row r="11" spans="1:53" s="180" customFormat="1" ht="164.25" customHeight="1" x14ac:dyDescent="0.2">
      <c r="A11" s="1183"/>
      <c r="B11" s="367">
        <v>2</v>
      </c>
      <c r="C11" s="369" t="s">
        <v>395</v>
      </c>
      <c r="D11" s="369" t="s">
        <v>396</v>
      </c>
      <c r="E11" s="369" t="s">
        <v>337</v>
      </c>
      <c r="F11" s="369" t="s">
        <v>288</v>
      </c>
      <c r="G11" s="560">
        <v>44958</v>
      </c>
      <c r="H11" s="269">
        <v>44957</v>
      </c>
      <c r="I11" s="165" t="s">
        <v>525</v>
      </c>
      <c r="J11" s="166">
        <v>1</v>
      </c>
      <c r="K11" s="101" t="s">
        <v>1056</v>
      </c>
      <c r="L11" s="167" t="s">
        <v>1057</v>
      </c>
      <c r="M11" s="168">
        <v>45048</v>
      </c>
      <c r="N11" s="604" t="s">
        <v>554</v>
      </c>
      <c r="O11" s="369" t="s">
        <v>558</v>
      </c>
      <c r="P11" s="168">
        <v>45056</v>
      </c>
      <c r="Q11" s="101" t="s">
        <v>753</v>
      </c>
      <c r="R11" s="166">
        <v>1</v>
      </c>
      <c r="S11" s="170" t="s">
        <v>762</v>
      </c>
      <c r="T11" s="783" t="s">
        <v>761</v>
      </c>
      <c r="U11" s="540" t="s">
        <v>175</v>
      </c>
      <c r="V11" s="168" t="s">
        <v>890</v>
      </c>
      <c r="W11" s="166">
        <v>1</v>
      </c>
      <c r="X11" s="101" t="s">
        <v>263</v>
      </c>
      <c r="Y11" s="101" t="s">
        <v>263</v>
      </c>
      <c r="Z11" s="168">
        <v>45173</v>
      </c>
      <c r="AA11" s="540" t="s">
        <v>175</v>
      </c>
      <c r="AB11" s="166">
        <v>1</v>
      </c>
      <c r="AC11" s="169" t="s">
        <v>918</v>
      </c>
      <c r="AD11" s="61" t="s">
        <v>1157</v>
      </c>
      <c r="AE11" s="59" t="s">
        <v>263</v>
      </c>
      <c r="AF11" s="66">
        <v>1</v>
      </c>
      <c r="AG11" s="59" t="s">
        <v>1156</v>
      </c>
      <c r="AH11" s="59" t="s">
        <v>263</v>
      </c>
      <c r="AI11" s="60" t="s">
        <v>175</v>
      </c>
      <c r="AJ11" s="172"/>
      <c r="AK11" s="173"/>
      <c r="AL11" s="174"/>
      <c r="AM11" s="175"/>
      <c r="AN11" s="176"/>
      <c r="AO11" s="177"/>
      <c r="AP11" s="173"/>
      <c r="AQ11" s="178"/>
      <c r="AR11" s="176"/>
      <c r="AS11" s="177"/>
      <c r="AT11" s="166"/>
      <c r="AU11" s="177"/>
      <c r="AV11" s="177"/>
      <c r="AW11" s="179"/>
      <c r="BA11" s="180" t="s">
        <v>555</v>
      </c>
    </row>
    <row r="12" spans="1:53" s="180" customFormat="1" ht="164.25" customHeight="1" x14ac:dyDescent="0.2">
      <c r="A12" s="1183"/>
      <c r="B12" s="367">
        <v>3</v>
      </c>
      <c r="C12" s="434" t="s">
        <v>235</v>
      </c>
      <c r="D12" s="434" t="s">
        <v>236</v>
      </c>
      <c r="E12" s="369" t="s">
        <v>288</v>
      </c>
      <c r="F12" s="369" t="s">
        <v>237</v>
      </c>
      <c r="G12" s="560">
        <v>44927</v>
      </c>
      <c r="H12" s="567">
        <v>45000</v>
      </c>
      <c r="I12" s="597" t="s">
        <v>526</v>
      </c>
      <c r="J12" s="166">
        <v>1</v>
      </c>
      <c r="K12" s="101" t="s">
        <v>527</v>
      </c>
      <c r="L12" s="167" t="s">
        <v>528</v>
      </c>
      <c r="M12" s="168">
        <v>45048</v>
      </c>
      <c r="N12" s="604" t="s">
        <v>554</v>
      </c>
      <c r="O12" s="434" t="s">
        <v>559</v>
      </c>
      <c r="P12" s="168">
        <v>45056</v>
      </c>
      <c r="Q12" s="101" t="s">
        <v>753</v>
      </c>
      <c r="R12" s="166">
        <v>1</v>
      </c>
      <c r="S12" s="170" t="s">
        <v>763</v>
      </c>
      <c r="T12" s="783" t="s">
        <v>764</v>
      </c>
      <c r="U12" s="540" t="s">
        <v>175</v>
      </c>
      <c r="V12" s="168" t="s">
        <v>890</v>
      </c>
      <c r="W12" s="166">
        <v>1</v>
      </c>
      <c r="X12" s="101" t="s">
        <v>263</v>
      </c>
      <c r="Y12" s="101" t="s">
        <v>263</v>
      </c>
      <c r="Z12" s="168">
        <v>45173</v>
      </c>
      <c r="AA12" s="540" t="s">
        <v>175</v>
      </c>
      <c r="AB12" s="166">
        <v>1</v>
      </c>
      <c r="AC12" s="169" t="s">
        <v>918</v>
      </c>
      <c r="AD12" s="61" t="s">
        <v>1157</v>
      </c>
      <c r="AE12" s="59" t="s">
        <v>263</v>
      </c>
      <c r="AF12" s="66">
        <v>1</v>
      </c>
      <c r="AG12" s="59" t="s">
        <v>1156</v>
      </c>
      <c r="AH12" s="59" t="s">
        <v>263</v>
      </c>
      <c r="AI12" s="60" t="s">
        <v>175</v>
      </c>
      <c r="AJ12" s="172"/>
      <c r="AK12" s="177"/>
      <c r="AL12" s="181"/>
      <c r="AM12" s="175"/>
      <c r="AN12" s="176"/>
      <c r="AO12" s="177"/>
      <c r="AP12" s="173"/>
      <c r="AQ12" s="178"/>
      <c r="AR12" s="176"/>
      <c r="AS12" s="177"/>
      <c r="AT12" s="166"/>
      <c r="AU12" s="177"/>
      <c r="AV12" s="177"/>
      <c r="AW12" s="179"/>
      <c r="BA12" s="180" t="s">
        <v>174</v>
      </c>
    </row>
    <row r="13" spans="1:53" s="180" customFormat="1" ht="164.25" customHeight="1" x14ac:dyDescent="0.2">
      <c r="A13" s="1183"/>
      <c r="B13" s="367">
        <v>4</v>
      </c>
      <c r="C13" s="479" t="s">
        <v>216</v>
      </c>
      <c r="D13" s="479" t="s">
        <v>238</v>
      </c>
      <c r="E13" s="369" t="s">
        <v>343</v>
      </c>
      <c r="F13" s="369" t="s">
        <v>237</v>
      </c>
      <c r="G13" s="560">
        <v>44958</v>
      </c>
      <c r="H13" s="269">
        <v>45046</v>
      </c>
      <c r="I13" s="67" t="s">
        <v>529</v>
      </c>
      <c r="J13" s="66">
        <v>1</v>
      </c>
      <c r="K13" s="69" t="s">
        <v>557</v>
      </c>
      <c r="L13" s="601" t="s">
        <v>530</v>
      </c>
      <c r="M13" s="168">
        <v>45048</v>
      </c>
      <c r="N13" s="604" t="s">
        <v>554</v>
      </c>
      <c r="O13" s="479" t="s">
        <v>560</v>
      </c>
      <c r="P13" s="168">
        <v>45056</v>
      </c>
      <c r="Q13" s="101" t="s">
        <v>753</v>
      </c>
      <c r="R13" s="166">
        <v>1</v>
      </c>
      <c r="S13" s="170" t="s">
        <v>765</v>
      </c>
      <c r="T13" s="783" t="s">
        <v>766</v>
      </c>
      <c r="U13" s="540" t="s">
        <v>175</v>
      </c>
      <c r="V13" s="168" t="s">
        <v>890</v>
      </c>
      <c r="W13" s="166">
        <v>1</v>
      </c>
      <c r="X13" s="101" t="s">
        <v>263</v>
      </c>
      <c r="Y13" s="101" t="s">
        <v>263</v>
      </c>
      <c r="Z13" s="168">
        <v>45173</v>
      </c>
      <c r="AA13" s="540" t="s">
        <v>175</v>
      </c>
      <c r="AB13" s="166">
        <v>1</v>
      </c>
      <c r="AC13" s="169" t="s">
        <v>918</v>
      </c>
      <c r="AD13" s="61" t="s">
        <v>1157</v>
      </c>
      <c r="AE13" s="59" t="s">
        <v>263</v>
      </c>
      <c r="AF13" s="66">
        <v>1</v>
      </c>
      <c r="AG13" s="59" t="s">
        <v>1156</v>
      </c>
      <c r="AH13" s="59" t="s">
        <v>263</v>
      </c>
      <c r="AI13" s="60" t="s">
        <v>175</v>
      </c>
      <c r="AJ13" s="172"/>
      <c r="AK13" s="173"/>
      <c r="AL13" s="174"/>
      <c r="AM13" s="175"/>
      <c r="AN13" s="176"/>
      <c r="AO13" s="177"/>
      <c r="AP13" s="173"/>
      <c r="AQ13" s="178"/>
      <c r="AR13" s="176"/>
      <c r="AS13" s="177"/>
      <c r="AT13" s="166"/>
      <c r="AU13" s="177"/>
      <c r="AV13" s="177"/>
      <c r="AW13" s="179"/>
      <c r="BA13" s="180" t="s">
        <v>556</v>
      </c>
    </row>
    <row r="14" spans="1:53" s="180" customFormat="1" ht="164.25" customHeight="1" x14ac:dyDescent="0.2">
      <c r="A14" s="1183"/>
      <c r="B14" s="367">
        <v>5</v>
      </c>
      <c r="C14" s="369" t="s">
        <v>239</v>
      </c>
      <c r="D14" s="369" t="s">
        <v>407</v>
      </c>
      <c r="E14" s="369" t="s">
        <v>343</v>
      </c>
      <c r="F14" s="434" t="s">
        <v>346</v>
      </c>
      <c r="G14" s="560">
        <v>44958</v>
      </c>
      <c r="H14" s="269">
        <v>45290</v>
      </c>
      <c r="I14" s="165" t="s">
        <v>531</v>
      </c>
      <c r="J14" s="598">
        <v>0.25</v>
      </c>
      <c r="K14" s="166" t="s">
        <v>532</v>
      </c>
      <c r="L14" s="183" t="s">
        <v>533</v>
      </c>
      <c r="M14" s="168">
        <v>45048</v>
      </c>
      <c r="N14" s="604" t="s">
        <v>174</v>
      </c>
      <c r="O14" s="369" t="s">
        <v>561</v>
      </c>
      <c r="P14" s="168">
        <v>45056</v>
      </c>
      <c r="Q14" s="101" t="s">
        <v>753</v>
      </c>
      <c r="R14" s="166">
        <v>0.25</v>
      </c>
      <c r="S14" s="170" t="s">
        <v>1058</v>
      </c>
      <c r="T14" s="369" t="s">
        <v>768</v>
      </c>
      <c r="U14" s="540" t="s">
        <v>769</v>
      </c>
      <c r="V14" s="826" t="s">
        <v>875</v>
      </c>
      <c r="W14" s="827">
        <v>0.66</v>
      </c>
      <c r="X14" s="828" t="s">
        <v>876</v>
      </c>
      <c r="Y14" s="829" t="s">
        <v>877</v>
      </c>
      <c r="Z14" s="168">
        <v>45173</v>
      </c>
      <c r="AA14" s="823" t="s">
        <v>174</v>
      </c>
      <c r="AB14" s="166">
        <v>0.66</v>
      </c>
      <c r="AC14" s="169" t="s">
        <v>879</v>
      </c>
      <c r="AD14" s="61" t="s">
        <v>1157</v>
      </c>
      <c r="AE14" s="101" t="s">
        <v>753</v>
      </c>
      <c r="AF14" s="166">
        <v>0.5</v>
      </c>
      <c r="AG14" s="170" t="s">
        <v>1163</v>
      </c>
      <c r="AH14" s="369" t="s">
        <v>768</v>
      </c>
      <c r="AI14" s="540" t="s">
        <v>769</v>
      </c>
      <c r="AJ14" s="122"/>
      <c r="AK14" s="173"/>
      <c r="AL14" s="174"/>
      <c r="AM14" s="184"/>
      <c r="AN14" s="185"/>
      <c r="AO14" s="177"/>
      <c r="AP14" s="173"/>
      <c r="AQ14" s="178"/>
      <c r="AR14" s="176"/>
      <c r="AS14" s="177"/>
      <c r="AT14" s="173"/>
      <c r="AU14" s="177"/>
      <c r="AV14" s="1"/>
      <c r="AW14" s="186"/>
    </row>
    <row r="15" spans="1:53" s="180" customFormat="1" ht="253.5" customHeight="1" x14ac:dyDescent="0.2">
      <c r="A15" s="1189"/>
      <c r="B15" s="367">
        <v>6</v>
      </c>
      <c r="C15" s="369" t="s">
        <v>286</v>
      </c>
      <c r="D15" s="369" t="s">
        <v>287</v>
      </c>
      <c r="E15" s="434" t="s">
        <v>344</v>
      </c>
      <c r="F15" s="369" t="s">
        <v>288</v>
      </c>
      <c r="G15" s="560">
        <v>44958</v>
      </c>
      <c r="H15" s="568">
        <v>45290</v>
      </c>
      <c r="I15" s="589" t="s">
        <v>695</v>
      </c>
      <c r="J15" s="274">
        <v>0.3332</v>
      </c>
      <c r="K15" s="120" t="s">
        <v>696</v>
      </c>
      <c r="L15" s="183" t="s">
        <v>626</v>
      </c>
      <c r="M15" s="168">
        <v>45051</v>
      </c>
      <c r="N15" s="604" t="s">
        <v>174</v>
      </c>
      <c r="O15" s="169" t="s">
        <v>1059</v>
      </c>
      <c r="P15" s="168">
        <v>45056</v>
      </c>
      <c r="Q15" s="101" t="s">
        <v>753</v>
      </c>
      <c r="R15" s="166">
        <v>0.33300000000000002</v>
      </c>
      <c r="S15" s="170" t="s">
        <v>767</v>
      </c>
      <c r="T15" s="783" t="s">
        <v>770</v>
      </c>
      <c r="U15" s="540" t="s">
        <v>769</v>
      </c>
      <c r="V15" s="830" t="s">
        <v>1060</v>
      </c>
      <c r="W15" s="831">
        <v>0.66</v>
      </c>
      <c r="X15" s="832" t="s">
        <v>878</v>
      </c>
      <c r="Y15" s="833" t="s">
        <v>1061</v>
      </c>
      <c r="Z15" s="168">
        <v>45173</v>
      </c>
      <c r="AA15" s="823" t="s">
        <v>174</v>
      </c>
      <c r="AB15" s="166">
        <v>0.66</v>
      </c>
      <c r="AC15" s="169" t="s">
        <v>888</v>
      </c>
      <c r="AD15" s="61" t="s">
        <v>1157</v>
      </c>
      <c r="AE15" s="101" t="s">
        <v>753</v>
      </c>
      <c r="AF15" s="166">
        <v>0.66</v>
      </c>
      <c r="AG15" s="170" t="s">
        <v>1277</v>
      </c>
      <c r="AH15" s="783" t="s">
        <v>770</v>
      </c>
      <c r="AI15" s="540" t="s">
        <v>769</v>
      </c>
      <c r="AJ15" s="187"/>
      <c r="AK15" s="188"/>
      <c r="AL15" s="120"/>
      <c r="AM15" s="184"/>
      <c r="AN15" s="185"/>
      <c r="AO15" s="177"/>
      <c r="AP15" s="173"/>
      <c r="AQ15" s="460"/>
      <c r="AR15" s="176"/>
      <c r="AS15" s="177"/>
      <c r="AT15" s="173"/>
      <c r="AU15" s="177"/>
      <c r="AV15" s="1"/>
      <c r="AW15" s="179"/>
    </row>
    <row r="16" spans="1:53" s="180" customFormat="1" ht="253.5" customHeight="1" x14ac:dyDescent="0.2">
      <c r="A16" s="1183"/>
      <c r="B16" s="367">
        <v>7</v>
      </c>
      <c r="C16" s="479" t="s">
        <v>213</v>
      </c>
      <c r="D16" s="479" t="s">
        <v>349</v>
      </c>
      <c r="E16" s="369" t="s">
        <v>288</v>
      </c>
      <c r="F16" s="434" t="s">
        <v>346</v>
      </c>
      <c r="G16" s="560">
        <v>44958</v>
      </c>
      <c r="H16" s="269">
        <v>45290</v>
      </c>
      <c r="I16" s="165" t="s">
        <v>1062</v>
      </c>
      <c r="J16" s="166">
        <v>0.33</v>
      </c>
      <c r="K16" s="606" t="s">
        <v>570</v>
      </c>
      <c r="L16" s="183" t="s">
        <v>626</v>
      </c>
      <c r="M16" s="168">
        <v>45050</v>
      </c>
      <c r="N16" s="604" t="s">
        <v>174</v>
      </c>
      <c r="O16" s="169" t="s">
        <v>1063</v>
      </c>
      <c r="P16" s="168">
        <v>45056</v>
      </c>
      <c r="Q16" s="101" t="s">
        <v>753</v>
      </c>
      <c r="R16" s="166">
        <v>0.33</v>
      </c>
      <c r="S16" s="170" t="s">
        <v>1064</v>
      </c>
      <c r="T16" s="169" t="s">
        <v>771</v>
      </c>
      <c r="U16" s="540" t="s">
        <v>769</v>
      </c>
      <c r="V16" s="446" t="s">
        <v>1017</v>
      </c>
      <c r="W16" s="166">
        <v>0.66</v>
      </c>
      <c r="X16" s="285" t="s">
        <v>1016</v>
      </c>
      <c r="Y16" s="101" t="s">
        <v>263</v>
      </c>
      <c r="Z16" s="168">
        <v>45176</v>
      </c>
      <c r="AA16" s="823" t="s">
        <v>174</v>
      </c>
      <c r="AB16" s="166">
        <v>0.66</v>
      </c>
      <c r="AC16" s="169" t="s">
        <v>1018</v>
      </c>
      <c r="AD16" s="61" t="s">
        <v>1157</v>
      </c>
      <c r="AE16" s="101" t="s">
        <v>753</v>
      </c>
      <c r="AF16" s="166">
        <v>0.66</v>
      </c>
      <c r="AG16" s="170" t="s">
        <v>1164</v>
      </c>
      <c r="AH16" s="169" t="s">
        <v>1165</v>
      </c>
      <c r="AI16" s="540" t="s">
        <v>769</v>
      </c>
      <c r="AJ16" s="172"/>
      <c r="AK16" s="173"/>
      <c r="AL16" s="174"/>
      <c r="AM16" s="184"/>
      <c r="AN16" s="185"/>
      <c r="AO16" s="177"/>
      <c r="AP16" s="173"/>
      <c r="AQ16" s="456"/>
      <c r="AR16" s="176"/>
      <c r="AS16" s="177"/>
      <c r="AT16" s="173"/>
      <c r="AU16" s="177"/>
      <c r="AV16" s="177"/>
      <c r="AW16" s="179"/>
    </row>
    <row r="17" spans="1:49" s="180" customFormat="1" ht="164.25" customHeight="1" x14ac:dyDescent="0.2">
      <c r="A17" s="1183"/>
      <c r="B17" s="367">
        <v>8</v>
      </c>
      <c r="C17" s="391" t="s">
        <v>377</v>
      </c>
      <c r="D17" s="555" t="s">
        <v>421</v>
      </c>
      <c r="E17" s="369" t="s">
        <v>343</v>
      </c>
      <c r="F17" s="434" t="s">
        <v>346</v>
      </c>
      <c r="G17" s="560">
        <v>44958</v>
      </c>
      <c r="H17" s="269">
        <v>45290</v>
      </c>
      <c r="I17" s="599" t="s">
        <v>534</v>
      </c>
      <c r="J17" s="166">
        <v>0.33</v>
      </c>
      <c r="K17" s="101" t="s">
        <v>535</v>
      </c>
      <c r="L17" s="183" t="s">
        <v>536</v>
      </c>
      <c r="M17" s="168">
        <v>45048</v>
      </c>
      <c r="N17" s="604" t="s">
        <v>174</v>
      </c>
      <c r="O17" s="369" t="s">
        <v>562</v>
      </c>
      <c r="P17" s="168">
        <v>45056</v>
      </c>
      <c r="Q17" s="101" t="s">
        <v>753</v>
      </c>
      <c r="R17" s="166">
        <v>0.33</v>
      </c>
      <c r="S17" s="170" t="s">
        <v>1065</v>
      </c>
      <c r="T17" s="369" t="s">
        <v>772</v>
      </c>
      <c r="U17" s="540" t="s">
        <v>769</v>
      </c>
      <c r="V17" s="834" t="s">
        <v>880</v>
      </c>
      <c r="W17" s="835">
        <v>0.66</v>
      </c>
      <c r="X17" s="828" t="s">
        <v>881</v>
      </c>
      <c r="Y17" s="836" t="s">
        <v>882</v>
      </c>
      <c r="Z17" s="168">
        <v>45173</v>
      </c>
      <c r="AA17" s="823" t="s">
        <v>174</v>
      </c>
      <c r="AB17" s="166">
        <v>0.66</v>
      </c>
      <c r="AC17" s="169" t="s">
        <v>889</v>
      </c>
      <c r="AD17" s="61" t="s">
        <v>1157</v>
      </c>
      <c r="AE17" s="101" t="s">
        <v>753</v>
      </c>
      <c r="AF17" s="166">
        <v>0.66</v>
      </c>
      <c r="AG17" s="170" t="s">
        <v>1167</v>
      </c>
      <c r="AH17" s="369" t="s">
        <v>1166</v>
      </c>
      <c r="AI17" s="540" t="s">
        <v>769</v>
      </c>
      <c r="AJ17" s="122"/>
      <c r="AK17" s="173"/>
      <c r="AL17" s="174"/>
      <c r="AM17" s="184"/>
      <c r="AN17" s="185"/>
      <c r="AO17" s="177"/>
      <c r="AP17" s="173"/>
      <c r="AQ17" s="178"/>
      <c r="AR17" s="176"/>
      <c r="AS17" s="177"/>
      <c r="AT17" s="173"/>
      <c r="AU17" s="177"/>
      <c r="AV17" s="177"/>
      <c r="AW17" s="179"/>
    </row>
    <row r="18" spans="1:49" s="180" customFormat="1" ht="285" x14ac:dyDescent="0.2">
      <c r="A18" s="1183"/>
      <c r="B18" s="367">
        <v>9</v>
      </c>
      <c r="C18" s="434" t="s">
        <v>289</v>
      </c>
      <c r="D18" s="434" t="s">
        <v>408</v>
      </c>
      <c r="E18" s="369" t="s">
        <v>337</v>
      </c>
      <c r="F18" s="434" t="s">
        <v>350</v>
      </c>
      <c r="G18" s="560">
        <v>44928</v>
      </c>
      <c r="H18" s="269">
        <v>45229</v>
      </c>
      <c r="I18" s="182" t="s">
        <v>1066</v>
      </c>
      <c r="J18" s="166">
        <v>0.5</v>
      </c>
      <c r="K18" s="101" t="s">
        <v>661</v>
      </c>
      <c r="L18" s="171" t="s">
        <v>537</v>
      </c>
      <c r="M18" s="168">
        <v>45048</v>
      </c>
      <c r="N18" s="604" t="s">
        <v>174</v>
      </c>
      <c r="O18" s="369" t="s">
        <v>1067</v>
      </c>
      <c r="P18" s="168">
        <v>45056</v>
      </c>
      <c r="Q18" s="101" t="s">
        <v>753</v>
      </c>
      <c r="R18" s="166">
        <v>0.5</v>
      </c>
      <c r="S18" s="170" t="s">
        <v>774</v>
      </c>
      <c r="T18" s="369" t="s">
        <v>773</v>
      </c>
      <c r="U18" s="540" t="s">
        <v>769</v>
      </c>
      <c r="V18" s="371" t="s">
        <v>915</v>
      </c>
      <c r="W18" s="166">
        <v>0.75</v>
      </c>
      <c r="X18" s="849" t="s">
        <v>1068</v>
      </c>
      <c r="Y18" s="101" t="s">
        <v>263</v>
      </c>
      <c r="Z18" s="168">
        <v>45173</v>
      </c>
      <c r="AA18" s="823" t="s">
        <v>174</v>
      </c>
      <c r="AB18" s="166">
        <v>0.75</v>
      </c>
      <c r="AC18" s="169" t="s">
        <v>917</v>
      </c>
      <c r="AD18" s="61" t="s">
        <v>1157</v>
      </c>
      <c r="AE18" s="101" t="s">
        <v>753</v>
      </c>
      <c r="AF18" s="166">
        <v>0.75</v>
      </c>
      <c r="AG18" s="170" t="s">
        <v>1168</v>
      </c>
      <c r="AH18" s="369" t="s">
        <v>1068</v>
      </c>
      <c r="AI18" s="540" t="s">
        <v>769</v>
      </c>
      <c r="AJ18" s="122"/>
      <c r="AK18" s="173"/>
      <c r="AL18" s="124"/>
      <c r="AM18" s="175"/>
      <c r="AN18" s="185"/>
      <c r="AO18" s="177"/>
      <c r="AP18" s="173"/>
      <c r="AQ18" s="178"/>
      <c r="AR18" s="176"/>
      <c r="AS18" s="177"/>
      <c r="AT18" s="173"/>
      <c r="AU18" s="177"/>
      <c r="AV18" s="177"/>
      <c r="AW18" s="179"/>
    </row>
    <row r="19" spans="1:49" s="180" customFormat="1" ht="409.5" x14ac:dyDescent="0.2">
      <c r="A19" s="1183"/>
      <c r="B19" s="367">
        <v>10</v>
      </c>
      <c r="C19" s="559" t="s">
        <v>285</v>
      </c>
      <c r="D19" s="559" t="s">
        <v>295</v>
      </c>
      <c r="E19" s="50" t="s">
        <v>334</v>
      </c>
      <c r="F19" s="559" t="s">
        <v>214</v>
      </c>
      <c r="G19" s="560">
        <v>44958</v>
      </c>
      <c r="H19" s="269">
        <v>45275</v>
      </c>
      <c r="I19" s="182" t="s">
        <v>1069</v>
      </c>
      <c r="J19" s="286">
        <v>0.25</v>
      </c>
      <c r="K19" s="214" t="s">
        <v>680</v>
      </c>
      <c r="L19" s="183" t="s">
        <v>626</v>
      </c>
      <c r="M19" s="168">
        <v>45054</v>
      </c>
      <c r="N19" s="604" t="s">
        <v>174</v>
      </c>
      <c r="O19" s="169" t="s">
        <v>1070</v>
      </c>
      <c r="P19" s="168">
        <v>45056</v>
      </c>
      <c r="Q19" s="101" t="s">
        <v>753</v>
      </c>
      <c r="R19" s="166">
        <v>0.25</v>
      </c>
      <c r="S19" s="170" t="s">
        <v>775</v>
      </c>
      <c r="T19" s="169" t="s">
        <v>776</v>
      </c>
      <c r="U19" s="540" t="s">
        <v>769</v>
      </c>
      <c r="V19" s="830" t="s">
        <v>883</v>
      </c>
      <c r="W19" s="831">
        <v>0.66</v>
      </c>
      <c r="X19" s="832" t="s">
        <v>884</v>
      </c>
      <c r="Y19" s="101" t="s">
        <v>263</v>
      </c>
      <c r="Z19" s="168">
        <v>45173</v>
      </c>
      <c r="AA19" s="823" t="s">
        <v>174</v>
      </c>
      <c r="AB19" s="166">
        <v>0.66</v>
      </c>
      <c r="AC19" s="169" t="s">
        <v>888</v>
      </c>
      <c r="AD19" s="61" t="s">
        <v>1157</v>
      </c>
      <c r="AE19" s="101" t="s">
        <v>753</v>
      </c>
      <c r="AF19" s="166">
        <v>0.66</v>
      </c>
      <c r="AG19" s="170" t="s">
        <v>775</v>
      </c>
      <c r="AH19" s="169" t="s">
        <v>1169</v>
      </c>
      <c r="AI19" s="540" t="s">
        <v>769</v>
      </c>
      <c r="AJ19" s="172"/>
      <c r="AK19" s="173"/>
      <c r="AL19" s="174"/>
      <c r="AM19" s="175"/>
      <c r="AN19" s="189"/>
      <c r="AO19" s="190"/>
      <c r="AP19" s="191"/>
      <c r="AQ19" s="192"/>
      <c r="AR19" s="176"/>
      <c r="AS19" s="177"/>
      <c r="AT19" s="173"/>
      <c r="AU19" s="177"/>
      <c r="AV19" s="177"/>
      <c r="AW19" s="179"/>
    </row>
    <row r="20" spans="1:49" s="180" customFormat="1" ht="185.25" x14ac:dyDescent="0.2">
      <c r="A20" s="1188"/>
      <c r="B20" s="367">
        <v>11</v>
      </c>
      <c r="C20" s="369" t="s">
        <v>299</v>
      </c>
      <c r="D20" s="369" t="s">
        <v>300</v>
      </c>
      <c r="E20" s="434" t="s">
        <v>348</v>
      </c>
      <c r="F20" s="479" t="s">
        <v>263</v>
      </c>
      <c r="G20" s="560">
        <v>44958</v>
      </c>
      <c r="H20" s="269">
        <v>45275</v>
      </c>
      <c r="I20" s="374" t="s">
        <v>662</v>
      </c>
      <c r="J20" s="375">
        <v>0</v>
      </c>
      <c r="K20" s="376"/>
      <c r="L20" s="425" t="s">
        <v>663</v>
      </c>
      <c r="M20" s="168">
        <v>45051</v>
      </c>
      <c r="N20" s="604" t="s">
        <v>174</v>
      </c>
      <c r="O20" s="600" t="s">
        <v>1071</v>
      </c>
      <c r="P20" s="168">
        <v>45056</v>
      </c>
      <c r="Q20" s="101" t="s">
        <v>753</v>
      </c>
      <c r="R20" s="166">
        <v>0</v>
      </c>
      <c r="S20" s="784" t="s">
        <v>777</v>
      </c>
      <c r="T20" s="600" t="s">
        <v>1071</v>
      </c>
      <c r="U20" s="540" t="s">
        <v>769</v>
      </c>
      <c r="V20" s="889" t="s">
        <v>952</v>
      </c>
      <c r="W20" s="890">
        <v>1</v>
      </c>
      <c r="X20" s="905" t="s">
        <v>953</v>
      </c>
      <c r="Y20" s="904" t="s">
        <v>1072</v>
      </c>
      <c r="Z20" s="384">
        <v>45175</v>
      </c>
      <c r="AA20" s="823" t="s">
        <v>174</v>
      </c>
      <c r="AB20" s="386">
        <v>0.7</v>
      </c>
      <c r="AC20" s="387" t="s">
        <v>1073</v>
      </c>
      <c r="AD20" s="61" t="s">
        <v>1157</v>
      </c>
      <c r="AE20" s="101" t="s">
        <v>753</v>
      </c>
      <c r="AF20" s="166">
        <v>0.33</v>
      </c>
      <c r="AG20" s="922" t="s">
        <v>1170</v>
      </c>
      <c r="AH20" s="600" t="s">
        <v>953</v>
      </c>
      <c r="AI20" s="540" t="s">
        <v>769</v>
      </c>
      <c r="AJ20" s="193"/>
      <c r="AK20" s="194"/>
      <c r="AL20" s="102"/>
      <c r="AM20" s="195"/>
      <c r="AN20" s="196"/>
      <c r="AO20" s="197"/>
      <c r="AP20" s="198"/>
      <c r="AQ20" s="199"/>
      <c r="AR20" s="200"/>
      <c r="AS20" s="177"/>
      <c r="AT20" s="173"/>
      <c r="AU20" s="177"/>
      <c r="AV20" s="177"/>
      <c r="AW20" s="179"/>
    </row>
    <row r="21" spans="1:49" s="180" customFormat="1" ht="164.25" customHeight="1" x14ac:dyDescent="0.2">
      <c r="A21" s="1182" t="s">
        <v>388</v>
      </c>
      <c r="B21" s="367">
        <v>12</v>
      </c>
      <c r="C21" s="569" t="s">
        <v>294</v>
      </c>
      <c r="D21" s="569" t="s">
        <v>422</v>
      </c>
      <c r="E21" s="555" t="s">
        <v>343</v>
      </c>
      <c r="F21" s="555" t="s">
        <v>237</v>
      </c>
      <c r="G21" s="570">
        <v>44958</v>
      </c>
      <c r="H21" s="603">
        <v>45015</v>
      </c>
      <c r="I21" s="600" t="s">
        <v>538</v>
      </c>
      <c r="J21" s="66">
        <v>1</v>
      </c>
      <c r="K21" s="69" t="s">
        <v>539</v>
      </c>
      <c r="L21" s="601" t="s">
        <v>540</v>
      </c>
      <c r="M21" s="168">
        <v>45048</v>
      </c>
      <c r="N21" s="604" t="s">
        <v>554</v>
      </c>
      <c r="O21" s="600" t="s">
        <v>563</v>
      </c>
      <c r="P21" s="168">
        <v>45056</v>
      </c>
      <c r="Q21" s="101" t="s">
        <v>753</v>
      </c>
      <c r="R21" s="166">
        <v>1</v>
      </c>
      <c r="S21" s="170" t="s">
        <v>778</v>
      </c>
      <c r="T21" s="69" t="s">
        <v>539</v>
      </c>
      <c r="U21" s="540" t="s">
        <v>175</v>
      </c>
      <c r="V21" s="168" t="s">
        <v>954</v>
      </c>
      <c r="W21" s="166">
        <v>1</v>
      </c>
      <c r="X21" s="166" t="s">
        <v>955</v>
      </c>
      <c r="Y21" s="101" t="s">
        <v>263</v>
      </c>
      <c r="Z21" s="168">
        <v>45173</v>
      </c>
      <c r="AA21" s="540" t="s">
        <v>175</v>
      </c>
      <c r="AB21" s="166">
        <v>1</v>
      </c>
      <c r="AC21" s="169" t="s">
        <v>918</v>
      </c>
      <c r="AD21" s="61" t="s">
        <v>1157</v>
      </c>
      <c r="AE21" s="59" t="s">
        <v>263</v>
      </c>
      <c r="AF21" s="66">
        <v>1</v>
      </c>
      <c r="AG21" s="59" t="s">
        <v>1156</v>
      </c>
      <c r="AH21" s="59" t="s">
        <v>263</v>
      </c>
      <c r="AI21" s="60" t="s">
        <v>175</v>
      </c>
      <c r="AJ21" s="172"/>
      <c r="AK21" s="173"/>
      <c r="AL21" s="174"/>
      <c r="AM21" s="175"/>
      <c r="AN21" s="176"/>
      <c r="AO21" s="197"/>
      <c r="AP21" s="198"/>
      <c r="AQ21" s="178"/>
      <c r="AR21" s="176"/>
      <c r="AS21" s="177"/>
      <c r="AT21" s="166"/>
      <c r="AU21" s="177"/>
      <c r="AV21" s="177"/>
      <c r="AW21" s="179"/>
    </row>
    <row r="22" spans="1:49" s="180" customFormat="1" ht="164.25" customHeight="1" x14ac:dyDescent="0.2">
      <c r="A22" s="1183"/>
      <c r="B22" s="367">
        <v>13</v>
      </c>
      <c r="C22" s="569" t="s">
        <v>423</v>
      </c>
      <c r="D22" s="569" t="s">
        <v>424</v>
      </c>
      <c r="E22" s="555" t="s">
        <v>343</v>
      </c>
      <c r="F22" s="555" t="s">
        <v>237</v>
      </c>
      <c r="G22" s="570">
        <v>44958</v>
      </c>
      <c r="H22" s="567">
        <v>45016</v>
      </c>
      <c r="I22" s="597" t="s">
        <v>541</v>
      </c>
      <c r="J22" s="375">
        <v>1</v>
      </c>
      <c r="K22" s="376" t="s">
        <v>542</v>
      </c>
      <c r="L22" s="183" t="s">
        <v>543</v>
      </c>
      <c r="M22" s="168">
        <v>45048</v>
      </c>
      <c r="N22" s="604" t="s">
        <v>554</v>
      </c>
      <c r="O22" s="597" t="s">
        <v>564</v>
      </c>
      <c r="P22" s="168">
        <v>45056</v>
      </c>
      <c r="Q22" s="101" t="s">
        <v>753</v>
      </c>
      <c r="R22" s="166">
        <v>1</v>
      </c>
      <c r="S22" s="170" t="s">
        <v>1074</v>
      </c>
      <c r="T22" s="597" t="s">
        <v>1075</v>
      </c>
      <c r="U22" s="540" t="s">
        <v>175</v>
      </c>
      <c r="V22" s="168" t="s">
        <v>954</v>
      </c>
      <c r="W22" s="166">
        <v>1</v>
      </c>
      <c r="X22" s="166" t="s">
        <v>955</v>
      </c>
      <c r="Y22" s="101" t="s">
        <v>263</v>
      </c>
      <c r="Z22" s="168">
        <v>45173</v>
      </c>
      <c r="AA22" s="540" t="s">
        <v>175</v>
      </c>
      <c r="AB22" s="166">
        <v>1</v>
      </c>
      <c r="AC22" s="169" t="s">
        <v>918</v>
      </c>
      <c r="AD22" s="61" t="s">
        <v>1157</v>
      </c>
      <c r="AE22" s="59" t="s">
        <v>263</v>
      </c>
      <c r="AF22" s="66">
        <v>1</v>
      </c>
      <c r="AG22" s="59" t="s">
        <v>1156</v>
      </c>
      <c r="AH22" s="59" t="s">
        <v>263</v>
      </c>
      <c r="AI22" s="60" t="s">
        <v>175</v>
      </c>
      <c r="AJ22" s="172"/>
      <c r="AK22" s="173"/>
      <c r="AL22" s="174"/>
      <c r="AM22" s="175"/>
      <c r="AN22" s="176"/>
      <c r="AO22" s="197"/>
      <c r="AP22" s="198"/>
      <c r="AQ22" s="178"/>
      <c r="AR22" s="176"/>
      <c r="AS22" s="177"/>
      <c r="AT22" s="166"/>
      <c r="AU22" s="177"/>
      <c r="AV22" s="177"/>
      <c r="AW22" s="179"/>
    </row>
    <row r="23" spans="1:49" s="180" customFormat="1" ht="164.25" customHeight="1" x14ac:dyDescent="0.2">
      <c r="A23" s="1183"/>
      <c r="B23" s="725">
        <v>14</v>
      </c>
      <c r="C23" s="569" t="s">
        <v>425</v>
      </c>
      <c r="D23" s="569" t="s">
        <v>426</v>
      </c>
      <c r="E23" s="555" t="s">
        <v>343</v>
      </c>
      <c r="F23" s="555" t="s">
        <v>237</v>
      </c>
      <c r="G23" s="570">
        <v>45170</v>
      </c>
      <c r="H23" s="567" t="s">
        <v>427</v>
      </c>
      <c r="I23" s="597" t="s">
        <v>1076</v>
      </c>
      <c r="J23" s="723">
        <v>1</v>
      </c>
      <c r="K23" s="724" t="s">
        <v>1077</v>
      </c>
      <c r="L23" s="601" t="s">
        <v>735</v>
      </c>
      <c r="M23" s="168">
        <v>45048</v>
      </c>
      <c r="N23" s="604" t="s">
        <v>554</v>
      </c>
      <c r="O23" s="597" t="s">
        <v>1078</v>
      </c>
      <c r="P23" s="168">
        <v>45056</v>
      </c>
      <c r="Q23" s="101" t="s">
        <v>753</v>
      </c>
      <c r="R23" s="375">
        <v>1</v>
      </c>
      <c r="S23" s="170" t="s">
        <v>1079</v>
      </c>
      <c r="T23" s="597" t="s">
        <v>779</v>
      </c>
      <c r="U23" s="540" t="s">
        <v>175</v>
      </c>
      <c r="V23" s="168" t="s">
        <v>954</v>
      </c>
      <c r="W23" s="375">
        <v>1</v>
      </c>
      <c r="X23" s="166" t="s">
        <v>955</v>
      </c>
      <c r="Y23" s="101" t="s">
        <v>263</v>
      </c>
      <c r="Z23" s="168">
        <v>45173</v>
      </c>
      <c r="AA23" s="540" t="s">
        <v>175</v>
      </c>
      <c r="AB23" s="166">
        <v>1</v>
      </c>
      <c r="AC23" s="169" t="s">
        <v>918</v>
      </c>
      <c r="AD23" s="61" t="s">
        <v>1157</v>
      </c>
      <c r="AE23" s="59" t="s">
        <v>263</v>
      </c>
      <c r="AF23" s="66">
        <v>1</v>
      </c>
      <c r="AG23" s="59" t="s">
        <v>1156</v>
      </c>
      <c r="AH23" s="59" t="s">
        <v>263</v>
      </c>
      <c r="AI23" s="60" t="s">
        <v>175</v>
      </c>
      <c r="AJ23" s="201"/>
      <c r="AK23" s="202"/>
      <c r="AL23" s="203"/>
      <c r="AM23" s="184"/>
      <c r="AN23" s="196"/>
      <c r="AO23" s="197"/>
      <c r="AP23" s="198"/>
      <c r="AQ23" s="204"/>
      <c r="AR23" s="176"/>
      <c r="AS23" s="177"/>
      <c r="AT23" s="166"/>
      <c r="AU23" s="205"/>
      <c r="AV23" s="205"/>
      <c r="AW23" s="179"/>
    </row>
    <row r="24" spans="1:49" s="180" customFormat="1" ht="164.25" customHeight="1" x14ac:dyDescent="0.2">
      <c r="A24" s="1183"/>
      <c r="B24" s="367">
        <v>15</v>
      </c>
      <c r="C24" s="531" t="s">
        <v>447</v>
      </c>
      <c r="D24" s="569" t="s">
        <v>448</v>
      </c>
      <c r="E24" s="48" t="s">
        <v>334</v>
      </c>
      <c r="F24" s="569" t="s">
        <v>263</v>
      </c>
      <c r="G24" s="570">
        <v>44958</v>
      </c>
      <c r="H24" s="557">
        <v>45199</v>
      </c>
      <c r="I24" s="115" t="s">
        <v>681</v>
      </c>
      <c r="J24" s="382">
        <v>0</v>
      </c>
      <c r="K24" s="391" t="s">
        <v>626</v>
      </c>
      <c r="L24" s="183" t="s">
        <v>626</v>
      </c>
      <c r="M24" s="168">
        <v>45054</v>
      </c>
      <c r="N24" s="604" t="s">
        <v>174</v>
      </c>
      <c r="O24" s="169" t="s">
        <v>690</v>
      </c>
      <c r="P24" s="168">
        <v>45056</v>
      </c>
      <c r="Q24" s="101" t="s">
        <v>753</v>
      </c>
      <c r="R24" s="375">
        <v>0</v>
      </c>
      <c r="S24" s="785" t="s">
        <v>780</v>
      </c>
      <c r="T24" s="600" t="s">
        <v>1071</v>
      </c>
      <c r="U24" s="540" t="s">
        <v>769</v>
      </c>
      <c r="V24" s="390"/>
      <c r="W24" s="375"/>
      <c r="X24" s="376"/>
      <c r="Y24" s="372"/>
      <c r="Z24" s="384">
        <v>45177</v>
      </c>
      <c r="AA24" s="385" t="s">
        <v>263</v>
      </c>
      <c r="AB24" s="385" t="s">
        <v>263</v>
      </c>
      <c r="AC24" s="919" t="s">
        <v>1102</v>
      </c>
      <c r="AD24" s="61" t="s">
        <v>1157</v>
      </c>
      <c r="AE24" s="101" t="s">
        <v>753</v>
      </c>
      <c r="AF24" s="375">
        <v>0.2</v>
      </c>
      <c r="AG24" s="74" t="s">
        <v>1300</v>
      </c>
      <c r="AH24" s="74" t="s">
        <v>1173</v>
      </c>
      <c r="AI24" s="540" t="s">
        <v>769</v>
      </c>
      <c r="AJ24" s="99"/>
      <c r="AK24" s="202"/>
      <c r="AL24" s="206"/>
      <c r="AM24" s="184"/>
      <c r="AN24" s="196"/>
      <c r="AO24" s="197"/>
      <c r="AP24" s="198"/>
      <c r="AQ24" s="135"/>
      <c r="AR24" s="176"/>
      <c r="AS24" s="177"/>
      <c r="AT24" s="198"/>
      <c r="AU24" s="205"/>
      <c r="AV24" s="205"/>
      <c r="AW24" s="207"/>
    </row>
    <row r="25" spans="1:49" s="180" customFormat="1" ht="409.5" x14ac:dyDescent="0.2">
      <c r="A25" s="1183"/>
      <c r="B25" s="367">
        <v>16</v>
      </c>
      <c r="C25" s="531" t="s">
        <v>196</v>
      </c>
      <c r="D25" s="571" t="s">
        <v>449</v>
      </c>
      <c r="E25" s="616" t="s">
        <v>334</v>
      </c>
      <c r="F25" s="531" t="s">
        <v>263</v>
      </c>
      <c r="G25" s="570">
        <v>44958</v>
      </c>
      <c r="H25" s="557">
        <v>45290</v>
      </c>
      <c r="I25" s="182" t="s">
        <v>682</v>
      </c>
      <c r="J25" s="382">
        <v>0</v>
      </c>
      <c r="K25" s="391" t="s">
        <v>626</v>
      </c>
      <c r="L25" s="183" t="s">
        <v>626</v>
      </c>
      <c r="M25" s="168">
        <v>45054</v>
      </c>
      <c r="N25" s="604" t="s">
        <v>174</v>
      </c>
      <c r="O25" s="169" t="s">
        <v>691</v>
      </c>
      <c r="P25" s="168">
        <v>45056</v>
      </c>
      <c r="Q25" s="101" t="s">
        <v>753</v>
      </c>
      <c r="R25" s="375">
        <v>0</v>
      </c>
      <c r="S25" s="785" t="s">
        <v>780</v>
      </c>
      <c r="T25" s="600" t="s">
        <v>1071</v>
      </c>
      <c r="U25" s="540" t="s">
        <v>769</v>
      </c>
      <c r="V25" s="284"/>
      <c r="W25" s="375"/>
      <c r="X25" s="376"/>
      <c r="Y25" s="372"/>
      <c r="Z25" s="384">
        <v>45177</v>
      </c>
      <c r="AA25" s="385" t="s">
        <v>263</v>
      </c>
      <c r="AB25" s="385" t="s">
        <v>263</v>
      </c>
      <c r="AC25" s="919" t="s">
        <v>1102</v>
      </c>
      <c r="AD25" s="61" t="s">
        <v>1157</v>
      </c>
      <c r="AE25" s="101" t="s">
        <v>753</v>
      </c>
      <c r="AF25" s="375">
        <v>0</v>
      </c>
      <c r="AG25" s="74" t="s">
        <v>1175</v>
      </c>
      <c r="AH25" s="74" t="s">
        <v>1172</v>
      </c>
      <c r="AI25" s="540" t="s">
        <v>769</v>
      </c>
      <c r="AJ25" s="172"/>
      <c r="AK25" s="202"/>
      <c r="AL25" s="206"/>
      <c r="AM25" s="184"/>
      <c r="AN25" s="196"/>
      <c r="AO25" s="197"/>
      <c r="AP25" s="198"/>
      <c r="AQ25" s="135"/>
      <c r="AR25" s="176"/>
      <c r="AS25" s="177"/>
      <c r="AT25" s="198"/>
      <c r="AU25" s="205"/>
      <c r="AV25" s="205"/>
      <c r="AW25" s="207"/>
    </row>
    <row r="26" spans="1:49" s="180" customFormat="1" ht="164.25" customHeight="1" x14ac:dyDescent="0.2">
      <c r="A26" s="1183"/>
      <c r="B26" s="367">
        <v>17</v>
      </c>
      <c r="C26" s="555" t="s">
        <v>195</v>
      </c>
      <c r="D26" s="555" t="s">
        <v>296</v>
      </c>
      <c r="E26" s="48" t="s">
        <v>334</v>
      </c>
      <c r="F26" s="569" t="s">
        <v>263</v>
      </c>
      <c r="G26" s="570">
        <v>44958</v>
      </c>
      <c r="H26" s="557">
        <v>45290</v>
      </c>
      <c r="I26" s="115" t="s">
        <v>683</v>
      </c>
      <c r="J26" s="382">
        <v>0.25</v>
      </c>
      <c r="K26" s="391" t="s">
        <v>684</v>
      </c>
      <c r="L26" s="183" t="s">
        <v>626</v>
      </c>
      <c r="M26" s="168">
        <v>45054</v>
      </c>
      <c r="N26" s="604" t="s">
        <v>174</v>
      </c>
      <c r="O26" s="169" t="s">
        <v>692</v>
      </c>
      <c r="P26" s="168">
        <v>45056</v>
      </c>
      <c r="Q26" s="101" t="s">
        <v>753</v>
      </c>
      <c r="R26" s="166">
        <v>0.25</v>
      </c>
      <c r="S26" s="170" t="s">
        <v>781</v>
      </c>
      <c r="T26" s="391" t="s">
        <v>684</v>
      </c>
      <c r="U26" s="540" t="s">
        <v>769</v>
      </c>
      <c r="V26" s="390"/>
      <c r="W26" s="375"/>
      <c r="X26" s="388"/>
      <c r="Y26" s="372"/>
      <c r="Z26" s="384">
        <v>45177</v>
      </c>
      <c r="AA26" s="385" t="s">
        <v>263</v>
      </c>
      <c r="AB26" s="385" t="s">
        <v>263</v>
      </c>
      <c r="AC26" s="919" t="s">
        <v>1102</v>
      </c>
      <c r="AD26" s="61" t="s">
        <v>1157</v>
      </c>
      <c r="AE26" s="101" t="s">
        <v>753</v>
      </c>
      <c r="AF26" s="375">
        <v>0.5</v>
      </c>
      <c r="AG26" s="74" t="s">
        <v>1176</v>
      </c>
      <c r="AH26" s="74" t="s">
        <v>1174</v>
      </c>
      <c r="AI26" s="540" t="s">
        <v>769</v>
      </c>
      <c r="AJ26" s="99"/>
      <c r="AK26" s="202"/>
      <c r="AL26" s="203"/>
      <c r="AM26" s="184"/>
      <c r="AN26" s="196"/>
      <c r="AO26" s="197"/>
      <c r="AP26" s="198"/>
      <c r="AQ26" s="199"/>
      <c r="AR26" s="200"/>
      <c r="AS26" s="177"/>
      <c r="AT26" s="198"/>
      <c r="AU26" s="208"/>
      <c r="AV26" s="205"/>
      <c r="AW26" s="207"/>
    </row>
    <row r="27" spans="1:49" s="180" customFormat="1" ht="237.75" customHeight="1" x14ac:dyDescent="0.2">
      <c r="A27" s="1183"/>
      <c r="B27" s="367">
        <v>18</v>
      </c>
      <c r="C27" s="49" t="s">
        <v>1080</v>
      </c>
      <c r="D27" s="50" t="s">
        <v>465</v>
      </c>
      <c r="E27" s="36" t="s">
        <v>333</v>
      </c>
      <c r="F27" s="317" t="s">
        <v>263</v>
      </c>
      <c r="G27" s="582">
        <v>44621</v>
      </c>
      <c r="H27" s="582">
        <v>45291</v>
      </c>
      <c r="I27" s="374" t="s">
        <v>1081</v>
      </c>
      <c r="J27" s="209">
        <f>6/29</f>
        <v>0.20689655172413793</v>
      </c>
      <c r="K27" s="391" t="s">
        <v>742</v>
      </c>
      <c r="L27" s="183" t="s">
        <v>743</v>
      </c>
      <c r="M27" s="168">
        <v>45054</v>
      </c>
      <c r="N27" s="604" t="s">
        <v>174</v>
      </c>
      <c r="O27" s="379" t="s">
        <v>747</v>
      </c>
      <c r="P27" s="168">
        <v>45056</v>
      </c>
      <c r="Q27" s="101" t="s">
        <v>753</v>
      </c>
      <c r="R27" s="166">
        <v>0.21</v>
      </c>
      <c r="S27" s="170" t="s">
        <v>782</v>
      </c>
      <c r="T27" s="379" t="s">
        <v>1082</v>
      </c>
      <c r="U27" s="540" t="s">
        <v>769</v>
      </c>
      <c r="V27" s="392" t="s">
        <v>1008</v>
      </c>
      <c r="W27" s="209">
        <f>5/29</f>
        <v>0.17241379310344829</v>
      </c>
      <c r="X27" s="391" t="s">
        <v>742</v>
      </c>
      <c r="Y27" s="395" t="s">
        <v>1009</v>
      </c>
      <c r="Z27" s="384">
        <v>45176</v>
      </c>
      <c r="AA27" s="823" t="s">
        <v>174</v>
      </c>
      <c r="AB27" s="911">
        <v>0.37931034482758619</v>
      </c>
      <c r="AC27" s="389" t="s">
        <v>1083</v>
      </c>
      <c r="AD27" s="61" t="s">
        <v>1157</v>
      </c>
      <c r="AE27" s="101" t="s">
        <v>753</v>
      </c>
      <c r="AF27" s="166">
        <v>0.38</v>
      </c>
      <c r="AG27" s="170" t="s">
        <v>1178</v>
      </c>
      <c r="AH27" s="379" t="s">
        <v>1171</v>
      </c>
      <c r="AI27" s="540" t="s">
        <v>769</v>
      </c>
      <c r="AJ27" s="210"/>
      <c r="AK27" s="211"/>
      <c r="AL27" s="102"/>
      <c r="AM27" s="184"/>
      <c r="AN27" s="196"/>
      <c r="AO27" s="197"/>
      <c r="AP27" s="198"/>
      <c r="AQ27" s="199"/>
      <c r="AR27" s="200"/>
      <c r="AS27" s="177"/>
      <c r="AT27" s="198"/>
      <c r="AU27" s="205"/>
      <c r="AV27" s="106"/>
      <c r="AW27" s="207"/>
    </row>
    <row r="28" spans="1:49" s="180" customFormat="1" ht="409.5" x14ac:dyDescent="0.2">
      <c r="A28" s="1183"/>
      <c r="B28" s="367">
        <v>19</v>
      </c>
      <c r="C28" s="49" t="s">
        <v>240</v>
      </c>
      <c r="D28" s="368" t="s">
        <v>466</v>
      </c>
      <c r="E28" s="36" t="s">
        <v>333</v>
      </c>
      <c r="F28" s="317" t="s">
        <v>263</v>
      </c>
      <c r="G28" s="319">
        <v>44942</v>
      </c>
      <c r="H28" s="57">
        <v>45291</v>
      </c>
      <c r="I28" s="165" t="s">
        <v>1084</v>
      </c>
      <c r="J28" s="621">
        <f>17/72</f>
        <v>0.2361111111111111</v>
      </c>
      <c r="K28" s="101" t="s">
        <v>744</v>
      </c>
      <c r="L28" s="183" t="s">
        <v>745</v>
      </c>
      <c r="M28" s="168">
        <v>45054</v>
      </c>
      <c r="N28" s="604" t="s">
        <v>174</v>
      </c>
      <c r="O28" s="169" t="s">
        <v>748</v>
      </c>
      <c r="P28" s="168">
        <v>45056</v>
      </c>
      <c r="Q28" s="101" t="s">
        <v>753</v>
      </c>
      <c r="R28" s="375">
        <v>0.24</v>
      </c>
      <c r="S28" s="786" t="s">
        <v>1085</v>
      </c>
      <c r="T28" s="169" t="s">
        <v>1086</v>
      </c>
      <c r="U28" s="540" t="s">
        <v>769</v>
      </c>
      <c r="V28" s="394" t="s">
        <v>1010</v>
      </c>
      <c r="W28" s="209">
        <f>7/72</f>
        <v>9.7222222222222224E-2</v>
      </c>
      <c r="X28" s="391" t="s">
        <v>744</v>
      </c>
      <c r="Y28" s="395" t="s">
        <v>745</v>
      </c>
      <c r="Z28" s="384">
        <v>45176</v>
      </c>
      <c r="AA28" s="823" t="s">
        <v>174</v>
      </c>
      <c r="AB28" s="911">
        <v>0.31944444444444442</v>
      </c>
      <c r="AC28" s="389" t="s">
        <v>1087</v>
      </c>
      <c r="AD28" s="61" t="s">
        <v>1157</v>
      </c>
      <c r="AE28" s="101" t="s">
        <v>753</v>
      </c>
      <c r="AF28" s="166">
        <v>0.38</v>
      </c>
      <c r="AG28" s="101" t="s">
        <v>1179</v>
      </c>
      <c r="AH28" s="393" t="s">
        <v>1177</v>
      </c>
      <c r="AI28" s="540" t="s">
        <v>769</v>
      </c>
      <c r="AJ28" s="212"/>
      <c r="AK28" s="211"/>
      <c r="AL28" s="213"/>
      <c r="AM28" s="184"/>
      <c r="AN28" s="185"/>
      <c r="AO28" s="177"/>
      <c r="AP28" s="173"/>
      <c r="AQ28" s="192"/>
      <c r="AR28" s="176"/>
      <c r="AS28" s="177"/>
      <c r="AT28" s="173"/>
      <c r="AU28" s="177"/>
      <c r="AV28" s="106"/>
      <c r="AW28" s="179"/>
    </row>
    <row r="29" spans="1:49" s="180" customFormat="1" ht="164.25" customHeight="1" x14ac:dyDescent="0.2">
      <c r="A29" s="1183"/>
      <c r="B29" s="367">
        <v>20</v>
      </c>
      <c r="C29" s="434" t="s">
        <v>197</v>
      </c>
      <c r="D29" s="434" t="s">
        <v>241</v>
      </c>
      <c r="E29" s="36" t="s">
        <v>332</v>
      </c>
      <c r="F29" s="434" t="s">
        <v>263</v>
      </c>
      <c r="G29" s="560">
        <v>44958</v>
      </c>
      <c r="H29" s="269">
        <v>45290</v>
      </c>
      <c r="I29" s="165" t="s">
        <v>1088</v>
      </c>
      <c r="J29" s="166">
        <v>0.33329999999999999</v>
      </c>
      <c r="K29" s="214" t="s">
        <v>512</v>
      </c>
      <c r="L29" s="167" t="s">
        <v>513</v>
      </c>
      <c r="M29" s="378">
        <v>45048</v>
      </c>
      <c r="N29" s="604" t="s">
        <v>174</v>
      </c>
      <c r="O29" s="379" t="s">
        <v>565</v>
      </c>
      <c r="P29" s="168">
        <v>45056</v>
      </c>
      <c r="Q29" s="101" t="s">
        <v>753</v>
      </c>
      <c r="R29" s="166">
        <v>0.33</v>
      </c>
      <c r="S29" s="170" t="s">
        <v>1089</v>
      </c>
      <c r="T29" s="379" t="s">
        <v>1090</v>
      </c>
      <c r="U29" s="540" t="s">
        <v>769</v>
      </c>
      <c r="V29" s="182" t="s">
        <v>1088</v>
      </c>
      <c r="W29" s="286">
        <v>0.33329999999999999</v>
      </c>
      <c r="X29" s="214" t="s">
        <v>512</v>
      </c>
      <c r="Y29" s="918" t="s">
        <v>513</v>
      </c>
      <c r="Z29" s="384">
        <v>45176</v>
      </c>
      <c r="AA29" s="823" t="s">
        <v>174</v>
      </c>
      <c r="AB29" s="911">
        <v>0.33</v>
      </c>
      <c r="AC29" s="389" t="s">
        <v>1091</v>
      </c>
      <c r="AD29" s="61" t="s">
        <v>1157</v>
      </c>
      <c r="AE29" s="101" t="s">
        <v>753</v>
      </c>
      <c r="AF29" s="166">
        <v>0.33</v>
      </c>
      <c r="AG29" s="170" t="s">
        <v>1272</v>
      </c>
      <c r="AH29" s="379" t="s">
        <v>1180</v>
      </c>
      <c r="AI29" s="540" t="s">
        <v>769</v>
      </c>
      <c r="AJ29" s="172"/>
      <c r="AK29" s="173"/>
      <c r="AL29" s="174"/>
      <c r="AM29" s="175"/>
      <c r="AN29" s="196"/>
      <c r="AO29" s="197"/>
      <c r="AP29" s="198"/>
      <c r="AQ29" s="204"/>
      <c r="AR29" s="200"/>
      <c r="AS29" s="177"/>
      <c r="AT29" s="173"/>
      <c r="AU29" s="208"/>
      <c r="AV29" s="106"/>
      <c r="AW29" s="207"/>
    </row>
    <row r="30" spans="1:49" s="180" customFormat="1" ht="164.25" customHeight="1" x14ac:dyDescent="0.2">
      <c r="A30" s="1183"/>
      <c r="B30" s="367">
        <v>21</v>
      </c>
      <c r="C30" s="369" t="s">
        <v>298</v>
      </c>
      <c r="D30" s="434" t="s">
        <v>297</v>
      </c>
      <c r="E30" s="368" t="s">
        <v>348</v>
      </c>
      <c r="F30" s="434" t="s">
        <v>263</v>
      </c>
      <c r="G30" s="560">
        <v>44958</v>
      </c>
      <c r="H30" s="269">
        <v>45275</v>
      </c>
      <c r="I30" s="374" t="s">
        <v>665</v>
      </c>
      <c r="J30" s="375">
        <v>0</v>
      </c>
      <c r="K30" s="376" t="s">
        <v>263</v>
      </c>
      <c r="L30" s="425" t="s">
        <v>663</v>
      </c>
      <c r="M30" s="168">
        <v>45051</v>
      </c>
      <c r="N30" s="604" t="s">
        <v>174</v>
      </c>
      <c r="O30" s="600" t="s">
        <v>1071</v>
      </c>
      <c r="P30" s="168">
        <v>45056</v>
      </c>
      <c r="Q30" s="101" t="s">
        <v>753</v>
      </c>
      <c r="R30" s="166">
        <v>0</v>
      </c>
      <c r="S30" s="784" t="s">
        <v>777</v>
      </c>
      <c r="T30" s="600" t="s">
        <v>1071</v>
      </c>
      <c r="U30" s="540" t="s">
        <v>769</v>
      </c>
      <c r="V30" s="892" t="s">
        <v>956</v>
      </c>
      <c r="W30" s="893">
        <v>0.5</v>
      </c>
      <c r="X30" s="894" t="s">
        <v>957</v>
      </c>
      <c r="Y30" s="895" t="s">
        <v>263</v>
      </c>
      <c r="Z30" s="384">
        <v>45175</v>
      </c>
      <c r="AA30" s="823" t="s">
        <v>174</v>
      </c>
      <c r="AB30" s="386">
        <v>0.5</v>
      </c>
      <c r="AC30" s="387" t="s">
        <v>958</v>
      </c>
      <c r="AD30" s="61" t="s">
        <v>1157</v>
      </c>
      <c r="AE30" s="101" t="s">
        <v>753</v>
      </c>
      <c r="AF30" s="375">
        <v>0.5</v>
      </c>
      <c r="AG30" s="170" t="s">
        <v>1182</v>
      </c>
      <c r="AH30" s="370" t="s">
        <v>1181</v>
      </c>
      <c r="AI30" s="540" t="s">
        <v>769</v>
      </c>
      <c r="AJ30" s="215"/>
      <c r="AK30" s="202"/>
      <c r="AL30" s="203"/>
      <c r="AM30" s="216"/>
      <c r="AN30" s="196"/>
      <c r="AO30" s="197"/>
      <c r="AP30" s="198"/>
      <c r="AQ30" s="455"/>
      <c r="AR30" s="200"/>
      <c r="AS30" s="177"/>
      <c r="AT30" s="202"/>
      <c r="AU30" s="208"/>
      <c r="AV30" s="106"/>
      <c r="AW30" s="207"/>
    </row>
    <row r="31" spans="1:49" s="180" customFormat="1" ht="164.25" customHeight="1" x14ac:dyDescent="0.2">
      <c r="A31" s="1183"/>
      <c r="B31" s="367">
        <v>22</v>
      </c>
      <c r="C31" s="559" t="s">
        <v>304</v>
      </c>
      <c r="D31" s="559" t="s">
        <v>199</v>
      </c>
      <c r="E31" s="559" t="s">
        <v>335</v>
      </c>
      <c r="F31" s="434" t="s">
        <v>263</v>
      </c>
      <c r="G31" s="560">
        <v>44958</v>
      </c>
      <c r="H31" s="269">
        <v>45168</v>
      </c>
      <c r="I31" s="170" t="s">
        <v>666</v>
      </c>
      <c r="J31" s="166">
        <v>0</v>
      </c>
      <c r="K31" s="376" t="s">
        <v>263</v>
      </c>
      <c r="L31" s="376" t="s">
        <v>263</v>
      </c>
      <c r="M31" s="612">
        <v>45051</v>
      </c>
      <c r="N31" s="604" t="s">
        <v>174</v>
      </c>
      <c r="O31" s="600" t="s">
        <v>1071</v>
      </c>
      <c r="P31" s="168">
        <v>45260</v>
      </c>
      <c r="Q31" s="101" t="s">
        <v>753</v>
      </c>
      <c r="R31" s="375">
        <v>0</v>
      </c>
      <c r="S31" s="784" t="s">
        <v>783</v>
      </c>
      <c r="T31" s="600" t="s">
        <v>1071</v>
      </c>
      <c r="U31" s="540" t="s">
        <v>769</v>
      </c>
      <c r="V31" s="896" t="s">
        <v>959</v>
      </c>
      <c r="W31" s="897">
        <v>0</v>
      </c>
      <c r="X31" s="895" t="s">
        <v>263</v>
      </c>
      <c r="Y31" s="895" t="s">
        <v>263</v>
      </c>
      <c r="Z31" s="384">
        <v>45175</v>
      </c>
      <c r="AA31" s="823" t="s">
        <v>174</v>
      </c>
      <c r="AB31" s="166">
        <v>0</v>
      </c>
      <c r="AC31" s="600" t="s">
        <v>1092</v>
      </c>
      <c r="AD31" s="61" t="s">
        <v>1157</v>
      </c>
      <c r="AE31" s="101" t="s">
        <v>753</v>
      </c>
      <c r="AF31" s="166">
        <v>0</v>
      </c>
      <c r="AG31" s="285" t="s">
        <v>1183</v>
      </c>
      <c r="AH31" s="285" t="s">
        <v>1184</v>
      </c>
      <c r="AI31" s="540" t="s">
        <v>769</v>
      </c>
      <c r="AJ31" s="172"/>
      <c r="AK31" s="173"/>
      <c r="AL31" s="174"/>
      <c r="AM31" s="175"/>
      <c r="AN31" s="196"/>
      <c r="AO31" s="177"/>
      <c r="AP31" s="173"/>
      <c r="AQ31" s="456"/>
      <c r="AR31" s="176"/>
      <c r="AS31" s="177"/>
      <c r="AT31" s="173"/>
      <c r="AU31" s="174"/>
      <c r="AV31" s="174"/>
      <c r="AW31" s="207"/>
    </row>
    <row r="32" spans="1:49" s="180" customFormat="1" ht="164.25" customHeight="1" thickBot="1" x14ac:dyDescent="0.25">
      <c r="A32" s="1188"/>
      <c r="B32" s="367">
        <v>23</v>
      </c>
      <c r="C32" s="555" t="s">
        <v>301</v>
      </c>
      <c r="D32" s="555" t="s">
        <v>450</v>
      </c>
      <c r="E32" s="555" t="s">
        <v>347</v>
      </c>
      <c r="F32" s="531" t="s">
        <v>337</v>
      </c>
      <c r="G32" s="570">
        <v>44958</v>
      </c>
      <c r="H32" s="557">
        <v>45280</v>
      </c>
      <c r="I32" s="170" t="s">
        <v>666</v>
      </c>
      <c r="J32" s="375">
        <v>0</v>
      </c>
      <c r="K32" s="376" t="s">
        <v>263</v>
      </c>
      <c r="L32" s="376" t="s">
        <v>263</v>
      </c>
      <c r="M32" s="612">
        <v>45051</v>
      </c>
      <c r="N32" s="604" t="s">
        <v>174</v>
      </c>
      <c r="O32" s="600" t="s">
        <v>1071</v>
      </c>
      <c r="P32" s="168">
        <v>45056</v>
      </c>
      <c r="Q32" s="101" t="s">
        <v>753</v>
      </c>
      <c r="R32" s="375">
        <v>0</v>
      </c>
      <c r="S32" s="784" t="s">
        <v>783</v>
      </c>
      <c r="T32" s="600" t="s">
        <v>1071</v>
      </c>
      <c r="U32" s="540" t="s">
        <v>769</v>
      </c>
      <c r="V32" s="896" t="s">
        <v>959</v>
      </c>
      <c r="W32" s="897">
        <v>0</v>
      </c>
      <c r="X32" s="895" t="s">
        <v>263</v>
      </c>
      <c r="Y32" s="895" t="s">
        <v>263</v>
      </c>
      <c r="Z32" s="895" t="s">
        <v>263</v>
      </c>
      <c r="AA32" s="823" t="s">
        <v>174</v>
      </c>
      <c r="AB32" s="166">
        <v>0</v>
      </c>
      <c r="AC32" s="600" t="s">
        <v>1092</v>
      </c>
      <c r="AD32" s="61" t="s">
        <v>1157</v>
      </c>
      <c r="AE32" s="101" t="s">
        <v>753</v>
      </c>
      <c r="AF32" s="286">
        <v>0</v>
      </c>
      <c r="AG32" s="285" t="s">
        <v>1183</v>
      </c>
      <c r="AH32" s="285" t="s">
        <v>1184</v>
      </c>
      <c r="AI32" s="540" t="s">
        <v>769</v>
      </c>
      <c r="AJ32" s="172"/>
      <c r="AK32" s="202"/>
      <c r="AL32" s="203"/>
      <c r="AM32" s="175"/>
      <c r="AN32" s="196"/>
      <c r="AO32" s="177"/>
      <c r="AP32" s="191"/>
      <c r="AQ32" s="192"/>
      <c r="AR32" s="176"/>
      <c r="AS32" s="177"/>
      <c r="AT32" s="191"/>
      <c r="AU32" s="106"/>
      <c r="AV32" s="106"/>
      <c r="AW32" s="179"/>
    </row>
    <row r="33" spans="1:49" s="180" customFormat="1" ht="164.25" customHeight="1" thickBot="1" x14ac:dyDescent="0.25">
      <c r="A33" s="1185" t="s">
        <v>389</v>
      </c>
      <c r="B33" s="367">
        <v>24</v>
      </c>
      <c r="C33" s="572" t="s">
        <v>242</v>
      </c>
      <c r="D33" s="573" t="s">
        <v>428</v>
      </c>
      <c r="E33" s="555" t="s">
        <v>337</v>
      </c>
      <c r="F33" s="572" t="s">
        <v>263</v>
      </c>
      <c r="G33" s="570">
        <v>44958</v>
      </c>
      <c r="H33" s="574">
        <v>45275</v>
      </c>
      <c r="I33" s="602" t="s">
        <v>544</v>
      </c>
      <c r="J33" s="454">
        <v>0.33</v>
      </c>
      <c r="K33" s="376" t="s">
        <v>1093</v>
      </c>
      <c r="L33" s="381" t="s">
        <v>545</v>
      </c>
      <c r="M33" s="378">
        <v>45048</v>
      </c>
      <c r="N33" s="604" t="s">
        <v>174</v>
      </c>
      <c r="O33" s="379" t="s">
        <v>566</v>
      </c>
      <c r="P33" s="168">
        <v>45056</v>
      </c>
      <c r="Q33" s="101" t="s">
        <v>753</v>
      </c>
      <c r="R33" s="375">
        <v>0.33</v>
      </c>
      <c r="S33" s="170" t="s">
        <v>1094</v>
      </c>
      <c r="T33" s="379" t="s">
        <v>1093</v>
      </c>
      <c r="U33" s="540" t="s">
        <v>769</v>
      </c>
      <c r="V33" s="845" t="s">
        <v>1095</v>
      </c>
      <c r="W33" s="846">
        <v>0.5</v>
      </c>
      <c r="X33" s="847" t="s">
        <v>916</v>
      </c>
      <c r="Y33" s="895" t="s">
        <v>263</v>
      </c>
      <c r="Z33" s="168">
        <v>45173</v>
      </c>
      <c r="AA33" s="823" t="s">
        <v>174</v>
      </c>
      <c r="AB33" s="386">
        <v>0.5</v>
      </c>
      <c r="AC33" s="387" t="s">
        <v>1096</v>
      </c>
      <c r="AD33" s="61" t="s">
        <v>1157</v>
      </c>
      <c r="AE33" s="101" t="s">
        <v>753</v>
      </c>
      <c r="AF33" s="386">
        <v>0.5</v>
      </c>
      <c r="AG33" s="285" t="s">
        <v>1185</v>
      </c>
      <c r="AH33" s="370" t="s">
        <v>916</v>
      </c>
      <c r="AI33" s="540" t="s">
        <v>769</v>
      </c>
      <c r="AJ33" s="217"/>
      <c r="AK33" s="202"/>
      <c r="AL33" s="203"/>
      <c r="AM33" s="218"/>
      <c r="AN33" s="196"/>
      <c r="AO33" s="197"/>
      <c r="AP33" s="198"/>
      <c r="AQ33" s="199"/>
      <c r="AR33" s="200"/>
      <c r="AS33" s="177"/>
      <c r="AT33" s="198"/>
      <c r="AU33" s="174"/>
      <c r="AV33" s="106"/>
      <c r="AW33" s="207"/>
    </row>
    <row r="34" spans="1:49" s="180" customFormat="1" ht="164.25" customHeight="1" x14ac:dyDescent="0.2">
      <c r="A34" s="1186"/>
      <c r="B34" s="367">
        <v>25</v>
      </c>
      <c r="C34" s="572" t="s">
        <v>1097</v>
      </c>
      <c r="D34" s="572" t="s">
        <v>429</v>
      </c>
      <c r="E34" s="555" t="s">
        <v>337</v>
      </c>
      <c r="F34" s="572" t="s">
        <v>263</v>
      </c>
      <c r="G34" s="570">
        <v>44958</v>
      </c>
      <c r="H34" s="575">
        <v>45168</v>
      </c>
      <c r="I34" s="602" t="s">
        <v>666</v>
      </c>
      <c r="J34" s="375">
        <v>0</v>
      </c>
      <c r="K34" s="376" t="s">
        <v>263</v>
      </c>
      <c r="L34" s="376" t="s">
        <v>263</v>
      </c>
      <c r="M34" s="612">
        <v>45051</v>
      </c>
      <c r="N34" s="604" t="s">
        <v>174</v>
      </c>
      <c r="O34" s="600" t="s">
        <v>1071</v>
      </c>
      <c r="P34" s="168">
        <v>45056</v>
      </c>
      <c r="Q34" s="101" t="s">
        <v>753</v>
      </c>
      <c r="R34" s="375">
        <v>0</v>
      </c>
      <c r="S34" s="785" t="s">
        <v>783</v>
      </c>
      <c r="T34" s="600" t="s">
        <v>1071</v>
      </c>
      <c r="U34" s="540" t="s">
        <v>769</v>
      </c>
      <c r="V34" s="853" t="s">
        <v>1028</v>
      </c>
      <c r="W34" s="854">
        <v>1</v>
      </c>
      <c r="X34" s="855" t="s">
        <v>1025</v>
      </c>
      <c r="Y34" s="895" t="s">
        <v>263</v>
      </c>
      <c r="Z34" s="168">
        <v>45173</v>
      </c>
      <c r="AA34" s="540" t="s">
        <v>175</v>
      </c>
      <c r="AB34" s="286">
        <v>1</v>
      </c>
      <c r="AC34" s="387" t="s">
        <v>1026</v>
      </c>
      <c r="AD34" s="61" t="s">
        <v>1157</v>
      </c>
      <c r="AE34" s="101" t="s">
        <v>753</v>
      </c>
      <c r="AF34" s="166">
        <v>1</v>
      </c>
      <c r="AG34" s="101" t="s">
        <v>1187</v>
      </c>
      <c r="AH34" s="101" t="s">
        <v>1186</v>
      </c>
      <c r="AI34" s="60" t="s">
        <v>175</v>
      </c>
      <c r="AJ34" s="172"/>
      <c r="AK34" s="173"/>
      <c r="AL34" s="174"/>
      <c r="AM34" s="175"/>
      <c r="AN34" s="196"/>
      <c r="AO34" s="197"/>
      <c r="AP34" s="198"/>
      <c r="AQ34" s="204"/>
      <c r="AR34" s="176"/>
      <c r="AS34" s="177"/>
      <c r="AT34" s="166"/>
      <c r="AU34" s="177"/>
      <c r="AV34" s="177"/>
      <c r="AW34" s="179"/>
    </row>
    <row r="35" spans="1:49" s="180" customFormat="1" ht="164.25" customHeight="1" x14ac:dyDescent="0.2">
      <c r="A35" s="1186"/>
      <c r="B35" s="725">
        <v>26</v>
      </c>
      <c r="C35" s="572" t="s">
        <v>430</v>
      </c>
      <c r="D35" s="572" t="s">
        <v>431</v>
      </c>
      <c r="E35" s="555" t="s">
        <v>337</v>
      </c>
      <c r="F35" s="555" t="s">
        <v>237</v>
      </c>
      <c r="G35" s="570">
        <v>44958</v>
      </c>
      <c r="H35" s="574">
        <v>45168</v>
      </c>
      <c r="I35" s="602" t="s">
        <v>546</v>
      </c>
      <c r="J35" s="375">
        <v>0.5</v>
      </c>
      <c r="K35" s="376" t="s">
        <v>547</v>
      </c>
      <c r="L35" s="381" t="s">
        <v>548</v>
      </c>
      <c r="M35" s="378">
        <v>45048</v>
      </c>
      <c r="N35" s="604" t="s">
        <v>174</v>
      </c>
      <c r="O35" s="379" t="s">
        <v>567</v>
      </c>
      <c r="P35" s="168">
        <v>45056</v>
      </c>
      <c r="Q35" s="101" t="s">
        <v>753</v>
      </c>
      <c r="R35" s="375">
        <v>0.5</v>
      </c>
      <c r="S35" s="379" t="s">
        <v>784</v>
      </c>
      <c r="T35" s="379" t="s">
        <v>547</v>
      </c>
      <c r="U35" s="852" t="s">
        <v>769</v>
      </c>
      <c r="V35" s="917" t="s">
        <v>1027</v>
      </c>
      <c r="W35" s="268">
        <v>1</v>
      </c>
      <c r="X35" s="376" t="s">
        <v>1029</v>
      </c>
      <c r="Y35" s="895" t="s">
        <v>263</v>
      </c>
      <c r="Z35" s="612">
        <v>45173</v>
      </c>
      <c r="AA35" s="540" t="s">
        <v>175</v>
      </c>
      <c r="AB35" s="286">
        <v>1</v>
      </c>
      <c r="AC35" s="387" t="s">
        <v>1098</v>
      </c>
      <c r="AD35" s="61" t="s">
        <v>1157</v>
      </c>
      <c r="AE35" s="101" t="s">
        <v>753</v>
      </c>
      <c r="AF35" s="166">
        <v>1</v>
      </c>
      <c r="AG35" s="370" t="s">
        <v>1189</v>
      </c>
      <c r="AH35" s="370" t="s">
        <v>1188</v>
      </c>
      <c r="AI35" s="60" t="s">
        <v>175</v>
      </c>
      <c r="AJ35" s="100"/>
      <c r="AK35" s="202"/>
      <c r="AL35" s="206"/>
      <c r="AM35" s="218"/>
      <c r="AN35" s="196"/>
      <c r="AO35" s="197"/>
      <c r="AP35" s="198"/>
      <c r="AQ35" s="204"/>
      <c r="AR35" s="176"/>
      <c r="AS35" s="177"/>
      <c r="AT35" s="219"/>
      <c r="AU35" s="205"/>
      <c r="AV35" s="197"/>
      <c r="AW35" s="207"/>
    </row>
    <row r="36" spans="1:49" s="180" customFormat="1" ht="164.25" customHeight="1" x14ac:dyDescent="0.2">
      <c r="A36" s="1187"/>
      <c r="B36" s="367">
        <v>27</v>
      </c>
      <c r="C36" s="369" t="s">
        <v>215</v>
      </c>
      <c r="D36" s="369" t="s">
        <v>243</v>
      </c>
      <c r="E36" s="369" t="s">
        <v>343</v>
      </c>
      <c r="F36" s="369" t="s">
        <v>293</v>
      </c>
      <c r="G36" s="560">
        <v>44958</v>
      </c>
      <c r="H36" s="269">
        <v>45275</v>
      </c>
      <c r="I36" s="397" t="s">
        <v>549</v>
      </c>
      <c r="J36" s="114">
        <v>0.25</v>
      </c>
      <c r="K36" s="376" t="s">
        <v>550</v>
      </c>
      <c r="L36" s="377" t="s">
        <v>551</v>
      </c>
      <c r="M36" s="378">
        <v>45048</v>
      </c>
      <c r="N36" s="604" t="s">
        <v>174</v>
      </c>
      <c r="O36" s="379" t="s">
        <v>568</v>
      </c>
      <c r="P36" s="168">
        <v>45056</v>
      </c>
      <c r="Q36" s="101" t="s">
        <v>753</v>
      </c>
      <c r="R36" s="375">
        <v>0.25</v>
      </c>
      <c r="S36" s="170" t="s">
        <v>785</v>
      </c>
      <c r="T36" s="379" t="s">
        <v>550</v>
      </c>
      <c r="U36" s="540" t="s">
        <v>769</v>
      </c>
      <c r="V36" s="856" t="s">
        <v>885</v>
      </c>
      <c r="W36" s="857">
        <v>0.5</v>
      </c>
      <c r="X36" s="858" t="s">
        <v>886</v>
      </c>
      <c r="Y36" s="838" t="s">
        <v>263</v>
      </c>
      <c r="Z36" s="168">
        <v>45173</v>
      </c>
      <c r="AA36" s="823" t="s">
        <v>174</v>
      </c>
      <c r="AB36" s="166">
        <v>0.66</v>
      </c>
      <c r="AC36" s="373" t="s">
        <v>1099</v>
      </c>
      <c r="AD36" s="61" t="s">
        <v>1157</v>
      </c>
      <c r="AE36" s="101" t="s">
        <v>753</v>
      </c>
      <c r="AF36" s="114">
        <v>0.66</v>
      </c>
      <c r="AG36" s="370" t="s">
        <v>1191</v>
      </c>
      <c r="AH36" s="393" t="s">
        <v>1190</v>
      </c>
      <c r="AI36" s="540" t="s">
        <v>769</v>
      </c>
      <c r="AJ36" s="100"/>
      <c r="AK36" s="220"/>
      <c r="AL36" s="203"/>
      <c r="AM36" s="216"/>
      <c r="AN36" s="196"/>
      <c r="AO36" s="197"/>
      <c r="AP36" s="198"/>
      <c r="AQ36" s="204"/>
      <c r="AR36" s="200"/>
      <c r="AS36" s="177"/>
      <c r="AT36" s="220"/>
      <c r="AU36" s="221"/>
      <c r="AV36" s="106"/>
      <c r="AW36" s="179"/>
    </row>
    <row r="37" spans="1:49" s="180" customFormat="1" ht="164.25" customHeight="1" x14ac:dyDescent="0.2">
      <c r="A37" s="1182" t="s">
        <v>245</v>
      </c>
      <c r="B37" s="367">
        <v>28</v>
      </c>
      <c r="C37" s="399" t="s">
        <v>302</v>
      </c>
      <c r="D37" s="399" t="s">
        <v>244</v>
      </c>
      <c r="E37" s="369" t="s">
        <v>337</v>
      </c>
      <c r="F37" s="479" t="s">
        <v>263</v>
      </c>
      <c r="G37" s="560">
        <v>44958</v>
      </c>
      <c r="H37" s="269">
        <v>45230</v>
      </c>
      <c r="I37" s="400" t="s">
        <v>552</v>
      </c>
      <c r="J37" s="166">
        <v>0.33</v>
      </c>
      <c r="K37" s="376" t="s">
        <v>553</v>
      </c>
      <c r="L37" s="377" t="s">
        <v>1100</v>
      </c>
      <c r="M37" s="378">
        <v>45048</v>
      </c>
      <c r="N37" s="604" t="s">
        <v>174</v>
      </c>
      <c r="O37" s="379" t="s">
        <v>569</v>
      </c>
      <c r="P37" s="168">
        <v>45056</v>
      </c>
      <c r="Q37" s="101" t="s">
        <v>753</v>
      </c>
      <c r="R37" s="375">
        <v>0.33</v>
      </c>
      <c r="S37" s="170" t="s">
        <v>786</v>
      </c>
      <c r="T37" s="379" t="s">
        <v>553</v>
      </c>
      <c r="U37" s="540" t="s">
        <v>769</v>
      </c>
      <c r="V37" s="850" t="s">
        <v>919</v>
      </c>
      <c r="W37" s="851">
        <v>0.66</v>
      </c>
      <c r="X37" s="828" t="s">
        <v>920</v>
      </c>
      <c r="Y37" s="838" t="s">
        <v>263</v>
      </c>
      <c r="Z37" s="168">
        <v>45173</v>
      </c>
      <c r="AA37" s="823" t="s">
        <v>174</v>
      </c>
      <c r="AB37" s="166">
        <v>0.66</v>
      </c>
      <c r="AC37" s="373" t="s">
        <v>921</v>
      </c>
      <c r="AD37" s="61" t="s">
        <v>1157</v>
      </c>
      <c r="AE37" s="101" t="s">
        <v>753</v>
      </c>
      <c r="AF37" s="114">
        <v>0.66</v>
      </c>
      <c r="AG37" s="170" t="s">
        <v>1192</v>
      </c>
      <c r="AH37" s="379" t="s">
        <v>920</v>
      </c>
      <c r="AI37" s="540" t="s">
        <v>769</v>
      </c>
      <c r="AJ37" s="201"/>
      <c r="AK37" s="173"/>
      <c r="AL37" s="203"/>
      <c r="AM37" s="107"/>
      <c r="AN37" s="196"/>
      <c r="AO37" s="197"/>
      <c r="AP37" s="222"/>
      <c r="AQ37" s="475"/>
      <c r="AR37" s="200"/>
      <c r="AS37" s="177"/>
      <c r="AT37" s="220"/>
      <c r="AU37" s="106"/>
      <c r="AV37" s="106"/>
      <c r="AW37" s="207"/>
    </row>
    <row r="38" spans="1:49" s="180" customFormat="1" ht="164.25" customHeight="1" x14ac:dyDescent="0.2">
      <c r="A38" s="1183"/>
      <c r="B38" s="367">
        <v>29</v>
      </c>
      <c r="C38" s="576" t="s">
        <v>459</v>
      </c>
      <c r="D38" s="531" t="s">
        <v>460</v>
      </c>
      <c r="E38" s="48" t="s">
        <v>461</v>
      </c>
      <c r="F38" s="577" t="s">
        <v>263</v>
      </c>
      <c r="G38" s="552">
        <v>44958</v>
      </c>
      <c r="H38" s="463">
        <v>45076</v>
      </c>
      <c r="I38" s="620" t="s">
        <v>702</v>
      </c>
      <c r="J38" s="375">
        <v>1</v>
      </c>
      <c r="K38" s="376" t="s">
        <v>741</v>
      </c>
      <c r="L38" s="381" t="s">
        <v>263</v>
      </c>
      <c r="M38" s="378">
        <v>45051</v>
      </c>
      <c r="N38" s="604" t="s">
        <v>554</v>
      </c>
      <c r="O38" s="379" t="s">
        <v>1101</v>
      </c>
      <c r="P38" s="168">
        <v>45056</v>
      </c>
      <c r="Q38" s="101" t="s">
        <v>753</v>
      </c>
      <c r="R38" s="375">
        <v>1</v>
      </c>
      <c r="S38" s="170" t="s">
        <v>787</v>
      </c>
      <c r="T38" s="379" t="s">
        <v>788</v>
      </c>
      <c r="U38" s="540" t="s">
        <v>175</v>
      </c>
      <c r="V38" s="838" t="s">
        <v>887</v>
      </c>
      <c r="W38" s="821">
        <v>1</v>
      </c>
      <c r="X38" s="838" t="s">
        <v>263</v>
      </c>
      <c r="Y38" s="838" t="s">
        <v>263</v>
      </c>
      <c r="Z38" s="168">
        <v>45173</v>
      </c>
      <c r="AA38" s="540" t="s">
        <v>175</v>
      </c>
      <c r="AB38" s="286">
        <v>1</v>
      </c>
      <c r="AC38" s="819" t="s">
        <v>890</v>
      </c>
      <c r="AD38" s="61" t="s">
        <v>1157</v>
      </c>
      <c r="AE38" s="59" t="s">
        <v>263</v>
      </c>
      <c r="AF38" s="66">
        <v>1</v>
      </c>
      <c r="AG38" s="59" t="s">
        <v>1156</v>
      </c>
      <c r="AH38" s="59" t="s">
        <v>263</v>
      </c>
      <c r="AI38" s="60" t="s">
        <v>175</v>
      </c>
      <c r="AJ38" s="172"/>
      <c r="AK38" s="173"/>
      <c r="AL38" s="174"/>
      <c r="AM38" s="175"/>
      <c r="AN38" s="176"/>
      <c r="AO38" s="197"/>
      <c r="AP38" s="198"/>
      <c r="AQ38" s="178"/>
      <c r="AR38" s="176"/>
      <c r="AS38" s="177"/>
      <c r="AT38" s="166"/>
      <c r="AU38" s="177"/>
      <c r="AV38" s="177"/>
      <c r="AW38" s="179"/>
    </row>
    <row r="39" spans="1:49" s="180" customFormat="1" ht="330" customHeight="1" thickBot="1" x14ac:dyDescent="0.25">
      <c r="A39" s="1184"/>
      <c r="B39" s="367">
        <v>30</v>
      </c>
      <c r="C39" s="578" t="s">
        <v>194</v>
      </c>
      <c r="D39" s="578" t="s">
        <v>303</v>
      </c>
      <c r="E39" s="617" t="s">
        <v>337</v>
      </c>
      <c r="F39" s="579" t="s">
        <v>345</v>
      </c>
      <c r="G39" s="580">
        <v>44958</v>
      </c>
      <c r="H39" s="581">
        <v>45282</v>
      </c>
      <c r="I39" s="607" t="s">
        <v>571</v>
      </c>
      <c r="J39" s="402">
        <v>1</v>
      </c>
      <c r="K39" s="608" t="s">
        <v>572</v>
      </c>
      <c r="L39" s="376" t="s">
        <v>263</v>
      </c>
      <c r="M39" s="378">
        <v>45050</v>
      </c>
      <c r="N39" s="604" t="s">
        <v>554</v>
      </c>
      <c r="O39" s="379" t="s">
        <v>573</v>
      </c>
      <c r="P39" s="168">
        <v>45056</v>
      </c>
      <c r="Q39" s="101" t="s">
        <v>753</v>
      </c>
      <c r="R39" s="402">
        <v>1</v>
      </c>
      <c r="S39" s="170" t="s">
        <v>789</v>
      </c>
      <c r="T39" s="608" t="s">
        <v>572</v>
      </c>
      <c r="U39" s="540" t="s">
        <v>175</v>
      </c>
      <c r="V39" s="168" t="s">
        <v>890</v>
      </c>
      <c r="W39" s="166">
        <v>1</v>
      </c>
      <c r="X39" s="101" t="s">
        <v>263</v>
      </c>
      <c r="Y39" s="838" t="s">
        <v>263</v>
      </c>
      <c r="Z39" s="168">
        <v>45173</v>
      </c>
      <c r="AA39" s="540" t="s">
        <v>175</v>
      </c>
      <c r="AB39" s="286">
        <v>1</v>
      </c>
      <c r="AC39" s="819" t="s">
        <v>890</v>
      </c>
      <c r="AD39" s="61" t="s">
        <v>1157</v>
      </c>
      <c r="AE39" s="59" t="s">
        <v>263</v>
      </c>
      <c r="AF39" s="66">
        <v>1</v>
      </c>
      <c r="AG39" s="59" t="s">
        <v>1156</v>
      </c>
      <c r="AH39" s="59" t="s">
        <v>263</v>
      </c>
      <c r="AI39" s="60" t="s">
        <v>175</v>
      </c>
      <c r="AJ39" s="223"/>
      <c r="AK39" s="293"/>
      <c r="AL39" s="225"/>
      <c r="AM39" s="292"/>
      <c r="AN39" s="226"/>
      <c r="AO39" s="227"/>
      <c r="AP39" s="224"/>
      <c r="AQ39" s="228"/>
      <c r="AR39" s="229"/>
      <c r="AS39" s="227"/>
      <c r="AT39" s="230"/>
      <c r="AU39" s="231"/>
      <c r="AV39" s="227"/>
      <c r="AW39" s="232"/>
    </row>
    <row r="40" spans="1:49" x14ac:dyDescent="0.2">
      <c r="R40" s="802">
        <f>+AVERAGE(R10:R39)</f>
        <v>0.4477666666666667</v>
      </c>
    </row>
    <row r="44" spans="1:49" x14ac:dyDescent="0.2">
      <c r="AG44" s="1408"/>
    </row>
  </sheetData>
  <autoFilter ref="A9:BA40" xr:uid="{00000000-0001-0000-0800-000000000000}"/>
  <mergeCells count="95">
    <mergeCell ref="A37:A39"/>
    <mergeCell ref="A33:A36"/>
    <mergeCell ref="A21:A32"/>
    <mergeCell ref="A10:A20"/>
    <mergeCell ref="A5:E5"/>
    <mergeCell ref="C7:C9"/>
    <mergeCell ref="D7:D9"/>
    <mergeCell ref="E7:E9"/>
    <mergeCell ref="A6:H6"/>
    <mergeCell ref="A7:A9"/>
    <mergeCell ref="B7:B9"/>
    <mergeCell ref="H7:H9"/>
    <mergeCell ref="F7:F9"/>
    <mergeCell ref="G7:G9"/>
    <mergeCell ref="V6:AI6"/>
    <mergeCell ref="V7:Y7"/>
    <mergeCell ref="Z7:AC7"/>
    <mergeCell ref="AD7:AI7"/>
    <mergeCell ref="AE8:AE9"/>
    <mergeCell ref="AG8:AG9"/>
    <mergeCell ref="AA8:AA9"/>
    <mergeCell ref="AC8:AC9"/>
    <mergeCell ref="AD8:AD9"/>
    <mergeCell ref="AF8:AF9"/>
    <mergeCell ref="AI8:AI9"/>
    <mergeCell ref="M7:O7"/>
    <mergeCell ref="AB8:AB9"/>
    <mergeCell ref="W8:W9"/>
    <mergeCell ref="X8:X9"/>
    <mergeCell ref="AH8:AH9"/>
    <mergeCell ref="Y8:Y9"/>
    <mergeCell ref="Z8:Z9"/>
    <mergeCell ref="V8:V9"/>
    <mergeCell ref="P7:U7"/>
    <mergeCell ref="N8:N9"/>
    <mergeCell ref="O8:O9"/>
    <mergeCell ref="P8:P9"/>
    <mergeCell ref="Q8:Q9"/>
    <mergeCell ref="R8:R9"/>
    <mergeCell ref="S8:S9"/>
    <mergeCell ref="T8:T9"/>
    <mergeCell ref="AM8:AM9"/>
    <mergeCell ref="AN8:AN9"/>
    <mergeCell ref="AU8:AU9"/>
    <mergeCell ref="AS8:AS9"/>
    <mergeCell ref="AT8:AT9"/>
    <mergeCell ref="AO8:AO9"/>
    <mergeCell ref="AP8:AP9"/>
    <mergeCell ref="AQ8:AQ9"/>
    <mergeCell ref="AR8:AR9"/>
    <mergeCell ref="V1:V5"/>
    <mergeCell ref="AU1:AW1"/>
    <mergeCell ref="U8:U9"/>
    <mergeCell ref="I6:U6"/>
    <mergeCell ref="P1:T3"/>
    <mergeCell ref="P4:U4"/>
    <mergeCell ref="P5:T5"/>
    <mergeCell ref="I1:N3"/>
    <mergeCell ref="I5:M5"/>
    <mergeCell ref="I7:L7"/>
    <mergeCell ref="I8:I9"/>
    <mergeCell ref="J8:J9"/>
    <mergeCell ref="K8:K9"/>
    <mergeCell ref="L8:L9"/>
    <mergeCell ref="M8:M9"/>
    <mergeCell ref="AJ8:AJ9"/>
    <mergeCell ref="W1:AF3"/>
    <mergeCell ref="W4:AF4"/>
    <mergeCell ref="W5:AF5"/>
    <mergeCell ref="AG5:AI5"/>
    <mergeCell ref="AG4:AI4"/>
    <mergeCell ref="AG1:AI1"/>
    <mergeCell ref="AG2:AI2"/>
    <mergeCell ref="AG3:AI3"/>
    <mergeCell ref="A1:G3"/>
    <mergeCell ref="N5:O5"/>
    <mergeCell ref="I4:O4"/>
    <mergeCell ref="A4:H4"/>
    <mergeCell ref="F5:H5"/>
    <mergeCell ref="AU5:AW5"/>
    <mergeCell ref="AV8:AV9"/>
    <mergeCell ref="AW8:AW9"/>
    <mergeCell ref="AJ1:AJ5"/>
    <mergeCell ref="AK1:AT3"/>
    <mergeCell ref="AK5:AT5"/>
    <mergeCell ref="AJ7:AM7"/>
    <mergeCell ref="AJ6:AW6"/>
    <mergeCell ref="AN7:AQ7"/>
    <mergeCell ref="AR7:AW7"/>
    <mergeCell ref="AU2:AW2"/>
    <mergeCell ref="AU3:AW3"/>
    <mergeCell ref="AK4:AT4"/>
    <mergeCell ref="AU4:AW4"/>
    <mergeCell ref="AK8:AK9"/>
    <mergeCell ref="AL8:AL9"/>
  </mergeCells>
  <phoneticPr fontId="22" type="noConversion"/>
  <conditionalFormatting sqref="G27">
    <cfRule type="timePeriod" dxfId="4" priority="2" timePeriod="lastWeek">
      <formula>AND(TODAY()-ROUNDDOWN(G27,0)&gt;=(WEEKDAY(TODAY())),TODAY()-ROUNDDOWN(G27,0)&lt;(WEEKDAY(TODAY())+7))</formula>
    </cfRule>
  </conditionalFormatting>
  <conditionalFormatting sqref="H27">
    <cfRule type="timePeriod" dxfId="3" priority="1" timePeriod="lastWeek">
      <formula>AND(TODAY()-ROUNDDOWN(H27,0)&gt;=(WEEKDAY(TODAY())),TODAY()-ROUNDDOWN(H27,0)&lt;(WEEKDAY(TODAY())+7))</formula>
    </cfRule>
  </conditionalFormatting>
  <dataValidations count="4">
    <dataValidation type="list" allowBlank="1" showInputMessage="1" showErrorMessage="1" sqref="AI8 U8 N8 AA8 AW15:AW20 AW8 AO8" xr:uid="{00000000-0002-0000-0800-000000000000}">
      <formula1>#REF!</formula1>
    </dataValidation>
    <dataValidation type="list" allowBlank="1" showInputMessage="1" showErrorMessage="1" sqref="AW32 AI10:AI13 AW36 AW28 AI34:AI35 AI21:AI23 AW10:AW13 AW21:AW23 AW34 AW38 AI38:AI39" xr:uid="{00000000-0002-0000-0800-000001000000}">
      <formula1>$A$22:$A$25</formula1>
    </dataValidation>
    <dataValidation type="list" allowBlank="1" showInputMessage="1" showErrorMessage="1" sqref="N10:N39" xr:uid="{00000000-0002-0000-0800-000002000000}">
      <formula1>$BA$10:$BA$13</formula1>
    </dataValidation>
    <dataValidation type="list" allowBlank="1" showErrorMessage="1" sqref="AA14:AA20 AA27:AA33 AA36:AA37" xr:uid="{CDD032A0-77F4-4E34-9494-CC3174EF792B}">
      <formula1>$BA$10:$BA$13</formula1>
    </dataValidation>
  </dataValidations>
  <hyperlinks>
    <hyperlink ref="K16" r:id="rId1" xr:uid="{00000000-0004-0000-0800-000000000000}"/>
    <hyperlink ref="K39" r:id="rId2" xr:uid="{00000000-0004-0000-0800-000001000000}"/>
    <hyperlink ref="T11" r:id="rId3" location="plan-institucional-de-participaci-n-ciudadana" xr:uid="{00000000-0004-0000-0800-000002000000}"/>
    <hyperlink ref="T13" r:id="rId4" xr:uid="{00000000-0004-0000-0800-000003000000}"/>
    <hyperlink ref="T39" r:id="rId5" xr:uid="{00000000-0004-0000-0800-000004000000}"/>
    <hyperlink ref="AH15" r:id="rId6" xr:uid="{1BC11353-C072-4240-91BB-64227C301F11}"/>
  </hyperlinks>
  <pageMargins left="0.7" right="0.7" top="0.75" bottom="0.75" header="0.3" footer="0.3"/>
  <pageSetup scale="28" orientation="portrait" horizontalDpi="4294967293" verticalDpi="300" r:id="rId7"/>
  <colBreaks count="1" manualBreakCount="1">
    <brk id="21" max="1048575" man="1"/>
  </colBreaks>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7" tint="-0.499984740745262"/>
  </sheetPr>
  <dimension ref="A1:BD39"/>
  <sheetViews>
    <sheetView topLeftCell="Z19" zoomScale="77" zoomScaleNormal="77" workbookViewId="0">
      <selection activeCell="B13" sqref="B13"/>
    </sheetView>
  </sheetViews>
  <sheetFormatPr baseColWidth="10" defaultColWidth="11.42578125" defaultRowHeight="12.75" outlineLevelCol="1" x14ac:dyDescent="0.2"/>
  <cols>
    <col min="1" max="1" width="33.140625" style="164" customWidth="1"/>
    <col min="2" max="2" width="20.28515625" style="233" customWidth="1"/>
    <col min="3" max="3" width="37.140625" style="164" customWidth="1"/>
    <col min="4" max="4" width="38.85546875" style="164" customWidth="1"/>
    <col min="5" max="5" width="27.140625" style="164" customWidth="1"/>
    <col min="6" max="6" width="34.85546875" style="164" hidden="1" customWidth="1"/>
    <col min="7" max="8" width="24.140625" style="164" hidden="1" customWidth="1"/>
    <col min="9" max="15" width="48.85546875" style="164" hidden="1" customWidth="1"/>
    <col min="16" max="17" width="31.85546875" style="164" hidden="1" customWidth="1"/>
    <col min="18" max="18" width="31.85546875" style="164" hidden="1" customWidth="1" outlineLevel="1"/>
    <col min="19" max="21" width="48.85546875" style="164" hidden="1" customWidth="1" outlineLevel="1"/>
    <col min="22" max="22" width="54.28515625" style="164" customWidth="1" collapsed="1"/>
    <col min="23" max="23" width="19.5703125" style="164" customWidth="1"/>
    <col min="24" max="24" width="72" style="164" customWidth="1"/>
    <col min="25" max="25" width="62.28515625" style="164" customWidth="1"/>
    <col min="26" max="27" width="23.85546875" style="258" customWidth="1"/>
    <col min="28" max="28" width="23.85546875" style="164" customWidth="1"/>
    <col min="29" max="29" width="62.5703125" style="164" customWidth="1"/>
    <col min="30" max="31" width="21.7109375" style="164" customWidth="1"/>
    <col min="32" max="32" width="19.5703125" style="164" customWidth="1"/>
    <col min="33" max="33" width="44.5703125" style="164" customWidth="1"/>
    <col min="34" max="34" width="40.7109375" style="164" customWidth="1"/>
    <col min="35" max="35" width="29.85546875" style="233" customWidth="1"/>
    <col min="36" max="36" width="51.140625" style="164" hidden="1" customWidth="1"/>
    <col min="37" max="37" width="11.42578125" style="164" hidden="1" customWidth="1"/>
    <col min="38" max="38" width="39.28515625" style="164" hidden="1" customWidth="1"/>
    <col min="39" max="39" width="95.28515625" style="164" hidden="1" customWidth="1"/>
    <col min="40" max="40" width="25.140625" style="164" hidden="1" customWidth="1"/>
    <col min="41" max="41" width="25.42578125" style="164" hidden="1" customWidth="1"/>
    <col min="42" max="42" width="22.85546875" style="164" hidden="1" customWidth="1"/>
    <col min="43" max="43" width="48.5703125" style="164" hidden="1" customWidth="1"/>
    <col min="44" max="44" width="27.85546875" style="164" hidden="1" customWidth="1"/>
    <col min="45" max="45" width="19.7109375" style="164" hidden="1" customWidth="1"/>
    <col min="46" max="46" width="11.42578125" style="164" hidden="1" customWidth="1"/>
    <col min="47" max="47" width="34.5703125" style="164" hidden="1" customWidth="1"/>
    <col min="48" max="48" width="26.85546875" style="164" hidden="1" customWidth="1"/>
    <col min="49" max="49" width="33.85546875" style="164" hidden="1" customWidth="1"/>
    <col min="50" max="55" width="11.42578125" style="164" customWidth="1"/>
    <col min="56" max="56" width="44.28515625" style="164" customWidth="1"/>
    <col min="57" max="16384" width="11.42578125" style="164"/>
  </cols>
  <sheetData>
    <row r="1" spans="1:54" ht="31.5" customHeight="1" x14ac:dyDescent="0.2">
      <c r="A1" s="1109" t="s">
        <v>192</v>
      </c>
      <c r="B1" s="1110"/>
      <c r="C1" s="1110"/>
      <c r="D1" s="1110"/>
      <c r="E1" s="1110"/>
      <c r="F1" s="1111"/>
      <c r="G1" s="294"/>
      <c r="H1" s="403" t="s">
        <v>372</v>
      </c>
      <c r="I1" s="404"/>
      <c r="J1" s="405"/>
      <c r="K1" s="1217" t="s">
        <v>145</v>
      </c>
      <c r="L1" s="1146"/>
      <c r="M1" s="1146"/>
      <c r="N1" s="1146"/>
      <c r="O1" s="1146"/>
      <c r="P1" s="1146"/>
      <c r="Q1" s="1146"/>
      <c r="R1" s="1146"/>
      <c r="S1" s="1146"/>
      <c r="T1" s="1147"/>
      <c r="U1" s="406" t="s">
        <v>144</v>
      </c>
      <c r="V1" s="1109" t="s">
        <v>192</v>
      </c>
      <c r="W1" s="1110"/>
      <c r="X1" s="1110"/>
      <c r="Y1" s="1110"/>
      <c r="Z1" s="1110"/>
      <c r="AA1" s="1110"/>
      <c r="AB1" s="1110"/>
      <c r="AC1" s="1110"/>
      <c r="AD1" s="1110"/>
      <c r="AE1" s="1110"/>
      <c r="AF1" s="1110"/>
      <c r="AG1" s="1111"/>
      <c r="AH1" s="1213" t="s">
        <v>144</v>
      </c>
      <c r="AI1" s="1214"/>
      <c r="AJ1" s="1218" t="s">
        <v>192</v>
      </c>
      <c r="AK1" s="1086"/>
      <c r="AL1" s="1086"/>
      <c r="AM1" s="1086"/>
      <c r="AN1" s="1086"/>
      <c r="AO1" s="1086"/>
      <c r="AP1" s="1086"/>
      <c r="AQ1" s="1086"/>
      <c r="AR1" s="1086"/>
      <c r="AS1" s="1086"/>
      <c r="AT1" s="1086"/>
      <c r="AU1" s="1087"/>
      <c r="AV1" s="1220" t="s">
        <v>144</v>
      </c>
      <c r="AW1" s="1221"/>
    </row>
    <row r="2" spans="1:54" ht="39" customHeight="1" x14ac:dyDescent="0.2">
      <c r="A2" s="1109"/>
      <c r="B2" s="1110"/>
      <c r="C2" s="1110"/>
      <c r="D2" s="1110"/>
      <c r="E2" s="1110"/>
      <c r="F2" s="1111"/>
      <c r="G2" s="294"/>
      <c r="H2" s="407" t="s">
        <v>371</v>
      </c>
      <c r="I2" s="408"/>
      <c r="J2" s="409"/>
      <c r="K2" s="1124"/>
      <c r="L2" s="1110"/>
      <c r="M2" s="1110"/>
      <c r="N2" s="1110"/>
      <c r="O2" s="1110"/>
      <c r="P2" s="1110"/>
      <c r="Q2" s="1110"/>
      <c r="R2" s="1110"/>
      <c r="S2" s="1110"/>
      <c r="T2" s="1111"/>
      <c r="U2" s="410" t="s">
        <v>189</v>
      </c>
      <c r="V2" s="1109"/>
      <c r="W2" s="1110"/>
      <c r="X2" s="1110"/>
      <c r="Y2" s="1110"/>
      <c r="Z2" s="1110"/>
      <c r="AA2" s="1110"/>
      <c r="AB2" s="1110"/>
      <c r="AC2" s="1110"/>
      <c r="AD2" s="1110"/>
      <c r="AE2" s="1110"/>
      <c r="AF2" s="1110"/>
      <c r="AG2" s="1111"/>
      <c r="AH2" s="1215" t="s">
        <v>339</v>
      </c>
      <c r="AI2" s="1216"/>
      <c r="AJ2" s="1218"/>
      <c r="AK2" s="1086"/>
      <c r="AL2" s="1086"/>
      <c r="AM2" s="1086"/>
      <c r="AN2" s="1086"/>
      <c r="AO2" s="1086"/>
      <c r="AP2" s="1086"/>
      <c r="AQ2" s="1086"/>
      <c r="AR2" s="1086"/>
      <c r="AS2" s="1086"/>
      <c r="AT2" s="1086"/>
      <c r="AU2" s="1087"/>
      <c r="AV2" s="1222" t="s">
        <v>339</v>
      </c>
      <c r="AW2" s="1223"/>
    </row>
    <row r="3" spans="1:54" ht="43.5" customHeight="1" x14ac:dyDescent="0.2">
      <c r="A3" s="1112"/>
      <c r="B3" s="1113"/>
      <c r="C3" s="1113"/>
      <c r="D3" s="1113"/>
      <c r="E3" s="1113"/>
      <c r="F3" s="1114"/>
      <c r="G3" s="295"/>
      <c r="H3" s="407" t="s">
        <v>338</v>
      </c>
      <c r="I3" s="411"/>
      <c r="J3" s="412"/>
      <c r="K3" s="1125"/>
      <c r="L3" s="1113"/>
      <c r="M3" s="1113"/>
      <c r="N3" s="1113"/>
      <c r="O3" s="1113"/>
      <c r="P3" s="1113"/>
      <c r="Q3" s="1113"/>
      <c r="R3" s="1113"/>
      <c r="S3" s="1113"/>
      <c r="T3" s="1114"/>
      <c r="U3" s="410" t="s">
        <v>190</v>
      </c>
      <c r="V3" s="1112"/>
      <c r="W3" s="1113"/>
      <c r="X3" s="1113"/>
      <c r="Y3" s="1113"/>
      <c r="Z3" s="1113"/>
      <c r="AA3" s="1113"/>
      <c r="AB3" s="1113"/>
      <c r="AC3" s="1113"/>
      <c r="AD3" s="1113"/>
      <c r="AE3" s="1113"/>
      <c r="AF3" s="1113"/>
      <c r="AG3" s="1114"/>
      <c r="AH3" s="1215" t="s">
        <v>338</v>
      </c>
      <c r="AI3" s="1216"/>
      <c r="AJ3" s="1219"/>
      <c r="AK3" s="1089"/>
      <c r="AL3" s="1089"/>
      <c r="AM3" s="1089"/>
      <c r="AN3" s="1089"/>
      <c r="AO3" s="1089"/>
      <c r="AP3" s="1089"/>
      <c r="AQ3" s="1089"/>
      <c r="AR3" s="1089"/>
      <c r="AS3" s="1089"/>
      <c r="AT3" s="1089"/>
      <c r="AU3" s="1090"/>
      <c r="AV3" s="1222" t="s">
        <v>338</v>
      </c>
      <c r="AW3" s="1223"/>
    </row>
    <row r="4" spans="1:54" ht="33" customHeight="1" x14ac:dyDescent="0.2">
      <c r="A4" s="1117" t="s">
        <v>141</v>
      </c>
      <c r="B4" s="1118"/>
      <c r="C4" s="1118"/>
      <c r="D4" s="1118"/>
      <c r="E4" s="1118"/>
      <c r="F4" s="1118"/>
      <c r="G4" s="1118"/>
      <c r="H4" s="1118"/>
      <c r="I4" s="1117" t="s">
        <v>141</v>
      </c>
      <c r="J4" s="1118"/>
      <c r="K4" s="1118"/>
      <c r="L4" s="1118"/>
      <c r="M4" s="1118"/>
      <c r="N4" s="1118"/>
      <c r="O4" s="1118"/>
      <c r="P4" s="1118"/>
      <c r="Q4" s="1118"/>
      <c r="R4" s="1118"/>
      <c r="S4" s="1118"/>
      <c r="T4" s="1118"/>
      <c r="U4" s="1119"/>
      <c r="V4" s="1117" t="s">
        <v>376</v>
      </c>
      <c r="W4" s="1118"/>
      <c r="X4" s="1118"/>
      <c r="Y4" s="1118"/>
      <c r="Z4" s="1118"/>
      <c r="AA4" s="1118"/>
      <c r="AB4" s="1118"/>
      <c r="AC4" s="1118"/>
      <c r="AD4" s="1118"/>
      <c r="AE4" s="1118"/>
      <c r="AF4" s="1118"/>
      <c r="AG4" s="1118"/>
      <c r="AH4" s="1118"/>
      <c r="AI4" s="1118"/>
      <c r="AJ4" s="1201" t="s">
        <v>376</v>
      </c>
      <c r="AK4" s="1077"/>
      <c r="AL4" s="1077"/>
      <c r="AM4" s="1077"/>
      <c r="AN4" s="1077"/>
      <c r="AO4" s="1077"/>
      <c r="AP4" s="1077"/>
      <c r="AQ4" s="1077"/>
      <c r="AR4" s="1077"/>
      <c r="AS4" s="1077"/>
      <c r="AT4" s="1077"/>
      <c r="AU4" s="1077"/>
      <c r="AV4" s="1077"/>
      <c r="AW4" s="1077"/>
    </row>
    <row r="5" spans="1:54" ht="33" customHeight="1" thickBot="1" x14ac:dyDescent="0.25">
      <c r="A5" s="413" t="s">
        <v>193</v>
      </c>
      <c r="B5" s="414"/>
      <c r="C5" s="415"/>
      <c r="D5" s="415"/>
      <c r="E5" s="415"/>
      <c r="F5" s="1241" t="s">
        <v>494</v>
      </c>
      <c r="G5" s="1242"/>
      <c r="H5" s="1243"/>
      <c r="I5" s="419" t="s">
        <v>373</v>
      </c>
      <c r="J5" s="420"/>
      <c r="K5" s="420"/>
      <c r="L5" s="420"/>
      <c r="M5" s="420"/>
      <c r="N5" s="420"/>
      <c r="O5" s="420"/>
      <c r="P5" s="420"/>
      <c r="Q5" s="416"/>
      <c r="R5" s="418"/>
      <c r="S5" s="416" t="s">
        <v>374</v>
      </c>
      <c r="T5" s="417"/>
      <c r="U5" s="421"/>
      <c r="V5" s="1244" t="s">
        <v>375</v>
      </c>
      <c r="W5" s="1242"/>
      <c r="X5" s="1242"/>
      <c r="Y5" s="1242"/>
      <c r="Z5" s="1242"/>
      <c r="AA5" s="1242"/>
      <c r="AB5" s="1242"/>
      <c r="AC5" s="1242"/>
      <c r="AD5" s="1242"/>
      <c r="AE5" s="1243"/>
      <c r="AF5" s="1236" t="s">
        <v>368</v>
      </c>
      <c r="AG5" s="1236"/>
      <c r="AH5" s="1236"/>
      <c r="AI5" s="1236"/>
      <c r="AJ5" s="1202" t="s">
        <v>375</v>
      </c>
      <c r="AK5" s="1203"/>
      <c r="AL5" s="1203"/>
      <c r="AM5" s="1203"/>
      <c r="AN5" s="1203"/>
      <c r="AO5" s="1203"/>
      <c r="AP5" s="1203"/>
      <c r="AQ5" s="1203"/>
      <c r="AR5" s="1203"/>
      <c r="AS5" s="1204"/>
      <c r="AT5" s="1205" t="s">
        <v>368</v>
      </c>
      <c r="AU5" s="1205"/>
      <c r="AV5" s="1205"/>
      <c r="AW5" s="1205"/>
    </row>
    <row r="6" spans="1:54" ht="37.5" customHeight="1" thickBot="1" x14ac:dyDescent="0.25">
      <c r="A6" s="1234" t="s">
        <v>155</v>
      </c>
      <c r="B6" s="1235"/>
      <c r="C6" s="1235"/>
      <c r="D6" s="1235"/>
      <c r="E6" s="1235"/>
      <c r="F6" s="1235"/>
      <c r="G6" s="1235"/>
      <c r="H6" s="1235"/>
      <c r="I6" s="1245" t="s">
        <v>155</v>
      </c>
      <c r="J6" s="1246"/>
      <c r="K6" s="1246"/>
      <c r="L6" s="1246"/>
      <c r="M6" s="1246"/>
      <c r="N6" s="1246"/>
      <c r="O6" s="1246"/>
      <c r="P6" s="1246"/>
      <c r="Q6" s="1246"/>
      <c r="R6" s="1246"/>
      <c r="S6" s="1246"/>
      <c r="T6" s="1246"/>
      <c r="U6" s="1247"/>
      <c r="V6" s="1237" t="s">
        <v>155</v>
      </c>
      <c r="W6" s="1238"/>
      <c r="X6" s="1238"/>
      <c r="Y6" s="1238"/>
      <c r="Z6" s="1238"/>
      <c r="AA6" s="1238"/>
      <c r="AB6" s="1238"/>
      <c r="AC6" s="1238"/>
      <c r="AD6" s="1238"/>
      <c r="AE6" s="1238"/>
      <c r="AF6" s="1239"/>
      <c r="AG6" s="1239"/>
      <c r="AH6" s="1239"/>
      <c r="AI6" s="1240"/>
      <c r="AJ6" s="1206" t="s">
        <v>155</v>
      </c>
      <c r="AK6" s="1207"/>
      <c r="AL6" s="1207"/>
      <c r="AM6" s="1207"/>
      <c r="AN6" s="1207"/>
      <c r="AO6" s="1207"/>
      <c r="AP6" s="1207"/>
      <c r="AQ6" s="1207"/>
      <c r="AR6" s="1207"/>
      <c r="AS6" s="1207"/>
      <c r="AT6" s="1208"/>
      <c r="AU6" s="1208"/>
      <c r="AV6" s="1208"/>
      <c r="AW6" s="1209"/>
    </row>
    <row r="7" spans="1:54" ht="62.25" customHeight="1" x14ac:dyDescent="0.2">
      <c r="A7" s="1227" t="s">
        <v>143</v>
      </c>
      <c r="B7" s="1229" t="s">
        <v>123</v>
      </c>
      <c r="C7" s="1229" t="s">
        <v>252</v>
      </c>
      <c r="D7" s="1229" t="s">
        <v>250</v>
      </c>
      <c r="E7" s="1229" t="s">
        <v>125</v>
      </c>
      <c r="F7" s="1229" t="s">
        <v>233</v>
      </c>
      <c r="G7" s="1229" t="s">
        <v>126</v>
      </c>
      <c r="H7" s="1231" t="s">
        <v>365</v>
      </c>
      <c r="I7" s="1150" t="s">
        <v>179</v>
      </c>
      <c r="J7" s="1151"/>
      <c r="K7" s="1151"/>
      <c r="L7" s="1177"/>
      <c r="M7" s="1163" t="s">
        <v>166</v>
      </c>
      <c r="N7" s="1164"/>
      <c r="O7" s="1165"/>
      <c r="P7" s="1169" t="s">
        <v>167</v>
      </c>
      <c r="Q7" s="1170"/>
      <c r="R7" s="1170"/>
      <c r="S7" s="1170"/>
      <c r="T7" s="1170"/>
      <c r="U7" s="1171"/>
      <c r="V7" s="1150" t="s">
        <v>182</v>
      </c>
      <c r="W7" s="1151"/>
      <c r="X7" s="1151"/>
      <c r="Y7" s="1177"/>
      <c r="Z7" s="1163" t="s">
        <v>183</v>
      </c>
      <c r="AA7" s="1164"/>
      <c r="AB7" s="1164"/>
      <c r="AC7" s="1226"/>
      <c r="AD7" s="1169" t="s">
        <v>184</v>
      </c>
      <c r="AE7" s="1170"/>
      <c r="AF7" s="1170"/>
      <c r="AG7" s="1170"/>
      <c r="AH7" s="1170"/>
      <c r="AI7" s="1180"/>
      <c r="AJ7" s="1091" t="s">
        <v>185</v>
      </c>
      <c r="AK7" s="1092"/>
      <c r="AL7" s="1092"/>
      <c r="AM7" s="1093"/>
      <c r="AN7" s="1210" t="s">
        <v>186</v>
      </c>
      <c r="AO7" s="1211"/>
      <c r="AP7" s="1211"/>
      <c r="AQ7" s="1212"/>
      <c r="AR7" s="1099" t="s">
        <v>187</v>
      </c>
      <c r="AS7" s="1100"/>
      <c r="AT7" s="1100"/>
      <c r="AU7" s="1100"/>
      <c r="AV7" s="1100"/>
      <c r="AW7" s="1101"/>
    </row>
    <row r="8" spans="1:54" ht="61.5" customHeight="1" x14ac:dyDescent="0.2">
      <c r="A8" s="1228"/>
      <c r="B8" s="1230"/>
      <c r="C8" s="1230"/>
      <c r="D8" s="1230"/>
      <c r="E8" s="1230"/>
      <c r="F8" s="1230"/>
      <c r="G8" s="1230"/>
      <c r="H8" s="1232"/>
      <c r="I8" s="357" t="s">
        <v>161</v>
      </c>
      <c r="J8" s="358" t="s">
        <v>159</v>
      </c>
      <c r="K8" s="358" t="s">
        <v>162</v>
      </c>
      <c r="L8" s="365" t="s">
        <v>163</v>
      </c>
      <c r="M8" s="359" t="s">
        <v>164</v>
      </c>
      <c r="N8" s="360" t="s">
        <v>168</v>
      </c>
      <c r="O8" s="361" t="s">
        <v>165</v>
      </c>
      <c r="P8" s="362" t="s">
        <v>180</v>
      </c>
      <c r="Q8" s="363" t="s">
        <v>173</v>
      </c>
      <c r="R8" s="363" t="s">
        <v>169</v>
      </c>
      <c r="S8" s="363" t="s">
        <v>170</v>
      </c>
      <c r="T8" s="363" t="s">
        <v>171</v>
      </c>
      <c r="U8" s="364" t="s">
        <v>172</v>
      </c>
      <c r="V8" s="357" t="s">
        <v>161</v>
      </c>
      <c r="W8" s="358" t="s">
        <v>159</v>
      </c>
      <c r="X8" s="358" t="s">
        <v>162</v>
      </c>
      <c r="Y8" s="365" t="s">
        <v>163</v>
      </c>
      <c r="Z8" s="359" t="s">
        <v>164</v>
      </c>
      <c r="AA8" s="360" t="s">
        <v>168</v>
      </c>
      <c r="AB8" s="360" t="s">
        <v>367</v>
      </c>
      <c r="AC8" s="423" t="s">
        <v>165</v>
      </c>
      <c r="AD8" s="362" t="s">
        <v>180</v>
      </c>
      <c r="AE8" s="363" t="s">
        <v>173</v>
      </c>
      <c r="AF8" s="363" t="s">
        <v>169</v>
      </c>
      <c r="AG8" s="363" t="s">
        <v>170</v>
      </c>
      <c r="AH8" s="363" t="s">
        <v>171</v>
      </c>
      <c r="AI8" s="366" t="s">
        <v>172</v>
      </c>
      <c r="AJ8" s="148" t="s">
        <v>161</v>
      </c>
      <c r="AK8" s="149" t="s">
        <v>159</v>
      </c>
      <c r="AL8" s="149" t="s">
        <v>162</v>
      </c>
      <c r="AM8" s="150" t="s">
        <v>163</v>
      </c>
      <c r="AN8" s="143" t="s">
        <v>164</v>
      </c>
      <c r="AO8" s="144" t="s">
        <v>168</v>
      </c>
      <c r="AP8" s="144" t="s">
        <v>367</v>
      </c>
      <c r="AQ8" s="145" t="s">
        <v>165</v>
      </c>
      <c r="AR8" s="146" t="s">
        <v>180</v>
      </c>
      <c r="AS8" s="142" t="s">
        <v>173</v>
      </c>
      <c r="AT8" s="142" t="s">
        <v>169</v>
      </c>
      <c r="AU8" s="142" t="s">
        <v>170</v>
      </c>
      <c r="AV8" s="142" t="s">
        <v>171</v>
      </c>
      <c r="AW8" s="147" t="s">
        <v>172</v>
      </c>
    </row>
    <row r="9" spans="1:54" s="180" customFormat="1" ht="150" customHeight="1" x14ac:dyDescent="0.2">
      <c r="A9" s="1233" t="s">
        <v>127</v>
      </c>
      <c r="B9" s="369">
        <v>1</v>
      </c>
      <c r="C9" s="562" t="s">
        <v>278</v>
      </c>
      <c r="D9" s="495" t="s">
        <v>277</v>
      </c>
      <c r="E9" s="238" t="s">
        <v>335</v>
      </c>
      <c r="F9" s="369" t="s">
        <v>357</v>
      </c>
      <c r="G9" s="560">
        <v>44958</v>
      </c>
      <c r="H9" s="269">
        <v>45275</v>
      </c>
      <c r="I9" s="137" t="s">
        <v>667</v>
      </c>
      <c r="J9" s="382">
        <v>0</v>
      </c>
      <c r="K9" s="391" t="s">
        <v>263</v>
      </c>
      <c r="L9" s="391" t="s">
        <v>263</v>
      </c>
      <c r="M9" s="612">
        <v>45051</v>
      </c>
      <c r="N9" s="604" t="s">
        <v>174</v>
      </c>
      <c r="O9" s="600" t="s">
        <v>664</v>
      </c>
      <c r="P9" s="288">
        <v>45056</v>
      </c>
      <c r="Q9" s="214" t="s">
        <v>753</v>
      </c>
      <c r="R9" s="382">
        <v>0</v>
      </c>
      <c r="S9" s="787" t="s">
        <v>777</v>
      </c>
      <c r="T9" s="391" t="s">
        <v>664</v>
      </c>
      <c r="U9" s="540" t="s">
        <v>769</v>
      </c>
      <c r="V9" s="839" t="s">
        <v>960</v>
      </c>
      <c r="W9" s="890">
        <v>1</v>
      </c>
      <c r="X9" s="905" t="s">
        <v>961</v>
      </c>
      <c r="Y9" s="891" t="s">
        <v>263</v>
      </c>
      <c r="Z9" s="426">
        <v>45175</v>
      </c>
      <c r="AA9" s="540" t="s">
        <v>175</v>
      </c>
      <c r="AB9" s="166">
        <v>1</v>
      </c>
      <c r="AC9" s="169" t="s">
        <v>962</v>
      </c>
      <c r="AD9" s="61" t="s">
        <v>1157</v>
      </c>
      <c r="AE9" s="214" t="s">
        <v>753</v>
      </c>
      <c r="AF9" s="401">
        <v>1</v>
      </c>
      <c r="AG9" s="169" t="s">
        <v>1193</v>
      </c>
      <c r="AH9" s="479" t="s">
        <v>1194</v>
      </c>
      <c r="AI9" s="479" t="s">
        <v>175</v>
      </c>
      <c r="AJ9" s="457"/>
      <c r="AK9" s="382"/>
      <c r="AL9" s="383"/>
      <c r="AM9" s="245"/>
      <c r="AN9" s="235"/>
      <c r="AO9" s="236"/>
      <c r="AP9" s="222"/>
      <c r="AQ9" s="237"/>
      <c r="AR9" s="480"/>
      <c r="AS9" s="190"/>
      <c r="AT9" s="222"/>
      <c r="AU9" s="481"/>
      <c r="AV9" s="482"/>
      <c r="AW9" s="483"/>
      <c r="AX9" s="484"/>
      <c r="BB9" s="164"/>
    </row>
    <row r="10" spans="1:54" s="180" customFormat="1" ht="221.25" customHeight="1" x14ac:dyDescent="0.2">
      <c r="A10" s="1233"/>
      <c r="B10" s="369">
        <v>2</v>
      </c>
      <c r="C10" s="562" t="s">
        <v>278</v>
      </c>
      <c r="D10" s="495" t="s">
        <v>277</v>
      </c>
      <c r="E10" s="238" t="s">
        <v>332</v>
      </c>
      <c r="F10" s="369" t="s">
        <v>357</v>
      </c>
      <c r="G10" s="560">
        <v>44958</v>
      </c>
      <c r="H10" s="269">
        <v>45275</v>
      </c>
      <c r="I10" s="115" t="s">
        <v>514</v>
      </c>
      <c r="J10" s="428">
        <v>0.25</v>
      </c>
      <c r="K10" s="238" t="s">
        <v>515</v>
      </c>
      <c r="L10" s="424" t="s">
        <v>516</v>
      </c>
      <c r="M10" s="168">
        <v>45050</v>
      </c>
      <c r="N10" s="610" t="s">
        <v>174</v>
      </c>
      <c r="O10" s="379" t="s">
        <v>607</v>
      </c>
      <c r="P10" s="288">
        <v>45056</v>
      </c>
      <c r="Q10" s="214" t="s">
        <v>753</v>
      </c>
      <c r="R10" s="382">
        <v>0.2</v>
      </c>
      <c r="S10" s="478" t="s">
        <v>790</v>
      </c>
      <c r="T10" s="391" t="s">
        <v>791</v>
      </c>
      <c r="U10" s="540" t="s">
        <v>769</v>
      </c>
      <c r="V10" s="115" t="s">
        <v>514</v>
      </c>
      <c r="W10" s="428">
        <v>0.25</v>
      </c>
      <c r="X10" s="238" t="s">
        <v>515</v>
      </c>
      <c r="Y10" s="424" t="s">
        <v>516</v>
      </c>
      <c r="Z10" s="426">
        <v>45177</v>
      </c>
      <c r="AA10" s="921" t="s">
        <v>555</v>
      </c>
      <c r="AB10" s="401">
        <v>0.25</v>
      </c>
      <c r="AC10" s="427" t="s">
        <v>1154</v>
      </c>
      <c r="AD10" s="61" t="s">
        <v>1157</v>
      </c>
      <c r="AE10" s="214" t="s">
        <v>753</v>
      </c>
      <c r="AF10" s="401">
        <v>0.2</v>
      </c>
      <c r="AG10" s="1388" t="s">
        <v>1273</v>
      </c>
      <c r="AH10" s="479" t="s">
        <v>1154</v>
      </c>
      <c r="AI10" s="479" t="s">
        <v>839</v>
      </c>
      <c r="AJ10" s="136"/>
      <c r="AK10" s="239"/>
      <c r="AL10" s="240"/>
      <c r="AM10" s="234"/>
      <c r="AN10" s="235"/>
      <c r="AO10" s="236"/>
      <c r="AP10" s="222"/>
      <c r="AQ10" s="237"/>
      <c r="AR10" s="480"/>
      <c r="AS10" s="190"/>
      <c r="AT10" s="222"/>
      <c r="AU10" s="482"/>
      <c r="AV10" s="482"/>
      <c r="AW10" s="483"/>
      <c r="AX10" s="484"/>
    </row>
    <row r="11" spans="1:54" s="180" customFormat="1" ht="196.5" customHeight="1" x14ac:dyDescent="0.2">
      <c r="A11" s="1233"/>
      <c r="B11" s="369">
        <v>3</v>
      </c>
      <c r="C11" s="563" t="s">
        <v>452</v>
      </c>
      <c r="D11" s="495" t="s">
        <v>277</v>
      </c>
      <c r="E11" s="238" t="s">
        <v>334</v>
      </c>
      <c r="F11" s="369" t="s">
        <v>357</v>
      </c>
      <c r="G11" s="560">
        <v>44958</v>
      </c>
      <c r="H11" s="269">
        <v>45275</v>
      </c>
      <c r="I11" s="115" t="s">
        <v>685</v>
      </c>
      <c r="J11" s="428">
        <v>1</v>
      </c>
      <c r="K11" s="238" t="s">
        <v>686</v>
      </c>
      <c r="L11" s="432" t="s">
        <v>626</v>
      </c>
      <c r="M11" s="168">
        <v>45054</v>
      </c>
      <c r="N11" s="618" t="s">
        <v>175</v>
      </c>
      <c r="O11" s="398" t="s">
        <v>693</v>
      </c>
      <c r="P11" s="288">
        <v>45056</v>
      </c>
      <c r="Q11" s="214" t="s">
        <v>753</v>
      </c>
      <c r="R11" s="382">
        <v>1</v>
      </c>
      <c r="S11" s="478" t="s">
        <v>792</v>
      </c>
      <c r="T11" s="391" t="s">
        <v>793</v>
      </c>
      <c r="U11" s="540" t="s">
        <v>175</v>
      </c>
      <c r="V11" s="115"/>
      <c r="W11" s="428"/>
      <c r="X11" s="252"/>
      <c r="Y11" s="245"/>
      <c r="Z11" s="384">
        <v>45177</v>
      </c>
      <c r="AA11" s="385" t="s">
        <v>263</v>
      </c>
      <c r="AB11" s="385" t="s">
        <v>263</v>
      </c>
      <c r="AC11" s="919" t="s">
        <v>1102</v>
      </c>
      <c r="AD11" s="61" t="s">
        <v>1157</v>
      </c>
      <c r="AE11" s="59" t="s">
        <v>263</v>
      </c>
      <c r="AF11" s="66">
        <v>1</v>
      </c>
      <c r="AG11" s="59" t="s">
        <v>1156</v>
      </c>
      <c r="AH11" s="59" t="s">
        <v>263</v>
      </c>
      <c r="AI11" s="60" t="s">
        <v>175</v>
      </c>
      <c r="AJ11" s="136"/>
      <c r="AK11" s="239"/>
      <c r="AL11" s="240"/>
      <c r="AM11" s="234"/>
      <c r="AN11" s="235"/>
      <c r="AO11" s="236"/>
      <c r="AP11" s="222"/>
      <c r="AQ11" s="237"/>
      <c r="AR11" s="480"/>
      <c r="AS11" s="190"/>
      <c r="AT11" s="222"/>
      <c r="AU11" s="482"/>
      <c r="AV11" s="482"/>
      <c r="AW11" s="483"/>
      <c r="AX11" s="484"/>
    </row>
    <row r="12" spans="1:54" s="180" customFormat="1" ht="150" customHeight="1" x14ac:dyDescent="0.2">
      <c r="A12" s="1233"/>
      <c r="B12" s="369">
        <v>4</v>
      </c>
      <c r="C12" s="562" t="s">
        <v>276</v>
      </c>
      <c r="D12" s="495" t="s">
        <v>266</v>
      </c>
      <c r="E12" s="238" t="s">
        <v>335</v>
      </c>
      <c r="F12" s="369" t="s">
        <v>357</v>
      </c>
      <c r="G12" s="560">
        <v>44958</v>
      </c>
      <c r="H12" s="269">
        <v>45275</v>
      </c>
      <c r="I12" s="115" t="s">
        <v>668</v>
      </c>
      <c r="J12" s="613">
        <v>0.25</v>
      </c>
      <c r="K12" s="391" t="s">
        <v>669</v>
      </c>
      <c r="L12" s="432" t="s">
        <v>626</v>
      </c>
      <c r="M12" s="168">
        <v>45051</v>
      </c>
      <c r="N12" s="610" t="s">
        <v>174</v>
      </c>
      <c r="O12" s="379" t="s">
        <v>670</v>
      </c>
      <c r="P12" s="288">
        <v>45056</v>
      </c>
      <c r="Q12" s="214" t="s">
        <v>753</v>
      </c>
      <c r="R12" s="382">
        <v>0.25</v>
      </c>
      <c r="S12" s="478" t="s">
        <v>794</v>
      </c>
      <c r="T12" s="391" t="s">
        <v>669</v>
      </c>
      <c r="U12" s="540" t="s">
        <v>769</v>
      </c>
      <c r="V12" s="898" t="s">
        <v>963</v>
      </c>
      <c r="W12" s="899">
        <v>0.2</v>
      </c>
      <c r="X12" s="905" t="s">
        <v>964</v>
      </c>
      <c r="Y12" s="900" t="s">
        <v>263</v>
      </c>
      <c r="Z12" s="426">
        <v>45175</v>
      </c>
      <c r="AA12" s="610" t="s">
        <v>174</v>
      </c>
      <c r="AB12" s="401">
        <v>0.5</v>
      </c>
      <c r="AC12" s="430" t="s">
        <v>965</v>
      </c>
      <c r="AD12" s="61" t="s">
        <v>1157</v>
      </c>
      <c r="AE12" s="214" t="s">
        <v>753</v>
      </c>
      <c r="AF12" s="1389">
        <v>0.5</v>
      </c>
      <c r="AG12" s="479" t="s">
        <v>1195</v>
      </c>
      <c r="AH12" s="479" t="s">
        <v>964</v>
      </c>
      <c r="AI12" s="479" t="s">
        <v>839</v>
      </c>
      <c r="AJ12" s="115"/>
      <c r="AK12" s="109"/>
      <c r="AL12" s="383"/>
      <c r="AM12" s="429"/>
      <c r="AN12" s="235"/>
      <c r="AO12" s="236"/>
      <c r="AP12" s="222"/>
      <c r="AQ12" s="103"/>
      <c r="AR12" s="480"/>
      <c r="AS12" s="190"/>
      <c r="AT12" s="249"/>
      <c r="AU12" s="482"/>
      <c r="AV12" s="482"/>
      <c r="AW12" s="483"/>
      <c r="AX12" s="484"/>
    </row>
    <row r="13" spans="1:54" s="180" customFormat="1" ht="327.75" x14ac:dyDescent="0.2">
      <c r="A13" s="1233"/>
      <c r="B13" s="369">
        <v>5</v>
      </c>
      <c r="C13" s="562" t="s">
        <v>276</v>
      </c>
      <c r="D13" s="495" t="s">
        <v>266</v>
      </c>
      <c r="E13" s="238" t="s">
        <v>332</v>
      </c>
      <c r="F13" s="369" t="s">
        <v>357</v>
      </c>
      <c r="G13" s="560">
        <v>44958</v>
      </c>
      <c r="H13" s="269">
        <v>45275</v>
      </c>
      <c r="I13" s="115" t="s">
        <v>517</v>
      </c>
      <c r="J13" s="428">
        <v>0.25</v>
      </c>
      <c r="K13" s="238" t="s">
        <v>518</v>
      </c>
      <c r="L13" s="424" t="s">
        <v>519</v>
      </c>
      <c r="M13" s="168">
        <v>45050</v>
      </c>
      <c r="N13" s="610" t="s">
        <v>174</v>
      </c>
      <c r="O13" s="379" t="s">
        <v>608</v>
      </c>
      <c r="P13" s="288">
        <v>45056</v>
      </c>
      <c r="Q13" s="214" t="s">
        <v>753</v>
      </c>
      <c r="R13" s="382">
        <v>0.1</v>
      </c>
      <c r="S13" s="478" t="s">
        <v>813</v>
      </c>
      <c r="T13" s="391" t="s">
        <v>795</v>
      </c>
      <c r="U13" s="540" t="s">
        <v>769</v>
      </c>
      <c r="V13" s="115" t="s">
        <v>517</v>
      </c>
      <c r="W13" s="428">
        <v>0.25</v>
      </c>
      <c r="X13" s="238" t="s">
        <v>518</v>
      </c>
      <c r="Y13" s="424" t="s">
        <v>519</v>
      </c>
      <c r="Z13" s="426">
        <v>45177</v>
      </c>
      <c r="AA13" s="921" t="s">
        <v>555</v>
      </c>
      <c r="AB13" s="401">
        <v>0.25</v>
      </c>
      <c r="AC13" s="427" t="s">
        <v>1154</v>
      </c>
      <c r="AD13" s="61" t="s">
        <v>1157</v>
      </c>
      <c r="AE13" s="214" t="s">
        <v>753</v>
      </c>
      <c r="AF13" s="441">
        <v>0.25</v>
      </c>
      <c r="AG13" s="923" t="s">
        <v>1274</v>
      </c>
      <c r="AH13" s="1388" t="s">
        <v>1154</v>
      </c>
      <c r="AI13" s="1388" t="s">
        <v>839</v>
      </c>
      <c r="AJ13" s="136"/>
      <c r="AK13" s="239"/>
      <c r="AL13" s="240"/>
      <c r="AM13" s="234"/>
      <c r="AN13" s="235"/>
      <c r="AO13" s="222"/>
      <c r="AP13" s="222"/>
      <c r="AQ13" s="119"/>
      <c r="AR13" s="480"/>
      <c r="AS13" s="190"/>
      <c r="AT13" s="249"/>
      <c r="AU13" s="482"/>
      <c r="AV13" s="482"/>
      <c r="AW13" s="483"/>
      <c r="AX13" s="484"/>
    </row>
    <row r="14" spans="1:54" s="180" customFormat="1" ht="150" customHeight="1" x14ac:dyDescent="0.2">
      <c r="A14" s="1233"/>
      <c r="B14" s="369">
        <v>6</v>
      </c>
      <c r="C14" s="562" t="s">
        <v>276</v>
      </c>
      <c r="D14" s="564" t="s">
        <v>453</v>
      </c>
      <c r="E14" s="238" t="s">
        <v>334</v>
      </c>
      <c r="F14" s="369" t="s">
        <v>357</v>
      </c>
      <c r="G14" s="560">
        <v>44958</v>
      </c>
      <c r="H14" s="269">
        <v>45280</v>
      </c>
      <c r="I14" s="115" t="s">
        <v>687</v>
      </c>
      <c r="J14" s="428">
        <v>0.05</v>
      </c>
      <c r="K14" s="238" t="s">
        <v>176</v>
      </c>
      <c r="L14" s="432" t="s">
        <v>626</v>
      </c>
      <c r="M14" s="168">
        <v>45054</v>
      </c>
      <c r="N14" s="618" t="s">
        <v>174</v>
      </c>
      <c r="O14" s="398" t="s">
        <v>694</v>
      </c>
      <c r="P14" s="288">
        <v>45056</v>
      </c>
      <c r="Q14" s="214" t="s">
        <v>753</v>
      </c>
      <c r="R14" s="382">
        <v>0.05</v>
      </c>
      <c r="S14" s="478" t="s">
        <v>812</v>
      </c>
      <c r="T14" s="391" t="s">
        <v>814</v>
      </c>
      <c r="U14" s="540" t="s">
        <v>769</v>
      </c>
      <c r="V14" s="115"/>
      <c r="W14" s="428"/>
      <c r="X14" s="252"/>
      <c r="Y14" s="245"/>
      <c r="Z14" s="384">
        <v>45177</v>
      </c>
      <c r="AA14" s="385" t="s">
        <v>263</v>
      </c>
      <c r="AB14" s="385" t="s">
        <v>263</v>
      </c>
      <c r="AC14" s="919" t="s">
        <v>1102</v>
      </c>
      <c r="AD14" s="61" t="s">
        <v>1157</v>
      </c>
      <c r="AE14" s="214" t="s">
        <v>753</v>
      </c>
      <c r="AF14" s="441">
        <v>0.5</v>
      </c>
      <c r="AG14" s="479" t="s">
        <v>1197</v>
      </c>
      <c r="AH14" s="479" t="s">
        <v>1196</v>
      </c>
      <c r="AI14" s="479" t="s">
        <v>839</v>
      </c>
      <c r="AJ14" s="136"/>
      <c r="AK14" s="239"/>
      <c r="AL14" s="240"/>
      <c r="AM14" s="234"/>
      <c r="AN14" s="235"/>
      <c r="AO14" s="236"/>
      <c r="AP14" s="222"/>
      <c r="AQ14" s="242"/>
      <c r="AR14" s="480"/>
      <c r="AS14" s="190"/>
      <c r="AT14" s="249"/>
      <c r="AU14" s="482"/>
      <c r="AV14" s="482"/>
      <c r="AW14" s="483"/>
      <c r="AX14" s="484"/>
    </row>
    <row r="15" spans="1:54" s="180" customFormat="1" ht="150" customHeight="1" x14ac:dyDescent="0.2">
      <c r="A15" s="1233"/>
      <c r="B15" s="369">
        <v>7</v>
      </c>
      <c r="C15" s="49" t="s">
        <v>467</v>
      </c>
      <c r="D15" s="49" t="s">
        <v>468</v>
      </c>
      <c r="E15" s="36" t="s">
        <v>333</v>
      </c>
      <c r="F15" s="317" t="s">
        <v>263</v>
      </c>
      <c r="G15" s="547">
        <v>45231</v>
      </c>
      <c r="H15" s="63">
        <v>45291</v>
      </c>
      <c r="I15" s="115" t="s">
        <v>749</v>
      </c>
      <c r="J15" s="243">
        <f>1/3</f>
        <v>0.33333333333333331</v>
      </c>
      <c r="K15" s="238" t="s">
        <v>750</v>
      </c>
      <c r="L15" s="424" t="s">
        <v>751</v>
      </c>
      <c r="M15" s="168">
        <v>45054</v>
      </c>
      <c r="N15" s="618" t="s">
        <v>174</v>
      </c>
      <c r="O15" s="379" t="s">
        <v>746</v>
      </c>
      <c r="P15" s="288">
        <v>45056</v>
      </c>
      <c r="Q15" s="214" t="s">
        <v>753</v>
      </c>
      <c r="R15" s="382">
        <v>0.33</v>
      </c>
      <c r="S15" s="478" t="s">
        <v>749</v>
      </c>
      <c r="T15" s="449" t="s">
        <v>750</v>
      </c>
      <c r="U15" s="540" t="s">
        <v>769</v>
      </c>
      <c r="V15" s="115" t="s">
        <v>1011</v>
      </c>
      <c r="W15" s="243">
        <v>0.33</v>
      </c>
      <c r="X15" s="252" t="s">
        <v>357</v>
      </c>
      <c r="Y15" s="245" t="s">
        <v>1012</v>
      </c>
      <c r="Z15" s="426">
        <v>45176</v>
      </c>
      <c r="AA15" s="610" t="s">
        <v>174</v>
      </c>
      <c r="AB15" s="401">
        <v>0.33</v>
      </c>
      <c r="AC15" s="427" t="s">
        <v>1013</v>
      </c>
      <c r="AD15" s="61" t="s">
        <v>1157</v>
      </c>
      <c r="AE15" s="214" t="s">
        <v>753</v>
      </c>
      <c r="AF15" s="441">
        <v>0.33</v>
      </c>
      <c r="AG15" s="1388" t="s">
        <v>1198</v>
      </c>
      <c r="AH15" s="479" t="s">
        <v>1199</v>
      </c>
      <c r="AI15" s="479" t="s">
        <v>839</v>
      </c>
      <c r="AJ15" s="136"/>
      <c r="AK15" s="244"/>
      <c r="AL15" s="240"/>
      <c r="AM15" s="234"/>
      <c r="AN15" s="235"/>
      <c r="AO15" s="236"/>
      <c r="AP15" s="222"/>
      <c r="AQ15" s="237"/>
      <c r="AR15" s="480"/>
      <c r="AS15" s="190"/>
      <c r="AT15" s="249"/>
      <c r="AU15" s="482"/>
      <c r="AV15" s="482"/>
      <c r="AW15" s="483"/>
      <c r="AX15" s="484"/>
    </row>
    <row r="16" spans="1:54" s="180" customFormat="1" ht="213.75" x14ac:dyDescent="0.2">
      <c r="A16" s="1233"/>
      <c r="B16" s="369">
        <v>8</v>
      </c>
      <c r="C16" s="562" t="s">
        <v>276</v>
      </c>
      <c r="D16" s="495" t="s">
        <v>432</v>
      </c>
      <c r="E16" s="238" t="s">
        <v>409</v>
      </c>
      <c r="F16" s="369" t="s">
        <v>357</v>
      </c>
      <c r="G16" s="560">
        <v>44958</v>
      </c>
      <c r="H16" s="269">
        <v>45280</v>
      </c>
      <c r="I16" s="115" t="s">
        <v>624</v>
      </c>
      <c r="J16" s="428">
        <v>0.15</v>
      </c>
      <c r="K16" s="238" t="s">
        <v>625</v>
      </c>
      <c r="L16" s="432" t="s">
        <v>626</v>
      </c>
      <c r="M16" s="168">
        <v>45050</v>
      </c>
      <c r="N16" s="610" t="s">
        <v>174</v>
      </c>
      <c r="O16" s="379" t="s">
        <v>649</v>
      </c>
      <c r="P16" s="288">
        <v>45056</v>
      </c>
      <c r="Q16" s="214" t="s">
        <v>753</v>
      </c>
      <c r="R16" s="382">
        <v>0.1</v>
      </c>
      <c r="S16" s="478" t="s">
        <v>796</v>
      </c>
      <c r="T16" s="449" t="s">
        <v>625</v>
      </c>
      <c r="U16" s="540" t="s">
        <v>769</v>
      </c>
      <c r="V16" s="839" t="s">
        <v>975</v>
      </c>
      <c r="W16" s="840">
        <v>0.51</v>
      </c>
      <c r="X16" s="903" t="s">
        <v>976</v>
      </c>
      <c r="Y16" s="904" t="s">
        <v>626</v>
      </c>
      <c r="Z16" s="426">
        <v>45175</v>
      </c>
      <c r="AA16" s="610" t="s">
        <v>174</v>
      </c>
      <c r="AB16" s="401">
        <v>0.51</v>
      </c>
      <c r="AC16" s="431" t="s">
        <v>977</v>
      </c>
      <c r="AD16" s="61" t="s">
        <v>1157</v>
      </c>
      <c r="AE16" s="214" t="s">
        <v>753</v>
      </c>
      <c r="AF16" s="441">
        <v>0.33</v>
      </c>
      <c r="AG16" s="1392" t="s">
        <v>1298</v>
      </c>
      <c r="AH16" s="903" t="s">
        <v>1200</v>
      </c>
      <c r="AI16" s="479" t="s">
        <v>839</v>
      </c>
      <c r="AJ16" s="461"/>
      <c r="AK16" s="462"/>
      <c r="AL16" s="463"/>
      <c r="AM16" s="464"/>
      <c r="AN16" s="235"/>
      <c r="AO16" s="236"/>
      <c r="AP16" s="222"/>
      <c r="AQ16" s="119"/>
      <c r="AR16" s="480"/>
      <c r="AS16" s="190"/>
      <c r="AT16" s="249"/>
      <c r="AU16" s="482"/>
      <c r="AV16" s="482"/>
      <c r="AW16" s="483"/>
      <c r="AX16" s="484"/>
    </row>
    <row r="17" spans="1:56" s="180" customFormat="1" ht="327.75" x14ac:dyDescent="0.2">
      <c r="A17" s="1233"/>
      <c r="B17" s="369">
        <v>9</v>
      </c>
      <c r="C17" s="562" t="s">
        <v>280</v>
      </c>
      <c r="D17" s="564" t="s">
        <v>451</v>
      </c>
      <c r="E17" s="238" t="s">
        <v>334</v>
      </c>
      <c r="F17" s="369" t="s">
        <v>357</v>
      </c>
      <c r="G17" s="560">
        <v>44958</v>
      </c>
      <c r="H17" s="269">
        <v>45199</v>
      </c>
      <c r="I17" s="433" t="s">
        <v>688</v>
      </c>
      <c r="J17" s="428" t="s">
        <v>626</v>
      </c>
      <c r="K17" s="238" t="s">
        <v>689</v>
      </c>
      <c r="L17" s="245" t="s">
        <v>626</v>
      </c>
      <c r="M17" s="168">
        <v>45054</v>
      </c>
      <c r="N17" s="618" t="s">
        <v>174</v>
      </c>
      <c r="O17" s="398" t="s">
        <v>652</v>
      </c>
      <c r="P17" s="288">
        <v>45056</v>
      </c>
      <c r="Q17" s="214" t="s">
        <v>753</v>
      </c>
      <c r="R17" s="382">
        <v>0</v>
      </c>
      <c r="S17" s="478" t="s">
        <v>777</v>
      </c>
      <c r="T17" s="391" t="s">
        <v>652</v>
      </c>
      <c r="U17" s="540" t="s">
        <v>769</v>
      </c>
      <c r="V17" s="115"/>
      <c r="W17" s="428"/>
      <c r="X17" s="252"/>
      <c r="Y17" s="245"/>
      <c r="Z17" s="384">
        <v>45177</v>
      </c>
      <c r="AA17" s="385" t="s">
        <v>263</v>
      </c>
      <c r="AB17" s="385" t="s">
        <v>263</v>
      </c>
      <c r="AC17" s="919" t="s">
        <v>1102</v>
      </c>
      <c r="AD17" s="61" t="s">
        <v>1157</v>
      </c>
      <c r="AE17" s="214" t="s">
        <v>753</v>
      </c>
      <c r="AF17" s="441">
        <v>0.1</v>
      </c>
      <c r="AG17" s="923" t="s">
        <v>1202</v>
      </c>
      <c r="AH17" s="485" t="s">
        <v>1201</v>
      </c>
      <c r="AI17" s="479" t="s">
        <v>839</v>
      </c>
      <c r="AJ17" s="136"/>
      <c r="AK17" s="239"/>
      <c r="AL17" s="240"/>
      <c r="AM17" s="234"/>
      <c r="AN17" s="235"/>
      <c r="AO17" s="236"/>
      <c r="AP17" s="222"/>
      <c r="AQ17" s="237"/>
      <c r="AR17" s="480"/>
      <c r="AS17" s="190"/>
      <c r="AT17" s="249"/>
      <c r="AU17" s="482"/>
      <c r="AV17" s="486"/>
      <c r="AW17" s="483"/>
      <c r="AX17" s="484"/>
    </row>
    <row r="18" spans="1:56" s="180" customFormat="1" ht="209.25" customHeight="1" x14ac:dyDescent="0.2">
      <c r="A18" s="1233"/>
      <c r="B18" s="369">
        <v>10</v>
      </c>
      <c r="C18" s="562" t="s">
        <v>280</v>
      </c>
      <c r="D18" s="495" t="s">
        <v>281</v>
      </c>
      <c r="E18" s="238" t="s">
        <v>332</v>
      </c>
      <c r="F18" s="369" t="s">
        <v>357</v>
      </c>
      <c r="G18" s="560">
        <v>44958</v>
      </c>
      <c r="H18" s="269">
        <v>45199</v>
      </c>
      <c r="I18" s="115" t="s">
        <v>520</v>
      </c>
      <c r="J18" s="428">
        <v>0.33</v>
      </c>
      <c r="K18" s="238" t="s">
        <v>521</v>
      </c>
      <c r="L18" s="115" t="s">
        <v>522</v>
      </c>
      <c r="M18" s="168">
        <v>45050</v>
      </c>
      <c r="N18" s="610" t="s">
        <v>174</v>
      </c>
      <c r="O18" s="379" t="s">
        <v>609</v>
      </c>
      <c r="P18" s="288">
        <v>45056</v>
      </c>
      <c r="Q18" s="214" t="s">
        <v>753</v>
      </c>
      <c r="R18" s="382">
        <v>0.33</v>
      </c>
      <c r="S18" s="478" t="s">
        <v>797</v>
      </c>
      <c r="T18" s="391" t="s">
        <v>798</v>
      </c>
      <c r="U18" s="540" t="s">
        <v>769</v>
      </c>
      <c r="V18" s="115" t="s">
        <v>520</v>
      </c>
      <c r="W18" s="428">
        <v>0.33</v>
      </c>
      <c r="X18" s="238" t="s">
        <v>521</v>
      </c>
      <c r="Y18" s="115" t="s">
        <v>522</v>
      </c>
      <c r="Z18" s="426">
        <v>45177</v>
      </c>
      <c r="AA18" s="921" t="s">
        <v>555</v>
      </c>
      <c r="AB18" s="401">
        <v>0.25</v>
      </c>
      <c r="AC18" s="427" t="s">
        <v>1154</v>
      </c>
      <c r="AD18" s="61" t="s">
        <v>1157</v>
      </c>
      <c r="AE18" s="101" t="s">
        <v>753</v>
      </c>
      <c r="AF18" s="1389">
        <v>0.66</v>
      </c>
      <c r="AG18" s="1390" t="s">
        <v>1276</v>
      </c>
      <c r="AH18" s="1391" t="s">
        <v>1275</v>
      </c>
      <c r="AI18" s="1388" t="s">
        <v>839</v>
      </c>
      <c r="AJ18" s="104"/>
      <c r="AK18" s="194"/>
      <c r="AL18" s="240"/>
      <c r="AM18" s="234"/>
      <c r="AN18" s="235"/>
      <c r="AO18" s="236"/>
      <c r="AP18" s="222"/>
      <c r="AQ18" s="246"/>
      <c r="AR18" s="480"/>
      <c r="AS18" s="190"/>
      <c r="AT18" s="249"/>
      <c r="AU18" s="487"/>
      <c r="AV18" s="486"/>
      <c r="AW18" s="483"/>
      <c r="AX18" s="484"/>
    </row>
    <row r="19" spans="1:56" s="180" customFormat="1" ht="150" customHeight="1" x14ac:dyDescent="0.2">
      <c r="A19" s="1233"/>
      <c r="B19" s="369">
        <v>11</v>
      </c>
      <c r="C19" s="562" t="s">
        <v>265</v>
      </c>
      <c r="D19" s="495" t="s">
        <v>281</v>
      </c>
      <c r="E19" s="238" t="s">
        <v>331</v>
      </c>
      <c r="F19" s="369" t="s">
        <v>357</v>
      </c>
      <c r="G19" s="560">
        <v>44958</v>
      </c>
      <c r="H19" s="269">
        <v>45199</v>
      </c>
      <c r="I19" s="137" t="s">
        <v>671</v>
      </c>
      <c r="J19" s="428">
        <v>0</v>
      </c>
      <c r="K19" s="238" t="s">
        <v>263</v>
      </c>
      <c r="L19" s="245" t="s">
        <v>263</v>
      </c>
      <c r="M19" s="612">
        <v>45051</v>
      </c>
      <c r="N19" s="604" t="s">
        <v>174</v>
      </c>
      <c r="O19" s="600" t="s">
        <v>664</v>
      </c>
      <c r="P19" s="288">
        <v>45056</v>
      </c>
      <c r="Q19" s="214" t="s">
        <v>753</v>
      </c>
      <c r="R19" s="382">
        <v>0</v>
      </c>
      <c r="S19" s="787" t="s">
        <v>777</v>
      </c>
      <c r="T19" s="391" t="s">
        <v>652</v>
      </c>
      <c r="U19" s="540" t="s">
        <v>555</v>
      </c>
      <c r="V19" s="839" t="s">
        <v>966</v>
      </c>
      <c r="W19" s="899">
        <v>0.6</v>
      </c>
      <c r="X19" s="903" t="s">
        <v>967</v>
      </c>
      <c r="Y19" s="891" t="s">
        <v>263</v>
      </c>
      <c r="Z19" s="426">
        <v>45175</v>
      </c>
      <c r="AA19" s="610" t="s">
        <v>174</v>
      </c>
      <c r="AB19" s="401">
        <v>0.6</v>
      </c>
      <c r="AC19" s="430" t="s">
        <v>968</v>
      </c>
      <c r="AD19" s="61" t="s">
        <v>1157</v>
      </c>
      <c r="AE19" s="214" t="s">
        <v>753</v>
      </c>
      <c r="AF19" s="401">
        <v>0.66</v>
      </c>
      <c r="AG19" s="479" t="s">
        <v>1204</v>
      </c>
      <c r="AH19" s="479" t="s">
        <v>1203</v>
      </c>
      <c r="AI19" s="479" t="s">
        <v>839</v>
      </c>
      <c r="AJ19" s="115"/>
      <c r="AK19" s="428"/>
      <c r="AL19" s="252"/>
      <c r="AM19" s="245"/>
      <c r="AN19" s="235"/>
      <c r="AO19" s="236"/>
      <c r="AP19" s="222"/>
      <c r="AQ19" s="242"/>
      <c r="AR19" s="488"/>
      <c r="AS19" s="267"/>
      <c r="AT19" s="222"/>
      <c r="AU19" s="487"/>
      <c r="AV19" s="482"/>
      <c r="AW19" s="483"/>
      <c r="AX19" s="484"/>
    </row>
    <row r="20" spans="1:56" s="180" customFormat="1" ht="150" customHeight="1" x14ac:dyDescent="0.2">
      <c r="A20" s="1233"/>
      <c r="B20" s="369">
        <v>12</v>
      </c>
      <c r="C20" s="562" t="s">
        <v>268</v>
      </c>
      <c r="D20" s="495" t="s">
        <v>267</v>
      </c>
      <c r="E20" s="238" t="s">
        <v>331</v>
      </c>
      <c r="F20" s="369" t="s">
        <v>357</v>
      </c>
      <c r="G20" s="560">
        <v>44958</v>
      </c>
      <c r="H20" s="269">
        <v>45290</v>
      </c>
      <c r="I20" s="115" t="s">
        <v>672</v>
      </c>
      <c r="J20" s="614">
        <v>0.33300000000000002</v>
      </c>
      <c r="K20" s="238" t="s">
        <v>673</v>
      </c>
      <c r="L20" s="424"/>
      <c r="M20" s="168">
        <v>45050</v>
      </c>
      <c r="N20" s="610" t="s">
        <v>174</v>
      </c>
      <c r="O20" s="379" t="s">
        <v>674</v>
      </c>
      <c r="P20" s="288">
        <v>45056</v>
      </c>
      <c r="Q20" s="214" t="s">
        <v>753</v>
      </c>
      <c r="R20" s="382">
        <v>0.33</v>
      </c>
      <c r="S20" s="478" t="s">
        <v>799</v>
      </c>
      <c r="T20" s="391" t="s">
        <v>673</v>
      </c>
      <c r="U20" s="540" t="s">
        <v>769</v>
      </c>
      <c r="V20" s="115" t="s">
        <v>969</v>
      </c>
      <c r="W20" s="428">
        <v>0.66600000000000004</v>
      </c>
      <c r="X20" s="238" t="s">
        <v>970</v>
      </c>
      <c r="Y20" s="891" t="s">
        <v>263</v>
      </c>
      <c r="Z20" s="426">
        <v>45175</v>
      </c>
      <c r="AA20" s="610" t="s">
        <v>174</v>
      </c>
      <c r="AB20" s="401">
        <v>0.67</v>
      </c>
      <c r="AC20" s="430" t="s">
        <v>971</v>
      </c>
      <c r="AD20" s="61" t="s">
        <v>1157</v>
      </c>
      <c r="AE20" s="214" t="s">
        <v>753</v>
      </c>
      <c r="AF20" s="401">
        <v>0.66</v>
      </c>
      <c r="AG20" s="479" t="s">
        <v>1205</v>
      </c>
      <c r="AH20" s="479" t="s">
        <v>1206</v>
      </c>
      <c r="AI20" s="479" t="s">
        <v>839</v>
      </c>
      <c r="AJ20" s="115"/>
      <c r="AK20" s="428"/>
      <c r="AL20" s="252"/>
      <c r="AM20" s="245"/>
      <c r="AN20" s="235"/>
      <c r="AO20" s="236"/>
      <c r="AP20" s="222"/>
      <c r="AQ20" s="458"/>
      <c r="AR20" s="488"/>
      <c r="AS20" s="267"/>
      <c r="AT20" s="222"/>
      <c r="AU20" s="482"/>
      <c r="AV20" s="482"/>
      <c r="AW20" s="489"/>
      <c r="AX20" s="484"/>
    </row>
    <row r="21" spans="1:56" s="58" customFormat="1" ht="150" customHeight="1" x14ac:dyDescent="0.2">
      <c r="A21" s="1233"/>
      <c r="B21" s="369">
        <v>13</v>
      </c>
      <c r="C21" s="562" t="s">
        <v>433</v>
      </c>
      <c r="D21" s="562" t="s">
        <v>434</v>
      </c>
      <c r="E21" s="369" t="s">
        <v>405</v>
      </c>
      <c r="F21" s="369" t="s">
        <v>357</v>
      </c>
      <c r="G21" s="560">
        <v>44958</v>
      </c>
      <c r="H21" s="269">
        <v>45280</v>
      </c>
      <c r="I21" s="115" t="s">
        <v>627</v>
      </c>
      <c r="J21" s="109">
        <v>0.1</v>
      </c>
      <c r="K21" s="434" t="s">
        <v>628</v>
      </c>
      <c r="L21" s="432" t="s">
        <v>626</v>
      </c>
      <c r="M21" s="168">
        <v>45050</v>
      </c>
      <c r="N21" s="610" t="s">
        <v>174</v>
      </c>
      <c r="O21" s="379" t="s">
        <v>650</v>
      </c>
      <c r="P21" s="288">
        <v>45056</v>
      </c>
      <c r="Q21" s="214" t="s">
        <v>753</v>
      </c>
      <c r="R21" s="436">
        <v>0.1</v>
      </c>
      <c r="S21" s="478" t="s">
        <v>800</v>
      </c>
      <c r="T21" s="391" t="s">
        <v>801</v>
      </c>
      <c r="U21" s="540" t="s">
        <v>769</v>
      </c>
      <c r="V21" s="839" t="s">
        <v>978</v>
      </c>
      <c r="W21" s="840">
        <v>0.5</v>
      </c>
      <c r="X21" s="903" t="s">
        <v>979</v>
      </c>
      <c r="Y21" s="904" t="s">
        <v>626</v>
      </c>
      <c r="Z21" s="426">
        <v>45175</v>
      </c>
      <c r="AA21" s="610" t="s">
        <v>174</v>
      </c>
      <c r="AB21" s="840">
        <v>0.5</v>
      </c>
      <c r="AC21" s="562" t="s">
        <v>983</v>
      </c>
      <c r="AD21" s="61" t="s">
        <v>1157</v>
      </c>
      <c r="AE21" s="214" t="s">
        <v>753</v>
      </c>
      <c r="AF21" s="401">
        <v>0.5</v>
      </c>
      <c r="AG21" s="434" t="s">
        <v>1207</v>
      </c>
      <c r="AH21" s="479" t="s">
        <v>979</v>
      </c>
      <c r="AI21" s="479" t="s">
        <v>839</v>
      </c>
      <c r="AJ21" s="461"/>
      <c r="AK21" s="465"/>
      <c r="AL21" s="466"/>
      <c r="AM21" s="464"/>
      <c r="AN21" s="235"/>
      <c r="AO21" s="236"/>
      <c r="AP21" s="247"/>
      <c r="AQ21" s="237"/>
      <c r="AR21" s="480"/>
      <c r="AS21" s="190"/>
      <c r="AT21" s="222"/>
      <c r="AU21" s="490"/>
      <c r="AV21" s="482"/>
      <c r="AW21" s="491"/>
      <c r="AX21" s="492"/>
      <c r="BB21" s="180"/>
    </row>
    <row r="22" spans="1:56" s="58" customFormat="1" ht="150" customHeight="1" x14ac:dyDescent="0.2">
      <c r="A22" s="437" t="s">
        <v>128</v>
      </c>
      <c r="B22" s="369">
        <v>14</v>
      </c>
      <c r="C22" s="434" t="s">
        <v>435</v>
      </c>
      <c r="D22" s="125" t="s">
        <v>436</v>
      </c>
      <c r="E22" s="434" t="s">
        <v>405</v>
      </c>
      <c r="F22" s="369" t="s">
        <v>357</v>
      </c>
      <c r="G22" s="560">
        <v>44958</v>
      </c>
      <c r="H22" s="269">
        <v>45280</v>
      </c>
      <c r="I22" s="438" t="s">
        <v>629</v>
      </c>
      <c r="J22" s="109">
        <v>0.1</v>
      </c>
      <c r="K22" s="439" t="s">
        <v>630</v>
      </c>
      <c r="L22" s="432" t="s">
        <v>626</v>
      </c>
      <c r="M22" s="168">
        <v>45051</v>
      </c>
      <c r="N22" s="610" t="s">
        <v>174</v>
      </c>
      <c r="O22" s="379" t="s">
        <v>651</v>
      </c>
      <c r="P22" s="288">
        <v>45056</v>
      </c>
      <c r="Q22" s="214" t="s">
        <v>753</v>
      </c>
      <c r="R22" s="382">
        <v>0.1</v>
      </c>
      <c r="S22" s="478" t="s">
        <v>802</v>
      </c>
      <c r="T22" s="391" t="s">
        <v>803</v>
      </c>
      <c r="U22" s="540" t="s">
        <v>769</v>
      </c>
      <c r="V22" s="839" t="s">
        <v>980</v>
      </c>
      <c r="W22" s="840">
        <v>0.5</v>
      </c>
      <c r="X22" s="903" t="s">
        <v>981</v>
      </c>
      <c r="Y22" s="904" t="s">
        <v>626</v>
      </c>
      <c r="Z22" s="426">
        <v>45175</v>
      </c>
      <c r="AA22" s="610" t="s">
        <v>174</v>
      </c>
      <c r="AB22" s="840">
        <v>0.5</v>
      </c>
      <c r="AC22" s="434" t="s">
        <v>982</v>
      </c>
      <c r="AD22" s="61" t="s">
        <v>1157</v>
      </c>
      <c r="AE22" s="214" t="s">
        <v>753</v>
      </c>
      <c r="AF22" s="401">
        <v>0.5</v>
      </c>
      <c r="AG22" s="434" t="s">
        <v>1208</v>
      </c>
      <c r="AH22" s="903" t="s">
        <v>981</v>
      </c>
      <c r="AI22" s="479" t="s">
        <v>839</v>
      </c>
      <c r="AJ22" s="461"/>
      <c r="AK22" s="465"/>
      <c r="AL22" s="466"/>
      <c r="AM22" s="464"/>
      <c r="AN22" s="235"/>
      <c r="AO22" s="236"/>
      <c r="AP22" s="247"/>
      <c r="AQ22" s="237"/>
      <c r="AR22" s="480"/>
      <c r="AS22" s="190"/>
      <c r="AT22" s="222"/>
      <c r="AU22" s="490"/>
      <c r="AV22" s="482"/>
      <c r="AW22" s="491"/>
      <c r="AX22" s="492"/>
      <c r="BB22" s="180"/>
    </row>
    <row r="23" spans="1:56" s="180" customFormat="1" ht="150" customHeight="1" x14ac:dyDescent="0.2">
      <c r="A23" s="1233" t="s">
        <v>129</v>
      </c>
      <c r="B23" s="369">
        <v>15</v>
      </c>
      <c r="C23" s="369" t="s">
        <v>217</v>
      </c>
      <c r="D23" s="561" t="s">
        <v>255</v>
      </c>
      <c r="E23" s="369" t="s">
        <v>288</v>
      </c>
      <c r="F23" s="369" t="s">
        <v>357</v>
      </c>
      <c r="G23" s="560">
        <v>44958</v>
      </c>
      <c r="H23" s="269">
        <v>45290</v>
      </c>
      <c r="I23" s="609" t="s">
        <v>576</v>
      </c>
      <c r="J23" s="433" t="s">
        <v>574</v>
      </c>
      <c r="K23" s="109">
        <v>0.33</v>
      </c>
      <c r="L23" s="788" t="s">
        <v>575</v>
      </c>
      <c r="M23" s="168">
        <v>45050</v>
      </c>
      <c r="N23" s="610" t="s">
        <v>174</v>
      </c>
      <c r="O23" s="379" t="s">
        <v>610</v>
      </c>
      <c r="P23" s="288">
        <v>45056</v>
      </c>
      <c r="Q23" s="214" t="s">
        <v>753</v>
      </c>
      <c r="R23" s="382">
        <v>0.33</v>
      </c>
      <c r="S23" s="478" t="s">
        <v>804</v>
      </c>
      <c r="T23" s="783" t="s">
        <v>575</v>
      </c>
      <c r="U23" s="540" t="s">
        <v>769</v>
      </c>
      <c r="V23" s="839" t="s">
        <v>891</v>
      </c>
      <c r="W23" s="840">
        <v>0.66</v>
      </c>
      <c r="X23" s="841" t="s">
        <v>892</v>
      </c>
      <c r="Y23" s="891" t="s">
        <v>263</v>
      </c>
      <c r="Z23" s="168">
        <v>45173</v>
      </c>
      <c r="AA23" s="823" t="s">
        <v>174</v>
      </c>
      <c r="AB23" s="166">
        <v>0.66</v>
      </c>
      <c r="AC23" s="169" t="s">
        <v>893</v>
      </c>
      <c r="AD23" s="61" t="s">
        <v>1157</v>
      </c>
      <c r="AE23" s="214" t="s">
        <v>753</v>
      </c>
      <c r="AF23" s="401">
        <v>0.66</v>
      </c>
      <c r="AG23" s="434" t="s">
        <v>1209</v>
      </c>
      <c r="AH23" s="841" t="s">
        <v>892</v>
      </c>
      <c r="AI23" s="479" t="s">
        <v>839</v>
      </c>
      <c r="AJ23" s="104"/>
      <c r="AK23" s="241"/>
      <c r="AL23" s="459"/>
      <c r="AM23" s="138"/>
      <c r="AN23" s="235"/>
      <c r="AO23" s="236"/>
      <c r="AP23" s="222"/>
      <c r="AQ23" s="237"/>
      <c r="AR23" s="480"/>
      <c r="AS23" s="190"/>
      <c r="AT23" s="222"/>
      <c r="AU23" s="490"/>
      <c r="AV23" s="481"/>
      <c r="AW23" s="483"/>
      <c r="AX23" s="484"/>
      <c r="BD23" s="783"/>
    </row>
    <row r="24" spans="1:56" s="250" customFormat="1" ht="150" customHeight="1" x14ac:dyDescent="0.2">
      <c r="A24" s="1233"/>
      <c r="B24" s="369">
        <v>16</v>
      </c>
      <c r="C24" s="434" t="s">
        <v>282</v>
      </c>
      <c r="D24" s="125" t="s">
        <v>269</v>
      </c>
      <c r="E24" s="369" t="s">
        <v>405</v>
      </c>
      <c r="F24" s="369" t="s">
        <v>357</v>
      </c>
      <c r="G24" s="560">
        <v>44958</v>
      </c>
      <c r="H24" s="269">
        <v>45280</v>
      </c>
      <c r="I24" s="248" t="s">
        <v>631</v>
      </c>
      <c r="J24" s="432" t="s">
        <v>626</v>
      </c>
      <c r="K24" s="432" t="s">
        <v>626</v>
      </c>
      <c r="L24" s="432" t="s">
        <v>626</v>
      </c>
      <c r="M24" s="168">
        <v>45051</v>
      </c>
      <c r="N24" s="610" t="s">
        <v>174</v>
      </c>
      <c r="O24" s="379" t="s">
        <v>652</v>
      </c>
      <c r="P24" s="288">
        <v>45056</v>
      </c>
      <c r="Q24" s="214" t="s">
        <v>753</v>
      </c>
      <c r="R24" s="493">
        <v>0</v>
      </c>
      <c r="S24" s="787" t="s">
        <v>777</v>
      </c>
      <c r="T24" s="391" t="s">
        <v>652</v>
      </c>
      <c r="U24" s="540" t="s">
        <v>769</v>
      </c>
      <c r="V24" s="839" t="s">
        <v>984</v>
      </c>
      <c r="W24" s="840">
        <v>0.5</v>
      </c>
      <c r="X24" s="905" t="s">
        <v>985</v>
      </c>
      <c r="Y24" s="891" t="s">
        <v>263</v>
      </c>
      <c r="Z24" s="426">
        <v>45175</v>
      </c>
      <c r="AA24" s="610" t="s">
        <v>174</v>
      </c>
      <c r="AB24" s="840">
        <v>0.5</v>
      </c>
      <c r="AC24" s="434" t="s">
        <v>986</v>
      </c>
      <c r="AD24" s="61" t="s">
        <v>1157</v>
      </c>
      <c r="AE24" s="214" t="s">
        <v>753</v>
      </c>
      <c r="AF24" s="441">
        <v>0.5</v>
      </c>
      <c r="AG24" s="369" t="s">
        <v>1211</v>
      </c>
      <c r="AH24" s="905" t="s">
        <v>1210</v>
      </c>
      <c r="AI24" s="479" t="s">
        <v>839</v>
      </c>
      <c r="AJ24" s="467"/>
      <c r="AK24" s="465"/>
      <c r="AL24" s="466"/>
      <c r="AM24" s="464"/>
      <c r="AN24" s="235"/>
      <c r="AO24" s="236"/>
      <c r="AP24" s="247"/>
      <c r="AQ24" s="237"/>
      <c r="AR24" s="480"/>
      <c r="AS24" s="190"/>
      <c r="AT24" s="249"/>
      <c r="AU24" s="496"/>
      <c r="AV24" s="496"/>
      <c r="AW24" s="497"/>
      <c r="AX24" s="498"/>
      <c r="BB24" s="180"/>
    </row>
    <row r="25" spans="1:56" s="180" customFormat="1" ht="150" customHeight="1" x14ac:dyDescent="0.2">
      <c r="A25" s="442" t="s">
        <v>130</v>
      </c>
      <c r="B25" s="369">
        <v>17</v>
      </c>
      <c r="C25" s="434" t="s">
        <v>198</v>
      </c>
      <c r="D25" s="125" t="s">
        <v>279</v>
      </c>
      <c r="E25" s="434" t="s">
        <v>330</v>
      </c>
      <c r="F25" s="369" t="s">
        <v>357</v>
      </c>
      <c r="G25" s="560">
        <v>44958</v>
      </c>
      <c r="H25" s="269">
        <v>45275</v>
      </c>
      <c r="I25" s="443" t="s">
        <v>675</v>
      </c>
      <c r="J25" s="615" t="s">
        <v>676</v>
      </c>
      <c r="K25" s="391" t="s">
        <v>677</v>
      </c>
      <c r="L25" s="444"/>
      <c r="M25" s="168">
        <v>45050</v>
      </c>
      <c r="N25" s="610" t="s">
        <v>174</v>
      </c>
      <c r="O25" s="379" t="s">
        <v>678</v>
      </c>
      <c r="P25" s="288">
        <v>45056</v>
      </c>
      <c r="Q25" s="214" t="s">
        <v>753</v>
      </c>
      <c r="R25" s="286">
        <v>0.33</v>
      </c>
      <c r="S25" s="494" t="s">
        <v>805</v>
      </c>
      <c r="T25" s="391" t="s">
        <v>677</v>
      </c>
      <c r="U25" s="540" t="s">
        <v>769</v>
      </c>
      <c r="V25" s="137" t="s">
        <v>972</v>
      </c>
      <c r="W25" s="110">
        <v>0.66600000000000004</v>
      </c>
      <c r="X25" s="238" t="s">
        <v>970</v>
      </c>
      <c r="Y25" s="891" t="s">
        <v>263</v>
      </c>
      <c r="Z25" s="426">
        <v>45175</v>
      </c>
      <c r="AA25" s="610" t="s">
        <v>174</v>
      </c>
      <c r="AB25" s="110">
        <v>0.66600000000000004</v>
      </c>
      <c r="AC25" s="427" t="s">
        <v>973</v>
      </c>
      <c r="AD25" s="61" t="s">
        <v>1157</v>
      </c>
      <c r="AE25" s="214" t="s">
        <v>753</v>
      </c>
      <c r="AF25" s="401">
        <v>0.66</v>
      </c>
      <c r="AG25" s="434" t="s">
        <v>1213</v>
      </c>
      <c r="AH25" s="238" t="s">
        <v>1212</v>
      </c>
      <c r="AI25" s="479" t="s">
        <v>839</v>
      </c>
      <c r="AJ25" s="137"/>
      <c r="AK25" s="110"/>
      <c r="AL25" s="383"/>
      <c r="AM25" s="445"/>
      <c r="AN25" s="235"/>
      <c r="AO25" s="236"/>
      <c r="AP25" s="222"/>
      <c r="AQ25" s="237"/>
      <c r="AR25" s="480"/>
      <c r="AS25" s="190"/>
      <c r="AT25" s="222"/>
      <c r="AU25" s="490"/>
      <c r="AV25" s="499"/>
      <c r="AW25" s="483"/>
      <c r="AX25" s="484"/>
    </row>
    <row r="26" spans="1:56" s="58" customFormat="1" ht="150" customHeight="1" x14ac:dyDescent="0.2">
      <c r="A26" s="442" t="s">
        <v>130</v>
      </c>
      <c r="B26" s="369">
        <v>18</v>
      </c>
      <c r="C26" s="434" t="s">
        <v>283</v>
      </c>
      <c r="D26" s="125" t="s">
        <v>398</v>
      </c>
      <c r="E26" s="369" t="s">
        <v>405</v>
      </c>
      <c r="F26" s="369" t="s">
        <v>357</v>
      </c>
      <c r="G26" s="560">
        <v>44958</v>
      </c>
      <c r="H26" s="269">
        <v>45290</v>
      </c>
      <c r="I26" s="137" t="s">
        <v>632</v>
      </c>
      <c r="J26" s="110">
        <v>0.33</v>
      </c>
      <c r="K26" s="434" t="s">
        <v>633</v>
      </c>
      <c r="L26" s="432" t="s">
        <v>626</v>
      </c>
      <c r="M26" s="168">
        <v>45050</v>
      </c>
      <c r="N26" s="610" t="s">
        <v>174</v>
      </c>
      <c r="O26" s="379" t="s">
        <v>653</v>
      </c>
      <c r="P26" s="288">
        <v>45056</v>
      </c>
      <c r="Q26" s="214" t="s">
        <v>753</v>
      </c>
      <c r="R26" s="286">
        <v>0.33</v>
      </c>
      <c r="S26" s="494" t="s">
        <v>806</v>
      </c>
      <c r="T26" s="434" t="s">
        <v>633</v>
      </c>
      <c r="U26" s="540" t="s">
        <v>769</v>
      </c>
      <c r="V26" s="839" t="s">
        <v>987</v>
      </c>
      <c r="W26" s="840">
        <v>0.66</v>
      </c>
      <c r="X26" s="905" t="s">
        <v>633</v>
      </c>
      <c r="Y26" s="891" t="s">
        <v>263</v>
      </c>
      <c r="Z26" s="426">
        <v>45175</v>
      </c>
      <c r="AA26" s="610" t="s">
        <v>174</v>
      </c>
      <c r="AB26" s="110">
        <v>0.66</v>
      </c>
      <c r="AC26" s="427" t="s">
        <v>988</v>
      </c>
      <c r="AD26" s="61" t="s">
        <v>1157</v>
      </c>
      <c r="AE26" s="214" t="s">
        <v>753</v>
      </c>
      <c r="AF26" s="401">
        <v>0.66</v>
      </c>
      <c r="AG26" s="434" t="s">
        <v>1215</v>
      </c>
      <c r="AH26" s="905" t="s">
        <v>1214</v>
      </c>
      <c r="AI26" s="479" t="s">
        <v>839</v>
      </c>
      <c r="AJ26" s="468"/>
      <c r="AK26" s="469"/>
      <c r="AL26" s="466"/>
      <c r="AM26" s="464"/>
      <c r="AN26" s="235"/>
      <c r="AO26" s="236"/>
      <c r="AP26" s="247"/>
      <c r="AQ26" s="103"/>
      <c r="AR26" s="480"/>
      <c r="AS26" s="190"/>
      <c r="AT26" s="222"/>
      <c r="AU26" s="501"/>
      <c r="AV26" s="490"/>
      <c r="AW26" s="491"/>
      <c r="AX26" s="492"/>
      <c r="BB26" s="180"/>
    </row>
    <row r="27" spans="1:56" s="180" customFormat="1" ht="150" customHeight="1" x14ac:dyDescent="0.2">
      <c r="A27" s="1224" t="s">
        <v>131</v>
      </c>
      <c r="B27" s="369">
        <v>19</v>
      </c>
      <c r="C27" s="369" t="s">
        <v>462</v>
      </c>
      <c r="D27" s="561" t="s">
        <v>463</v>
      </c>
      <c r="E27" s="369" t="s">
        <v>461</v>
      </c>
      <c r="F27" s="369" t="s">
        <v>263</v>
      </c>
      <c r="G27" s="560">
        <v>44927</v>
      </c>
      <c r="H27" s="269">
        <v>45169</v>
      </c>
      <c r="I27" s="433" t="s">
        <v>703</v>
      </c>
      <c r="J27" s="109">
        <v>0.5</v>
      </c>
      <c r="K27" s="391" t="s">
        <v>704</v>
      </c>
      <c r="L27" s="432" t="s">
        <v>263</v>
      </c>
      <c r="M27" s="168">
        <v>45051</v>
      </c>
      <c r="N27" s="610" t="s">
        <v>174</v>
      </c>
      <c r="O27" s="398" t="s">
        <v>705</v>
      </c>
      <c r="P27" s="288">
        <v>45056</v>
      </c>
      <c r="Q27" s="214" t="s">
        <v>753</v>
      </c>
      <c r="R27" s="286">
        <v>0.5</v>
      </c>
      <c r="S27" s="789" t="s">
        <v>807</v>
      </c>
      <c r="T27" s="391" t="s">
        <v>704</v>
      </c>
      <c r="U27" s="540" t="s">
        <v>769</v>
      </c>
      <c r="V27" s="912" t="s">
        <v>1014</v>
      </c>
      <c r="W27" s="109">
        <v>1</v>
      </c>
      <c r="X27" s="383" t="s">
        <v>1015</v>
      </c>
      <c r="Y27" s="432" t="s">
        <v>263</v>
      </c>
      <c r="Z27" s="779">
        <v>45176</v>
      </c>
      <c r="AA27" s="540" t="s">
        <v>175</v>
      </c>
      <c r="AB27" s="286">
        <v>1</v>
      </c>
      <c r="AC27" s="819" t="s">
        <v>872</v>
      </c>
      <c r="AD27" s="61" t="s">
        <v>1157</v>
      </c>
      <c r="AE27" s="59" t="s">
        <v>263</v>
      </c>
      <c r="AF27" s="66">
        <v>1</v>
      </c>
      <c r="AG27" s="59" t="s">
        <v>1156</v>
      </c>
      <c r="AH27" s="59" t="s">
        <v>263</v>
      </c>
      <c r="AI27" s="60" t="s">
        <v>175</v>
      </c>
      <c r="AJ27" s="108"/>
      <c r="AK27" s="241"/>
      <c r="AL27" s="102"/>
      <c r="AM27" s="234"/>
      <c r="AN27" s="235"/>
      <c r="AO27" s="236"/>
      <c r="AP27" s="222"/>
      <c r="AQ27" s="237"/>
      <c r="AR27" s="480"/>
      <c r="AS27" s="190"/>
      <c r="AT27" s="247"/>
      <c r="AU27" s="490"/>
      <c r="AV27" s="490"/>
      <c r="AW27" s="491"/>
      <c r="AX27" s="484"/>
    </row>
    <row r="28" spans="1:56" s="58" customFormat="1" ht="150" customHeight="1" x14ac:dyDescent="0.2">
      <c r="A28" s="1224"/>
      <c r="B28" s="369">
        <v>20</v>
      </c>
      <c r="C28" s="434" t="s">
        <v>224</v>
      </c>
      <c r="D28" s="125" t="s">
        <v>270</v>
      </c>
      <c r="E28" s="369" t="s">
        <v>405</v>
      </c>
      <c r="F28" s="369" t="s">
        <v>357</v>
      </c>
      <c r="G28" s="560">
        <v>44958</v>
      </c>
      <c r="H28" s="269">
        <v>45275</v>
      </c>
      <c r="I28" s="115" t="s">
        <v>634</v>
      </c>
      <c r="J28" s="109">
        <v>0.5</v>
      </c>
      <c r="K28" s="434" t="s">
        <v>635</v>
      </c>
      <c r="L28" s="432" t="s">
        <v>626</v>
      </c>
      <c r="M28" s="168">
        <v>45051</v>
      </c>
      <c r="N28" s="610" t="s">
        <v>174</v>
      </c>
      <c r="O28" s="379" t="s">
        <v>654</v>
      </c>
      <c r="P28" s="288">
        <v>45056</v>
      </c>
      <c r="Q28" s="214" t="s">
        <v>753</v>
      </c>
      <c r="R28" s="286">
        <v>0.25</v>
      </c>
      <c r="S28" s="790" t="s">
        <v>808</v>
      </c>
      <c r="T28" s="434" t="s">
        <v>635</v>
      </c>
      <c r="U28" s="540" t="s">
        <v>769</v>
      </c>
      <c r="V28" s="839" t="s">
        <v>989</v>
      </c>
      <c r="W28" s="840">
        <v>0.5</v>
      </c>
      <c r="X28" s="905" t="s">
        <v>635</v>
      </c>
      <c r="Y28" s="904" t="s">
        <v>990</v>
      </c>
      <c r="Z28" s="426">
        <v>45175</v>
      </c>
      <c r="AA28" s="610" t="s">
        <v>174</v>
      </c>
      <c r="AB28" s="110">
        <v>0.5</v>
      </c>
      <c r="AC28" s="427" t="s">
        <v>991</v>
      </c>
      <c r="AD28" s="61" t="s">
        <v>1157</v>
      </c>
      <c r="AE28" s="214" t="s">
        <v>753</v>
      </c>
      <c r="AF28" s="436">
        <v>0.5</v>
      </c>
      <c r="AG28" s="434" t="s">
        <v>1216</v>
      </c>
      <c r="AH28" s="905" t="s">
        <v>1217</v>
      </c>
      <c r="AI28" s="479" t="s">
        <v>839</v>
      </c>
      <c r="AJ28" s="251"/>
      <c r="AK28" s="238"/>
      <c r="AL28" s="252"/>
      <c r="AM28" s="432"/>
      <c r="AN28" s="235"/>
      <c r="AO28" s="236"/>
      <c r="AP28" s="247"/>
      <c r="AQ28" s="103"/>
      <c r="AR28" s="480"/>
      <c r="AS28" s="190"/>
      <c r="AT28" s="247"/>
      <c r="AU28" s="490"/>
      <c r="AV28" s="273"/>
      <c r="AW28" s="491"/>
      <c r="AX28" s="492"/>
      <c r="BB28" s="180"/>
    </row>
    <row r="29" spans="1:56" s="58" customFormat="1" ht="150" customHeight="1" thickBot="1" x14ac:dyDescent="0.25">
      <c r="A29" s="1225"/>
      <c r="B29" s="369">
        <v>21</v>
      </c>
      <c r="C29" s="503" t="s">
        <v>225</v>
      </c>
      <c r="D29" s="506" t="s">
        <v>397</v>
      </c>
      <c r="E29" s="565" t="s">
        <v>328</v>
      </c>
      <c r="F29" s="565" t="s">
        <v>357</v>
      </c>
      <c r="G29" s="566">
        <v>44958</v>
      </c>
      <c r="H29" s="276">
        <v>45290</v>
      </c>
      <c r="I29" s="116" t="s">
        <v>636</v>
      </c>
      <c r="J29" s="502">
        <v>0.33</v>
      </c>
      <c r="K29" s="503" t="s">
        <v>637</v>
      </c>
      <c r="L29" s="432" t="s">
        <v>626</v>
      </c>
      <c r="M29" s="168">
        <v>45051</v>
      </c>
      <c r="N29" s="610" t="s">
        <v>174</v>
      </c>
      <c r="O29" s="379" t="s">
        <v>655</v>
      </c>
      <c r="P29" s="288">
        <v>45056</v>
      </c>
      <c r="Q29" s="214" t="s">
        <v>753</v>
      </c>
      <c r="R29" s="504">
        <v>0.33</v>
      </c>
      <c r="S29" s="505" t="s">
        <v>809</v>
      </c>
      <c r="T29" s="503" t="s">
        <v>637</v>
      </c>
      <c r="U29" s="540" t="s">
        <v>769</v>
      </c>
      <c r="V29" s="839" t="s">
        <v>992</v>
      </c>
      <c r="W29" s="906">
        <v>0.66</v>
      </c>
      <c r="X29" s="907" t="s">
        <v>637</v>
      </c>
      <c r="Y29" s="904" t="s">
        <v>626</v>
      </c>
      <c r="Z29" s="426">
        <v>45175</v>
      </c>
      <c r="AA29" s="610" t="s">
        <v>174</v>
      </c>
      <c r="AB29" s="110">
        <v>0.66</v>
      </c>
      <c r="AC29" s="427" t="s">
        <v>993</v>
      </c>
      <c r="AD29" s="61" t="s">
        <v>1157</v>
      </c>
      <c r="AE29" s="214" t="s">
        <v>753</v>
      </c>
      <c r="AF29" s="452">
        <v>0.66</v>
      </c>
      <c r="AG29" s="839" t="s">
        <v>1219</v>
      </c>
      <c r="AH29" s="907" t="s">
        <v>1218</v>
      </c>
      <c r="AI29" s="479" t="s">
        <v>839</v>
      </c>
      <c r="AJ29" s="470"/>
      <c r="AK29" s="508"/>
      <c r="AL29" s="509"/>
      <c r="AM29" s="510"/>
      <c r="AN29" s="254"/>
      <c r="AO29" s="255"/>
      <c r="AP29" s="256"/>
      <c r="AQ29" s="511"/>
      <c r="AR29" s="512"/>
      <c r="AS29" s="513"/>
      <c r="AT29" s="514"/>
      <c r="AU29" s="515"/>
      <c r="AV29" s="507"/>
      <c r="AW29" s="516"/>
      <c r="AX29" s="492"/>
      <c r="BB29" s="180"/>
    </row>
    <row r="30" spans="1:56" ht="14.25" x14ac:dyDescent="0.2">
      <c r="A30" s="180"/>
      <c r="B30" s="257"/>
      <c r="C30" s="180"/>
      <c r="D30" s="180"/>
      <c r="E30" s="180"/>
      <c r="H30" s="180"/>
      <c r="I30" s="484"/>
      <c r="J30" s="484"/>
      <c r="K30" s="484"/>
      <c r="L30" s="484"/>
      <c r="M30" s="484"/>
      <c r="N30" s="484"/>
      <c r="O30" s="484"/>
      <c r="P30" s="484"/>
      <c r="Q30" s="484"/>
      <c r="R30" s="484"/>
      <c r="S30" s="484"/>
      <c r="T30" s="484"/>
      <c r="U30" s="484"/>
      <c r="V30" s="517"/>
      <c r="W30" s="517"/>
      <c r="X30" s="517"/>
      <c r="Y30" s="517"/>
      <c r="Z30" s="518"/>
      <c r="AA30" s="518"/>
      <c r="AB30" s="517"/>
      <c r="AC30" s="517"/>
      <c r="AD30" s="517"/>
      <c r="AE30" s="517"/>
      <c r="AF30" s="517"/>
      <c r="AG30" s="517"/>
      <c r="AH30" s="517"/>
      <c r="AI30" s="519"/>
      <c r="AJ30" s="517"/>
      <c r="AK30" s="517"/>
      <c r="AL30" s="517"/>
      <c r="AM30" s="517"/>
      <c r="AN30" s="517"/>
      <c r="AO30" s="517"/>
      <c r="AP30" s="517"/>
      <c r="AQ30" s="517"/>
      <c r="AR30" s="517"/>
      <c r="AS30" s="517"/>
      <c r="AT30" s="517"/>
      <c r="AU30" s="517"/>
      <c r="AV30" s="517"/>
      <c r="AW30" s="517"/>
      <c r="AX30" s="517"/>
      <c r="BB30" s="180"/>
    </row>
    <row r="31" spans="1:56" ht="14.25" x14ac:dyDescent="0.2">
      <c r="A31" s="180"/>
      <c r="B31" s="257"/>
      <c r="C31" s="180"/>
      <c r="D31" s="180"/>
      <c r="E31" s="180"/>
      <c r="H31" s="180"/>
      <c r="I31" s="484"/>
      <c r="J31" s="484"/>
      <c r="K31" s="484"/>
      <c r="L31" s="484"/>
      <c r="M31" s="484"/>
      <c r="N31" s="484"/>
      <c r="O31" s="484"/>
      <c r="P31" s="484"/>
      <c r="Q31" s="484"/>
      <c r="R31" s="484"/>
      <c r="S31" s="484"/>
      <c r="T31" s="484"/>
      <c r="U31" s="484"/>
      <c r="V31" s="517"/>
      <c r="W31" s="517"/>
      <c r="X31" s="517"/>
      <c r="Y31" s="517"/>
      <c r="Z31" s="518"/>
      <c r="AA31" s="518"/>
      <c r="AB31" s="517"/>
      <c r="AC31" s="517"/>
      <c r="AD31" s="517"/>
      <c r="AE31" s="517"/>
      <c r="AF31" s="517"/>
      <c r="AG31" s="517"/>
      <c r="AH31" s="517"/>
      <c r="AI31" s="519"/>
      <c r="AJ31" s="517"/>
      <c r="AK31" s="517"/>
      <c r="AL31" s="517"/>
      <c r="AM31" s="517"/>
      <c r="AN31" s="517"/>
      <c r="AO31" s="517"/>
      <c r="AP31" s="517"/>
      <c r="AQ31" s="517"/>
      <c r="AR31" s="517"/>
      <c r="AS31" s="517"/>
      <c r="AT31" s="517"/>
      <c r="AU31" s="517"/>
      <c r="AV31" s="517"/>
      <c r="AW31" s="517"/>
      <c r="AX31" s="517"/>
      <c r="BB31" s="180"/>
    </row>
    <row r="32" spans="1:56" ht="14.25" x14ac:dyDescent="0.2">
      <c r="A32" s="180"/>
      <c r="B32" s="257"/>
      <c r="C32" s="180"/>
      <c r="D32" s="180"/>
      <c r="E32" s="180"/>
      <c r="H32" s="180"/>
      <c r="I32" s="484"/>
      <c r="J32" s="484"/>
      <c r="K32" s="484"/>
      <c r="L32" s="484"/>
      <c r="M32" s="484"/>
      <c r="N32" s="484"/>
      <c r="O32" s="484"/>
      <c r="P32" s="484"/>
      <c r="Q32" s="484"/>
      <c r="R32" s="484"/>
      <c r="S32" s="484"/>
      <c r="T32" s="484"/>
      <c r="U32" s="484"/>
      <c r="V32" s="517"/>
      <c r="W32" s="517"/>
      <c r="X32" s="517"/>
      <c r="Y32" s="517"/>
      <c r="Z32" s="518"/>
      <c r="AA32" s="518"/>
      <c r="AB32" s="517"/>
      <c r="AC32" s="517"/>
      <c r="AD32" s="517"/>
      <c r="AE32" s="517"/>
      <c r="AF32" s="517"/>
      <c r="AG32" s="517"/>
      <c r="AH32" s="517"/>
      <c r="AI32" s="519"/>
      <c r="AJ32" s="517"/>
      <c r="AK32" s="517"/>
      <c r="AL32" s="517"/>
      <c r="AM32" s="517"/>
      <c r="AN32" s="517"/>
      <c r="AO32" s="517"/>
      <c r="AP32" s="517"/>
      <c r="AQ32" s="517"/>
      <c r="AR32" s="517"/>
      <c r="AS32" s="517"/>
      <c r="AT32" s="517"/>
      <c r="AU32" s="517"/>
      <c r="AV32" s="517"/>
      <c r="AW32" s="517"/>
      <c r="AX32" s="517"/>
      <c r="BB32" s="180"/>
    </row>
    <row r="33" spans="1:54" ht="14.25" x14ac:dyDescent="0.2">
      <c r="A33" s="180"/>
      <c r="B33" s="257"/>
      <c r="C33" s="180"/>
      <c r="D33" s="180"/>
      <c r="E33" s="180"/>
      <c r="H33" s="180"/>
      <c r="I33" s="484"/>
      <c r="J33" s="484"/>
      <c r="K33" s="484"/>
      <c r="L33" s="484"/>
      <c r="M33" s="484"/>
      <c r="N33" s="484"/>
      <c r="O33" s="484"/>
      <c r="P33" s="484"/>
      <c r="Q33" s="484"/>
      <c r="R33" s="484"/>
      <c r="S33" s="484"/>
      <c r="T33" s="484"/>
      <c r="U33" s="484"/>
      <c r="V33" s="517"/>
      <c r="W33" s="517"/>
      <c r="X33" s="517"/>
      <c r="Y33" s="517"/>
      <c r="Z33" s="518"/>
      <c r="AA33" s="518"/>
      <c r="AB33" s="517"/>
      <c r="AC33" s="517"/>
      <c r="AD33" s="517"/>
      <c r="AE33" s="517"/>
      <c r="AF33" s="517"/>
      <c r="AG33" s="517"/>
      <c r="AH33" s="517"/>
      <c r="AI33" s="519"/>
      <c r="AJ33" s="517"/>
      <c r="AK33" s="517"/>
      <c r="AL33" s="517"/>
      <c r="AM33" s="517"/>
      <c r="AN33" s="517"/>
      <c r="AO33" s="517"/>
      <c r="AP33" s="517"/>
      <c r="AQ33" s="517"/>
      <c r="AR33" s="517"/>
      <c r="AS33" s="517"/>
      <c r="AT33" s="517"/>
      <c r="AU33" s="517"/>
      <c r="AV33" s="517"/>
      <c r="AW33" s="517"/>
      <c r="AX33" s="517"/>
      <c r="BB33" s="180"/>
    </row>
    <row r="34" spans="1:54" ht="14.25" x14ac:dyDescent="0.2">
      <c r="A34" s="180"/>
      <c r="B34" s="257"/>
      <c r="C34" s="180"/>
      <c r="D34" s="180"/>
      <c r="E34" s="180"/>
      <c r="H34" s="180"/>
      <c r="I34" s="484"/>
      <c r="J34" s="484"/>
      <c r="K34" s="484"/>
      <c r="L34" s="484"/>
      <c r="M34" s="484"/>
      <c r="N34" s="484"/>
      <c r="O34" s="484"/>
      <c r="P34" s="484"/>
      <c r="Q34" s="484"/>
      <c r="R34" s="484"/>
      <c r="S34" s="484"/>
      <c r="T34" s="484"/>
      <c r="U34" s="484"/>
      <c r="V34" s="517"/>
      <c r="W34" s="517"/>
      <c r="X34" s="517"/>
      <c r="Y34" s="517"/>
      <c r="Z34" s="518"/>
      <c r="AA34" s="518"/>
      <c r="AB34" s="517"/>
      <c r="AC34" s="517"/>
      <c r="AD34" s="517"/>
      <c r="AE34" s="517"/>
      <c r="AF34" s="517"/>
      <c r="AG34" s="517"/>
      <c r="AH34" s="517"/>
      <c r="AI34" s="519"/>
      <c r="AJ34" s="517"/>
      <c r="AK34" s="517"/>
      <c r="AL34" s="517"/>
      <c r="AM34" s="517"/>
      <c r="AN34" s="517"/>
      <c r="AO34" s="517"/>
      <c r="AP34" s="517"/>
      <c r="AQ34" s="517"/>
      <c r="AR34" s="517"/>
      <c r="AS34" s="517"/>
      <c r="AT34" s="517"/>
      <c r="AU34" s="517"/>
      <c r="AV34" s="517"/>
      <c r="AW34" s="517"/>
      <c r="AX34" s="517"/>
      <c r="BB34" s="180"/>
    </row>
    <row r="35" spans="1:54" ht="14.25" x14ac:dyDescent="0.2">
      <c r="A35" s="180"/>
      <c r="B35" s="257"/>
      <c r="C35" s="180"/>
      <c r="D35" s="180"/>
      <c r="E35" s="180"/>
      <c r="H35" s="180"/>
      <c r="I35" s="484"/>
      <c r="J35" s="484"/>
      <c r="K35" s="484"/>
      <c r="L35" s="484"/>
      <c r="M35" s="484"/>
      <c r="N35" s="484"/>
      <c r="O35" s="484"/>
      <c r="P35" s="484"/>
      <c r="Q35" s="484"/>
      <c r="R35" s="484"/>
      <c r="S35" s="484"/>
      <c r="T35" s="484"/>
      <c r="U35" s="484"/>
      <c r="V35" s="517"/>
      <c r="W35" s="517"/>
      <c r="X35" s="517"/>
      <c r="Y35" s="517"/>
      <c r="Z35" s="518"/>
      <c r="AA35" s="518"/>
      <c r="AB35" s="517"/>
      <c r="AC35" s="517"/>
      <c r="AD35" s="517"/>
      <c r="AE35" s="517"/>
      <c r="AF35" s="517"/>
      <c r="AG35" s="517"/>
      <c r="AH35" s="517"/>
      <c r="AI35" s="519"/>
      <c r="AJ35" s="517"/>
      <c r="AK35" s="517"/>
      <c r="AL35" s="517"/>
      <c r="AM35" s="517"/>
      <c r="AN35" s="517"/>
      <c r="AO35" s="517"/>
      <c r="AP35" s="517"/>
      <c r="AQ35" s="517"/>
      <c r="AR35" s="517"/>
      <c r="AS35" s="517"/>
      <c r="AT35" s="517"/>
      <c r="AU35" s="517"/>
      <c r="AV35" s="517"/>
      <c r="AW35" s="517"/>
      <c r="AX35" s="517"/>
      <c r="BB35" s="180"/>
    </row>
    <row r="36" spans="1:54" ht="14.25" x14ac:dyDescent="0.2">
      <c r="A36" s="180"/>
      <c r="B36" s="257"/>
      <c r="C36" s="180"/>
      <c r="D36" s="180"/>
      <c r="E36" s="180"/>
      <c r="H36" s="180"/>
      <c r="I36" s="484"/>
      <c r="J36" s="484"/>
      <c r="K36" s="484"/>
      <c r="L36" s="484"/>
      <c r="M36" s="484"/>
      <c r="N36" s="484"/>
      <c r="O36" s="484"/>
      <c r="P36" s="484"/>
      <c r="Q36" s="484"/>
      <c r="R36" s="484"/>
      <c r="S36" s="484"/>
      <c r="T36" s="484"/>
      <c r="U36" s="484"/>
      <c r="V36" s="517"/>
      <c r="W36" s="517"/>
      <c r="X36" s="517"/>
      <c r="Y36" s="517"/>
      <c r="Z36" s="518"/>
      <c r="AA36" s="518"/>
      <c r="AB36" s="517"/>
      <c r="AC36" s="517"/>
      <c r="AD36" s="517"/>
      <c r="AE36" s="517"/>
      <c r="AF36" s="517"/>
      <c r="AG36" s="517"/>
      <c r="AH36" s="517"/>
      <c r="AI36" s="519"/>
      <c r="AJ36" s="517"/>
      <c r="AK36" s="517"/>
      <c r="AL36" s="517"/>
      <c r="AM36" s="517"/>
      <c r="AN36" s="517"/>
      <c r="AO36" s="517"/>
      <c r="AP36" s="517"/>
      <c r="AQ36" s="517"/>
      <c r="AR36" s="517"/>
      <c r="AS36" s="517"/>
      <c r="AT36" s="517"/>
      <c r="AU36" s="517"/>
      <c r="AV36" s="517"/>
      <c r="AW36" s="517"/>
      <c r="AX36" s="517"/>
      <c r="BB36" s="180"/>
    </row>
    <row r="37" spans="1:54" ht="14.25" x14ac:dyDescent="0.2">
      <c r="A37" s="180"/>
      <c r="B37" s="257"/>
      <c r="C37" s="180"/>
      <c r="D37" s="180"/>
      <c r="E37" s="180"/>
      <c r="H37" s="180"/>
      <c r="I37" s="484"/>
      <c r="J37" s="484"/>
      <c r="K37" s="484"/>
      <c r="L37" s="484"/>
      <c r="M37" s="484"/>
      <c r="N37" s="484"/>
      <c r="O37" s="484"/>
      <c r="P37" s="484"/>
      <c r="Q37" s="484"/>
      <c r="R37" s="484"/>
      <c r="S37" s="484"/>
      <c r="T37" s="484"/>
      <c r="U37" s="484"/>
      <c r="V37" s="517"/>
      <c r="W37" s="517"/>
      <c r="X37" s="517"/>
      <c r="Y37" s="517"/>
      <c r="Z37" s="518"/>
      <c r="AA37" s="518"/>
      <c r="AB37" s="517"/>
      <c r="AC37" s="517"/>
      <c r="AD37" s="517"/>
      <c r="AE37" s="517"/>
      <c r="AF37" s="517"/>
      <c r="AG37" s="517"/>
      <c r="AH37" s="517"/>
      <c r="AI37" s="519"/>
      <c r="AJ37" s="517"/>
      <c r="AK37" s="517"/>
      <c r="AL37" s="517"/>
      <c r="AM37" s="517"/>
      <c r="AN37" s="517"/>
      <c r="AO37" s="517"/>
      <c r="AP37" s="517"/>
      <c r="AQ37" s="517"/>
      <c r="AR37" s="517"/>
      <c r="AS37" s="517"/>
      <c r="AT37" s="517"/>
      <c r="AU37" s="517"/>
      <c r="AV37" s="517"/>
      <c r="AW37" s="517"/>
      <c r="AX37" s="517"/>
      <c r="BB37" s="180"/>
    </row>
    <row r="38" spans="1:54" ht="14.25" x14ac:dyDescent="0.2">
      <c r="BB38" s="180"/>
    </row>
    <row r="39" spans="1:54" ht="14.25" x14ac:dyDescent="0.2">
      <c r="BB39" s="180"/>
    </row>
  </sheetData>
  <autoFilter ref="A8:BD29" xr:uid="{00000000-0001-0000-0900-000000000000}"/>
  <mergeCells count="43">
    <mergeCell ref="G7:G8"/>
    <mergeCell ref="A6:H6"/>
    <mergeCell ref="AF5:AI5"/>
    <mergeCell ref="V6:AI6"/>
    <mergeCell ref="AD7:AI7"/>
    <mergeCell ref="F5:H5"/>
    <mergeCell ref="V5:AE5"/>
    <mergeCell ref="I6:U6"/>
    <mergeCell ref="I7:L7"/>
    <mergeCell ref="M7:O7"/>
    <mergeCell ref="P7:U7"/>
    <mergeCell ref="AJ1:AU3"/>
    <mergeCell ref="AV1:AW1"/>
    <mergeCell ref="AV2:AW2"/>
    <mergeCell ref="AV3:AW3"/>
    <mergeCell ref="A27:A29"/>
    <mergeCell ref="V7:Y7"/>
    <mergeCell ref="Z7:AC7"/>
    <mergeCell ref="A7:A8"/>
    <mergeCell ref="B7:B8"/>
    <mergeCell ref="C7:C8"/>
    <mergeCell ref="D7:D8"/>
    <mergeCell ref="E7:E8"/>
    <mergeCell ref="H7:H8"/>
    <mergeCell ref="F7:F8"/>
    <mergeCell ref="A23:A24"/>
    <mergeCell ref="A9:A21"/>
    <mergeCell ref="A4:H4"/>
    <mergeCell ref="A1:F3"/>
    <mergeCell ref="AH1:AI1"/>
    <mergeCell ref="AH2:AI2"/>
    <mergeCell ref="AH3:AI3"/>
    <mergeCell ref="V1:AG3"/>
    <mergeCell ref="V4:AI4"/>
    <mergeCell ref="K1:T3"/>
    <mergeCell ref="I4:U4"/>
    <mergeCell ref="AJ4:AW4"/>
    <mergeCell ref="AJ5:AS5"/>
    <mergeCell ref="AT5:AW5"/>
    <mergeCell ref="AJ6:AW6"/>
    <mergeCell ref="AJ7:AM7"/>
    <mergeCell ref="AN7:AQ7"/>
    <mergeCell ref="AR7:AW7"/>
  </mergeCells>
  <phoneticPr fontId="22" type="noConversion"/>
  <dataValidations count="4">
    <dataValidation type="list" allowBlank="1" showInputMessage="1" showErrorMessage="1" sqref="AI8 AW8" xr:uid="{00000000-0002-0000-0900-000000000000}">
      <formula1>#REF!</formula1>
    </dataValidation>
    <dataValidation type="list" allowBlank="1" showInputMessage="1" showErrorMessage="1" sqref="N9 N19" xr:uid="{00000000-0002-0000-0900-000001000000}">
      <formula1>$BA$10:$BA$13</formula1>
    </dataValidation>
    <dataValidation type="list" allowBlank="1" showErrorMessage="1" sqref="AA23" xr:uid="{BC39CD7B-8DB9-48E8-8C4E-74BE9A23DBEE}">
      <formula1>$BA$10:$BA$13</formula1>
    </dataValidation>
    <dataValidation type="list" allowBlank="1" showInputMessage="1" showErrorMessage="1" sqref="AI27 AI11" xr:uid="{DCE4A0D9-959B-4A7C-B93E-C6478C822FD4}">
      <formula1>$A$22:$A$25</formula1>
    </dataValidation>
  </dataValidations>
  <hyperlinks>
    <hyperlink ref="T23" r:id="rId1" xr:uid="{00000000-0004-0000-0900-000000000000}"/>
    <hyperlink ref="L23" r:id="rId2" xr:uid="{00000000-0004-0000-0900-000001000000}"/>
    <hyperlink ref="X23" r:id="rId3" xr:uid="{5C45D66E-ACAB-4D97-9B55-D01B4703208A}"/>
    <hyperlink ref="AH23" r:id="rId4" xr:uid="{B577D268-B7D1-4573-A3B5-B0B1361EEA2E}"/>
  </hyperlinks>
  <pageMargins left="0.7" right="0.7" top="0.75" bottom="0.75" header="0.3" footer="0.3"/>
  <pageSetup paperSize="9" orientation="portrait"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'1. GESTIÓN RIESGO CORRUPCIÓN'!$A$20:$A$23</xm:f>
          </x14:formula1>
          <xm:sqref>AW9:AW29 AI28:AI1048576 AI10 AI12:AI26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tabColor theme="5" tint="-0.249977111117893"/>
  </sheetPr>
  <dimension ref="A1:AZ39"/>
  <sheetViews>
    <sheetView view="pageBreakPreview" topLeftCell="B27" zoomScale="60" zoomScaleNormal="80" workbookViewId="0">
      <selection activeCell="B28" sqref="B28"/>
    </sheetView>
  </sheetViews>
  <sheetFormatPr baseColWidth="10" defaultColWidth="11.42578125" defaultRowHeight="12.75" x14ac:dyDescent="0.2"/>
  <cols>
    <col min="1" max="1" width="28.42578125" style="281" customWidth="1"/>
    <col min="2" max="2" width="11.42578125" style="259"/>
    <col min="3" max="3" width="51.42578125" style="259" customWidth="1"/>
    <col min="4" max="4" width="35.42578125" style="282" customWidth="1"/>
    <col min="5" max="5" width="30.140625" style="282" customWidth="1"/>
    <col min="6" max="6" width="37.42578125" style="259" customWidth="1"/>
    <col min="7" max="7" width="68" style="259" customWidth="1"/>
    <col min="8" max="8" width="25.28515625" style="282" customWidth="1"/>
    <col min="9" max="15" width="48.7109375" style="282" hidden="1" customWidth="1"/>
    <col min="16" max="17" width="28.140625" style="282" hidden="1" customWidth="1"/>
    <col min="18" max="18" width="20.140625" style="282" hidden="1" customWidth="1"/>
    <col min="19" max="21" width="48.7109375" style="282" hidden="1" customWidth="1"/>
    <col min="22" max="22" width="52" style="259" customWidth="1"/>
    <col min="23" max="23" width="30" style="259" customWidth="1"/>
    <col min="24" max="24" width="50.140625" style="259" customWidth="1"/>
    <col min="25" max="25" width="58.85546875" style="259" hidden="1" customWidth="1"/>
    <col min="26" max="28" width="30" style="259" customWidth="1"/>
    <col min="29" max="29" width="105.85546875" style="259" customWidth="1"/>
    <col min="30" max="30" width="42.85546875" style="283" customWidth="1"/>
    <col min="31" max="34" width="38.5703125" style="259" customWidth="1"/>
    <col min="35" max="35" width="38.5703125" style="282" customWidth="1"/>
    <col min="36" max="36" width="76.140625" style="259" hidden="1" customWidth="1"/>
    <col min="37" max="37" width="32.85546875" style="259" hidden="1" customWidth="1"/>
    <col min="38" max="38" width="76.140625" style="259" hidden="1" customWidth="1"/>
    <col min="39" max="39" width="71" style="259" hidden="1" customWidth="1"/>
    <col min="40" max="40" width="20.42578125" style="259" hidden="1" customWidth="1"/>
    <col min="41" max="41" width="20.7109375" style="259" hidden="1" customWidth="1"/>
    <col min="42" max="42" width="20.42578125" style="259" hidden="1" customWidth="1"/>
    <col min="43" max="43" width="75.5703125" style="259" hidden="1" customWidth="1"/>
    <col min="44" max="44" width="27.5703125" style="259" hidden="1" customWidth="1"/>
    <col min="45" max="45" width="30.42578125" style="259" hidden="1" customWidth="1"/>
    <col min="46" max="46" width="22.140625" style="259" hidden="1" customWidth="1"/>
    <col min="47" max="47" width="34.28515625" style="259" hidden="1" customWidth="1"/>
    <col min="48" max="48" width="25.42578125" style="259" hidden="1" customWidth="1"/>
    <col min="49" max="49" width="35.28515625" style="259" hidden="1" customWidth="1"/>
    <col min="50" max="52" width="11.42578125" style="259" customWidth="1"/>
    <col min="53" max="16384" width="11.42578125" style="259"/>
  </cols>
  <sheetData>
    <row r="1" spans="1:52" ht="31.5" customHeight="1" x14ac:dyDescent="0.2">
      <c r="A1" s="1109" t="s">
        <v>192</v>
      </c>
      <c r="B1" s="1110"/>
      <c r="C1" s="1110"/>
      <c r="D1" s="1110"/>
      <c r="E1" s="1110"/>
      <c r="F1" s="1110"/>
      <c r="G1" s="1111"/>
      <c r="H1" s="352" t="s">
        <v>372</v>
      </c>
      <c r="I1" s="1145" t="s">
        <v>192</v>
      </c>
      <c r="J1" s="1146"/>
      <c r="K1" s="1146"/>
      <c r="L1" s="1146"/>
      <c r="M1" s="1146"/>
      <c r="N1" s="1146"/>
      <c r="O1" s="1146"/>
      <c r="P1" s="1146"/>
      <c r="Q1" s="1146"/>
      <c r="R1" s="1146"/>
      <c r="S1" s="1146"/>
      <c r="T1" s="1146"/>
      <c r="U1" s="1146"/>
      <c r="V1" s="1272" t="s">
        <v>382</v>
      </c>
      <c r="W1" s="1271"/>
      <c r="X1" s="1271" t="s">
        <v>383</v>
      </c>
      <c r="Y1" s="1271"/>
      <c r="Z1" s="1271"/>
      <c r="AA1" s="1271"/>
      <c r="AB1" s="1271"/>
      <c r="AC1" s="1271"/>
      <c r="AD1" s="1271"/>
      <c r="AE1" s="1271"/>
      <c r="AF1" s="1271"/>
      <c r="AG1" s="1271"/>
      <c r="AH1" s="1213" t="s">
        <v>144</v>
      </c>
      <c r="AI1" s="1214"/>
      <c r="AJ1" s="1249" t="s">
        <v>382</v>
      </c>
      <c r="AK1" s="1250"/>
      <c r="AL1" s="1250" t="s">
        <v>383</v>
      </c>
      <c r="AM1" s="1250"/>
      <c r="AN1" s="1250"/>
      <c r="AO1" s="1250"/>
      <c r="AP1" s="1250"/>
      <c r="AQ1" s="1250"/>
      <c r="AR1" s="1250"/>
      <c r="AS1" s="1250"/>
      <c r="AT1" s="1250"/>
      <c r="AU1" s="1250"/>
      <c r="AV1" s="1220" t="s">
        <v>144</v>
      </c>
      <c r="AW1" s="1221"/>
    </row>
    <row r="2" spans="1:52" ht="39" customHeight="1" x14ac:dyDescent="0.2">
      <c r="A2" s="1109"/>
      <c r="B2" s="1110"/>
      <c r="C2" s="1110"/>
      <c r="D2" s="1110"/>
      <c r="E2" s="1110"/>
      <c r="F2" s="1110"/>
      <c r="G2" s="1111"/>
      <c r="H2" s="354" t="s">
        <v>371</v>
      </c>
      <c r="I2" s="1109"/>
      <c r="J2" s="1110"/>
      <c r="K2" s="1110"/>
      <c r="L2" s="1110"/>
      <c r="M2" s="1110"/>
      <c r="N2" s="1110"/>
      <c r="O2" s="1110"/>
      <c r="P2" s="1110"/>
      <c r="Q2" s="1110"/>
      <c r="R2" s="1110"/>
      <c r="S2" s="1110"/>
      <c r="T2" s="1110"/>
      <c r="U2" s="1110"/>
      <c r="V2" s="1273"/>
      <c r="W2" s="1137"/>
      <c r="X2" s="1137"/>
      <c r="Y2" s="1137"/>
      <c r="Z2" s="1137"/>
      <c r="AA2" s="1137"/>
      <c r="AB2" s="1137"/>
      <c r="AC2" s="1137"/>
      <c r="AD2" s="1137"/>
      <c r="AE2" s="1137"/>
      <c r="AF2" s="1137"/>
      <c r="AG2" s="1137"/>
      <c r="AH2" s="1215" t="s">
        <v>339</v>
      </c>
      <c r="AI2" s="1216"/>
      <c r="AJ2" s="1251"/>
      <c r="AK2" s="1081"/>
      <c r="AL2" s="1081"/>
      <c r="AM2" s="1081"/>
      <c r="AN2" s="1081"/>
      <c r="AO2" s="1081"/>
      <c r="AP2" s="1081"/>
      <c r="AQ2" s="1081"/>
      <c r="AR2" s="1081"/>
      <c r="AS2" s="1081"/>
      <c r="AT2" s="1081"/>
      <c r="AU2" s="1081"/>
      <c r="AV2" s="1222" t="s">
        <v>339</v>
      </c>
      <c r="AW2" s="1223"/>
    </row>
    <row r="3" spans="1:52" ht="43.5" customHeight="1" x14ac:dyDescent="0.2">
      <c r="A3" s="1112"/>
      <c r="B3" s="1113"/>
      <c r="C3" s="1113"/>
      <c r="D3" s="1113"/>
      <c r="E3" s="1113"/>
      <c r="F3" s="1113"/>
      <c r="G3" s="1114"/>
      <c r="H3" s="354" t="s">
        <v>338</v>
      </c>
      <c r="I3" s="1112"/>
      <c r="J3" s="1113"/>
      <c r="K3" s="1113"/>
      <c r="L3" s="1113"/>
      <c r="M3" s="1113"/>
      <c r="N3" s="1113"/>
      <c r="O3" s="1113"/>
      <c r="P3" s="1113"/>
      <c r="Q3" s="1113"/>
      <c r="R3" s="1113"/>
      <c r="S3" s="1113"/>
      <c r="T3" s="1113"/>
      <c r="U3" s="1113"/>
      <c r="V3" s="1273"/>
      <c r="W3" s="1137"/>
      <c r="X3" s="1137"/>
      <c r="Y3" s="1137"/>
      <c r="Z3" s="1137"/>
      <c r="AA3" s="1137"/>
      <c r="AB3" s="1137"/>
      <c r="AC3" s="1137"/>
      <c r="AD3" s="1137"/>
      <c r="AE3" s="1137"/>
      <c r="AF3" s="1137"/>
      <c r="AG3" s="1137"/>
      <c r="AH3" s="1215" t="s">
        <v>338</v>
      </c>
      <c r="AI3" s="1216"/>
      <c r="AJ3" s="1251"/>
      <c r="AK3" s="1081"/>
      <c r="AL3" s="1081"/>
      <c r="AM3" s="1081"/>
      <c r="AN3" s="1081"/>
      <c r="AO3" s="1081"/>
      <c r="AP3" s="1081"/>
      <c r="AQ3" s="1081"/>
      <c r="AR3" s="1081"/>
      <c r="AS3" s="1081"/>
      <c r="AT3" s="1081"/>
      <c r="AU3" s="1081"/>
      <c r="AV3" s="1222" t="s">
        <v>338</v>
      </c>
      <c r="AW3" s="1223"/>
    </row>
    <row r="4" spans="1:52" ht="33" customHeight="1" x14ac:dyDescent="0.2">
      <c r="A4" s="1117" t="s">
        <v>376</v>
      </c>
      <c r="B4" s="1118"/>
      <c r="C4" s="1118"/>
      <c r="D4" s="1118"/>
      <c r="E4" s="1118"/>
      <c r="F4" s="1118"/>
      <c r="G4" s="1118"/>
      <c r="H4" s="1118"/>
      <c r="I4" s="1117" t="s">
        <v>376</v>
      </c>
      <c r="J4" s="1118"/>
      <c r="K4" s="1118"/>
      <c r="L4" s="1118"/>
      <c r="M4" s="1118"/>
      <c r="N4" s="1118"/>
      <c r="O4" s="1118"/>
      <c r="P4" s="1118"/>
      <c r="Q4" s="1118"/>
      <c r="R4" s="1118"/>
      <c r="S4" s="1118"/>
      <c r="T4" s="1118"/>
      <c r="U4" s="1118"/>
      <c r="V4" s="1117" t="s">
        <v>376</v>
      </c>
      <c r="W4" s="1118"/>
      <c r="X4" s="1118"/>
      <c r="Y4" s="1118"/>
      <c r="Z4" s="1118"/>
      <c r="AA4" s="1118"/>
      <c r="AB4" s="1118"/>
      <c r="AC4" s="1118"/>
      <c r="AD4" s="1118"/>
      <c r="AE4" s="1118"/>
      <c r="AF4" s="1118"/>
      <c r="AG4" s="1118"/>
      <c r="AH4" s="1118"/>
      <c r="AI4" s="1118"/>
      <c r="AJ4" s="1201" t="s">
        <v>376</v>
      </c>
      <c r="AK4" s="1077"/>
      <c r="AL4" s="1077"/>
      <c r="AM4" s="1077"/>
      <c r="AN4" s="1077"/>
      <c r="AO4" s="1077"/>
      <c r="AP4" s="1077"/>
      <c r="AQ4" s="1077"/>
      <c r="AR4" s="1077"/>
      <c r="AS4" s="1077"/>
      <c r="AT4" s="1077"/>
      <c r="AU4" s="1077"/>
      <c r="AV4" s="1077"/>
      <c r="AW4" s="1077"/>
    </row>
    <row r="5" spans="1:52" ht="33" customHeight="1" thickBot="1" x14ac:dyDescent="0.25">
      <c r="A5" s="1148" t="s">
        <v>336</v>
      </c>
      <c r="B5" s="1120"/>
      <c r="C5" s="1120"/>
      <c r="D5" s="1120"/>
      <c r="E5" s="1149"/>
      <c r="F5" s="1115" t="s">
        <v>494</v>
      </c>
      <c r="G5" s="1120"/>
      <c r="H5" s="1120"/>
      <c r="I5" s="422"/>
      <c r="J5" s="417"/>
      <c r="K5" s="417"/>
      <c r="L5" s="417"/>
      <c r="M5" s="417"/>
      <c r="N5" s="417"/>
      <c r="O5" s="417"/>
      <c r="P5" s="417"/>
      <c r="Q5" s="417"/>
      <c r="R5" s="417"/>
      <c r="S5" s="417"/>
      <c r="T5" s="417"/>
      <c r="U5" s="417" t="e" cm="1">
        <f t="array" ref="U5">+I:UT27P:UT27P:UT27P:UT27P:U</f>
        <v>#NAME?</v>
      </c>
      <c r="V5" s="1244"/>
      <c r="W5" s="1242"/>
      <c r="X5" s="1242"/>
      <c r="Y5" s="1242"/>
      <c r="Z5" s="1242"/>
      <c r="AA5" s="1242"/>
      <c r="AB5" s="1242"/>
      <c r="AC5" s="1242"/>
      <c r="AD5" s="1242"/>
      <c r="AE5" s="1242"/>
      <c r="AF5" s="1243"/>
      <c r="AG5" s="1269" t="s">
        <v>368</v>
      </c>
      <c r="AH5" s="1270"/>
      <c r="AI5" s="1270"/>
      <c r="AJ5" s="1202"/>
      <c r="AK5" s="1203"/>
      <c r="AL5" s="1203"/>
      <c r="AM5" s="1203"/>
      <c r="AN5" s="1203"/>
      <c r="AO5" s="1203"/>
      <c r="AP5" s="1203"/>
      <c r="AQ5" s="1203"/>
      <c r="AR5" s="1203"/>
      <c r="AS5" s="1203"/>
      <c r="AT5" s="1204"/>
      <c r="AU5" s="1254" t="s">
        <v>368</v>
      </c>
      <c r="AV5" s="1255"/>
      <c r="AW5" s="1255"/>
    </row>
    <row r="6" spans="1:52" ht="36" customHeight="1" thickBot="1" x14ac:dyDescent="0.25">
      <c r="A6" s="1259" t="s">
        <v>148</v>
      </c>
      <c r="B6" s="1259"/>
      <c r="C6" s="1259"/>
      <c r="D6" s="1259"/>
      <c r="E6" s="1259"/>
      <c r="F6" s="1259"/>
      <c r="G6" s="1259"/>
      <c r="H6" s="1259"/>
      <c r="I6" s="1260" t="s">
        <v>148</v>
      </c>
      <c r="J6" s="1261"/>
      <c r="K6" s="1261"/>
      <c r="L6" s="1261"/>
      <c r="M6" s="1261"/>
      <c r="N6" s="1261"/>
      <c r="O6" s="1261"/>
      <c r="P6" s="1262"/>
      <c r="Q6" s="1262"/>
      <c r="R6" s="1262"/>
      <c r="S6" s="1262"/>
      <c r="T6" s="1262"/>
      <c r="U6" s="1263"/>
      <c r="V6" s="1264" t="s">
        <v>148</v>
      </c>
      <c r="W6" s="1264"/>
      <c r="X6" s="1264"/>
      <c r="Y6" s="1264"/>
      <c r="Z6" s="1264"/>
      <c r="AA6" s="1264"/>
      <c r="AB6" s="1264"/>
      <c r="AC6" s="1264"/>
      <c r="AD6" s="1264"/>
      <c r="AE6" s="1264"/>
      <c r="AF6" s="1264"/>
      <c r="AG6" s="1264"/>
      <c r="AH6" s="1264"/>
      <c r="AI6" s="1264"/>
      <c r="AJ6" s="1252" t="s">
        <v>148</v>
      </c>
      <c r="AK6" s="1252"/>
      <c r="AL6" s="1252"/>
      <c r="AM6" s="1252"/>
      <c r="AN6" s="1252"/>
      <c r="AO6" s="1252"/>
      <c r="AP6" s="1252"/>
      <c r="AQ6" s="1252"/>
      <c r="AR6" s="1252"/>
      <c r="AS6" s="1252"/>
      <c r="AT6" s="1252"/>
      <c r="AU6" s="1252"/>
      <c r="AV6" s="1252"/>
      <c r="AW6" s="1252"/>
    </row>
    <row r="7" spans="1:52" ht="48" customHeight="1" x14ac:dyDescent="0.2">
      <c r="A7" s="1227" t="s">
        <v>143</v>
      </c>
      <c r="B7" s="1229" t="s">
        <v>123</v>
      </c>
      <c r="C7" s="1229" t="s">
        <v>252</v>
      </c>
      <c r="D7" s="1229" t="s">
        <v>250</v>
      </c>
      <c r="E7" s="1229" t="s">
        <v>125</v>
      </c>
      <c r="F7" s="1229" t="s">
        <v>233</v>
      </c>
      <c r="G7" s="1267" t="s">
        <v>126</v>
      </c>
      <c r="H7" s="1229" t="s">
        <v>251</v>
      </c>
      <c r="I7" s="1248" t="s">
        <v>179</v>
      </c>
      <c r="J7" s="1151"/>
      <c r="K7" s="1151"/>
      <c r="L7" s="1151"/>
      <c r="M7" s="1164" t="s">
        <v>166</v>
      </c>
      <c r="N7" s="1164"/>
      <c r="O7" s="1226"/>
      <c r="P7" s="1265" t="s">
        <v>167</v>
      </c>
      <c r="Q7" s="1170"/>
      <c r="R7" s="1170"/>
      <c r="S7" s="1170"/>
      <c r="T7" s="1170"/>
      <c r="U7" s="1171"/>
      <c r="V7" s="1150" t="s">
        <v>182</v>
      </c>
      <c r="W7" s="1151"/>
      <c r="X7" s="1151"/>
      <c r="Y7" s="1177"/>
      <c r="Z7" s="1178" t="s">
        <v>183</v>
      </c>
      <c r="AA7" s="1179"/>
      <c r="AB7" s="1179"/>
      <c r="AC7" s="1266"/>
      <c r="AD7" s="1169" t="s">
        <v>184</v>
      </c>
      <c r="AE7" s="1170"/>
      <c r="AF7" s="1170"/>
      <c r="AG7" s="1170"/>
      <c r="AH7" s="1170"/>
      <c r="AI7" s="1180"/>
      <c r="AJ7" s="1091" t="s">
        <v>185</v>
      </c>
      <c r="AK7" s="1092"/>
      <c r="AL7" s="1092"/>
      <c r="AM7" s="1093"/>
      <c r="AN7" s="1097" t="s">
        <v>186</v>
      </c>
      <c r="AO7" s="1098"/>
      <c r="AP7" s="1098"/>
      <c r="AQ7" s="1253"/>
      <c r="AR7" s="1099" t="s">
        <v>187</v>
      </c>
      <c r="AS7" s="1100"/>
      <c r="AT7" s="1100"/>
      <c r="AU7" s="1100"/>
      <c r="AV7" s="1100"/>
      <c r="AW7" s="1101"/>
    </row>
    <row r="8" spans="1:52" ht="62.25" customHeight="1" x14ac:dyDescent="0.2">
      <c r="A8" s="1228"/>
      <c r="B8" s="1230"/>
      <c r="C8" s="1230"/>
      <c r="D8" s="1230"/>
      <c r="E8" s="1230"/>
      <c r="F8" s="1230"/>
      <c r="G8" s="1268"/>
      <c r="H8" s="1230"/>
      <c r="I8" s="358" t="s">
        <v>161</v>
      </c>
      <c r="J8" s="358" t="s">
        <v>159</v>
      </c>
      <c r="K8" s="358" t="s">
        <v>162</v>
      </c>
      <c r="L8" s="358" t="s">
        <v>163</v>
      </c>
      <c r="M8" s="360" t="s">
        <v>164</v>
      </c>
      <c r="N8" s="360" t="s">
        <v>168</v>
      </c>
      <c r="O8" s="423" t="s">
        <v>165</v>
      </c>
      <c r="P8" s="726" t="s">
        <v>180</v>
      </c>
      <c r="Q8" s="363" t="s">
        <v>173</v>
      </c>
      <c r="R8" s="363" t="s">
        <v>169</v>
      </c>
      <c r="S8" s="363" t="s">
        <v>170</v>
      </c>
      <c r="T8" s="363" t="s">
        <v>171</v>
      </c>
      <c r="U8" s="364" t="s">
        <v>1030</v>
      </c>
      <c r="V8" s="357" t="s">
        <v>161</v>
      </c>
      <c r="W8" s="358" t="s">
        <v>159</v>
      </c>
      <c r="X8" s="358" t="s">
        <v>162</v>
      </c>
      <c r="Y8" s="365" t="s">
        <v>163</v>
      </c>
      <c r="Z8" s="359" t="s">
        <v>164</v>
      </c>
      <c r="AA8" s="360" t="s">
        <v>168</v>
      </c>
      <c r="AB8" s="360" t="s">
        <v>366</v>
      </c>
      <c r="AC8" s="423" t="s">
        <v>165</v>
      </c>
      <c r="AD8" s="362" t="s">
        <v>180</v>
      </c>
      <c r="AE8" s="363" t="s">
        <v>173</v>
      </c>
      <c r="AF8" s="363" t="s">
        <v>169</v>
      </c>
      <c r="AG8" s="363" t="s">
        <v>170</v>
      </c>
      <c r="AH8" s="363" t="s">
        <v>171</v>
      </c>
      <c r="AI8" s="366" t="s">
        <v>172</v>
      </c>
      <c r="AJ8" s="148" t="s">
        <v>161</v>
      </c>
      <c r="AK8" s="149" t="s">
        <v>159</v>
      </c>
      <c r="AL8" s="149" t="s">
        <v>162</v>
      </c>
      <c r="AM8" s="150" t="s">
        <v>163</v>
      </c>
      <c r="AN8" s="143" t="s">
        <v>164</v>
      </c>
      <c r="AO8" s="144" t="s">
        <v>168</v>
      </c>
      <c r="AP8" s="144" t="s">
        <v>366</v>
      </c>
      <c r="AQ8" s="145" t="s">
        <v>165</v>
      </c>
      <c r="AR8" s="146" t="s">
        <v>180</v>
      </c>
      <c r="AS8" s="142" t="s">
        <v>173</v>
      </c>
      <c r="AT8" s="142" t="s">
        <v>169</v>
      </c>
      <c r="AU8" s="142" t="s">
        <v>170</v>
      </c>
      <c r="AV8" s="142" t="s">
        <v>171</v>
      </c>
      <c r="AW8" s="147" t="s">
        <v>172</v>
      </c>
    </row>
    <row r="9" spans="1:52" s="263" customFormat="1" ht="409.6" customHeight="1" x14ac:dyDescent="0.2">
      <c r="A9" s="1258" t="s">
        <v>149</v>
      </c>
      <c r="B9" s="396">
        <v>1</v>
      </c>
      <c r="C9" s="590" t="s">
        <v>322</v>
      </c>
      <c r="D9" s="571" t="s">
        <v>323</v>
      </c>
      <c r="E9" s="571" t="s">
        <v>343</v>
      </c>
      <c r="F9" s="463" t="s">
        <v>357</v>
      </c>
      <c r="G9" s="463">
        <v>44958</v>
      </c>
      <c r="H9" s="552">
        <v>45275</v>
      </c>
      <c r="I9" s="170" t="s">
        <v>577</v>
      </c>
      <c r="J9" s="166">
        <v>0.33</v>
      </c>
      <c r="K9" s="101" t="s">
        <v>578</v>
      </c>
      <c r="L9" s="101" t="s">
        <v>263</v>
      </c>
      <c r="M9" s="727">
        <v>45050</v>
      </c>
      <c r="N9" s="604" t="s">
        <v>174</v>
      </c>
      <c r="O9" s="395" t="s">
        <v>1103</v>
      </c>
      <c r="P9" s="612">
        <v>45057</v>
      </c>
      <c r="Q9" s="101" t="s">
        <v>753</v>
      </c>
      <c r="R9" s="166">
        <v>0.33</v>
      </c>
      <c r="S9" s="170" t="s">
        <v>810</v>
      </c>
      <c r="T9" s="101" t="s">
        <v>578</v>
      </c>
      <c r="U9" s="540" t="s">
        <v>769</v>
      </c>
      <c r="V9" s="839" t="s">
        <v>895</v>
      </c>
      <c r="W9" s="840">
        <v>0.66</v>
      </c>
      <c r="X9" s="862" t="s">
        <v>896</v>
      </c>
      <c r="Y9" s="289"/>
      <c r="Z9" s="288">
        <v>45173</v>
      </c>
      <c r="AA9" s="823" t="s">
        <v>174</v>
      </c>
      <c r="AB9" s="166">
        <v>0.66</v>
      </c>
      <c r="AC9" s="169" t="s">
        <v>909</v>
      </c>
      <c r="AD9" s="61" t="s">
        <v>1157</v>
      </c>
      <c r="AE9" s="101" t="s">
        <v>753</v>
      </c>
      <c r="AF9" s="166">
        <v>0.66</v>
      </c>
      <c r="AG9" s="170" t="s">
        <v>1220</v>
      </c>
      <c r="AH9" s="862" t="s">
        <v>896</v>
      </c>
      <c r="AI9" s="479" t="s">
        <v>839</v>
      </c>
      <c r="AJ9" s="260"/>
      <c r="AK9" s="191"/>
      <c r="AL9" s="863"/>
      <c r="AM9" s="262"/>
      <c r="AN9" s="189"/>
      <c r="AO9" s="190"/>
      <c r="AP9" s="191"/>
      <c r="AQ9" s="262"/>
      <c r="AR9" s="290"/>
      <c r="AS9" s="190"/>
      <c r="AT9" s="191"/>
      <c r="AU9" s="520"/>
      <c r="AV9" s="500"/>
      <c r="AW9" s="271"/>
      <c r="AX9" s="521"/>
      <c r="AY9" s="521"/>
      <c r="AZ9" s="521"/>
    </row>
    <row r="10" spans="1:52" s="263" customFormat="1" ht="327" customHeight="1" x14ac:dyDescent="0.2">
      <c r="A10" s="1258"/>
      <c r="B10" s="396">
        <v>2</v>
      </c>
      <c r="C10" s="571" t="s">
        <v>305</v>
      </c>
      <c r="D10" s="571" t="s">
        <v>201</v>
      </c>
      <c r="E10" s="571" t="s">
        <v>293</v>
      </c>
      <c r="F10" s="531" t="s">
        <v>288</v>
      </c>
      <c r="G10" s="463">
        <v>44958</v>
      </c>
      <c r="H10" s="552" t="s">
        <v>474</v>
      </c>
      <c r="I10" s="170" t="s">
        <v>1104</v>
      </c>
      <c r="J10" s="166">
        <v>1</v>
      </c>
      <c r="K10" s="101" t="s">
        <v>713</v>
      </c>
      <c r="L10" s="101" t="s">
        <v>263</v>
      </c>
      <c r="M10" s="727">
        <v>45054</v>
      </c>
      <c r="N10" s="604" t="s">
        <v>174</v>
      </c>
      <c r="O10" s="447" t="s">
        <v>1105</v>
      </c>
      <c r="P10" s="612">
        <v>45057</v>
      </c>
      <c r="Q10" s="101" t="s">
        <v>753</v>
      </c>
      <c r="R10" s="166">
        <v>1</v>
      </c>
      <c r="S10" s="170" t="s">
        <v>1106</v>
      </c>
      <c r="T10" s="101" t="s">
        <v>713</v>
      </c>
      <c r="U10" s="540" t="s">
        <v>175</v>
      </c>
      <c r="V10" s="182" t="s">
        <v>855</v>
      </c>
      <c r="W10" s="286">
        <v>1</v>
      </c>
      <c r="X10" s="287" t="s">
        <v>856</v>
      </c>
      <c r="Y10" s="271" t="s">
        <v>357</v>
      </c>
      <c r="Z10" s="288">
        <v>45170</v>
      </c>
      <c r="AA10" s="540" t="s">
        <v>175</v>
      </c>
      <c r="AB10" s="286">
        <v>1</v>
      </c>
      <c r="AC10" s="447" t="s">
        <v>1107</v>
      </c>
      <c r="AD10" s="61" t="s">
        <v>1157</v>
      </c>
      <c r="AE10" s="101" t="s">
        <v>753</v>
      </c>
      <c r="AF10" s="166">
        <v>1</v>
      </c>
      <c r="AG10" s="170" t="s">
        <v>1229</v>
      </c>
      <c r="AH10" s="287" t="s">
        <v>856</v>
      </c>
      <c r="AI10" s="60" t="s">
        <v>175</v>
      </c>
      <c r="AJ10" s="287"/>
      <c r="AK10" s="286"/>
      <c r="AL10" s="864"/>
      <c r="AM10" s="287"/>
      <c r="AN10" s="189"/>
      <c r="AO10" s="190"/>
      <c r="AP10" s="191"/>
      <c r="AQ10" s="262"/>
      <c r="AR10" s="290"/>
      <c r="AS10" s="190"/>
      <c r="AT10" s="191"/>
      <c r="AU10" s="522"/>
      <c r="AV10" s="859"/>
      <c r="AW10" s="264"/>
      <c r="AX10" s="521"/>
      <c r="AY10" s="521"/>
      <c r="AZ10" s="521"/>
    </row>
    <row r="11" spans="1:52" s="263" customFormat="1" ht="327" customHeight="1" x14ac:dyDescent="0.2">
      <c r="A11" s="1258"/>
      <c r="B11" s="396">
        <v>3</v>
      </c>
      <c r="C11" s="590" t="s">
        <v>464</v>
      </c>
      <c r="D11" s="571" t="s">
        <v>210</v>
      </c>
      <c r="E11" s="571" t="s">
        <v>209</v>
      </c>
      <c r="F11" s="463" t="s">
        <v>263</v>
      </c>
      <c r="G11" s="463">
        <v>44928</v>
      </c>
      <c r="H11" s="552">
        <v>45291</v>
      </c>
      <c r="I11" s="170" t="s">
        <v>706</v>
      </c>
      <c r="J11" s="621">
        <v>0.93500000000000005</v>
      </c>
      <c r="K11" s="101" t="s">
        <v>707</v>
      </c>
      <c r="L11" s="101" t="s">
        <v>263</v>
      </c>
      <c r="M11" s="727">
        <v>45051</v>
      </c>
      <c r="N11" s="604" t="s">
        <v>174</v>
      </c>
      <c r="O11" s="447" t="s">
        <v>1108</v>
      </c>
      <c r="P11" s="612">
        <v>45057</v>
      </c>
      <c r="Q11" s="101" t="s">
        <v>753</v>
      </c>
      <c r="R11" s="166">
        <v>0.94</v>
      </c>
      <c r="S11" s="170" t="s">
        <v>811</v>
      </c>
      <c r="T11" s="101" t="s">
        <v>707</v>
      </c>
      <c r="U11" s="540" t="s">
        <v>769</v>
      </c>
      <c r="V11" s="838" t="s">
        <v>1109</v>
      </c>
      <c r="W11" s="848">
        <v>0.88</v>
      </c>
      <c r="X11" s="838" t="s">
        <v>894</v>
      </c>
      <c r="Y11" s="837" t="s">
        <v>263</v>
      </c>
      <c r="Z11" s="288">
        <v>45170</v>
      </c>
      <c r="AA11" s="823" t="s">
        <v>174</v>
      </c>
      <c r="AB11" s="286">
        <v>0.88</v>
      </c>
      <c r="AC11" s="289" t="s">
        <v>1110</v>
      </c>
      <c r="AD11" s="61" t="s">
        <v>1157</v>
      </c>
      <c r="AE11" s="101" t="s">
        <v>753</v>
      </c>
      <c r="AF11" s="166">
        <v>0.88</v>
      </c>
      <c r="AG11" s="170" t="s">
        <v>1221</v>
      </c>
      <c r="AH11" s="838" t="s">
        <v>894</v>
      </c>
      <c r="AI11" s="479" t="s">
        <v>839</v>
      </c>
      <c r="AJ11" s="265"/>
      <c r="AK11" s="191"/>
      <c r="AL11" s="261"/>
      <c r="AM11" s="264"/>
      <c r="AN11" s="189"/>
      <c r="AO11" s="190"/>
      <c r="AP11" s="191"/>
      <c r="AQ11" s="262"/>
      <c r="AR11" s="290"/>
      <c r="AS11" s="190"/>
      <c r="AT11" s="191"/>
      <c r="AU11" s="522"/>
      <c r="AV11" s="261"/>
      <c r="AW11" s="264"/>
      <c r="AX11" s="521"/>
      <c r="AY11" s="521"/>
      <c r="AZ11" s="521"/>
    </row>
    <row r="12" spans="1:52" s="263" customFormat="1" ht="327" customHeight="1" x14ac:dyDescent="0.2">
      <c r="A12" s="1258"/>
      <c r="B12" s="396">
        <v>4</v>
      </c>
      <c r="C12" s="590" t="s">
        <v>220</v>
      </c>
      <c r="D12" s="531" t="s">
        <v>306</v>
      </c>
      <c r="E12" s="571" t="s">
        <v>288</v>
      </c>
      <c r="F12" s="463" t="s">
        <v>357</v>
      </c>
      <c r="G12" s="463">
        <v>44958</v>
      </c>
      <c r="H12" s="591">
        <v>44910</v>
      </c>
      <c r="I12" s="170" t="s">
        <v>579</v>
      </c>
      <c r="J12" s="166">
        <v>0.33</v>
      </c>
      <c r="K12" s="101" t="s">
        <v>580</v>
      </c>
      <c r="L12" s="101" t="s">
        <v>263</v>
      </c>
      <c r="M12" s="727">
        <v>45050</v>
      </c>
      <c r="N12" s="604" t="s">
        <v>174</v>
      </c>
      <c r="O12" s="395" t="s">
        <v>600</v>
      </c>
      <c r="P12" s="612">
        <v>45057</v>
      </c>
      <c r="Q12" s="101" t="s">
        <v>753</v>
      </c>
      <c r="R12" s="166">
        <v>0.33</v>
      </c>
      <c r="S12" s="170" t="s">
        <v>815</v>
      </c>
      <c r="T12" s="101" t="s">
        <v>580</v>
      </c>
      <c r="U12" s="540" t="s">
        <v>769</v>
      </c>
      <c r="V12" s="838" t="s">
        <v>1020</v>
      </c>
      <c r="W12" s="848">
        <v>0.66</v>
      </c>
      <c r="X12" s="838" t="s">
        <v>1019</v>
      </c>
      <c r="Y12" s="838" t="s">
        <v>263</v>
      </c>
      <c r="Z12" s="288">
        <v>45177</v>
      </c>
      <c r="AA12" s="823" t="s">
        <v>174</v>
      </c>
      <c r="AB12" s="848">
        <v>0.66</v>
      </c>
      <c r="AC12" s="289" t="s">
        <v>1111</v>
      </c>
      <c r="AD12" s="61" t="s">
        <v>1157</v>
      </c>
      <c r="AE12" s="101" t="s">
        <v>753</v>
      </c>
      <c r="AF12" s="286">
        <v>0.66</v>
      </c>
      <c r="AG12" s="170" t="s">
        <v>1222</v>
      </c>
      <c r="AH12" s="101" t="s">
        <v>1223</v>
      </c>
      <c r="AI12" s="479" t="s">
        <v>839</v>
      </c>
      <c r="AJ12" s="260"/>
      <c r="AK12" s="191"/>
      <c r="AL12" s="865"/>
      <c r="AM12" s="264"/>
      <c r="AN12" s="189"/>
      <c r="AO12" s="190"/>
      <c r="AP12" s="191"/>
      <c r="AQ12" s="262"/>
      <c r="AR12" s="290"/>
      <c r="AS12" s="190"/>
      <c r="AT12" s="191"/>
      <c r="AU12" s="522"/>
      <c r="AV12" s="190"/>
      <c r="AW12" s="264"/>
      <c r="AX12" s="521"/>
      <c r="AY12" s="521"/>
      <c r="AZ12" s="521"/>
    </row>
    <row r="13" spans="1:52" s="263" customFormat="1" ht="409.5" x14ac:dyDescent="0.2">
      <c r="A13" s="1258"/>
      <c r="B13" s="396">
        <v>5</v>
      </c>
      <c r="C13" s="590" t="s">
        <v>441</v>
      </c>
      <c r="D13" s="571" t="s">
        <v>442</v>
      </c>
      <c r="E13" s="571" t="s">
        <v>329</v>
      </c>
      <c r="F13" s="555" t="s">
        <v>275</v>
      </c>
      <c r="G13" s="556">
        <v>44593</v>
      </c>
      <c r="H13" s="552">
        <v>45275</v>
      </c>
      <c r="I13" s="74" t="s">
        <v>1112</v>
      </c>
      <c r="J13" s="66">
        <v>0.33</v>
      </c>
      <c r="K13" s="69" t="s">
        <v>611</v>
      </c>
      <c r="L13" s="101" t="s">
        <v>263</v>
      </c>
      <c r="M13" s="727">
        <v>45050</v>
      </c>
      <c r="N13" s="604" t="s">
        <v>174</v>
      </c>
      <c r="O13" s="395" t="s">
        <v>613</v>
      </c>
      <c r="P13" s="612">
        <v>45057</v>
      </c>
      <c r="Q13" s="101" t="s">
        <v>753</v>
      </c>
      <c r="R13" s="166">
        <v>0.1</v>
      </c>
      <c r="S13" s="785" t="s">
        <v>816</v>
      </c>
      <c r="T13" s="69" t="s">
        <v>611</v>
      </c>
      <c r="U13" s="540" t="s">
        <v>769</v>
      </c>
      <c r="V13" s="165" t="s">
        <v>1113</v>
      </c>
      <c r="W13" s="166">
        <v>0.66</v>
      </c>
      <c r="X13" s="285" t="s">
        <v>933</v>
      </c>
      <c r="Y13" s="447"/>
      <c r="Z13" s="288">
        <v>45174</v>
      </c>
      <c r="AA13" s="823" t="s">
        <v>174</v>
      </c>
      <c r="AB13" s="286">
        <v>0.66</v>
      </c>
      <c r="AC13" s="373" t="s">
        <v>1114</v>
      </c>
      <c r="AD13" s="61" t="s">
        <v>1157</v>
      </c>
      <c r="AE13" s="101" t="s">
        <v>753</v>
      </c>
      <c r="AF13" s="166">
        <v>0.66</v>
      </c>
      <c r="AG13" s="170" t="s">
        <v>1224</v>
      </c>
      <c r="AH13" s="285" t="s">
        <v>1225</v>
      </c>
      <c r="AI13" s="479" t="s">
        <v>839</v>
      </c>
      <c r="AJ13" s="260"/>
      <c r="AK13" s="191"/>
      <c r="AL13" s="261"/>
      <c r="AM13" s="523"/>
      <c r="AN13" s="189"/>
      <c r="AO13" s="190"/>
      <c r="AP13" s="191"/>
      <c r="AQ13" s="262"/>
      <c r="AR13" s="290"/>
      <c r="AS13" s="190"/>
      <c r="AT13" s="191"/>
      <c r="AU13" s="522"/>
      <c r="AV13" s="261"/>
      <c r="AW13" s="264"/>
      <c r="AX13" s="521"/>
      <c r="AY13" s="521"/>
      <c r="AZ13" s="521"/>
    </row>
    <row r="14" spans="1:52" s="263" customFormat="1" ht="327" customHeight="1" x14ac:dyDescent="0.2">
      <c r="A14" s="1258"/>
      <c r="B14" s="396">
        <v>6</v>
      </c>
      <c r="C14" s="590" t="s">
        <v>443</v>
      </c>
      <c r="D14" s="571" t="s">
        <v>390</v>
      </c>
      <c r="E14" s="571" t="s">
        <v>329</v>
      </c>
      <c r="F14" s="531" t="s">
        <v>275</v>
      </c>
      <c r="G14" s="552">
        <v>44958</v>
      </c>
      <c r="H14" s="552">
        <v>45107</v>
      </c>
      <c r="I14" s="74" t="s">
        <v>1115</v>
      </c>
      <c r="J14" s="66">
        <v>0.33</v>
      </c>
      <c r="K14" s="69" t="s">
        <v>612</v>
      </c>
      <c r="L14" s="101" t="s">
        <v>263</v>
      </c>
      <c r="M14" s="727">
        <v>45050</v>
      </c>
      <c r="N14" s="604" t="s">
        <v>174</v>
      </c>
      <c r="O14" s="395" t="s">
        <v>1116</v>
      </c>
      <c r="P14" s="612">
        <v>45057</v>
      </c>
      <c r="Q14" s="101" t="s">
        <v>753</v>
      </c>
      <c r="R14" s="166">
        <v>0.33</v>
      </c>
      <c r="S14" s="170" t="s">
        <v>817</v>
      </c>
      <c r="T14" s="69" t="s">
        <v>612</v>
      </c>
      <c r="U14" s="540" t="s">
        <v>769</v>
      </c>
      <c r="V14" s="165" t="s">
        <v>934</v>
      </c>
      <c r="W14" s="166">
        <v>0.8</v>
      </c>
      <c r="X14" s="285" t="s">
        <v>935</v>
      </c>
      <c r="Y14" s="447"/>
      <c r="Z14" s="288">
        <v>45174</v>
      </c>
      <c r="AA14" s="823" t="s">
        <v>174</v>
      </c>
      <c r="AB14" s="286">
        <v>0.8</v>
      </c>
      <c r="AC14" s="373" t="s">
        <v>939</v>
      </c>
      <c r="AD14" s="61" t="s">
        <v>1157</v>
      </c>
      <c r="AE14" s="101" t="s">
        <v>753</v>
      </c>
      <c r="AF14" s="166">
        <v>0.8</v>
      </c>
      <c r="AG14" s="170" t="s">
        <v>1226</v>
      </c>
      <c r="AH14" s="285" t="s">
        <v>1227</v>
      </c>
      <c r="AI14" s="479" t="s">
        <v>839</v>
      </c>
      <c r="AJ14" s="260"/>
      <c r="AK14" s="191"/>
      <c r="AL14" s="261"/>
      <c r="AM14" s="523"/>
      <c r="AN14" s="189"/>
      <c r="AO14" s="190"/>
      <c r="AP14" s="191"/>
      <c r="AQ14" s="103"/>
      <c r="AR14" s="290"/>
      <c r="AS14" s="190"/>
      <c r="AT14" s="191"/>
      <c r="AU14" s="522"/>
      <c r="AV14" s="261"/>
      <c r="AW14" s="264"/>
      <c r="AX14" s="521"/>
      <c r="AY14" s="521"/>
      <c r="AZ14" s="521"/>
    </row>
    <row r="15" spans="1:52" s="263" customFormat="1" ht="327" customHeight="1" x14ac:dyDescent="0.2">
      <c r="A15" s="1258"/>
      <c r="B15" s="396">
        <v>7</v>
      </c>
      <c r="C15" s="571" t="s">
        <v>444</v>
      </c>
      <c r="D15" s="571" t="s">
        <v>445</v>
      </c>
      <c r="E15" s="571" t="s">
        <v>329</v>
      </c>
      <c r="F15" s="556" t="s">
        <v>410</v>
      </c>
      <c r="G15" s="556">
        <v>44958</v>
      </c>
      <c r="H15" s="552">
        <v>45275</v>
      </c>
      <c r="I15" s="520" t="s">
        <v>581</v>
      </c>
      <c r="J15" s="166">
        <v>0.33</v>
      </c>
      <c r="K15" s="101" t="s">
        <v>582</v>
      </c>
      <c r="L15" s="101" t="s">
        <v>263</v>
      </c>
      <c r="M15" s="727">
        <v>45050</v>
      </c>
      <c r="N15" s="604" t="s">
        <v>174</v>
      </c>
      <c r="O15" s="395" t="s">
        <v>601</v>
      </c>
      <c r="P15" s="612">
        <v>45057</v>
      </c>
      <c r="Q15" s="101" t="s">
        <v>753</v>
      </c>
      <c r="R15" s="166">
        <v>0.33</v>
      </c>
      <c r="S15" s="170" t="s">
        <v>1117</v>
      </c>
      <c r="T15" s="101" t="s">
        <v>582</v>
      </c>
      <c r="U15" s="540" t="s">
        <v>769</v>
      </c>
      <c r="V15" s="446" t="s">
        <v>1118</v>
      </c>
      <c r="W15" s="286">
        <v>0.66</v>
      </c>
      <c r="X15" s="287" t="s">
        <v>1031</v>
      </c>
      <c r="Y15" s="289"/>
      <c r="Z15" s="288">
        <v>45177</v>
      </c>
      <c r="AA15" s="823" t="s">
        <v>174</v>
      </c>
      <c r="AB15" s="286">
        <v>0.66</v>
      </c>
      <c r="AC15" s="289" t="s">
        <v>1119</v>
      </c>
      <c r="AD15" s="61" t="s">
        <v>1157</v>
      </c>
      <c r="AE15" s="101" t="s">
        <v>753</v>
      </c>
      <c r="AF15" s="166">
        <v>0.66</v>
      </c>
      <c r="AG15" s="170" t="s">
        <v>1228</v>
      </c>
      <c r="AH15" s="571" t="s">
        <v>445</v>
      </c>
      <c r="AI15" s="479" t="s">
        <v>839</v>
      </c>
      <c r="AJ15" s="260"/>
      <c r="AK15" s="191"/>
      <c r="AL15" s="261"/>
      <c r="AM15" s="262"/>
      <c r="AN15" s="189"/>
      <c r="AO15" s="190"/>
      <c r="AP15" s="191"/>
      <c r="AQ15" s="262"/>
      <c r="AR15" s="290"/>
      <c r="AS15" s="190"/>
      <c r="AT15" s="191"/>
      <c r="AU15" s="522"/>
      <c r="AV15" s="261"/>
      <c r="AW15" s="264"/>
      <c r="AX15" s="521"/>
      <c r="AY15" s="521"/>
      <c r="AZ15" s="521"/>
    </row>
    <row r="16" spans="1:52" s="263" customFormat="1" ht="356.25" x14ac:dyDescent="0.2">
      <c r="A16" s="1258"/>
      <c r="B16" s="396">
        <v>8</v>
      </c>
      <c r="C16" s="571" t="s">
        <v>1024</v>
      </c>
      <c r="D16" s="571" t="s">
        <v>307</v>
      </c>
      <c r="E16" s="571" t="s">
        <v>346</v>
      </c>
      <c r="F16" s="556" t="s">
        <v>329</v>
      </c>
      <c r="G16" s="463">
        <v>44958</v>
      </c>
      <c r="H16" s="552">
        <v>45275</v>
      </c>
      <c r="I16" s="520" t="s">
        <v>679</v>
      </c>
      <c r="J16" s="166">
        <v>0</v>
      </c>
      <c r="K16" s="101" t="s">
        <v>263</v>
      </c>
      <c r="L16" s="101" t="s">
        <v>263</v>
      </c>
      <c r="M16" s="727">
        <v>45050</v>
      </c>
      <c r="N16" s="604" t="s">
        <v>174</v>
      </c>
      <c r="O16" s="730" t="s">
        <v>1120</v>
      </c>
      <c r="P16" s="612">
        <v>45057</v>
      </c>
      <c r="Q16" s="101" t="s">
        <v>753</v>
      </c>
      <c r="R16" s="166">
        <v>0</v>
      </c>
      <c r="S16" s="170" t="s">
        <v>818</v>
      </c>
      <c r="T16" s="866" t="s">
        <v>819</v>
      </c>
      <c r="U16" s="540" t="s">
        <v>769</v>
      </c>
      <c r="V16" s="446" t="s">
        <v>1121</v>
      </c>
      <c r="W16" s="286">
        <v>0.3</v>
      </c>
      <c r="X16" s="287" t="s">
        <v>1033</v>
      </c>
      <c r="Y16" s="289"/>
      <c r="Z16" s="288">
        <v>45177</v>
      </c>
      <c r="AA16" s="823" t="s">
        <v>174</v>
      </c>
      <c r="AB16" s="286">
        <v>0.3</v>
      </c>
      <c r="AC16" s="289" t="s">
        <v>1122</v>
      </c>
      <c r="AD16" s="61" t="s">
        <v>1157</v>
      </c>
      <c r="AE16" s="101" t="s">
        <v>753</v>
      </c>
      <c r="AF16" s="166">
        <v>0.3</v>
      </c>
      <c r="AG16" s="1393" t="s">
        <v>1230</v>
      </c>
      <c r="AH16" s="860" t="s">
        <v>1231</v>
      </c>
      <c r="AI16" s="479" t="s">
        <v>839</v>
      </c>
      <c r="AJ16" s="446"/>
      <c r="AK16" s="286"/>
      <c r="AL16" s="287"/>
      <c r="AM16" s="289"/>
      <c r="AN16" s="189"/>
      <c r="AO16" s="191"/>
      <c r="AP16" s="191"/>
      <c r="AQ16" s="262"/>
      <c r="AR16" s="290"/>
      <c r="AS16" s="190"/>
      <c r="AT16" s="191"/>
      <c r="AU16" s="522"/>
      <c r="AV16" s="861"/>
      <c r="AW16" s="264"/>
      <c r="AX16" s="521"/>
      <c r="AY16" s="521"/>
      <c r="AZ16" s="521"/>
    </row>
    <row r="17" spans="1:52" s="263" customFormat="1" ht="327" customHeight="1" x14ac:dyDescent="0.2">
      <c r="A17" s="1258"/>
      <c r="B17" s="396">
        <v>9</v>
      </c>
      <c r="C17" s="571" t="s">
        <v>399</v>
      </c>
      <c r="D17" s="571" t="s">
        <v>308</v>
      </c>
      <c r="E17" s="571" t="s">
        <v>351</v>
      </c>
      <c r="F17" s="463" t="s">
        <v>357</v>
      </c>
      <c r="G17" s="463">
        <v>44958</v>
      </c>
      <c r="H17" s="552">
        <v>45290</v>
      </c>
      <c r="I17" s="520" t="s">
        <v>614</v>
      </c>
      <c r="J17" s="166">
        <v>0</v>
      </c>
      <c r="K17" s="101" t="s">
        <v>263</v>
      </c>
      <c r="L17" s="101" t="s">
        <v>263</v>
      </c>
      <c r="M17" s="727">
        <v>45050</v>
      </c>
      <c r="N17" s="604" t="s">
        <v>174</v>
      </c>
      <c r="O17" s="395" t="s">
        <v>620</v>
      </c>
      <c r="P17" s="612">
        <v>45057</v>
      </c>
      <c r="Q17" s="101" t="s">
        <v>753</v>
      </c>
      <c r="R17" s="166">
        <v>0</v>
      </c>
      <c r="S17" s="170" t="s">
        <v>820</v>
      </c>
      <c r="T17" s="866" t="s">
        <v>819</v>
      </c>
      <c r="U17" s="540" t="s">
        <v>769</v>
      </c>
      <c r="V17" s="287" t="s">
        <v>940</v>
      </c>
      <c r="W17" s="286">
        <v>0.3</v>
      </c>
      <c r="X17" s="287" t="s">
        <v>1032</v>
      </c>
      <c r="Y17" s="289" t="s">
        <v>941</v>
      </c>
      <c r="Z17" s="288">
        <v>45174</v>
      </c>
      <c r="AA17" s="823" t="s">
        <v>174</v>
      </c>
      <c r="AB17" s="286">
        <v>0.3</v>
      </c>
      <c r="AC17" s="289" t="s">
        <v>1123</v>
      </c>
      <c r="AD17" s="61" t="s">
        <v>1157</v>
      </c>
      <c r="AE17" s="101" t="s">
        <v>753</v>
      </c>
      <c r="AF17" s="166">
        <v>0.3</v>
      </c>
      <c r="AG17" s="1393" t="s">
        <v>1232</v>
      </c>
      <c r="AH17" s="170" t="s">
        <v>1233</v>
      </c>
      <c r="AI17" s="479" t="s">
        <v>839</v>
      </c>
      <c r="AJ17" s="260"/>
      <c r="AK17" s="191"/>
      <c r="AL17" s="261"/>
      <c r="AM17" s="262"/>
      <c r="AN17" s="189"/>
      <c r="AO17" s="190"/>
      <c r="AP17" s="191"/>
      <c r="AQ17" s="262"/>
      <c r="AR17" s="290"/>
      <c r="AS17" s="190"/>
      <c r="AT17" s="191"/>
      <c r="AU17" s="522"/>
      <c r="AV17" s="522"/>
      <c r="AW17" s="264"/>
      <c r="AX17" s="521"/>
      <c r="AY17" s="521"/>
      <c r="AZ17" s="521"/>
    </row>
    <row r="18" spans="1:52" s="263" customFormat="1" ht="327" customHeight="1" x14ac:dyDescent="0.2">
      <c r="A18" s="1258"/>
      <c r="B18" s="396">
        <v>10</v>
      </c>
      <c r="C18" s="571" t="s">
        <v>246</v>
      </c>
      <c r="D18" s="571" t="s">
        <v>309</v>
      </c>
      <c r="E18" s="571" t="s">
        <v>351</v>
      </c>
      <c r="F18" s="463" t="s">
        <v>357</v>
      </c>
      <c r="G18" s="463">
        <v>44958</v>
      </c>
      <c r="H18" s="552">
        <v>45290</v>
      </c>
      <c r="I18" s="170" t="s">
        <v>615</v>
      </c>
      <c r="J18" s="166">
        <v>0.25</v>
      </c>
      <c r="K18" s="101" t="s">
        <v>616</v>
      </c>
      <c r="L18" s="101" t="s">
        <v>263</v>
      </c>
      <c r="M18" s="727">
        <v>45050</v>
      </c>
      <c r="N18" s="604" t="s">
        <v>174</v>
      </c>
      <c r="O18" s="395" t="s">
        <v>621</v>
      </c>
      <c r="P18" s="612">
        <v>45057</v>
      </c>
      <c r="Q18" s="101" t="s">
        <v>753</v>
      </c>
      <c r="R18" s="166">
        <v>0.25</v>
      </c>
      <c r="S18" s="170" t="s">
        <v>821</v>
      </c>
      <c r="T18" s="101" t="s">
        <v>616</v>
      </c>
      <c r="U18" s="540" t="s">
        <v>769</v>
      </c>
      <c r="V18" s="165" t="s">
        <v>942</v>
      </c>
      <c r="W18" s="286">
        <v>0.5</v>
      </c>
      <c r="X18" s="287" t="s">
        <v>943</v>
      </c>
      <c r="Y18" s="289" t="s">
        <v>944</v>
      </c>
      <c r="Z18" s="288">
        <v>45174</v>
      </c>
      <c r="AA18" s="823" t="s">
        <v>174</v>
      </c>
      <c r="AB18" s="286">
        <v>0.5</v>
      </c>
      <c r="AC18" s="289" t="s">
        <v>1124</v>
      </c>
      <c r="AD18" s="61" t="s">
        <v>1157</v>
      </c>
      <c r="AE18" s="101" t="s">
        <v>753</v>
      </c>
      <c r="AF18" s="286">
        <v>0.5</v>
      </c>
      <c r="AG18" s="170" t="s">
        <v>1234</v>
      </c>
      <c r="AH18" s="170" t="s">
        <v>1235</v>
      </c>
      <c r="AI18" s="479" t="s">
        <v>839</v>
      </c>
      <c r="AJ18" s="265"/>
      <c r="AK18" s="191"/>
      <c r="AL18" s="261"/>
      <c r="AM18" s="262"/>
      <c r="AN18" s="189"/>
      <c r="AO18" s="190"/>
      <c r="AP18" s="191"/>
      <c r="AQ18" s="262"/>
      <c r="AR18" s="290"/>
      <c r="AS18" s="190"/>
      <c r="AT18" s="191"/>
      <c r="AU18" s="522"/>
      <c r="AV18" s="522"/>
      <c r="AW18" s="264"/>
      <c r="AX18" s="521"/>
      <c r="AY18" s="521"/>
      <c r="AZ18" s="521"/>
    </row>
    <row r="19" spans="1:52" s="263" customFormat="1" ht="327" customHeight="1" x14ac:dyDescent="0.2">
      <c r="A19" s="1258"/>
      <c r="B19" s="396">
        <v>11</v>
      </c>
      <c r="C19" s="616" t="s">
        <v>247</v>
      </c>
      <c r="D19" s="48" t="s">
        <v>271</v>
      </c>
      <c r="E19" s="616" t="s">
        <v>351</v>
      </c>
      <c r="F19" s="791" t="s">
        <v>357</v>
      </c>
      <c r="G19" s="791">
        <v>44958</v>
      </c>
      <c r="H19" s="63">
        <v>45275</v>
      </c>
      <c r="I19" s="170" t="s">
        <v>1125</v>
      </c>
      <c r="J19" s="166">
        <v>0.25</v>
      </c>
      <c r="K19" s="101" t="s">
        <v>617</v>
      </c>
      <c r="L19" s="101" t="s">
        <v>263</v>
      </c>
      <c r="M19" s="727">
        <v>45050</v>
      </c>
      <c r="N19" s="604" t="s">
        <v>174</v>
      </c>
      <c r="O19" s="395" t="s">
        <v>1126</v>
      </c>
      <c r="P19" s="612">
        <v>45057</v>
      </c>
      <c r="Q19" s="101" t="s">
        <v>753</v>
      </c>
      <c r="R19" s="166">
        <v>0.25</v>
      </c>
      <c r="S19" s="170" t="s">
        <v>1127</v>
      </c>
      <c r="T19" s="101" t="s">
        <v>617</v>
      </c>
      <c r="U19" s="792" t="s">
        <v>769</v>
      </c>
      <c r="V19" s="165" t="s">
        <v>945</v>
      </c>
      <c r="W19" s="166">
        <v>0.5</v>
      </c>
      <c r="X19" s="285" t="s">
        <v>946</v>
      </c>
      <c r="Y19" s="793" t="s">
        <v>941</v>
      </c>
      <c r="Z19" s="288">
        <v>45174</v>
      </c>
      <c r="AA19" s="823" t="s">
        <v>174</v>
      </c>
      <c r="AB19" s="166">
        <v>0.5</v>
      </c>
      <c r="AC19" s="289" t="s">
        <v>1128</v>
      </c>
      <c r="AD19" s="61" t="s">
        <v>1157</v>
      </c>
      <c r="AE19" s="101" t="s">
        <v>753</v>
      </c>
      <c r="AF19" s="166">
        <v>0.5</v>
      </c>
      <c r="AG19" s="170" t="s">
        <v>1236</v>
      </c>
      <c r="AH19" s="170" t="s">
        <v>1237</v>
      </c>
      <c r="AI19" s="479" t="s">
        <v>839</v>
      </c>
      <c r="AJ19" s="794"/>
      <c r="AK19" s="173"/>
      <c r="AL19" s="174"/>
      <c r="AM19" s="795"/>
      <c r="AN19" s="185"/>
      <c r="AO19" s="177"/>
      <c r="AP19" s="173"/>
      <c r="AQ19" s="795"/>
      <c r="AR19" s="176"/>
      <c r="AS19" s="177"/>
      <c r="AT19" s="173"/>
      <c r="AU19" s="796"/>
      <c r="AV19" s="796"/>
      <c r="AW19" s="179"/>
    </row>
    <row r="20" spans="1:52" s="263" customFormat="1" ht="327" customHeight="1" x14ac:dyDescent="0.2">
      <c r="A20" s="1258"/>
      <c r="B20" s="396">
        <v>12</v>
      </c>
      <c r="C20" s="592" t="s">
        <v>321</v>
      </c>
      <c r="D20" s="569" t="s">
        <v>254</v>
      </c>
      <c r="E20" s="569" t="s">
        <v>353</v>
      </c>
      <c r="F20" s="463" t="s">
        <v>357</v>
      </c>
      <c r="G20" s="463">
        <v>44958</v>
      </c>
      <c r="H20" s="552">
        <v>45275</v>
      </c>
      <c r="I20" s="728" t="s">
        <v>695</v>
      </c>
      <c r="J20" s="274">
        <v>0.3332</v>
      </c>
      <c r="K20" s="120" t="s">
        <v>696</v>
      </c>
      <c r="L20" s="101" t="s">
        <v>263</v>
      </c>
      <c r="M20" s="729">
        <v>45051</v>
      </c>
      <c r="N20" s="619" t="s">
        <v>174</v>
      </c>
      <c r="O20" s="447" t="s">
        <v>697</v>
      </c>
      <c r="P20" s="612">
        <v>45057</v>
      </c>
      <c r="Q20" s="101" t="s">
        <v>753</v>
      </c>
      <c r="R20" s="166">
        <v>0.33</v>
      </c>
      <c r="S20" s="380" t="s">
        <v>822</v>
      </c>
      <c r="T20" s="120" t="s">
        <v>696</v>
      </c>
      <c r="U20" s="540" t="s">
        <v>769</v>
      </c>
      <c r="V20" s="728" t="s">
        <v>695</v>
      </c>
      <c r="W20" s="274">
        <f>8.3333%*7</f>
        <v>0.58333099999999993</v>
      </c>
      <c r="X20" s="910" t="s">
        <v>1006</v>
      </c>
      <c r="Y20" s="101" t="s">
        <v>263</v>
      </c>
      <c r="Z20" s="448">
        <v>45175</v>
      </c>
      <c r="AA20" s="823" t="s">
        <v>174</v>
      </c>
      <c r="AB20" s="382">
        <v>0.66</v>
      </c>
      <c r="AC20" s="289" t="s">
        <v>1007</v>
      </c>
      <c r="AD20" s="61" t="s">
        <v>1157</v>
      </c>
      <c r="AE20" s="101" t="s">
        <v>753</v>
      </c>
      <c r="AF20" s="286">
        <v>0.66</v>
      </c>
      <c r="AG20" s="170" t="s">
        <v>1238</v>
      </c>
      <c r="AH20" s="170" t="s">
        <v>1006</v>
      </c>
      <c r="AI20" s="479" t="s">
        <v>839</v>
      </c>
      <c r="AJ20" s="115"/>
      <c r="AK20" s="428"/>
      <c r="AL20" s="287"/>
      <c r="AM20" s="524"/>
      <c r="AN20" s="266"/>
      <c r="AO20" s="194"/>
      <c r="AP20" s="194"/>
      <c r="AQ20" s="262"/>
      <c r="AR20" s="525"/>
      <c r="AS20" s="267"/>
      <c r="AT20" s="191"/>
      <c r="AU20" s="522"/>
      <c r="AV20" s="522"/>
      <c r="AW20" s="291"/>
      <c r="AX20" s="521"/>
      <c r="AY20" s="521"/>
      <c r="AZ20" s="521"/>
    </row>
    <row r="21" spans="1:52" s="263" customFormat="1" ht="327" customHeight="1" x14ac:dyDescent="0.2">
      <c r="A21" s="1258"/>
      <c r="B21" s="396">
        <v>13</v>
      </c>
      <c r="C21" s="318" t="s">
        <v>228</v>
      </c>
      <c r="D21" s="531" t="s">
        <v>400</v>
      </c>
      <c r="E21" s="531" t="s">
        <v>409</v>
      </c>
      <c r="F21" s="463" t="s">
        <v>357</v>
      </c>
      <c r="G21" s="463">
        <v>44958</v>
      </c>
      <c r="H21" s="552">
        <v>45275</v>
      </c>
      <c r="I21" s="561" t="s">
        <v>638</v>
      </c>
      <c r="J21" s="268">
        <v>0.33</v>
      </c>
      <c r="K21" s="268" t="s">
        <v>639</v>
      </c>
      <c r="L21" s="611" t="s">
        <v>626</v>
      </c>
      <c r="M21" s="727">
        <v>45051</v>
      </c>
      <c r="N21" s="604" t="s">
        <v>174</v>
      </c>
      <c r="O21" s="395" t="s">
        <v>656</v>
      </c>
      <c r="P21" s="612">
        <v>45057</v>
      </c>
      <c r="Q21" s="101" t="s">
        <v>753</v>
      </c>
      <c r="R21" s="166">
        <v>0.33</v>
      </c>
      <c r="S21" s="425" t="s">
        <v>1129</v>
      </c>
      <c r="T21" s="268" t="s">
        <v>639</v>
      </c>
      <c r="U21" s="540" t="s">
        <v>769</v>
      </c>
      <c r="V21" s="908" t="s">
        <v>994</v>
      </c>
      <c r="W21" s="831">
        <v>0.66</v>
      </c>
      <c r="X21" s="831" t="s">
        <v>639</v>
      </c>
      <c r="Y21" s="903" t="s">
        <v>626</v>
      </c>
      <c r="Z21" s="448">
        <v>45175</v>
      </c>
      <c r="AA21" s="823" t="s">
        <v>174</v>
      </c>
      <c r="AB21" s="382">
        <v>0.66</v>
      </c>
      <c r="AC21" s="289" t="s">
        <v>995</v>
      </c>
      <c r="AD21" s="61" t="s">
        <v>1157</v>
      </c>
      <c r="AE21" s="101" t="s">
        <v>753</v>
      </c>
      <c r="AF21" s="401">
        <v>0.66</v>
      </c>
      <c r="AG21" s="450" t="s">
        <v>1239</v>
      </c>
      <c r="AH21" s="451" t="s">
        <v>1240</v>
      </c>
      <c r="AI21" s="479" t="s">
        <v>839</v>
      </c>
      <c r="AJ21" s="115"/>
      <c r="AK21" s="526"/>
      <c r="AL21" s="526"/>
      <c r="AM21" s="269"/>
      <c r="AN21" s="266"/>
      <c r="AO21" s="267"/>
      <c r="AP21" s="194"/>
      <c r="AQ21" s="119"/>
      <c r="AR21" s="525"/>
      <c r="AS21" s="267"/>
      <c r="AT21" s="222"/>
      <c r="AU21" s="527"/>
      <c r="AV21" s="528"/>
      <c r="AW21" s="483"/>
      <c r="AX21" s="521"/>
      <c r="AY21" s="521"/>
      <c r="AZ21" s="521"/>
    </row>
    <row r="22" spans="1:52" s="263" customFormat="1" ht="327" customHeight="1" x14ac:dyDescent="0.2">
      <c r="A22" s="1233" t="s">
        <v>132</v>
      </c>
      <c r="B22" s="396">
        <v>14</v>
      </c>
      <c r="C22" s="593" t="s">
        <v>310</v>
      </c>
      <c r="D22" s="555" t="s">
        <v>272</v>
      </c>
      <c r="E22" s="555" t="s">
        <v>288</v>
      </c>
      <c r="F22" s="463" t="s">
        <v>357</v>
      </c>
      <c r="G22" s="463">
        <v>44958</v>
      </c>
      <c r="H22" s="552">
        <v>45275</v>
      </c>
      <c r="I22" s="170" t="s">
        <v>583</v>
      </c>
      <c r="J22" s="166">
        <v>0.33</v>
      </c>
      <c r="K22" s="101" t="s">
        <v>584</v>
      </c>
      <c r="L22" s="101"/>
      <c r="M22" s="727">
        <v>45050</v>
      </c>
      <c r="N22" s="604" t="s">
        <v>174</v>
      </c>
      <c r="O22" s="395" t="s">
        <v>602</v>
      </c>
      <c r="P22" s="612">
        <v>45057</v>
      </c>
      <c r="Q22" s="101" t="s">
        <v>753</v>
      </c>
      <c r="R22" s="166">
        <v>0.33</v>
      </c>
      <c r="S22" s="166" t="s">
        <v>824</v>
      </c>
      <c r="T22" s="101" t="s">
        <v>584</v>
      </c>
      <c r="U22" s="540" t="s">
        <v>769</v>
      </c>
      <c r="V22" s="839" t="s">
        <v>897</v>
      </c>
      <c r="W22" s="840">
        <v>0.66</v>
      </c>
      <c r="X22" s="862" t="s">
        <v>898</v>
      </c>
      <c r="Y22" s="271"/>
      <c r="Z22" s="288">
        <v>45173</v>
      </c>
      <c r="AA22" s="823" t="s">
        <v>174</v>
      </c>
      <c r="AB22" s="840">
        <v>0.66</v>
      </c>
      <c r="AC22" s="289" t="s">
        <v>910</v>
      </c>
      <c r="AD22" s="61" t="s">
        <v>1157</v>
      </c>
      <c r="AE22" s="101" t="s">
        <v>753</v>
      </c>
      <c r="AF22" s="286">
        <v>0.66</v>
      </c>
      <c r="AG22" s="170" t="s">
        <v>1241</v>
      </c>
      <c r="AH22" s="862" t="s">
        <v>898</v>
      </c>
      <c r="AI22" s="479" t="s">
        <v>839</v>
      </c>
      <c r="AJ22" s="260"/>
      <c r="AK22" s="191"/>
      <c r="AL22" s="261"/>
      <c r="AM22" s="264"/>
      <c r="AN22" s="189"/>
      <c r="AO22" s="190"/>
      <c r="AP22" s="191"/>
      <c r="AQ22" s="262"/>
      <c r="AR22" s="290"/>
      <c r="AS22" s="190"/>
      <c r="AT22" s="191"/>
      <c r="AU22" s="522"/>
      <c r="AV22" s="522"/>
      <c r="AW22" s="264"/>
      <c r="AX22" s="521"/>
      <c r="AY22" s="521"/>
      <c r="AZ22" s="521"/>
    </row>
    <row r="23" spans="1:52" s="263" customFormat="1" ht="327" customHeight="1" x14ac:dyDescent="0.2">
      <c r="A23" s="1233"/>
      <c r="B23" s="396">
        <v>15</v>
      </c>
      <c r="C23" s="576" t="s">
        <v>312</v>
      </c>
      <c r="D23" s="594" t="s">
        <v>311</v>
      </c>
      <c r="E23" s="531" t="s">
        <v>288</v>
      </c>
      <c r="F23" s="463" t="s">
        <v>357</v>
      </c>
      <c r="G23" s="463">
        <v>44958</v>
      </c>
      <c r="H23" s="552">
        <v>45275</v>
      </c>
      <c r="I23" s="170" t="s">
        <v>585</v>
      </c>
      <c r="J23" s="166">
        <v>0.33</v>
      </c>
      <c r="K23" s="101" t="s">
        <v>586</v>
      </c>
      <c r="L23" s="214"/>
      <c r="M23" s="727">
        <v>45050</v>
      </c>
      <c r="N23" s="604" t="s">
        <v>174</v>
      </c>
      <c r="O23" s="395" t="s">
        <v>603</v>
      </c>
      <c r="P23" s="612">
        <v>45057</v>
      </c>
      <c r="Q23" s="101" t="s">
        <v>753</v>
      </c>
      <c r="R23" s="166">
        <v>0.33</v>
      </c>
      <c r="S23" s="170" t="s">
        <v>823</v>
      </c>
      <c r="T23" s="101" t="s">
        <v>586</v>
      </c>
      <c r="U23" s="540" t="s">
        <v>769</v>
      </c>
      <c r="V23" s="839" t="s">
        <v>899</v>
      </c>
      <c r="W23" s="840">
        <v>0.66</v>
      </c>
      <c r="X23" s="862" t="s">
        <v>900</v>
      </c>
      <c r="Y23" s="271"/>
      <c r="Z23" s="288">
        <v>45173</v>
      </c>
      <c r="AA23" s="823" t="s">
        <v>174</v>
      </c>
      <c r="AB23" s="840">
        <v>0.66</v>
      </c>
      <c r="AC23" s="289" t="s">
        <v>911</v>
      </c>
      <c r="AD23" s="61" t="s">
        <v>1157</v>
      </c>
      <c r="AE23" s="101" t="s">
        <v>753</v>
      </c>
      <c r="AF23" s="286">
        <v>0.66</v>
      </c>
      <c r="AG23" s="170" t="s">
        <v>1242</v>
      </c>
      <c r="AH23" s="862" t="s">
        <v>900</v>
      </c>
      <c r="AI23" s="479" t="s">
        <v>839</v>
      </c>
      <c r="AJ23" s="260"/>
      <c r="AK23" s="191"/>
      <c r="AL23" s="261"/>
      <c r="AM23" s="264"/>
      <c r="AN23" s="189"/>
      <c r="AO23" s="190"/>
      <c r="AP23" s="191"/>
      <c r="AQ23" s="262"/>
      <c r="AR23" s="290"/>
      <c r="AS23" s="190"/>
      <c r="AT23" s="191"/>
      <c r="AU23" s="522"/>
      <c r="AV23" s="522"/>
      <c r="AW23" s="264"/>
      <c r="AX23" s="521"/>
      <c r="AY23" s="521"/>
      <c r="AZ23" s="521"/>
    </row>
    <row r="24" spans="1:52" s="58" customFormat="1" ht="327" customHeight="1" x14ac:dyDescent="0.2">
      <c r="A24" s="1233"/>
      <c r="B24" s="396">
        <v>16</v>
      </c>
      <c r="C24" s="531" t="s">
        <v>226</v>
      </c>
      <c r="D24" s="594" t="s">
        <v>401</v>
      </c>
      <c r="E24" s="531" t="s">
        <v>409</v>
      </c>
      <c r="F24" s="463" t="s">
        <v>357</v>
      </c>
      <c r="G24" s="463">
        <v>44958</v>
      </c>
      <c r="H24" s="552">
        <v>45290</v>
      </c>
      <c r="I24" s="450" t="s">
        <v>640</v>
      </c>
      <c r="J24" s="270">
        <v>0.33</v>
      </c>
      <c r="K24" s="36" t="s">
        <v>641</v>
      </c>
      <c r="L24" s="611" t="s">
        <v>626</v>
      </c>
      <c r="M24" s="727">
        <v>45051</v>
      </c>
      <c r="N24" s="604" t="s">
        <v>174</v>
      </c>
      <c r="O24" s="395" t="s">
        <v>1130</v>
      </c>
      <c r="P24" s="612">
        <v>45057</v>
      </c>
      <c r="Q24" s="101" t="s">
        <v>753</v>
      </c>
      <c r="R24" s="166">
        <v>0.33</v>
      </c>
      <c r="S24" s="440" t="s">
        <v>825</v>
      </c>
      <c r="T24" s="36" t="s">
        <v>641</v>
      </c>
      <c r="U24" s="540" t="s">
        <v>769</v>
      </c>
      <c r="V24" s="832" t="s">
        <v>996</v>
      </c>
      <c r="W24" s="831">
        <v>0.66</v>
      </c>
      <c r="X24" s="909" t="s">
        <v>641</v>
      </c>
      <c r="Y24" s="903" t="s">
        <v>626</v>
      </c>
      <c r="Z24" s="448">
        <v>45175</v>
      </c>
      <c r="AA24" s="823" t="s">
        <v>174</v>
      </c>
      <c r="AB24" s="382">
        <v>0.66</v>
      </c>
      <c r="AC24" s="289" t="s">
        <v>998</v>
      </c>
      <c r="AD24" s="61" t="s">
        <v>1157</v>
      </c>
      <c r="AE24" s="101" t="s">
        <v>753</v>
      </c>
      <c r="AF24" s="286">
        <v>0.66</v>
      </c>
      <c r="AG24" s="170" t="s">
        <v>1243</v>
      </c>
      <c r="AH24" s="909" t="s">
        <v>1244</v>
      </c>
      <c r="AI24" s="479" t="s">
        <v>839</v>
      </c>
      <c r="AJ24" s="529"/>
      <c r="AK24" s="530"/>
      <c r="AL24" s="531"/>
      <c r="AM24" s="271"/>
      <c r="AN24" s="272"/>
      <c r="AO24" s="273"/>
      <c r="AP24" s="247"/>
      <c r="AQ24" s="262"/>
      <c r="AR24" s="532"/>
      <c r="AS24" s="273"/>
      <c r="AT24" s="191"/>
      <c r="AU24" s="522"/>
      <c r="AV24" s="522"/>
      <c r="AW24" s="264"/>
      <c r="AX24" s="492"/>
      <c r="AY24" s="492"/>
      <c r="AZ24" s="492"/>
    </row>
    <row r="25" spans="1:52" s="263" customFormat="1" ht="327" customHeight="1" x14ac:dyDescent="0.2">
      <c r="A25" s="1233"/>
      <c r="B25" s="396">
        <v>17</v>
      </c>
      <c r="C25" s="531" t="s">
        <v>313</v>
      </c>
      <c r="D25" s="531" t="s">
        <v>227</v>
      </c>
      <c r="E25" s="531" t="s">
        <v>409</v>
      </c>
      <c r="F25" s="463" t="s">
        <v>357</v>
      </c>
      <c r="G25" s="463">
        <v>44958</v>
      </c>
      <c r="H25" s="552">
        <v>45290</v>
      </c>
      <c r="I25" s="561" t="s">
        <v>642</v>
      </c>
      <c r="J25" s="270">
        <v>0.33</v>
      </c>
      <c r="K25" s="36" t="s">
        <v>643</v>
      </c>
      <c r="L25" s="611" t="s">
        <v>626</v>
      </c>
      <c r="M25" s="727">
        <v>45051</v>
      </c>
      <c r="N25" s="604" t="s">
        <v>174</v>
      </c>
      <c r="O25" s="395" t="s">
        <v>657</v>
      </c>
      <c r="P25" s="612">
        <v>45057</v>
      </c>
      <c r="Q25" s="101" t="s">
        <v>753</v>
      </c>
      <c r="R25" s="166">
        <v>0.33</v>
      </c>
      <c r="S25" s="440" t="s">
        <v>826</v>
      </c>
      <c r="T25" s="36" t="s">
        <v>643</v>
      </c>
      <c r="U25" s="540" t="s">
        <v>769</v>
      </c>
      <c r="V25" s="908" t="s">
        <v>997</v>
      </c>
      <c r="W25" s="831">
        <v>0.66</v>
      </c>
      <c r="X25" s="909" t="s">
        <v>643</v>
      </c>
      <c r="Y25" s="904" t="s">
        <v>626</v>
      </c>
      <c r="Z25" s="448">
        <v>45175</v>
      </c>
      <c r="AA25" s="823" t="s">
        <v>174</v>
      </c>
      <c r="AB25" s="382">
        <v>0.66</v>
      </c>
      <c r="AC25" s="289" t="s">
        <v>1131</v>
      </c>
      <c r="AD25" s="61" t="s">
        <v>1157</v>
      </c>
      <c r="AE25" s="101" t="s">
        <v>753</v>
      </c>
      <c r="AF25" s="401">
        <v>0.66</v>
      </c>
      <c r="AG25" s="170" t="s">
        <v>1245</v>
      </c>
      <c r="AH25" s="370" t="s">
        <v>1246</v>
      </c>
      <c r="AI25" s="479" t="s">
        <v>839</v>
      </c>
      <c r="AJ25" s="115"/>
      <c r="AK25" s="465"/>
      <c r="AL25" s="466"/>
      <c r="AM25" s="271"/>
      <c r="AN25" s="266"/>
      <c r="AO25" s="267"/>
      <c r="AP25" s="194"/>
      <c r="AQ25" s="262"/>
      <c r="AR25" s="525"/>
      <c r="AS25" s="267"/>
      <c r="AT25" s="222"/>
      <c r="AU25" s="527"/>
      <c r="AV25" s="528"/>
      <c r="AW25" s="483"/>
      <c r="AX25" s="521"/>
      <c r="AY25" s="521"/>
      <c r="AZ25" s="521"/>
    </row>
    <row r="26" spans="1:52" s="263" customFormat="1" ht="409.6" customHeight="1" x14ac:dyDescent="0.2">
      <c r="A26" s="1224" t="s">
        <v>133</v>
      </c>
      <c r="B26" s="396">
        <v>18</v>
      </c>
      <c r="C26" s="531" t="s">
        <v>370</v>
      </c>
      <c r="D26" s="531" t="s">
        <v>203</v>
      </c>
      <c r="E26" s="531" t="s">
        <v>202</v>
      </c>
      <c r="F26" s="463" t="s">
        <v>357</v>
      </c>
      <c r="G26" s="463">
        <v>44958</v>
      </c>
      <c r="H26" s="552">
        <v>45016</v>
      </c>
      <c r="I26" s="170" t="s">
        <v>1132</v>
      </c>
      <c r="J26" s="166">
        <v>0.1</v>
      </c>
      <c r="K26" s="101" t="s">
        <v>711</v>
      </c>
      <c r="L26" s="611" t="s">
        <v>626</v>
      </c>
      <c r="M26" s="727">
        <v>45054</v>
      </c>
      <c r="N26" s="604" t="s">
        <v>555</v>
      </c>
      <c r="O26" s="447" t="s">
        <v>1133</v>
      </c>
      <c r="P26" s="612">
        <v>45057</v>
      </c>
      <c r="Q26" s="101" t="s">
        <v>753</v>
      </c>
      <c r="R26" s="166">
        <v>0.1</v>
      </c>
      <c r="S26" s="785" t="s">
        <v>827</v>
      </c>
      <c r="T26" s="36" t="s">
        <v>828</v>
      </c>
      <c r="U26" s="540" t="s">
        <v>555</v>
      </c>
      <c r="V26" s="182" t="s">
        <v>1134</v>
      </c>
      <c r="W26" s="286">
        <v>0.3</v>
      </c>
      <c r="X26" s="182" t="s">
        <v>857</v>
      </c>
      <c r="Y26" s="271" t="s">
        <v>357</v>
      </c>
      <c r="Z26" s="288">
        <v>45170</v>
      </c>
      <c r="AA26" s="540" t="s">
        <v>555</v>
      </c>
      <c r="AB26" s="286">
        <v>0.3</v>
      </c>
      <c r="AC26" s="289" t="s">
        <v>1135</v>
      </c>
      <c r="AD26" s="61" t="s">
        <v>1157</v>
      </c>
      <c r="AE26" s="101" t="s">
        <v>753</v>
      </c>
      <c r="AF26" s="166">
        <v>0.3</v>
      </c>
      <c r="AG26" s="1393" t="s">
        <v>1248</v>
      </c>
      <c r="AH26" s="101" t="s">
        <v>1247</v>
      </c>
      <c r="AI26" s="101" t="s">
        <v>555</v>
      </c>
      <c r="AJ26" s="867"/>
      <c r="AK26" s="868"/>
      <c r="AL26" s="869"/>
      <c r="AM26" s="264"/>
      <c r="AN26" s="189"/>
      <c r="AO26" s="190"/>
      <c r="AP26" s="191"/>
      <c r="AQ26" s="262"/>
      <c r="AR26" s="290"/>
      <c r="AS26" s="190"/>
      <c r="AT26" s="191"/>
      <c r="AU26" s="522"/>
      <c r="AV26" s="261"/>
      <c r="AW26" s="264"/>
      <c r="AX26" s="521"/>
      <c r="AY26" s="521"/>
      <c r="AZ26" s="521"/>
    </row>
    <row r="27" spans="1:52" s="263" customFormat="1" ht="327" customHeight="1" x14ac:dyDescent="0.2">
      <c r="A27" s="1224"/>
      <c r="B27" s="396">
        <v>19</v>
      </c>
      <c r="C27" s="531" t="s">
        <v>204</v>
      </c>
      <c r="D27" s="531" t="s">
        <v>205</v>
      </c>
      <c r="E27" s="531" t="s">
        <v>202</v>
      </c>
      <c r="F27" s="463" t="s">
        <v>357</v>
      </c>
      <c r="G27" s="463">
        <v>44593</v>
      </c>
      <c r="H27" s="552">
        <v>45275</v>
      </c>
      <c r="I27" s="170" t="s">
        <v>1136</v>
      </c>
      <c r="J27" s="166">
        <v>1</v>
      </c>
      <c r="K27" s="101" t="s">
        <v>712</v>
      </c>
      <c r="L27" s="611" t="s">
        <v>626</v>
      </c>
      <c r="M27" s="727">
        <v>45054</v>
      </c>
      <c r="N27" s="604" t="s">
        <v>174</v>
      </c>
      <c r="O27" s="447" t="s">
        <v>1137</v>
      </c>
      <c r="P27" s="612">
        <v>45057</v>
      </c>
      <c r="Q27" s="101" t="s">
        <v>753</v>
      </c>
      <c r="R27" s="166">
        <v>1</v>
      </c>
      <c r="S27" s="170" t="s">
        <v>1138</v>
      </c>
      <c r="T27" s="101" t="s">
        <v>712</v>
      </c>
      <c r="U27" s="540" t="s">
        <v>175</v>
      </c>
      <c r="V27" s="182" t="s">
        <v>1139</v>
      </c>
      <c r="W27" s="286">
        <v>0.5</v>
      </c>
      <c r="X27" s="182" t="s">
        <v>858</v>
      </c>
      <c r="Y27" s="271" t="s">
        <v>357</v>
      </c>
      <c r="Z27" s="288">
        <v>45170</v>
      </c>
      <c r="AA27" s="540" t="s">
        <v>769</v>
      </c>
      <c r="AB27" s="286">
        <v>0.66</v>
      </c>
      <c r="AC27" s="289" t="s">
        <v>1140</v>
      </c>
      <c r="AD27" s="61" t="s">
        <v>1157</v>
      </c>
      <c r="AE27" s="101" t="s">
        <v>753</v>
      </c>
      <c r="AF27" s="286">
        <v>0.66</v>
      </c>
      <c r="AG27" s="285" t="s">
        <v>1250</v>
      </c>
      <c r="AH27" s="182" t="s">
        <v>1249</v>
      </c>
      <c r="AI27" s="479" t="s">
        <v>839</v>
      </c>
      <c r="AJ27" s="287"/>
      <c r="AK27" s="870"/>
      <c r="AL27" s="91"/>
      <c r="AM27" s="287"/>
      <c r="AN27" s="189"/>
      <c r="AO27" s="191"/>
      <c r="AP27" s="191"/>
      <c r="AQ27" s="262"/>
      <c r="AR27" s="290"/>
      <c r="AS27" s="190"/>
      <c r="AT27" s="191"/>
      <c r="AU27" s="261"/>
      <c r="AV27" s="261"/>
      <c r="AW27" s="264"/>
      <c r="AX27" s="521"/>
      <c r="AY27" s="521"/>
      <c r="AZ27" s="521"/>
    </row>
    <row r="28" spans="1:52" s="263" customFormat="1" ht="327" customHeight="1" x14ac:dyDescent="0.2">
      <c r="A28" s="1224"/>
      <c r="B28" s="396">
        <v>20</v>
      </c>
      <c r="C28" s="571" t="s">
        <v>314</v>
      </c>
      <c r="D28" s="571" t="s">
        <v>316</v>
      </c>
      <c r="E28" s="571" t="s">
        <v>351</v>
      </c>
      <c r="F28" s="463" t="s">
        <v>357</v>
      </c>
      <c r="G28" s="463">
        <v>44958</v>
      </c>
      <c r="H28" s="552">
        <v>45291</v>
      </c>
      <c r="I28" s="170" t="s">
        <v>618</v>
      </c>
      <c r="J28" s="166">
        <v>0</v>
      </c>
      <c r="K28" s="101" t="s">
        <v>263</v>
      </c>
      <c r="L28" s="611" t="s">
        <v>626</v>
      </c>
      <c r="M28" s="727">
        <v>45050</v>
      </c>
      <c r="N28" s="604" t="s">
        <v>174</v>
      </c>
      <c r="O28" s="395" t="s">
        <v>622</v>
      </c>
      <c r="P28" s="612">
        <v>45057</v>
      </c>
      <c r="Q28" s="101" t="s">
        <v>753</v>
      </c>
      <c r="R28" s="166">
        <v>0</v>
      </c>
      <c r="S28" s="785" t="s">
        <v>829</v>
      </c>
      <c r="T28" s="101" t="s">
        <v>830</v>
      </c>
      <c r="U28" s="540" t="s">
        <v>769</v>
      </c>
      <c r="V28" s="165" t="s">
        <v>947</v>
      </c>
      <c r="W28" s="286">
        <v>0.25</v>
      </c>
      <c r="X28" s="287" t="s">
        <v>948</v>
      </c>
      <c r="Y28" s="271" t="s">
        <v>949</v>
      </c>
      <c r="Z28" s="288">
        <v>45174</v>
      </c>
      <c r="AA28" s="540" t="s">
        <v>769</v>
      </c>
      <c r="AB28" s="286">
        <v>0.25</v>
      </c>
      <c r="AC28" s="289" t="s">
        <v>1141</v>
      </c>
      <c r="AD28" s="61" t="s">
        <v>1157</v>
      </c>
      <c r="AE28" s="101" t="s">
        <v>753</v>
      </c>
      <c r="AF28" s="166">
        <v>0.25</v>
      </c>
      <c r="AG28" s="1393" t="s">
        <v>1251</v>
      </c>
      <c r="AH28" s="170" t="s">
        <v>1252</v>
      </c>
      <c r="AI28" s="479" t="s">
        <v>839</v>
      </c>
      <c r="AJ28" s="265"/>
      <c r="AK28" s="191"/>
      <c r="AL28" s="261"/>
      <c r="AM28" s="264"/>
      <c r="AN28" s="189"/>
      <c r="AO28" s="190"/>
      <c r="AP28" s="191"/>
      <c r="AQ28" s="262"/>
      <c r="AR28" s="290"/>
      <c r="AS28" s="190"/>
      <c r="AT28" s="191"/>
      <c r="AU28" s="522"/>
      <c r="AV28" s="522"/>
      <c r="AW28" s="264"/>
      <c r="AX28" s="521"/>
      <c r="AY28" s="521"/>
      <c r="AZ28" s="521"/>
    </row>
    <row r="29" spans="1:52" s="263" customFormat="1" ht="327" customHeight="1" x14ac:dyDescent="0.2">
      <c r="A29" s="1224"/>
      <c r="B29" s="396">
        <v>21</v>
      </c>
      <c r="C29" s="571" t="s">
        <v>315</v>
      </c>
      <c r="D29" s="571" t="s">
        <v>317</v>
      </c>
      <c r="E29" s="571" t="s">
        <v>351</v>
      </c>
      <c r="F29" s="463" t="s">
        <v>357</v>
      </c>
      <c r="G29" s="463">
        <v>44958</v>
      </c>
      <c r="H29" s="552">
        <v>45291</v>
      </c>
      <c r="I29" s="170" t="s">
        <v>619</v>
      </c>
      <c r="J29" s="166">
        <v>1</v>
      </c>
      <c r="K29" s="101" t="s">
        <v>1142</v>
      </c>
      <c r="L29" s="611" t="s">
        <v>626</v>
      </c>
      <c r="M29" s="727">
        <v>45050</v>
      </c>
      <c r="N29" s="604" t="s">
        <v>175</v>
      </c>
      <c r="O29" s="447" t="s">
        <v>623</v>
      </c>
      <c r="P29" s="612">
        <v>45057</v>
      </c>
      <c r="Q29" s="101" t="s">
        <v>753</v>
      </c>
      <c r="R29" s="166">
        <v>1</v>
      </c>
      <c r="S29" s="170" t="s">
        <v>832</v>
      </c>
      <c r="T29" s="101" t="s">
        <v>831</v>
      </c>
      <c r="U29" s="540" t="s">
        <v>175</v>
      </c>
      <c r="V29" s="446" t="s">
        <v>1143</v>
      </c>
      <c r="W29" s="286">
        <v>1</v>
      </c>
      <c r="X29" s="287" t="s">
        <v>950</v>
      </c>
      <c r="Y29" s="271" t="s">
        <v>951</v>
      </c>
      <c r="Z29" s="288">
        <v>45174</v>
      </c>
      <c r="AA29" s="604" t="s">
        <v>175</v>
      </c>
      <c r="AB29" s="286">
        <v>1</v>
      </c>
      <c r="AC29" s="170" t="s">
        <v>938</v>
      </c>
      <c r="AD29" s="61" t="s">
        <v>1157</v>
      </c>
      <c r="AE29" s="59" t="s">
        <v>263</v>
      </c>
      <c r="AF29" s="66">
        <v>1</v>
      </c>
      <c r="AG29" s="59" t="s">
        <v>1156</v>
      </c>
      <c r="AH29" s="59" t="s">
        <v>263</v>
      </c>
      <c r="AI29" s="60" t="s">
        <v>175</v>
      </c>
      <c r="AJ29" s="260"/>
      <c r="AK29" s="191"/>
      <c r="AL29" s="261"/>
      <c r="AM29" s="264"/>
      <c r="AN29" s="189"/>
      <c r="AO29" s="190"/>
      <c r="AP29" s="191"/>
      <c r="AQ29" s="262"/>
      <c r="AR29" s="290"/>
      <c r="AS29" s="190"/>
      <c r="AT29" s="191"/>
      <c r="AU29" s="522"/>
      <c r="AV29" s="522"/>
      <c r="AW29" s="264"/>
      <c r="AX29" s="521"/>
      <c r="AY29" s="521"/>
      <c r="AZ29" s="521"/>
    </row>
    <row r="30" spans="1:52" s="263" customFormat="1" ht="327" customHeight="1" x14ac:dyDescent="0.2">
      <c r="A30" s="1224"/>
      <c r="B30" s="396">
        <v>22</v>
      </c>
      <c r="C30" s="593" t="s">
        <v>318</v>
      </c>
      <c r="D30" s="571" t="s">
        <v>218</v>
      </c>
      <c r="E30" s="571" t="s">
        <v>288</v>
      </c>
      <c r="F30" s="463" t="s">
        <v>357</v>
      </c>
      <c r="G30" s="463">
        <v>44958</v>
      </c>
      <c r="H30" s="552">
        <v>45275</v>
      </c>
      <c r="I30" s="170" t="s">
        <v>587</v>
      </c>
      <c r="J30" s="166">
        <v>0.33</v>
      </c>
      <c r="K30" s="101" t="s">
        <v>588</v>
      </c>
      <c r="L30" s="611" t="s">
        <v>626</v>
      </c>
      <c r="M30" s="727">
        <v>45050</v>
      </c>
      <c r="N30" s="604" t="s">
        <v>174</v>
      </c>
      <c r="O30" s="395" t="s">
        <v>604</v>
      </c>
      <c r="P30" s="612">
        <v>45057</v>
      </c>
      <c r="Q30" s="101" t="s">
        <v>753</v>
      </c>
      <c r="R30" s="166">
        <v>0.33</v>
      </c>
      <c r="S30" s="170" t="s">
        <v>833</v>
      </c>
      <c r="T30" s="101" t="s">
        <v>588</v>
      </c>
      <c r="U30" s="540" t="s">
        <v>769</v>
      </c>
      <c r="V30" s="839" t="s">
        <v>1144</v>
      </c>
      <c r="W30" s="840">
        <v>0.66</v>
      </c>
      <c r="X30" s="862" t="s">
        <v>901</v>
      </c>
      <c r="Y30" s="271"/>
      <c r="Z30" s="288">
        <v>45173</v>
      </c>
      <c r="AA30" s="823" t="s">
        <v>174</v>
      </c>
      <c r="AB30" s="840">
        <v>0.66</v>
      </c>
      <c r="AC30" s="289" t="s">
        <v>912</v>
      </c>
      <c r="AD30" s="61" t="s">
        <v>1157</v>
      </c>
      <c r="AE30" s="101" t="s">
        <v>753</v>
      </c>
      <c r="AF30" s="166">
        <v>0.66</v>
      </c>
      <c r="AG30" s="170" t="s">
        <v>1253</v>
      </c>
      <c r="AH30" s="862" t="s">
        <v>901</v>
      </c>
      <c r="AI30" s="479" t="s">
        <v>839</v>
      </c>
      <c r="AJ30" s="260"/>
      <c r="AK30" s="191"/>
      <c r="AL30" s="865"/>
      <c r="AM30" s="264"/>
      <c r="AN30" s="189"/>
      <c r="AO30" s="190"/>
      <c r="AP30" s="191"/>
      <c r="AQ30" s="262"/>
      <c r="AR30" s="290"/>
      <c r="AS30" s="190"/>
      <c r="AT30" s="191"/>
      <c r="AU30" s="522"/>
      <c r="AV30" s="522"/>
      <c r="AW30" s="264"/>
      <c r="AX30" s="521"/>
      <c r="AY30" s="521"/>
      <c r="AZ30" s="521"/>
    </row>
    <row r="31" spans="1:52" s="263" customFormat="1" ht="327" customHeight="1" x14ac:dyDescent="0.2">
      <c r="A31" s="1224"/>
      <c r="B31" s="396">
        <v>23</v>
      </c>
      <c r="C31" s="593" t="s">
        <v>319</v>
      </c>
      <c r="D31" s="571" t="s">
        <v>320</v>
      </c>
      <c r="E31" s="571" t="s">
        <v>288</v>
      </c>
      <c r="F31" s="463" t="s">
        <v>357</v>
      </c>
      <c r="G31" s="791">
        <v>44958</v>
      </c>
      <c r="H31" s="552">
        <v>45275</v>
      </c>
      <c r="I31" s="170" t="s">
        <v>589</v>
      </c>
      <c r="J31" s="166">
        <v>0.33</v>
      </c>
      <c r="K31" s="101" t="s">
        <v>590</v>
      </c>
      <c r="L31" s="611" t="s">
        <v>626</v>
      </c>
      <c r="M31" s="727">
        <v>45050</v>
      </c>
      <c r="N31" s="604" t="s">
        <v>174</v>
      </c>
      <c r="O31" s="395" t="s">
        <v>605</v>
      </c>
      <c r="P31" s="612">
        <v>45057</v>
      </c>
      <c r="Q31" s="101" t="s">
        <v>753</v>
      </c>
      <c r="R31" s="166">
        <v>0.33</v>
      </c>
      <c r="S31" s="170" t="s">
        <v>834</v>
      </c>
      <c r="T31" s="101" t="s">
        <v>590</v>
      </c>
      <c r="U31" s="540" t="s">
        <v>769</v>
      </c>
      <c r="V31" s="839" t="s">
        <v>895</v>
      </c>
      <c r="W31" s="840">
        <v>0.66</v>
      </c>
      <c r="X31" s="862" t="s">
        <v>902</v>
      </c>
      <c r="Y31" s="271"/>
      <c r="Z31" s="288">
        <v>45173</v>
      </c>
      <c r="AA31" s="823" t="s">
        <v>174</v>
      </c>
      <c r="AB31" s="840">
        <v>0.66</v>
      </c>
      <c r="AC31" s="289" t="s">
        <v>912</v>
      </c>
      <c r="AD31" s="61" t="s">
        <v>1157</v>
      </c>
      <c r="AE31" s="101" t="s">
        <v>753</v>
      </c>
      <c r="AF31" s="166">
        <v>0.66</v>
      </c>
      <c r="AG31" s="170" t="s">
        <v>1254</v>
      </c>
      <c r="AH31" s="862" t="s">
        <v>902</v>
      </c>
      <c r="AI31" s="479" t="s">
        <v>839</v>
      </c>
      <c r="AJ31" s="260"/>
      <c r="AK31" s="191"/>
      <c r="AL31" s="261"/>
      <c r="AM31" s="264"/>
      <c r="AN31" s="189"/>
      <c r="AO31" s="190"/>
      <c r="AP31" s="191"/>
      <c r="AQ31" s="262"/>
      <c r="AR31" s="290"/>
      <c r="AS31" s="190"/>
      <c r="AT31" s="191"/>
      <c r="AU31" s="522"/>
      <c r="AV31" s="522"/>
      <c r="AW31" s="264"/>
      <c r="AX31" s="521"/>
      <c r="AY31" s="521"/>
      <c r="AZ31" s="521"/>
    </row>
    <row r="32" spans="1:52" s="263" customFormat="1" ht="327" customHeight="1" x14ac:dyDescent="0.2">
      <c r="A32" s="1224"/>
      <c r="B32" s="396">
        <v>24</v>
      </c>
      <c r="C32" s="531" t="s">
        <v>206</v>
      </c>
      <c r="D32" s="531" t="s">
        <v>274</v>
      </c>
      <c r="E32" s="531" t="s">
        <v>202</v>
      </c>
      <c r="F32" s="463" t="s">
        <v>357</v>
      </c>
      <c r="G32" s="463">
        <v>44958</v>
      </c>
      <c r="H32" s="552">
        <v>45275</v>
      </c>
      <c r="I32" s="170" t="s">
        <v>1145</v>
      </c>
      <c r="J32" s="166">
        <v>0.25</v>
      </c>
      <c r="K32" s="101" t="s">
        <v>714</v>
      </c>
      <c r="L32" s="611" t="s">
        <v>626</v>
      </c>
      <c r="M32" s="727">
        <v>45054</v>
      </c>
      <c r="N32" s="604" t="s">
        <v>174</v>
      </c>
      <c r="O32" s="447" t="s">
        <v>1146</v>
      </c>
      <c r="P32" s="612">
        <v>45057</v>
      </c>
      <c r="Q32" s="101" t="s">
        <v>753</v>
      </c>
      <c r="R32" s="166">
        <v>0.25</v>
      </c>
      <c r="S32" s="170" t="s">
        <v>1147</v>
      </c>
      <c r="T32" s="101" t="s">
        <v>714</v>
      </c>
      <c r="U32" s="540" t="s">
        <v>769</v>
      </c>
      <c r="V32" s="182" t="s">
        <v>1148</v>
      </c>
      <c r="W32" s="286">
        <v>0.5</v>
      </c>
      <c r="X32" s="182" t="s">
        <v>859</v>
      </c>
      <c r="Y32" s="271" t="s">
        <v>357</v>
      </c>
      <c r="Z32" s="288">
        <v>45170</v>
      </c>
      <c r="AA32" s="540" t="s">
        <v>769</v>
      </c>
      <c r="AB32" s="243">
        <v>0.66666666666666663</v>
      </c>
      <c r="AC32" s="289" t="s">
        <v>860</v>
      </c>
      <c r="AD32" s="61" t="s">
        <v>1157</v>
      </c>
      <c r="AE32" s="101" t="s">
        <v>753</v>
      </c>
      <c r="AF32" s="286">
        <v>0.66</v>
      </c>
      <c r="AG32" s="170" t="s">
        <v>1255</v>
      </c>
      <c r="AH32" s="182" t="s">
        <v>1256</v>
      </c>
      <c r="AI32" s="479" t="s">
        <v>839</v>
      </c>
      <c r="AJ32" s="871"/>
      <c r="AK32" s="89"/>
      <c r="AL32" s="91"/>
      <c r="AM32" s="287"/>
      <c r="AN32" s="189"/>
      <c r="AO32" s="190"/>
      <c r="AP32" s="191"/>
      <c r="AQ32" s="262"/>
      <c r="AR32" s="290"/>
      <c r="AS32" s="190"/>
      <c r="AT32" s="191"/>
      <c r="AU32" s="522"/>
      <c r="AV32" s="522"/>
      <c r="AW32" s="264"/>
      <c r="AX32" s="521"/>
      <c r="AY32" s="521"/>
      <c r="AZ32" s="521"/>
    </row>
    <row r="33" spans="1:52" s="263" customFormat="1" ht="327" customHeight="1" x14ac:dyDescent="0.2">
      <c r="A33" s="1224"/>
      <c r="B33" s="396">
        <v>25</v>
      </c>
      <c r="C33" s="531" t="s">
        <v>207</v>
      </c>
      <c r="D33" s="594" t="s">
        <v>273</v>
      </c>
      <c r="E33" s="531" t="s">
        <v>202</v>
      </c>
      <c r="F33" s="463" t="s">
        <v>357</v>
      </c>
      <c r="G33" s="463">
        <v>44958</v>
      </c>
      <c r="H33" s="552">
        <v>45275</v>
      </c>
      <c r="I33" s="170" t="s">
        <v>715</v>
      </c>
      <c r="J33" s="166">
        <v>0.25</v>
      </c>
      <c r="K33" s="101" t="s">
        <v>716</v>
      </c>
      <c r="L33" s="611" t="s">
        <v>626</v>
      </c>
      <c r="M33" s="727">
        <v>45054</v>
      </c>
      <c r="N33" s="604" t="s">
        <v>174</v>
      </c>
      <c r="O33" s="872" t="s">
        <v>717</v>
      </c>
      <c r="P33" s="612">
        <v>45057</v>
      </c>
      <c r="Q33" s="101" t="s">
        <v>753</v>
      </c>
      <c r="R33" s="166">
        <v>0.25</v>
      </c>
      <c r="S33" s="170" t="s">
        <v>1149</v>
      </c>
      <c r="T33" s="101" t="s">
        <v>716</v>
      </c>
      <c r="U33" s="540" t="s">
        <v>769</v>
      </c>
      <c r="V33" s="182" t="s">
        <v>861</v>
      </c>
      <c r="W33" s="286">
        <v>0.5</v>
      </c>
      <c r="X33" s="182" t="s">
        <v>862</v>
      </c>
      <c r="Y33" s="271" t="s">
        <v>357</v>
      </c>
      <c r="Z33" s="288">
        <v>45170</v>
      </c>
      <c r="AA33" s="540" t="s">
        <v>769</v>
      </c>
      <c r="AB33" s="286">
        <v>0.5</v>
      </c>
      <c r="AC33" s="431" t="s">
        <v>1150</v>
      </c>
      <c r="AD33" s="61" t="s">
        <v>1157</v>
      </c>
      <c r="AE33" s="101" t="s">
        <v>753</v>
      </c>
      <c r="AF33" s="286">
        <v>0.5</v>
      </c>
      <c r="AG33" s="170" t="s">
        <v>1257</v>
      </c>
      <c r="AH33" s="170" t="s">
        <v>1258</v>
      </c>
      <c r="AI33" s="479" t="s">
        <v>839</v>
      </c>
      <c r="AJ33" s="91"/>
      <c r="AK33" s="89"/>
      <c r="AL33" s="91"/>
      <c r="AM33" s="264"/>
      <c r="AN33" s="189"/>
      <c r="AO33" s="190"/>
      <c r="AP33" s="191"/>
      <c r="AQ33" s="119"/>
      <c r="AR33" s="290"/>
      <c r="AS33" s="190"/>
      <c r="AT33" s="191"/>
      <c r="AU33" s="522"/>
      <c r="AV33" s="522"/>
      <c r="AW33" s="264"/>
      <c r="AX33" s="521"/>
      <c r="AY33" s="521"/>
      <c r="AZ33" s="521"/>
    </row>
    <row r="34" spans="1:52" s="58" customFormat="1" ht="327" customHeight="1" x14ac:dyDescent="0.2">
      <c r="A34" s="1224"/>
      <c r="B34" s="396">
        <v>26</v>
      </c>
      <c r="C34" s="531" t="s">
        <v>437</v>
      </c>
      <c r="D34" s="531" t="s">
        <v>438</v>
      </c>
      <c r="E34" s="531" t="s">
        <v>409</v>
      </c>
      <c r="F34" s="463" t="s">
        <v>357</v>
      </c>
      <c r="G34" s="463">
        <v>44958</v>
      </c>
      <c r="H34" s="552">
        <v>45275</v>
      </c>
      <c r="I34" s="561" t="s">
        <v>644</v>
      </c>
      <c r="J34" s="270">
        <v>0.1</v>
      </c>
      <c r="K34" s="36" t="s">
        <v>645</v>
      </c>
      <c r="L34" s="611" t="s">
        <v>626</v>
      </c>
      <c r="M34" s="727">
        <v>45051</v>
      </c>
      <c r="N34" s="604" t="s">
        <v>174</v>
      </c>
      <c r="O34" s="395" t="s">
        <v>658</v>
      </c>
      <c r="P34" s="612">
        <v>45057</v>
      </c>
      <c r="Q34" s="101" t="s">
        <v>753</v>
      </c>
      <c r="R34" s="435">
        <v>0.1</v>
      </c>
      <c r="S34" s="440" t="s">
        <v>835</v>
      </c>
      <c r="T34" s="36" t="s">
        <v>645</v>
      </c>
      <c r="U34" s="540" t="s">
        <v>769</v>
      </c>
      <c r="V34" s="839" t="s">
        <v>999</v>
      </c>
      <c r="W34" s="840">
        <v>0.7</v>
      </c>
      <c r="X34" s="905" t="s">
        <v>1000</v>
      </c>
      <c r="Y34" s="904" t="s">
        <v>626</v>
      </c>
      <c r="Z34" s="448">
        <v>45175</v>
      </c>
      <c r="AA34" s="823" t="s">
        <v>174</v>
      </c>
      <c r="AB34" s="382">
        <v>0.7</v>
      </c>
      <c r="AC34" s="289" t="s">
        <v>1001</v>
      </c>
      <c r="AD34" s="61" t="s">
        <v>1157</v>
      </c>
      <c r="AE34" s="101" t="s">
        <v>753</v>
      </c>
      <c r="AF34" s="435">
        <v>0.7</v>
      </c>
      <c r="AG34" s="170" t="s">
        <v>1259</v>
      </c>
      <c r="AH34" s="170" t="s">
        <v>1260</v>
      </c>
      <c r="AI34" s="479" t="s">
        <v>839</v>
      </c>
      <c r="AJ34" s="471"/>
      <c r="AK34" s="105"/>
      <c r="AL34" s="472"/>
      <c r="AM34" s="269"/>
      <c r="AN34" s="272"/>
      <c r="AO34" s="273"/>
      <c r="AP34" s="247"/>
      <c r="AQ34" s="119"/>
      <c r="AR34" s="532"/>
      <c r="AS34" s="273"/>
      <c r="AT34" s="247"/>
      <c r="AU34" s="522"/>
      <c r="AV34" s="522"/>
      <c r="AW34" s="264"/>
      <c r="AX34" s="492"/>
      <c r="AY34" s="492"/>
      <c r="AZ34" s="492"/>
    </row>
    <row r="35" spans="1:52" s="263" customFormat="1" ht="327" customHeight="1" x14ac:dyDescent="0.2">
      <c r="A35" s="1233" t="s">
        <v>134</v>
      </c>
      <c r="B35" s="396">
        <v>27</v>
      </c>
      <c r="C35" s="593" t="s">
        <v>219</v>
      </c>
      <c r="D35" s="555" t="s">
        <v>253</v>
      </c>
      <c r="E35" s="555" t="s">
        <v>288</v>
      </c>
      <c r="F35" s="463" t="s">
        <v>357</v>
      </c>
      <c r="G35" s="463">
        <v>44958</v>
      </c>
      <c r="H35" s="552">
        <v>45275</v>
      </c>
      <c r="I35" s="450" t="s">
        <v>591</v>
      </c>
      <c r="J35" s="166">
        <v>0</v>
      </c>
      <c r="K35" s="101" t="s">
        <v>592</v>
      </c>
      <c r="L35" s="611" t="s">
        <v>626</v>
      </c>
      <c r="M35" s="727">
        <v>45050</v>
      </c>
      <c r="N35" s="604" t="s">
        <v>174</v>
      </c>
      <c r="O35" s="447" t="s">
        <v>606</v>
      </c>
      <c r="P35" s="612">
        <v>45057</v>
      </c>
      <c r="Q35" s="101" t="s">
        <v>753</v>
      </c>
      <c r="R35" s="166">
        <v>0</v>
      </c>
      <c r="S35" s="785" t="s">
        <v>836</v>
      </c>
      <c r="T35" s="101" t="s">
        <v>830</v>
      </c>
      <c r="U35" s="540" t="s">
        <v>769</v>
      </c>
      <c r="V35" s="839" t="s">
        <v>903</v>
      </c>
      <c r="W35" s="840">
        <v>0.5</v>
      </c>
      <c r="X35" s="862" t="s">
        <v>904</v>
      </c>
      <c r="Y35" s="842" t="s">
        <v>905</v>
      </c>
      <c r="Z35" s="288">
        <v>45173</v>
      </c>
      <c r="AA35" s="823" t="s">
        <v>174</v>
      </c>
      <c r="AB35" s="840">
        <v>0.5</v>
      </c>
      <c r="AC35" s="289" t="s">
        <v>913</v>
      </c>
      <c r="AD35" s="61" t="s">
        <v>1157</v>
      </c>
      <c r="AE35" s="101" t="s">
        <v>753</v>
      </c>
      <c r="AF35" s="286">
        <v>0.5</v>
      </c>
      <c r="AG35" s="170" t="s">
        <v>1261</v>
      </c>
      <c r="AH35" s="862" t="s">
        <v>904</v>
      </c>
      <c r="AI35" s="479" t="s">
        <v>839</v>
      </c>
      <c r="AJ35" s="275"/>
      <c r="AK35" s="191"/>
      <c r="AL35" s="863"/>
      <c r="AM35" s="264"/>
      <c r="AN35" s="189"/>
      <c r="AO35" s="190"/>
      <c r="AP35" s="191"/>
      <c r="AQ35" s="262"/>
      <c r="AR35" s="290"/>
      <c r="AS35" s="190"/>
      <c r="AT35" s="191"/>
      <c r="AU35" s="522"/>
      <c r="AV35" s="522"/>
      <c r="AW35" s="264"/>
      <c r="AX35" s="521"/>
      <c r="AY35" s="521"/>
      <c r="AZ35" s="521"/>
    </row>
    <row r="36" spans="1:52" s="263" customFormat="1" ht="327" customHeight="1" x14ac:dyDescent="0.2">
      <c r="A36" s="1233"/>
      <c r="B36" s="396">
        <v>28</v>
      </c>
      <c r="C36" s="564" t="s">
        <v>439</v>
      </c>
      <c r="D36" s="555" t="s">
        <v>440</v>
      </c>
      <c r="E36" s="531" t="s">
        <v>409</v>
      </c>
      <c r="F36" s="463" t="s">
        <v>357</v>
      </c>
      <c r="G36" s="463">
        <v>44958</v>
      </c>
      <c r="H36" s="552">
        <v>45275</v>
      </c>
      <c r="I36" s="450" t="s">
        <v>646</v>
      </c>
      <c r="J36" s="113">
        <v>0.1</v>
      </c>
      <c r="K36" s="396" t="s">
        <v>647</v>
      </c>
      <c r="L36" s="611" t="s">
        <v>626</v>
      </c>
      <c r="M36" s="727">
        <v>45051</v>
      </c>
      <c r="N36" s="604" t="s">
        <v>174</v>
      </c>
      <c r="O36" s="395" t="s">
        <v>659</v>
      </c>
      <c r="P36" s="612">
        <v>45057</v>
      </c>
      <c r="Q36" s="101" t="s">
        <v>753</v>
      </c>
      <c r="R36" s="375">
        <v>0.1</v>
      </c>
      <c r="S36" s="785" t="s">
        <v>837</v>
      </c>
      <c r="T36" s="101" t="s">
        <v>830</v>
      </c>
      <c r="U36" s="540" t="s">
        <v>769</v>
      </c>
      <c r="V36" s="839" t="s">
        <v>1002</v>
      </c>
      <c r="W36" s="840">
        <v>0.5</v>
      </c>
      <c r="X36" s="903" t="s">
        <v>1003</v>
      </c>
      <c r="Y36" s="904" t="s">
        <v>626</v>
      </c>
      <c r="Z36" s="448">
        <v>45175</v>
      </c>
      <c r="AA36" s="823" t="s">
        <v>174</v>
      </c>
      <c r="AB36" s="382">
        <v>0.7</v>
      </c>
      <c r="AC36" s="289" t="s">
        <v>1004</v>
      </c>
      <c r="AD36" s="61" t="s">
        <v>1157</v>
      </c>
      <c r="AE36" s="101" t="s">
        <v>753</v>
      </c>
      <c r="AF36" s="436">
        <v>0.5</v>
      </c>
      <c r="AG36" s="170" t="s">
        <v>1262</v>
      </c>
      <c r="AH36" s="170" t="s">
        <v>1263</v>
      </c>
      <c r="AI36" s="479" t="s">
        <v>839</v>
      </c>
      <c r="AJ36" s="115"/>
      <c r="AK36" s="533"/>
      <c r="AL36" s="399"/>
      <c r="AM36" s="269"/>
      <c r="AN36" s="189"/>
      <c r="AO36" s="190"/>
      <c r="AP36" s="191"/>
      <c r="AQ36" s="119"/>
      <c r="AR36" s="525"/>
      <c r="AS36" s="267"/>
      <c r="AT36" s="247"/>
      <c r="AU36" s="522"/>
      <c r="AV36" s="522"/>
      <c r="AW36" s="264"/>
      <c r="AX36" s="521"/>
      <c r="AY36" s="521"/>
      <c r="AZ36" s="521"/>
    </row>
    <row r="37" spans="1:52" s="263" customFormat="1" ht="327" customHeight="1" x14ac:dyDescent="0.2">
      <c r="A37" s="1256" t="s">
        <v>135</v>
      </c>
      <c r="B37" s="396">
        <v>29</v>
      </c>
      <c r="C37" s="593" t="s">
        <v>324</v>
      </c>
      <c r="D37" s="555" t="s">
        <v>325</v>
      </c>
      <c r="E37" s="317" t="s">
        <v>352</v>
      </c>
      <c r="F37" s="463" t="s">
        <v>357</v>
      </c>
      <c r="G37" s="463">
        <v>44958</v>
      </c>
      <c r="H37" s="552">
        <v>45275</v>
      </c>
      <c r="I37" s="170" t="s">
        <v>591</v>
      </c>
      <c r="J37" s="166">
        <v>0</v>
      </c>
      <c r="K37" s="101" t="s">
        <v>593</v>
      </c>
      <c r="L37" s="611" t="s">
        <v>626</v>
      </c>
      <c r="M37" s="727">
        <v>45050</v>
      </c>
      <c r="N37" s="604" t="s">
        <v>174</v>
      </c>
      <c r="O37" s="447" t="s">
        <v>606</v>
      </c>
      <c r="P37" s="612">
        <v>45057</v>
      </c>
      <c r="Q37" s="101" t="s">
        <v>753</v>
      </c>
      <c r="R37" s="375">
        <v>0</v>
      </c>
      <c r="S37" s="785" t="s">
        <v>836</v>
      </c>
      <c r="T37" s="101" t="s">
        <v>830</v>
      </c>
      <c r="U37" s="540" t="s">
        <v>769</v>
      </c>
      <c r="V37" s="843" t="s">
        <v>906</v>
      </c>
      <c r="W37" s="840">
        <v>0.5</v>
      </c>
      <c r="X37" s="862" t="s">
        <v>907</v>
      </c>
      <c r="Y37" s="844" t="s">
        <v>908</v>
      </c>
      <c r="Z37" s="288">
        <v>45173</v>
      </c>
      <c r="AA37" s="823" t="s">
        <v>174</v>
      </c>
      <c r="AB37" s="840">
        <v>0.5</v>
      </c>
      <c r="AC37" s="289" t="s">
        <v>914</v>
      </c>
      <c r="AD37" s="61" t="s">
        <v>1157</v>
      </c>
      <c r="AE37" s="101" t="s">
        <v>753</v>
      </c>
      <c r="AF37" s="286">
        <v>0.5</v>
      </c>
      <c r="AG37" s="285" t="s">
        <v>1264</v>
      </c>
      <c r="AH37" s="862" t="s">
        <v>907</v>
      </c>
      <c r="AI37" s="479" t="s">
        <v>839</v>
      </c>
      <c r="AJ37" s="260"/>
      <c r="AK37" s="191"/>
      <c r="AL37" s="261"/>
      <c r="AM37" s="264"/>
      <c r="AN37" s="189"/>
      <c r="AO37" s="190"/>
      <c r="AP37" s="191"/>
      <c r="AQ37" s="262"/>
      <c r="AR37" s="290"/>
      <c r="AS37" s="190"/>
      <c r="AT37" s="191"/>
      <c r="AU37" s="261"/>
      <c r="AV37" s="522"/>
      <c r="AW37" s="264"/>
      <c r="AX37" s="521"/>
      <c r="AY37" s="521"/>
      <c r="AZ37" s="521"/>
    </row>
    <row r="38" spans="1:52" s="263" customFormat="1" ht="327" customHeight="1" thickBot="1" x14ac:dyDescent="0.25">
      <c r="A38" s="1257"/>
      <c r="B38" s="805">
        <v>30</v>
      </c>
      <c r="C38" s="806" t="s">
        <v>228</v>
      </c>
      <c r="D38" s="807" t="s">
        <v>326</v>
      </c>
      <c r="E38" s="807" t="s">
        <v>409</v>
      </c>
      <c r="F38" s="808" t="s">
        <v>357</v>
      </c>
      <c r="G38" s="808">
        <v>44958</v>
      </c>
      <c r="H38" s="809">
        <v>45275</v>
      </c>
      <c r="I38" s="810" t="s">
        <v>638</v>
      </c>
      <c r="J38" s="811">
        <v>0.33</v>
      </c>
      <c r="K38" s="811" t="s">
        <v>648</v>
      </c>
      <c r="L38" s="812" t="s">
        <v>626</v>
      </c>
      <c r="M38" s="732">
        <v>45050</v>
      </c>
      <c r="N38" s="733" t="s">
        <v>174</v>
      </c>
      <c r="O38" s="734" t="s">
        <v>660</v>
      </c>
      <c r="P38" s="612">
        <v>45057</v>
      </c>
      <c r="Q38" s="101" t="s">
        <v>753</v>
      </c>
      <c r="R38" s="253">
        <v>0.33</v>
      </c>
      <c r="S38" s="453" t="s">
        <v>838</v>
      </c>
      <c r="T38" s="731" t="s">
        <v>648</v>
      </c>
      <c r="U38" s="540" t="s">
        <v>769</v>
      </c>
      <c r="V38" s="908" t="s">
        <v>994</v>
      </c>
      <c r="W38" s="831">
        <v>0.66</v>
      </c>
      <c r="X38" s="831" t="s">
        <v>648</v>
      </c>
      <c r="Y38" s="904" t="s">
        <v>626</v>
      </c>
      <c r="Z38" s="448">
        <v>45175</v>
      </c>
      <c r="AA38" s="823" t="s">
        <v>174</v>
      </c>
      <c r="AB38" s="382">
        <v>0.66</v>
      </c>
      <c r="AC38" s="289" t="s">
        <v>1005</v>
      </c>
      <c r="AD38" s="61" t="s">
        <v>1157</v>
      </c>
      <c r="AE38" s="101" t="s">
        <v>753</v>
      </c>
      <c r="AF38" s="401">
        <v>0.66</v>
      </c>
      <c r="AG38" s="450" t="s">
        <v>1239</v>
      </c>
      <c r="AH38" s="451" t="s">
        <v>1240</v>
      </c>
      <c r="AI38" s="479" t="s">
        <v>839</v>
      </c>
      <c r="AJ38" s="116"/>
      <c r="AK38" s="473"/>
      <c r="AL38" s="474"/>
      <c r="AM38" s="474"/>
      <c r="AN38" s="277"/>
      <c r="AO38" s="278"/>
      <c r="AP38" s="279"/>
      <c r="AQ38" s="874"/>
      <c r="AR38" s="534"/>
      <c r="AS38" s="278"/>
      <c r="AT38" s="280"/>
      <c r="AU38" s="535"/>
      <c r="AV38" s="536"/>
      <c r="AW38" s="537"/>
      <c r="AX38" s="521"/>
      <c r="AY38" s="521"/>
      <c r="AZ38" s="521"/>
    </row>
    <row r="39" spans="1:52" s="263" customFormat="1" ht="220.5" customHeight="1" thickBot="1" x14ac:dyDescent="0.25">
      <c r="A39" s="875" t="s">
        <v>149</v>
      </c>
      <c r="B39" s="206">
        <v>31</v>
      </c>
      <c r="C39" s="206" t="s">
        <v>1151</v>
      </c>
      <c r="D39" s="571" t="s">
        <v>852</v>
      </c>
      <c r="E39" s="206" t="s">
        <v>853</v>
      </c>
      <c r="F39" s="463" t="s">
        <v>357</v>
      </c>
      <c r="G39" s="463">
        <v>45086</v>
      </c>
      <c r="H39" s="552">
        <v>45275</v>
      </c>
      <c r="I39" s="876"/>
      <c r="J39" s="876"/>
      <c r="K39" s="876"/>
      <c r="L39" s="876"/>
      <c r="M39" s="877"/>
      <c r="N39" s="877"/>
      <c r="O39" s="877"/>
      <c r="P39" s="877"/>
      <c r="Q39" s="877"/>
      <c r="R39" s="877"/>
      <c r="S39" s="877"/>
      <c r="T39" s="877"/>
      <c r="U39" s="877"/>
      <c r="V39" s="920" t="s">
        <v>1152</v>
      </c>
      <c r="W39" s="902">
        <v>1</v>
      </c>
      <c r="X39" s="920" t="s">
        <v>974</v>
      </c>
      <c r="Y39" s="901" t="s">
        <v>263</v>
      </c>
      <c r="Z39" s="426">
        <v>45175</v>
      </c>
      <c r="AA39" s="540" t="s">
        <v>175</v>
      </c>
      <c r="AB39" s="166">
        <v>1</v>
      </c>
      <c r="AC39" s="873" t="s">
        <v>1153</v>
      </c>
      <c r="AD39" s="61" t="s">
        <v>1157</v>
      </c>
      <c r="AE39" s="101" t="s">
        <v>753</v>
      </c>
      <c r="AF39" s="401">
        <v>1</v>
      </c>
      <c r="AG39" s="450" t="s">
        <v>1265</v>
      </c>
      <c r="AH39" s="450" t="s">
        <v>974</v>
      </c>
      <c r="AI39" s="60" t="s">
        <v>175</v>
      </c>
      <c r="AJ39" s="521"/>
      <c r="AK39" s="521"/>
      <c r="AL39" s="521"/>
      <c r="AM39" s="521"/>
      <c r="AN39" s="521"/>
      <c r="AO39" s="521"/>
      <c r="AP39" s="521"/>
      <c r="AQ39" s="521"/>
      <c r="AR39" s="521"/>
      <c r="AS39" s="521"/>
      <c r="AT39" s="521"/>
      <c r="AU39" s="521"/>
      <c r="AV39" s="521"/>
      <c r="AW39" s="521"/>
      <c r="AX39" s="521"/>
      <c r="AY39" s="521"/>
      <c r="AZ39" s="521"/>
    </row>
  </sheetData>
  <autoFilter ref="A8:AZ39" xr:uid="{00000000-0001-0000-0A00-000000000000}"/>
  <mergeCells count="48">
    <mergeCell ref="A1:G3"/>
    <mergeCell ref="I1:U3"/>
    <mergeCell ref="AH1:AI1"/>
    <mergeCell ref="X1:AG3"/>
    <mergeCell ref="V1:W3"/>
    <mergeCell ref="A4:H4"/>
    <mergeCell ref="I4:U4"/>
    <mergeCell ref="V4:AI4"/>
    <mergeCell ref="A5:E5"/>
    <mergeCell ref="F5:H5"/>
    <mergeCell ref="AG5:AI5"/>
    <mergeCell ref="V5:AF5"/>
    <mergeCell ref="A6:H6"/>
    <mergeCell ref="I6:U6"/>
    <mergeCell ref="V6:AI6"/>
    <mergeCell ref="M7:O7"/>
    <mergeCell ref="P7:U7"/>
    <mergeCell ref="V7:Y7"/>
    <mergeCell ref="A7:A8"/>
    <mergeCell ref="B7:B8"/>
    <mergeCell ref="C7:C8"/>
    <mergeCell ref="D7:D8"/>
    <mergeCell ref="E7:E8"/>
    <mergeCell ref="F7:F8"/>
    <mergeCell ref="Z7:AC7"/>
    <mergeCell ref="AD7:AI7"/>
    <mergeCell ref="G7:G8"/>
    <mergeCell ref="H7:H8"/>
    <mergeCell ref="A37:A38"/>
    <mergeCell ref="A9:A21"/>
    <mergeCell ref="A22:A25"/>
    <mergeCell ref="A26:A34"/>
    <mergeCell ref="A35:A36"/>
    <mergeCell ref="I7:L7"/>
    <mergeCell ref="AJ1:AK3"/>
    <mergeCell ref="AL1:AU3"/>
    <mergeCell ref="AV1:AW1"/>
    <mergeCell ref="AV2:AW2"/>
    <mergeCell ref="AV3:AW3"/>
    <mergeCell ref="AJ6:AW6"/>
    <mergeCell ref="AJ7:AM7"/>
    <mergeCell ref="AN7:AQ7"/>
    <mergeCell ref="AR7:AW7"/>
    <mergeCell ref="AJ4:AW4"/>
    <mergeCell ref="AJ5:AT5"/>
    <mergeCell ref="AU5:AW5"/>
    <mergeCell ref="AH2:AI2"/>
    <mergeCell ref="AH3:AI3"/>
  </mergeCells>
  <phoneticPr fontId="22" type="noConversion"/>
  <conditionalFormatting sqref="H12">
    <cfRule type="timePeriod" dxfId="2" priority="1" timePeriod="lastWeek">
      <formula>AND(TODAY()-ROUNDDOWN(H12,0)&gt;=(WEEKDAY(TODAY())),TODAY()-ROUNDDOWN(H12,0)&lt;(WEEKDAY(TODAY())+7))</formula>
    </cfRule>
  </conditionalFormatting>
  <dataValidations count="2">
    <dataValidation type="list" allowBlank="1" showErrorMessage="1" sqref="AA9 AA30:AA31 AA34:AA38 AA11:AA25" xr:uid="{47B88B82-B574-4459-BC4E-CA927132DC32}">
      <formula1>$BA$10:$BA$13</formula1>
    </dataValidation>
    <dataValidation type="list" allowBlank="1" showInputMessage="1" showErrorMessage="1" sqref="AI10 AI29 AI39" xr:uid="{BEC2811C-F9F7-4B04-84DD-F79DCD2B0C27}">
      <formula1>$A$22:$A$25</formula1>
    </dataValidation>
  </dataValidations>
  <hyperlinks>
    <hyperlink ref="X9" r:id="rId1" xr:uid="{35D15689-9036-467B-8182-0BECE1753411}"/>
    <hyperlink ref="X22" r:id="rId2" xr:uid="{B2C32AD8-F9B5-453C-A889-E3FD0E6ACF2E}"/>
    <hyperlink ref="X23" r:id="rId3" xr:uid="{D67B6EBB-FFDC-41AB-81E0-824663DF956D}"/>
    <hyperlink ref="X30" r:id="rId4" xr:uid="{85F18F1C-6959-44C9-A432-D51184B90C10}"/>
    <hyperlink ref="X31" r:id="rId5" xr:uid="{B6DB7F26-A7C7-48FF-ACE4-7946FBB640C9}"/>
    <hyperlink ref="X35" r:id="rId6" xr:uid="{DF858BE3-96B5-43BA-BCAF-D1748E611F2C}"/>
    <hyperlink ref="X37" r:id="rId7" xr:uid="{0700B4AF-AAD2-4961-8556-76247E7C21BB}"/>
    <hyperlink ref="AH9" r:id="rId8" xr:uid="{ADD01177-AD17-45B6-A1BC-0FFEAEFB8274}"/>
    <hyperlink ref="AH22" r:id="rId9" xr:uid="{40568608-45A4-4DA0-BB39-D1355916D761}"/>
    <hyperlink ref="AH23" r:id="rId10" xr:uid="{47E43A77-53F9-48DE-A284-3C16DDD5CDA1}"/>
    <hyperlink ref="AH30" r:id="rId11" xr:uid="{6186785A-E1A7-48EB-926B-B9F5CA69B333}"/>
    <hyperlink ref="AH31" r:id="rId12" xr:uid="{7C82F6F8-E696-4737-9A53-9C0682EEA9AA}"/>
    <hyperlink ref="AH35" r:id="rId13" xr:uid="{006594FA-4CC9-4B7B-8832-2E6CC946BBF0}"/>
    <hyperlink ref="AH37" r:id="rId14" xr:uid="{C2804EC9-B25A-4041-A8B0-AC2C1C91A87D}"/>
  </hyperlinks>
  <pageMargins left="0.7" right="0.7" top="0.75" bottom="0.75" header="0.3" footer="0.3"/>
  <pageSetup scale="34" orientation="portrait" horizontalDpi="4294967293" verticalDpi="300" r:id="rId15"/>
  <colBreaks count="2" manualBreakCount="2">
    <brk id="20" max="37" man="1"/>
    <brk id="24" max="1048575" man="1"/>
  </colBreaks>
  <drawing r:id="rId16"/>
  <legacy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'1. GESTIÓN RIESGO CORRUPCIÓN'!$A$20:$A$23</xm:f>
          </x14:formula1>
          <xm:sqref>AW32:AW38 AW9:AW29 AI9 AI11:AI25 AI27:AI28 AI30:AI38 AI40:AI1048576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theme="9" tint="-0.249977111117893"/>
  </sheetPr>
  <dimension ref="A1:AV17"/>
  <sheetViews>
    <sheetView tabSelected="1" topLeftCell="U10" zoomScale="50" zoomScaleNormal="50" workbookViewId="0">
      <selection activeCell="AF12" sqref="AF12"/>
    </sheetView>
  </sheetViews>
  <sheetFormatPr baseColWidth="10" defaultColWidth="11.42578125" defaultRowHeight="18" outlineLevelCol="1" x14ac:dyDescent="0.25"/>
  <cols>
    <col min="1" max="1" width="13.5703125" style="626" customWidth="1"/>
    <col min="2" max="2" width="72.5703125" style="626" customWidth="1"/>
    <col min="3" max="3" width="38.42578125" style="626" customWidth="1"/>
    <col min="4" max="4" width="30.85546875" style="626" customWidth="1"/>
    <col min="5" max="5" width="34.85546875" style="626" customWidth="1"/>
    <col min="6" max="6" width="21.7109375" style="626" customWidth="1"/>
    <col min="7" max="7" width="40.5703125" style="626" customWidth="1"/>
    <col min="8" max="8" width="58.5703125" style="626" hidden="1" customWidth="1" outlineLevel="1"/>
    <col min="9" max="11" width="37.42578125" style="626" hidden="1" customWidth="1" outlineLevel="1"/>
    <col min="12" max="12" width="40.5703125" style="626" hidden="1" customWidth="1" outlineLevel="1"/>
    <col min="13" max="13" width="40.5703125" style="735" hidden="1" customWidth="1" outlineLevel="1"/>
    <col min="14" max="14" width="68.7109375" style="626" hidden="1" customWidth="1" outlineLevel="1"/>
    <col min="15" max="20" width="40.5703125" style="626" hidden="1" customWidth="1" outlineLevel="1"/>
    <col min="21" max="21" width="65" style="626" customWidth="1" collapsed="1"/>
    <col min="22" max="22" width="26.28515625" style="626" customWidth="1"/>
    <col min="23" max="23" width="47.7109375" style="626" customWidth="1"/>
    <col min="24" max="27" width="26.28515625" style="626" customWidth="1"/>
    <col min="28" max="28" width="77.7109375" style="626" customWidth="1"/>
    <col min="29" max="31" width="26.28515625" style="626" customWidth="1"/>
    <col min="32" max="32" width="49.7109375" style="626" customWidth="1"/>
    <col min="33" max="33" width="26.28515625" style="626" customWidth="1"/>
    <col min="34" max="34" width="28.140625" style="626" customWidth="1"/>
    <col min="35" max="48" width="35.140625" style="626" hidden="1" customWidth="1"/>
    <col min="49" max="49" width="0" style="626" hidden="1" customWidth="1"/>
    <col min="50" max="16384" width="11.42578125" style="626"/>
  </cols>
  <sheetData>
    <row r="1" spans="1:48" ht="31.5" customHeight="1" x14ac:dyDescent="0.25">
      <c r="A1" s="1348" t="s">
        <v>192</v>
      </c>
      <c r="B1" s="1349"/>
      <c r="C1" s="1349"/>
      <c r="D1" s="1349"/>
      <c r="E1" s="1349"/>
      <c r="F1" s="1350"/>
      <c r="G1" s="622" t="s">
        <v>372</v>
      </c>
      <c r="H1" s="623"/>
      <c r="I1" s="624"/>
      <c r="J1" s="1354" t="s">
        <v>145</v>
      </c>
      <c r="K1" s="1355"/>
      <c r="L1" s="1355"/>
      <c r="M1" s="1355"/>
      <c r="N1" s="1355"/>
      <c r="O1" s="1355"/>
      <c r="P1" s="1355"/>
      <c r="Q1" s="1355"/>
      <c r="R1" s="1355"/>
      <c r="S1" s="1356"/>
      <c r="T1" s="625" t="s">
        <v>144</v>
      </c>
      <c r="U1" s="1339"/>
      <c r="V1" s="1340"/>
      <c r="W1" s="1340" t="s">
        <v>192</v>
      </c>
      <c r="X1" s="1340"/>
      <c r="Y1" s="1340"/>
      <c r="Z1" s="1340"/>
      <c r="AA1" s="1340"/>
      <c r="AB1" s="1340"/>
      <c r="AC1" s="1340"/>
      <c r="AD1" s="1340"/>
      <c r="AE1" s="1340"/>
      <c r="AF1" s="1340"/>
      <c r="AG1" s="1359" t="s">
        <v>144</v>
      </c>
      <c r="AH1" s="1360"/>
      <c r="AI1" s="1297"/>
      <c r="AJ1" s="1298"/>
      <c r="AK1" s="1298" t="s">
        <v>192</v>
      </c>
      <c r="AL1" s="1298"/>
      <c r="AM1" s="1298"/>
      <c r="AN1" s="1298"/>
      <c r="AO1" s="1298"/>
      <c r="AP1" s="1298"/>
      <c r="AQ1" s="1298"/>
      <c r="AR1" s="1298"/>
      <c r="AS1" s="1298"/>
      <c r="AT1" s="1298"/>
      <c r="AU1" s="1286" t="s">
        <v>144</v>
      </c>
      <c r="AV1" s="1287"/>
    </row>
    <row r="2" spans="1:48" ht="39" customHeight="1" x14ac:dyDescent="0.25">
      <c r="A2" s="1348"/>
      <c r="B2" s="1349"/>
      <c r="C2" s="1349"/>
      <c r="D2" s="1349"/>
      <c r="E2" s="1349"/>
      <c r="F2" s="1350"/>
      <c r="G2" s="627" t="s">
        <v>371</v>
      </c>
      <c r="H2" s="628"/>
      <c r="I2" s="629"/>
      <c r="J2" s="1357"/>
      <c r="K2" s="1349"/>
      <c r="L2" s="1349"/>
      <c r="M2" s="1349"/>
      <c r="N2" s="1349"/>
      <c r="O2" s="1349"/>
      <c r="P2" s="1349"/>
      <c r="Q2" s="1349"/>
      <c r="R2" s="1349"/>
      <c r="S2" s="1350"/>
      <c r="T2" s="630" t="s">
        <v>189</v>
      </c>
      <c r="U2" s="1341"/>
      <c r="V2" s="1342"/>
      <c r="W2" s="1342"/>
      <c r="X2" s="1342"/>
      <c r="Y2" s="1342"/>
      <c r="Z2" s="1342"/>
      <c r="AA2" s="1342"/>
      <c r="AB2" s="1342"/>
      <c r="AC2" s="1342"/>
      <c r="AD2" s="1342"/>
      <c r="AE2" s="1342"/>
      <c r="AF2" s="1342"/>
      <c r="AG2" s="1343" t="s">
        <v>339</v>
      </c>
      <c r="AH2" s="1344"/>
      <c r="AI2" s="1290"/>
      <c r="AJ2" s="1291"/>
      <c r="AK2" s="1291"/>
      <c r="AL2" s="1291"/>
      <c r="AM2" s="1291"/>
      <c r="AN2" s="1291"/>
      <c r="AO2" s="1291"/>
      <c r="AP2" s="1291"/>
      <c r="AQ2" s="1291"/>
      <c r="AR2" s="1291"/>
      <c r="AS2" s="1291"/>
      <c r="AT2" s="1291"/>
      <c r="AU2" s="1288" t="s">
        <v>339</v>
      </c>
      <c r="AV2" s="1289"/>
    </row>
    <row r="3" spans="1:48" ht="43.5" customHeight="1" x14ac:dyDescent="0.25">
      <c r="A3" s="1351"/>
      <c r="B3" s="1352"/>
      <c r="C3" s="1352"/>
      <c r="D3" s="1352"/>
      <c r="E3" s="1352"/>
      <c r="F3" s="1353"/>
      <c r="G3" s="627" t="s">
        <v>338</v>
      </c>
      <c r="H3" s="631"/>
      <c r="I3" s="632"/>
      <c r="J3" s="1358"/>
      <c r="K3" s="1352"/>
      <c r="L3" s="1352"/>
      <c r="M3" s="1352"/>
      <c r="N3" s="1352"/>
      <c r="O3" s="1352"/>
      <c r="P3" s="1352"/>
      <c r="Q3" s="1352"/>
      <c r="R3" s="1352"/>
      <c r="S3" s="1353"/>
      <c r="T3" s="630" t="s">
        <v>190</v>
      </c>
      <c r="U3" s="1341"/>
      <c r="V3" s="1342"/>
      <c r="W3" s="1342"/>
      <c r="X3" s="1342"/>
      <c r="Y3" s="1342"/>
      <c r="Z3" s="1342"/>
      <c r="AA3" s="1342"/>
      <c r="AB3" s="1342"/>
      <c r="AC3" s="1342"/>
      <c r="AD3" s="1342"/>
      <c r="AE3" s="1342"/>
      <c r="AF3" s="1342"/>
      <c r="AG3" s="1343" t="s">
        <v>338</v>
      </c>
      <c r="AH3" s="1344"/>
      <c r="AI3" s="1290"/>
      <c r="AJ3" s="1291"/>
      <c r="AK3" s="1291"/>
      <c r="AL3" s="1291"/>
      <c r="AM3" s="1291"/>
      <c r="AN3" s="1291"/>
      <c r="AO3" s="1291"/>
      <c r="AP3" s="1291"/>
      <c r="AQ3" s="1291"/>
      <c r="AR3" s="1291"/>
      <c r="AS3" s="1291"/>
      <c r="AT3" s="1291"/>
      <c r="AU3" s="1288" t="s">
        <v>338</v>
      </c>
      <c r="AV3" s="1289"/>
    </row>
    <row r="4" spans="1:48" ht="33" customHeight="1" x14ac:dyDescent="0.25">
      <c r="A4" s="1345" t="s">
        <v>141</v>
      </c>
      <c r="B4" s="1346"/>
      <c r="C4" s="1346"/>
      <c r="D4" s="1346"/>
      <c r="E4" s="1346"/>
      <c r="F4" s="1346"/>
      <c r="G4" s="1346"/>
      <c r="H4" s="1345" t="s">
        <v>141</v>
      </c>
      <c r="I4" s="1346"/>
      <c r="J4" s="1346"/>
      <c r="K4" s="1346"/>
      <c r="L4" s="1346"/>
      <c r="M4" s="1346"/>
      <c r="N4" s="1346"/>
      <c r="O4" s="1346"/>
      <c r="P4" s="1346"/>
      <c r="Q4" s="1346"/>
      <c r="R4" s="1346"/>
      <c r="S4" s="1346"/>
      <c r="T4" s="1346"/>
      <c r="U4" s="1341" t="s">
        <v>141</v>
      </c>
      <c r="V4" s="1342"/>
      <c r="W4" s="1342"/>
      <c r="X4" s="1342"/>
      <c r="Y4" s="1342"/>
      <c r="Z4" s="1342"/>
      <c r="AA4" s="1342"/>
      <c r="AB4" s="1342"/>
      <c r="AC4" s="1342"/>
      <c r="AD4" s="1342"/>
      <c r="AE4" s="1342"/>
      <c r="AF4" s="1342"/>
      <c r="AG4" s="1342"/>
      <c r="AH4" s="1347"/>
      <c r="AI4" s="1290" t="s">
        <v>141</v>
      </c>
      <c r="AJ4" s="1291"/>
      <c r="AK4" s="1291"/>
      <c r="AL4" s="1291"/>
      <c r="AM4" s="1291"/>
      <c r="AN4" s="1291"/>
      <c r="AO4" s="1291"/>
      <c r="AP4" s="1291"/>
      <c r="AQ4" s="1291"/>
      <c r="AR4" s="1291"/>
      <c r="AS4" s="1291"/>
      <c r="AT4" s="1291"/>
      <c r="AU4" s="1291"/>
      <c r="AV4" s="1292"/>
    </row>
    <row r="5" spans="1:48" ht="33" customHeight="1" thickBot="1" x14ac:dyDescent="0.3">
      <c r="A5" s="1327" t="s">
        <v>193</v>
      </c>
      <c r="B5" s="1328"/>
      <c r="C5" s="1328"/>
      <c r="D5" s="1329"/>
      <c r="E5" s="1330" t="s">
        <v>494</v>
      </c>
      <c r="F5" s="1328"/>
      <c r="G5" s="1331"/>
      <c r="H5" s="1332" t="s">
        <v>373</v>
      </c>
      <c r="I5" s="1333"/>
      <c r="J5" s="1333"/>
      <c r="K5" s="1333"/>
      <c r="L5" s="1333"/>
      <c r="M5" s="1333"/>
      <c r="N5" s="1333"/>
      <c r="O5" s="1334"/>
      <c r="P5" s="633"/>
      <c r="Q5" s="634"/>
      <c r="R5" s="633" t="s">
        <v>374</v>
      </c>
      <c r="S5" s="635"/>
      <c r="T5" s="635"/>
      <c r="U5" s="1335" t="s">
        <v>360</v>
      </c>
      <c r="V5" s="1336"/>
      <c r="W5" s="1336"/>
      <c r="X5" s="1336"/>
      <c r="Y5" s="1336"/>
      <c r="Z5" s="1336"/>
      <c r="AA5" s="1336"/>
      <c r="AB5" s="1336"/>
      <c r="AC5" s="1336"/>
      <c r="AD5" s="1336"/>
      <c r="AE5" s="1336"/>
      <c r="AF5" s="1337" t="s">
        <v>368</v>
      </c>
      <c r="AG5" s="1337"/>
      <c r="AH5" s="1338"/>
      <c r="AI5" s="1293" t="s">
        <v>360</v>
      </c>
      <c r="AJ5" s="1294"/>
      <c r="AK5" s="1294"/>
      <c r="AL5" s="1294"/>
      <c r="AM5" s="1294"/>
      <c r="AN5" s="1294"/>
      <c r="AO5" s="1294"/>
      <c r="AP5" s="1294"/>
      <c r="AQ5" s="1294"/>
      <c r="AR5" s="1294"/>
      <c r="AS5" s="1294"/>
      <c r="AT5" s="1295" t="s">
        <v>368</v>
      </c>
      <c r="AU5" s="1295"/>
      <c r="AV5" s="1296"/>
    </row>
    <row r="6" spans="1:48" ht="33" customHeight="1" thickBot="1" x14ac:dyDescent="0.3">
      <c r="A6" s="1320" t="s">
        <v>146</v>
      </c>
      <c r="B6" s="1321"/>
      <c r="C6" s="1321"/>
      <c r="D6" s="1321"/>
      <c r="E6" s="1321"/>
      <c r="F6" s="1321"/>
      <c r="G6" s="1322"/>
      <c r="H6" s="1323" t="s">
        <v>146</v>
      </c>
      <c r="I6" s="1262"/>
      <c r="J6" s="1262"/>
      <c r="K6" s="1262"/>
      <c r="L6" s="1262"/>
      <c r="M6" s="1262"/>
      <c r="N6" s="1262"/>
      <c r="O6" s="1262"/>
      <c r="P6" s="1262"/>
      <c r="Q6" s="1262"/>
      <c r="R6" s="1262"/>
      <c r="S6" s="1262"/>
      <c r="T6" s="1263"/>
      <c r="U6" s="1324" t="s">
        <v>146</v>
      </c>
      <c r="V6" s="1325"/>
      <c r="W6" s="1325"/>
      <c r="X6" s="1325"/>
      <c r="Y6" s="1325"/>
      <c r="Z6" s="1325"/>
      <c r="AA6" s="1325"/>
      <c r="AB6" s="1325"/>
      <c r="AC6" s="1325"/>
      <c r="AD6" s="1325"/>
      <c r="AE6" s="1325"/>
      <c r="AF6" s="1325"/>
      <c r="AG6" s="1325"/>
      <c r="AH6" s="1326"/>
      <c r="AI6" s="1274" t="s">
        <v>146</v>
      </c>
      <c r="AJ6" s="1275"/>
      <c r="AK6" s="1275"/>
      <c r="AL6" s="1275"/>
      <c r="AM6" s="1275"/>
      <c r="AN6" s="1275"/>
      <c r="AO6" s="1275"/>
      <c r="AP6" s="1275"/>
      <c r="AQ6" s="1275"/>
      <c r="AR6" s="1275"/>
      <c r="AS6" s="1275"/>
      <c r="AT6" s="1275"/>
      <c r="AU6" s="1275"/>
      <c r="AV6" s="1276"/>
    </row>
    <row r="7" spans="1:48" ht="41.25" customHeight="1" thickBot="1" x14ac:dyDescent="0.3">
      <c r="A7" s="1308" t="s">
        <v>123</v>
      </c>
      <c r="B7" s="1310" t="s">
        <v>252</v>
      </c>
      <c r="C7" s="1310" t="s">
        <v>250</v>
      </c>
      <c r="D7" s="1310" t="s">
        <v>125</v>
      </c>
      <c r="E7" s="1310" t="s">
        <v>233</v>
      </c>
      <c r="F7" s="1312" t="s">
        <v>126</v>
      </c>
      <c r="G7" s="1314" t="s">
        <v>251</v>
      </c>
      <c r="H7" s="1302" t="s">
        <v>729</v>
      </c>
      <c r="I7" s="1303"/>
      <c r="J7" s="1303"/>
      <c r="K7" s="1316"/>
      <c r="L7" s="1317" t="s">
        <v>166</v>
      </c>
      <c r="M7" s="1318"/>
      <c r="N7" s="1319"/>
      <c r="O7" s="1305" t="s">
        <v>167</v>
      </c>
      <c r="P7" s="1306"/>
      <c r="Q7" s="1306"/>
      <c r="R7" s="1306"/>
      <c r="S7" s="1306"/>
      <c r="T7" s="1307"/>
      <c r="U7" s="1302" t="s">
        <v>730</v>
      </c>
      <c r="V7" s="1303"/>
      <c r="W7" s="1303"/>
      <c r="X7" s="1304"/>
      <c r="Y7" s="1299" t="s">
        <v>183</v>
      </c>
      <c r="Z7" s="1300"/>
      <c r="AA7" s="1301"/>
      <c r="AB7" s="1301"/>
      <c r="AC7" s="1305" t="s">
        <v>184</v>
      </c>
      <c r="AD7" s="1306"/>
      <c r="AE7" s="1306"/>
      <c r="AF7" s="1306"/>
      <c r="AG7" s="1306"/>
      <c r="AH7" s="1307"/>
      <c r="AI7" s="1277" t="s">
        <v>731</v>
      </c>
      <c r="AJ7" s="1278"/>
      <c r="AK7" s="1278"/>
      <c r="AL7" s="1279"/>
      <c r="AM7" s="1280" t="s">
        <v>186</v>
      </c>
      <c r="AN7" s="1281"/>
      <c r="AO7" s="1282"/>
      <c r="AP7" s="1282"/>
      <c r="AQ7" s="1283" t="s">
        <v>187</v>
      </c>
      <c r="AR7" s="1284"/>
      <c r="AS7" s="1284"/>
      <c r="AT7" s="1284"/>
      <c r="AU7" s="1284"/>
      <c r="AV7" s="1285"/>
    </row>
    <row r="8" spans="1:48" ht="72.75" thickBot="1" x14ac:dyDescent="0.3">
      <c r="A8" s="1309"/>
      <c r="B8" s="1311"/>
      <c r="C8" s="1311"/>
      <c r="D8" s="1311"/>
      <c r="E8" s="1311"/>
      <c r="F8" s="1313"/>
      <c r="G8" s="1315"/>
      <c r="H8" s="742" t="s">
        <v>161</v>
      </c>
      <c r="I8" s="743" t="s">
        <v>159</v>
      </c>
      <c r="J8" s="743" t="s">
        <v>732</v>
      </c>
      <c r="K8" s="744" t="s">
        <v>163</v>
      </c>
      <c r="L8" s="745" t="s">
        <v>164</v>
      </c>
      <c r="M8" s="746" t="s">
        <v>168</v>
      </c>
      <c r="N8" s="747" t="s">
        <v>165</v>
      </c>
      <c r="O8" s="748" t="s">
        <v>180</v>
      </c>
      <c r="P8" s="749" t="s">
        <v>173</v>
      </c>
      <c r="Q8" s="749" t="s">
        <v>169</v>
      </c>
      <c r="R8" s="749" t="s">
        <v>170</v>
      </c>
      <c r="S8" s="749" t="s">
        <v>171</v>
      </c>
      <c r="T8" s="750" t="s">
        <v>172</v>
      </c>
      <c r="U8" s="636" t="s">
        <v>161</v>
      </c>
      <c r="V8" s="637" t="s">
        <v>159</v>
      </c>
      <c r="W8" s="637" t="s">
        <v>732</v>
      </c>
      <c r="X8" s="641" t="s">
        <v>163</v>
      </c>
      <c r="Y8" s="642" t="s">
        <v>164</v>
      </c>
      <c r="Z8" s="643" t="s">
        <v>168</v>
      </c>
      <c r="AA8" s="643" t="s">
        <v>366</v>
      </c>
      <c r="AB8" s="644" t="s">
        <v>165</v>
      </c>
      <c r="AC8" s="638" t="s">
        <v>180</v>
      </c>
      <c r="AD8" s="639" t="s">
        <v>173</v>
      </c>
      <c r="AE8" s="639" t="s">
        <v>169</v>
      </c>
      <c r="AF8" s="639" t="s">
        <v>170</v>
      </c>
      <c r="AG8" s="639" t="s">
        <v>171</v>
      </c>
      <c r="AH8" s="640" t="s">
        <v>172</v>
      </c>
      <c r="AI8" s="645" t="s">
        <v>161</v>
      </c>
      <c r="AJ8" s="646" t="s">
        <v>159</v>
      </c>
      <c r="AK8" s="646" t="s">
        <v>732</v>
      </c>
      <c r="AL8" s="647" t="s">
        <v>163</v>
      </c>
      <c r="AM8" s="648" t="s">
        <v>164</v>
      </c>
      <c r="AN8" s="649" t="s">
        <v>168</v>
      </c>
      <c r="AO8" s="650" t="s">
        <v>366</v>
      </c>
      <c r="AP8" s="651" t="s">
        <v>165</v>
      </c>
      <c r="AQ8" s="652" t="s">
        <v>180</v>
      </c>
      <c r="AR8" s="653" t="s">
        <v>173</v>
      </c>
      <c r="AS8" s="653" t="s">
        <v>169</v>
      </c>
      <c r="AT8" s="653" t="s">
        <v>170</v>
      </c>
      <c r="AU8" s="653" t="s">
        <v>171</v>
      </c>
      <c r="AV8" s="654" t="s">
        <v>172</v>
      </c>
    </row>
    <row r="9" spans="1:48" ht="360.75" thickBot="1" x14ac:dyDescent="0.3">
      <c r="A9" s="751">
        <v>1</v>
      </c>
      <c r="B9" s="752" t="s">
        <v>200</v>
      </c>
      <c r="C9" s="753" t="s">
        <v>402</v>
      </c>
      <c r="D9" s="753" t="s">
        <v>293</v>
      </c>
      <c r="E9" s="754" t="s">
        <v>357</v>
      </c>
      <c r="F9" s="754">
        <v>44958</v>
      </c>
      <c r="G9" s="755" t="s">
        <v>475</v>
      </c>
      <c r="H9" s="756" t="s">
        <v>718</v>
      </c>
      <c r="I9" s="757">
        <v>0.5</v>
      </c>
      <c r="J9" s="758" t="s">
        <v>719</v>
      </c>
      <c r="K9" s="759" t="s">
        <v>263</v>
      </c>
      <c r="L9" s="760">
        <v>45054</v>
      </c>
      <c r="M9" s="761" t="s">
        <v>709</v>
      </c>
      <c r="N9" s="758" t="s">
        <v>725</v>
      </c>
      <c r="O9" s="884">
        <v>45058</v>
      </c>
      <c r="P9" s="762" t="s">
        <v>753</v>
      </c>
      <c r="Q9" s="757">
        <v>0.5</v>
      </c>
      <c r="R9" s="801" t="s">
        <v>847</v>
      </c>
      <c r="S9" s="758" t="s">
        <v>719</v>
      </c>
      <c r="T9" s="763" t="s">
        <v>839</v>
      </c>
      <c r="U9" s="660" t="s">
        <v>863</v>
      </c>
      <c r="V9" s="669">
        <v>1</v>
      </c>
      <c r="W9" s="662" t="s">
        <v>864</v>
      </c>
      <c r="X9" s="668" t="s">
        <v>357</v>
      </c>
      <c r="Y9" s="663">
        <v>45139</v>
      </c>
      <c r="Z9" s="813" t="s">
        <v>175</v>
      </c>
      <c r="AA9" s="815">
        <v>1</v>
      </c>
      <c r="AB9" s="916" t="s">
        <v>1023</v>
      </c>
      <c r="AC9" s="924" t="s">
        <v>1157</v>
      </c>
      <c r="AD9" s="665" t="s">
        <v>753</v>
      </c>
      <c r="AE9" s="661">
        <v>1</v>
      </c>
      <c r="AF9" s="666" t="s">
        <v>1266</v>
      </c>
      <c r="AG9" s="666" t="s">
        <v>1267</v>
      </c>
      <c r="AH9" s="668" t="s">
        <v>175</v>
      </c>
      <c r="AI9" s="671"/>
      <c r="AJ9" s="672"/>
      <c r="AK9" s="673"/>
      <c r="AL9" s="673"/>
      <c r="AM9" s="674"/>
      <c r="AN9" s="675"/>
      <c r="AO9" s="676"/>
      <c r="AP9" s="677"/>
      <c r="AQ9" s="678"/>
      <c r="AR9" s="679"/>
      <c r="AS9" s="680"/>
      <c r="AT9" s="681"/>
      <c r="AU9" s="675"/>
      <c r="AV9" s="682"/>
    </row>
    <row r="10" spans="1:48" ht="349.15" customHeight="1" thickBot="1" x14ac:dyDescent="0.3">
      <c r="A10" s="683">
        <f>A9+1</f>
        <v>2</v>
      </c>
      <c r="B10" s="684" t="s">
        <v>380</v>
      </c>
      <c r="C10" s="657" t="s">
        <v>291</v>
      </c>
      <c r="D10" s="657" t="s">
        <v>293</v>
      </c>
      <c r="E10" s="657" t="s">
        <v>288</v>
      </c>
      <c r="F10" s="658">
        <v>44958</v>
      </c>
      <c r="G10" s="659">
        <v>45275</v>
      </c>
      <c r="H10" s="686" t="s">
        <v>720</v>
      </c>
      <c r="I10" s="670" t="s">
        <v>263</v>
      </c>
      <c r="J10" s="670" t="s">
        <v>263</v>
      </c>
      <c r="K10" s="670" t="s">
        <v>263</v>
      </c>
      <c r="L10" s="738">
        <v>45054</v>
      </c>
      <c r="M10" s="739" t="s">
        <v>709</v>
      </c>
      <c r="N10" s="662" t="s">
        <v>726</v>
      </c>
      <c r="O10" s="884">
        <v>45058</v>
      </c>
      <c r="P10" s="762" t="s">
        <v>753</v>
      </c>
      <c r="Q10" s="661">
        <v>0</v>
      </c>
      <c r="R10" s="797" t="s">
        <v>829</v>
      </c>
      <c r="S10" s="798" t="s">
        <v>840</v>
      </c>
      <c r="T10" s="763" t="s">
        <v>839</v>
      </c>
      <c r="U10" s="913" t="s">
        <v>1021</v>
      </c>
      <c r="V10" s="914" t="s">
        <v>357</v>
      </c>
      <c r="W10" s="915" t="s">
        <v>1022</v>
      </c>
      <c r="X10" s="719" t="s">
        <v>865</v>
      </c>
      <c r="Y10" s="663">
        <v>45139</v>
      </c>
      <c r="Z10" s="761" t="s">
        <v>709</v>
      </c>
      <c r="AA10" s="814">
        <v>0</v>
      </c>
      <c r="AB10" s="664" t="s">
        <v>869</v>
      </c>
      <c r="AC10" s="924" t="s">
        <v>1157</v>
      </c>
      <c r="AD10" s="665" t="s">
        <v>753</v>
      </c>
      <c r="AE10" s="661">
        <v>0</v>
      </c>
      <c r="AF10" s="1394" t="s">
        <v>1299</v>
      </c>
      <c r="AG10" s="667" t="s">
        <v>1268</v>
      </c>
      <c r="AH10" s="668" t="s">
        <v>839</v>
      </c>
      <c r="AI10" s="687"/>
      <c r="AJ10" s="688"/>
      <c r="AK10" s="689"/>
      <c r="AL10" s="682"/>
      <c r="AM10" s="674"/>
      <c r="AN10" s="675"/>
      <c r="AO10" s="676"/>
      <c r="AP10" s="677"/>
      <c r="AQ10" s="678"/>
      <c r="AR10" s="679"/>
      <c r="AS10" s="680"/>
      <c r="AT10" s="681"/>
      <c r="AU10" s="690"/>
      <c r="AV10" s="682"/>
    </row>
    <row r="11" spans="1:48" ht="349.15" customHeight="1" thickBot="1" x14ac:dyDescent="0.3">
      <c r="A11" s="655">
        <v>3</v>
      </c>
      <c r="B11" s="684" t="s">
        <v>222</v>
      </c>
      <c r="C11" s="657" t="s">
        <v>223</v>
      </c>
      <c r="D11" s="657" t="s">
        <v>293</v>
      </c>
      <c r="E11" s="658" t="s">
        <v>357</v>
      </c>
      <c r="F11" s="658">
        <v>44958</v>
      </c>
      <c r="G11" s="659" t="s">
        <v>475</v>
      </c>
      <c r="H11" s="686" t="s">
        <v>720</v>
      </c>
      <c r="I11" s="670" t="s">
        <v>263</v>
      </c>
      <c r="J11" s="670" t="s">
        <v>263</v>
      </c>
      <c r="K11" s="670" t="s">
        <v>263</v>
      </c>
      <c r="L11" s="738">
        <v>45054</v>
      </c>
      <c r="M11" s="739" t="s">
        <v>709</v>
      </c>
      <c r="N11" s="662" t="s">
        <v>726</v>
      </c>
      <c r="O11" s="884">
        <v>45058</v>
      </c>
      <c r="P11" s="762" t="s">
        <v>753</v>
      </c>
      <c r="Q11" s="661">
        <v>0</v>
      </c>
      <c r="R11" s="797" t="s">
        <v>829</v>
      </c>
      <c r="S11" s="798" t="s">
        <v>840</v>
      </c>
      <c r="T11" s="763" t="s">
        <v>839</v>
      </c>
      <c r="U11" s="685" t="s">
        <v>866</v>
      </c>
      <c r="V11" s="669" t="s">
        <v>357</v>
      </c>
      <c r="W11" s="686" t="s">
        <v>357</v>
      </c>
      <c r="X11" s="668" t="s">
        <v>865</v>
      </c>
      <c r="Y11" s="663">
        <v>45139</v>
      </c>
      <c r="Z11" s="761" t="s">
        <v>555</v>
      </c>
      <c r="AA11" s="814">
        <v>0</v>
      </c>
      <c r="AB11" s="916" t="s">
        <v>870</v>
      </c>
      <c r="AC11" s="924" t="s">
        <v>1157</v>
      </c>
      <c r="AD11" s="665" t="s">
        <v>753</v>
      </c>
      <c r="AE11" s="661">
        <v>0</v>
      </c>
      <c r="AF11" s="1394" t="s">
        <v>1270</v>
      </c>
      <c r="AG11" s="667" t="s">
        <v>1268</v>
      </c>
      <c r="AH11" s="668" t="s">
        <v>1269</v>
      </c>
      <c r="AI11" s="671"/>
      <c r="AJ11" s="672"/>
      <c r="AK11" s="673"/>
      <c r="AL11" s="673"/>
      <c r="AM11" s="674"/>
      <c r="AN11" s="675"/>
      <c r="AO11" s="676"/>
      <c r="AP11" s="677"/>
      <c r="AQ11" s="691"/>
      <c r="AR11" s="679"/>
      <c r="AS11" s="680"/>
      <c r="AT11" s="681"/>
      <c r="AU11" s="690"/>
      <c r="AV11" s="682"/>
    </row>
    <row r="12" spans="1:48" ht="349.15" customHeight="1" thickBot="1" x14ac:dyDescent="0.3">
      <c r="A12" s="655">
        <v>4</v>
      </c>
      <c r="B12" s="656" t="s">
        <v>211</v>
      </c>
      <c r="C12" s="657" t="s">
        <v>212</v>
      </c>
      <c r="D12" s="657" t="s">
        <v>209</v>
      </c>
      <c r="E12" s="658" t="s">
        <v>263</v>
      </c>
      <c r="F12" s="658">
        <v>44958</v>
      </c>
      <c r="G12" s="659">
        <v>45291</v>
      </c>
      <c r="H12" s="686" t="s">
        <v>708</v>
      </c>
      <c r="I12" s="661">
        <v>0</v>
      </c>
      <c r="J12" s="667" t="s">
        <v>263</v>
      </c>
      <c r="K12" s="670" t="s">
        <v>263</v>
      </c>
      <c r="L12" s="738">
        <v>45051</v>
      </c>
      <c r="M12" s="740" t="s">
        <v>709</v>
      </c>
      <c r="N12" s="666" t="s">
        <v>710</v>
      </c>
      <c r="O12" s="884">
        <v>45058</v>
      </c>
      <c r="P12" s="762" t="s">
        <v>753</v>
      </c>
      <c r="Q12" s="661">
        <v>0</v>
      </c>
      <c r="R12" s="797" t="s">
        <v>829</v>
      </c>
      <c r="S12" s="798" t="s">
        <v>840</v>
      </c>
      <c r="T12" s="763" t="s">
        <v>839</v>
      </c>
      <c r="U12" s="686" t="s">
        <v>708</v>
      </c>
      <c r="V12" s="661">
        <v>0</v>
      </c>
      <c r="W12" s="667" t="s">
        <v>263</v>
      </c>
      <c r="X12" s="670" t="s">
        <v>263</v>
      </c>
      <c r="Y12" s="663">
        <v>45174</v>
      </c>
      <c r="Z12" s="740" t="s">
        <v>709</v>
      </c>
      <c r="AA12" s="661">
        <v>0</v>
      </c>
      <c r="AB12" s="666" t="s">
        <v>710</v>
      </c>
      <c r="AC12" s="924" t="s">
        <v>1157</v>
      </c>
      <c r="AD12" s="665" t="s">
        <v>753</v>
      </c>
      <c r="AE12" s="661">
        <v>0</v>
      </c>
      <c r="AF12" s="1394" t="s">
        <v>1278</v>
      </c>
      <c r="AG12" s="667" t="s">
        <v>1268</v>
      </c>
      <c r="AH12" s="668" t="s">
        <v>839</v>
      </c>
      <c r="AI12" s="687"/>
      <c r="AJ12" s="692"/>
      <c r="AK12" s="690"/>
      <c r="AL12" s="682"/>
      <c r="AM12" s="674"/>
      <c r="AN12" s="675"/>
      <c r="AO12" s="676"/>
      <c r="AP12" s="677"/>
      <c r="AQ12" s="678"/>
      <c r="AR12" s="679"/>
      <c r="AS12" s="680"/>
      <c r="AT12" s="681"/>
      <c r="AU12" s="675"/>
      <c r="AV12" s="682"/>
    </row>
    <row r="13" spans="1:48" ht="349.15" customHeight="1" thickBot="1" x14ac:dyDescent="0.3">
      <c r="A13" s="683">
        <v>5</v>
      </c>
      <c r="B13" s="684" t="s">
        <v>221</v>
      </c>
      <c r="C13" s="657" t="s">
        <v>290</v>
      </c>
      <c r="D13" s="657" t="s">
        <v>293</v>
      </c>
      <c r="E13" s="657" t="s">
        <v>288</v>
      </c>
      <c r="F13" s="658">
        <v>44958</v>
      </c>
      <c r="G13" s="659">
        <v>45046</v>
      </c>
      <c r="H13" s="686" t="s">
        <v>721</v>
      </c>
      <c r="I13" s="669">
        <v>1</v>
      </c>
      <c r="J13" s="662" t="s">
        <v>722</v>
      </c>
      <c r="K13" s="670" t="s">
        <v>263</v>
      </c>
      <c r="L13" s="738">
        <v>45054</v>
      </c>
      <c r="M13" s="708" t="s">
        <v>175</v>
      </c>
      <c r="N13" s="662" t="s">
        <v>727</v>
      </c>
      <c r="O13" s="884">
        <v>45058</v>
      </c>
      <c r="P13" s="762" t="s">
        <v>753</v>
      </c>
      <c r="Q13" s="693">
        <v>1</v>
      </c>
      <c r="R13" s="666" t="s">
        <v>841</v>
      </c>
      <c r="S13" s="662" t="s">
        <v>722</v>
      </c>
      <c r="T13" s="668" t="s">
        <v>175</v>
      </c>
      <c r="U13" s="685" t="s">
        <v>867</v>
      </c>
      <c r="V13" s="669">
        <v>1</v>
      </c>
      <c r="W13" s="686" t="s">
        <v>357</v>
      </c>
      <c r="X13" s="668" t="s">
        <v>357</v>
      </c>
      <c r="Y13" s="663">
        <v>45139</v>
      </c>
      <c r="Z13" s="885" t="s">
        <v>175</v>
      </c>
      <c r="AA13" s="886">
        <v>1</v>
      </c>
      <c r="AB13" s="664" t="s">
        <v>868</v>
      </c>
      <c r="AC13" s="924" t="s">
        <v>1157</v>
      </c>
      <c r="AD13" s="925" t="s">
        <v>263</v>
      </c>
      <c r="AE13" s="926">
        <v>1</v>
      </c>
      <c r="AF13" s="925" t="s">
        <v>1156</v>
      </c>
      <c r="AG13" s="925" t="s">
        <v>263</v>
      </c>
      <c r="AH13" s="927" t="s">
        <v>175</v>
      </c>
      <c r="AI13" s="687"/>
      <c r="AJ13" s="688"/>
      <c r="AK13" s="689"/>
      <c r="AL13" s="682"/>
      <c r="AM13" s="674"/>
      <c r="AN13" s="675"/>
      <c r="AO13" s="676"/>
      <c r="AP13" s="677"/>
      <c r="AQ13" s="678"/>
      <c r="AR13" s="679"/>
      <c r="AS13" s="680"/>
      <c r="AT13" s="694"/>
      <c r="AU13" s="675"/>
      <c r="AV13" s="682"/>
    </row>
    <row r="14" spans="1:48" ht="349.15" customHeight="1" thickBot="1" x14ac:dyDescent="0.3">
      <c r="A14" s="655">
        <v>6</v>
      </c>
      <c r="B14" s="656" t="s">
        <v>403</v>
      </c>
      <c r="C14" s="695" t="s">
        <v>404</v>
      </c>
      <c r="D14" s="657" t="s">
        <v>293</v>
      </c>
      <c r="E14" s="658" t="s">
        <v>357</v>
      </c>
      <c r="F14" s="658">
        <v>44958</v>
      </c>
      <c r="G14" s="659">
        <v>44985</v>
      </c>
      <c r="H14" s="673" t="s">
        <v>723</v>
      </c>
      <c r="I14" s="661">
        <v>1</v>
      </c>
      <c r="J14" s="673" t="s">
        <v>724</v>
      </c>
      <c r="K14" s="670" t="s">
        <v>263</v>
      </c>
      <c r="L14" s="738">
        <v>45054</v>
      </c>
      <c r="M14" s="708" t="s">
        <v>175</v>
      </c>
      <c r="N14" s="673" t="s">
        <v>728</v>
      </c>
      <c r="O14" s="884">
        <v>45058</v>
      </c>
      <c r="P14" s="762" t="s">
        <v>753</v>
      </c>
      <c r="Q14" s="693">
        <v>1</v>
      </c>
      <c r="R14" s="666" t="s">
        <v>842</v>
      </c>
      <c r="S14" s="673" t="s">
        <v>724</v>
      </c>
      <c r="T14" s="668" t="s">
        <v>175</v>
      </c>
      <c r="U14" s="685" t="s">
        <v>867</v>
      </c>
      <c r="V14" s="669">
        <v>1</v>
      </c>
      <c r="W14" s="686" t="s">
        <v>357</v>
      </c>
      <c r="X14" s="668" t="s">
        <v>357</v>
      </c>
      <c r="Y14" s="663">
        <v>45139</v>
      </c>
      <c r="Z14" s="885" t="s">
        <v>175</v>
      </c>
      <c r="AA14" s="886">
        <v>1</v>
      </c>
      <c r="AB14" s="664" t="s">
        <v>868</v>
      </c>
      <c r="AC14" s="924" t="s">
        <v>1157</v>
      </c>
      <c r="AD14" s="925" t="s">
        <v>263</v>
      </c>
      <c r="AE14" s="926">
        <v>1</v>
      </c>
      <c r="AF14" s="925" t="s">
        <v>1156</v>
      </c>
      <c r="AG14" s="925" t="s">
        <v>263</v>
      </c>
      <c r="AH14" s="927" t="s">
        <v>175</v>
      </c>
      <c r="AI14" s="678"/>
      <c r="AJ14" s="680"/>
      <c r="AK14" s="679"/>
      <c r="AL14" s="698"/>
      <c r="AM14" s="691"/>
      <c r="AN14" s="679"/>
      <c r="AO14" s="699"/>
      <c r="AP14" s="700"/>
      <c r="AQ14" s="678"/>
      <c r="AR14" s="679"/>
      <c r="AS14" s="680"/>
      <c r="AT14" s="694"/>
      <c r="AU14" s="675"/>
      <c r="AV14" s="682"/>
    </row>
    <row r="15" spans="1:48" ht="349.15" customHeight="1" thickBot="1" x14ac:dyDescent="0.3">
      <c r="A15" s="655">
        <v>7</v>
      </c>
      <c r="B15" s="656" t="s">
        <v>361</v>
      </c>
      <c r="C15" s="695" t="s">
        <v>292</v>
      </c>
      <c r="D15" s="657" t="s">
        <v>288</v>
      </c>
      <c r="E15" s="657" t="s">
        <v>327</v>
      </c>
      <c r="F15" s="658">
        <v>44958</v>
      </c>
      <c r="G15" s="701">
        <v>45275</v>
      </c>
      <c r="H15" s="673" t="s">
        <v>594</v>
      </c>
      <c r="I15" s="693">
        <v>0.33</v>
      </c>
      <c r="J15" s="702" t="s">
        <v>595</v>
      </c>
      <c r="K15" s="670" t="s">
        <v>263</v>
      </c>
      <c r="L15" s="741">
        <v>45050</v>
      </c>
      <c r="M15" s="708" t="s">
        <v>174</v>
      </c>
      <c r="N15" s="662" t="s">
        <v>598</v>
      </c>
      <c r="O15" s="884">
        <v>45058</v>
      </c>
      <c r="P15" s="762" t="s">
        <v>753</v>
      </c>
      <c r="Q15" s="693">
        <v>0.33</v>
      </c>
      <c r="R15" s="666" t="s">
        <v>843</v>
      </c>
      <c r="S15" s="702" t="s">
        <v>595</v>
      </c>
      <c r="T15" s="696" t="s">
        <v>839</v>
      </c>
      <c r="U15" s="673" t="s">
        <v>594</v>
      </c>
      <c r="V15" s="693">
        <v>0.66</v>
      </c>
      <c r="W15" s="702" t="s">
        <v>595</v>
      </c>
      <c r="X15" s="668" t="s">
        <v>357</v>
      </c>
      <c r="Y15" s="697">
        <v>45174</v>
      </c>
      <c r="Z15" s="708" t="s">
        <v>174</v>
      </c>
      <c r="AA15" s="669">
        <v>0.66</v>
      </c>
      <c r="AB15" s="662" t="s">
        <v>936</v>
      </c>
      <c r="AC15" s="924" t="s">
        <v>1157</v>
      </c>
      <c r="AD15" s="665" t="s">
        <v>753</v>
      </c>
      <c r="AE15" s="693">
        <v>0.66</v>
      </c>
      <c r="AF15" s="703" t="s">
        <v>1271</v>
      </c>
      <c r="AG15" s="702" t="s">
        <v>595</v>
      </c>
      <c r="AH15" s="668" t="s">
        <v>839</v>
      </c>
      <c r="AI15" s="704"/>
      <c r="AJ15" s="705"/>
      <c r="AK15" s="706"/>
      <c r="AL15" s="698"/>
      <c r="AM15" s="691"/>
      <c r="AN15" s="679"/>
      <c r="AO15" s="699"/>
      <c r="AP15" s="700"/>
      <c r="AQ15" s="691"/>
      <c r="AR15" s="679"/>
      <c r="AS15" s="705"/>
      <c r="AT15" s="707"/>
      <c r="AU15" s="679"/>
      <c r="AV15" s="698"/>
    </row>
    <row r="16" spans="1:48" ht="349.15" customHeight="1" thickBot="1" x14ac:dyDescent="0.3">
      <c r="A16" s="683">
        <v>8</v>
      </c>
      <c r="B16" s="656" t="s">
        <v>446</v>
      </c>
      <c r="C16" s="695" t="s">
        <v>341</v>
      </c>
      <c r="D16" s="657" t="s">
        <v>337</v>
      </c>
      <c r="E16" s="657" t="s">
        <v>288</v>
      </c>
      <c r="F16" s="658">
        <v>44958</v>
      </c>
      <c r="G16" s="701">
        <v>44985</v>
      </c>
      <c r="H16" s="673" t="s">
        <v>736</v>
      </c>
      <c r="I16" s="669">
        <v>1</v>
      </c>
      <c r="J16" s="669" t="s">
        <v>738</v>
      </c>
      <c r="K16" s="710" t="s">
        <v>737</v>
      </c>
      <c r="L16" s="738">
        <v>45054</v>
      </c>
      <c r="M16" s="887" t="s">
        <v>175</v>
      </c>
      <c r="N16" s="673" t="s">
        <v>739</v>
      </c>
      <c r="O16" s="884">
        <v>45058</v>
      </c>
      <c r="P16" s="762" t="s">
        <v>753</v>
      </c>
      <c r="Q16" s="693">
        <v>1</v>
      </c>
      <c r="R16" s="666" t="s">
        <v>844</v>
      </c>
      <c r="S16" s="669" t="s">
        <v>738</v>
      </c>
      <c r="T16" s="668" t="s">
        <v>554</v>
      </c>
      <c r="U16" s="736" t="s">
        <v>937</v>
      </c>
      <c r="V16" s="709">
        <v>1</v>
      </c>
      <c r="W16" s="710" t="s">
        <v>263</v>
      </c>
      <c r="X16" s="668" t="s">
        <v>357</v>
      </c>
      <c r="Y16" s="711">
        <v>45174</v>
      </c>
      <c r="Z16" s="887" t="s">
        <v>175</v>
      </c>
      <c r="AA16" s="709">
        <v>1</v>
      </c>
      <c r="AB16" s="736" t="s">
        <v>938</v>
      </c>
      <c r="AC16" s="924" t="s">
        <v>1157</v>
      </c>
      <c r="AD16" s="925" t="s">
        <v>263</v>
      </c>
      <c r="AE16" s="926">
        <v>1</v>
      </c>
      <c r="AF16" s="925" t="s">
        <v>1156</v>
      </c>
      <c r="AG16" s="925" t="s">
        <v>263</v>
      </c>
      <c r="AH16" s="927" t="s">
        <v>175</v>
      </c>
      <c r="AI16" s="712"/>
      <c r="AJ16" s="713"/>
      <c r="AK16" s="714"/>
      <c r="AL16" s="715"/>
      <c r="AM16" s="716"/>
      <c r="AN16" s="714"/>
      <c r="AO16" s="717"/>
      <c r="AP16" s="718"/>
      <c r="AQ16" s="678"/>
      <c r="AR16" s="679"/>
      <c r="AS16" s="680"/>
      <c r="AT16" s="681"/>
      <c r="AU16" s="675"/>
      <c r="AV16" s="682"/>
    </row>
    <row r="17" spans="1:48" ht="349.15" customHeight="1" thickBot="1" x14ac:dyDescent="0.3">
      <c r="A17" s="764">
        <v>9</v>
      </c>
      <c r="B17" s="765" t="s">
        <v>381</v>
      </c>
      <c r="C17" s="766" t="s">
        <v>342</v>
      </c>
      <c r="D17" s="767" t="s">
        <v>288</v>
      </c>
      <c r="E17" s="768" t="s">
        <v>351</v>
      </c>
      <c r="F17" s="769">
        <v>44958</v>
      </c>
      <c r="G17" s="770">
        <v>45046</v>
      </c>
      <c r="H17" s="771" t="s">
        <v>596</v>
      </c>
      <c r="I17" s="772">
        <v>1</v>
      </c>
      <c r="J17" s="773" t="s">
        <v>597</v>
      </c>
      <c r="K17" s="774" t="s">
        <v>263</v>
      </c>
      <c r="L17" s="775">
        <v>45050</v>
      </c>
      <c r="M17" s="816" t="s">
        <v>175</v>
      </c>
      <c r="N17" s="776" t="s">
        <v>599</v>
      </c>
      <c r="O17" s="884">
        <v>45058</v>
      </c>
      <c r="P17" s="762" t="s">
        <v>753</v>
      </c>
      <c r="Q17" s="777">
        <v>1</v>
      </c>
      <c r="R17" s="778" t="s">
        <v>845</v>
      </c>
      <c r="S17" s="773" t="s">
        <v>597</v>
      </c>
      <c r="T17" s="668" t="s">
        <v>175</v>
      </c>
      <c r="U17" s="737" t="s">
        <v>937</v>
      </c>
      <c r="V17" s="772">
        <v>1</v>
      </c>
      <c r="W17" s="667" t="s">
        <v>263</v>
      </c>
      <c r="X17" s="668" t="s">
        <v>357</v>
      </c>
      <c r="Y17" s="663">
        <v>45174</v>
      </c>
      <c r="Z17" s="816" t="s">
        <v>175</v>
      </c>
      <c r="AA17" s="772">
        <v>1</v>
      </c>
      <c r="AB17" s="736" t="s">
        <v>938</v>
      </c>
      <c r="AC17" s="924" t="s">
        <v>1157</v>
      </c>
      <c r="AD17" s="925" t="s">
        <v>263</v>
      </c>
      <c r="AE17" s="926">
        <v>1</v>
      </c>
      <c r="AF17" s="925" t="s">
        <v>1156</v>
      </c>
      <c r="AG17" s="925" t="s">
        <v>263</v>
      </c>
      <c r="AH17" s="927" t="s">
        <v>175</v>
      </c>
      <c r="AI17" s="720"/>
      <c r="AJ17" s="688"/>
      <c r="AK17" s="690"/>
      <c r="AL17" s="721"/>
      <c r="AM17" s="674"/>
      <c r="AN17" s="675"/>
      <c r="AO17" s="676"/>
      <c r="AP17" s="888"/>
      <c r="AQ17" s="678"/>
      <c r="AR17" s="679"/>
      <c r="AS17" s="680"/>
      <c r="AT17" s="681"/>
      <c r="AU17" s="675"/>
      <c r="AV17" s="682"/>
    </row>
  </sheetData>
  <autoFilter ref="A8:AV17" xr:uid="{00000000-0001-0000-0B00-000000000000}"/>
  <mergeCells count="43">
    <mergeCell ref="U1:V3"/>
    <mergeCell ref="AG2:AH2"/>
    <mergeCell ref="AG3:AH3"/>
    <mergeCell ref="A4:G4"/>
    <mergeCell ref="H4:T4"/>
    <mergeCell ref="U4:AH4"/>
    <mergeCell ref="W1:AF3"/>
    <mergeCell ref="A1:F3"/>
    <mergeCell ref="J1:S3"/>
    <mergeCell ref="AG1:AH1"/>
    <mergeCell ref="A6:G6"/>
    <mergeCell ref="H6:T6"/>
    <mergeCell ref="U6:AH6"/>
    <mergeCell ref="A5:D5"/>
    <mergeCell ref="E5:G5"/>
    <mergeCell ref="H5:O5"/>
    <mergeCell ref="U5:AE5"/>
    <mergeCell ref="AF5:AH5"/>
    <mergeCell ref="Y7:AB7"/>
    <mergeCell ref="U7:X7"/>
    <mergeCell ref="AC7:AH7"/>
    <mergeCell ref="A7:A8"/>
    <mergeCell ref="B7:B8"/>
    <mergeCell ref="C7:C8"/>
    <mergeCell ref="D7:D8"/>
    <mergeCell ref="E7:E8"/>
    <mergeCell ref="F7:F8"/>
    <mergeCell ref="G7:G8"/>
    <mergeCell ref="H7:K7"/>
    <mergeCell ref="L7:N7"/>
    <mergeCell ref="O7:T7"/>
    <mergeCell ref="AI6:AV6"/>
    <mergeCell ref="AI7:AL7"/>
    <mergeCell ref="AM7:AP7"/>
    <mergeCell ref="AQ7:AV7"/>
    <mergeCell ref="AU1:AV1"/>
    <mergeCell ref="AU2:AV2"/>
    <mergeCell ref="AU3:AV3"/>
    <mergeCell ref="AI4:AV4"/>
    <mergeCell ref="AI5:AS5"/>
    <mergeCell ref="AT5:AV5"/>
    <mergeCell ref="AI1:AJ3"/>
    <mergeCell ref="AK1:AT3"/>
  </mergeCells>
  <phoneticPr fontId="22" type="noConversion"/>
  <conditionalFormatting sqref="G15">
    <cfRule type="timePeriod" dxfId="1" priority="2" timePeriod="lastWeek">
      <formula>AND(TODAY()-ROUNDDOWN(G15,0)&gt;=(WEEKDAY(TODAY())),TODAY()-ROUNDDOWN(G15,0)&lt;(WEEKDAY(TODAY())+7))</formula>
    </cfRule>
  </conditionalFormatting>
  <conditionalFormatting sqref="G16">
    <cfRule type="timePeriod" dxfId="0" priority="1" timePeriod="lastWeek">
      <formula>AND(TODAY()-ROUNDDOWN(G16,0)&gt;=(WEEKDAY(TODAY())),TODAY()-ROUNDDOWN(G16,0)&lt;(WEEKDAY(TODAY())+7))</formula>
    </cfRule>
  </conditionalFormatting>
  <dataValidations count="1">
    <dataValidation type="list" allowBlank="1" showInputMessage="1" showErrorMessage="1" sqref="AH13:AH14 AH16:AH17" xr:uid="{3C5923A8-0341-42E0-B9D1-908CB2B3C354}">
      <formula1>$A$22:$A$25</formula1>
    </dataValidation>
  </dataValidations>
  <hyperlinks>
    <hyperlink ref="J15" r:id="rId1" xr:uid="{6C530BAE-FBD5-420B-873C-25876B1111B4}"/>
    <hyperlink ref="J17" r:id="rId2" xr:uid="{F1474DA1-A4AF-4B1A-9D5F-A9E336829325}"/>
    <hyperlink ref="S15" r:id="rId3" xr:uid="{E97D2B69-A7B4-4A07-84DF-92D955F53B4C}"/>
    <hyperlink ref="S17" r:id="rId4" xr:uid="{F0921B21-D2C6-45D4-BAD1-E7C12D7CF26C}"/>
    <hyperlink ref="W15" r:id="rId5" xr:uid="{A20D2E7F-84ED-4A21-8EB9-2F41E8203B56}"/>
    <hyperlink ref="AG15" r:id="rId6" xr:uid="{595FEB72-7C0A-4BFF-B82B-648450B912BB}"/>
  </hyperlinks>
  <pageMargins left="0.7" right="0.7" top="0.75" bottom="0.75" header="0.3" footer="0.3"/>
  <pageSetup orientation="portrait" horizontalDpi="4294967293" r:id="rId7"/>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tabColor rgb="FF7030A0"/>
  </sheetPr>
  <dimension ref="A1:K36"/>
  <sheetViews>
    <sheetView zoomScale="80" zoomScaleNormal="80" workbookViewId="0">
      <selection activeCell="A17" sqref="A17"/>
    </sheetView>
  </sheetViews>
  <sheetFormatPr baseColWidth="10" defaultColWidth="11.42578125" defaultRowHeight="14.25" x14ac:dyDescent="0.2"/>
  <cols>
    <col min="1" max="1" width="11.42578125" style="35"/>
    <col min="2" max="4" width="11.42578125" style="43"/>
    <col min="5" max="6" width="15.140625" style="44" customWidth="1"/>
    <col min="7" max="8" width="51" style="35" customWidth="1"/>
    <col min="9" max="11" width="11.42578125" style="35"/>
    <col min="12" max="15" width="0" style="35" hidden="1" customWidth="1"/>
    <col min="16" max="16384" width="11.42578125" style="35"/>
  </cols>
  <sheetData>
    <row r="1" spans="1:11" ht="81" customHeight="1" x14ac:dyDescent="0.2">
      <c r="A1" s="1382" t="s">
        <v>145</v>
      </c>
      <c r="B1" s="1382"/>
      <c r="C1" s="1382"/>
      <c r="D1" s="1382"/>
      <c r="E1" s="1382"/>
      <c r="F1" s="1382"/>
      <c r="G1" s="1382"/>
      <c r="H1" s="1382"/>
    </row>
    <row r="2" spans="1:11" ht="38.25" customHeight="1" x14ac:dyDescent="0.2">
      <c r="A2" s="1382" t="s">
        <v>141</v>
      </c>
      <c r="B2" s="1382"/>
      <c r="C2" s="1382"/>
      <c r="D2" s="1382"/>
      <c r="E2" s="1382"/>
      <c r="F2" s="1382"/>
      <c r="G2" s="1382"/>
      <c r="H2" s="1382"/>
    </row>
    <row r="3" spans="1:11" ht="48.75" customHeight="1" x14ac:dyDescent="0.2">
      <c r="A3" s="1383" t="s">
        <v>471</v>
      </c>
      <c r="B3" s="1383"/>
      <c r="C3" s="1383"/>
      <c r="D3" s="1383"/>
      <c r="E3" s="1383"/>
      <c r="F3" s="1383"/>
      <c r="G3" s="1383"/>
      <c r="H3" s="1383"/>
    </row>
    <row r="4" spans="1:11" ht="40.5" customHeight="1" x14ac:dyDescent="0.2">
      <c r="A4" s="1384" t="s">
        <v>470</v>
      </c>
      <c r="B4" s="1385"/>
      <c r="C4" s="1385"/>
      <c r="D4" s="1385"/>
      <c r="E4" s="1385"/>
      <c r="F4" s="1385"/>
      <c r="G4" s="1385"/>
      <c r="H4" s="1386"/>
      <c r="I4" s="38"/>
      <c r="J4" s="38"/>
      <c r="K4" s="38"/>
    </row>
    <row r="5" spans="1:11" ht="36" customHeight="1" x14ac:dyDescent="0.2">
      <c r="A5" s="46" t="s">
        <v>157</v>
      </c>
      <c r="B5" s="1007" t="s">
        <v>125</v>
      </c>
      <c r="C5" s="1007"/>
      <c r="D5" s="1007"/>
      <c r="E5" s="1387" t="s">
        <v>139</v>
      </c>
      <c r="F5" s="1387"/>
      <c r="G5" s="1007" t="s">
        <v>140</v>
      </c>
      <c r="H5" s="1007"/>
      <c r="I5" s="39"/>
      <c r="J5" s="39"/>
      <c r="K5" s="39"/>
    </row>
    <row r="6" spans="1:11" ht="30" customHeight="1" x14ac:dyDescent="0.2">
      <c r="A6" s="1376" t="s">
        <v>156</v>
      </c>
      <c r="B6" s="1376"/>
      <c r="C6" s="1376"/>
      <c r="D6" s="1376"/>
      <c r="E6" s="1376"/>
      <c r="F6" s="1376"/>
      <c r="G6" s="1376"/>
      <c r="H6" s="1376"/>
      <c r="I6" s="39"/>
      <c r="J6" s="39"/>
      <c r="K6" s="39"/>
    </row>
    <row r="7" spans="1:11" ht="40.5" customHeight="1" x14ac:dyDescent="0.2">
      <c r="A7" s="40">
        <v>2</v>
      </c>
      <c r="B7" s="1374" t="s">
        <v>337</v>
      </c>
      <c r="C7" s="1374"/>
      <c r="D7" s="1374"/>
      <c r="E7" s="1364">
        <v>45107</v>
      </c>
      <c r="F7" s="1364"/>
      <c r="G7" s="1366" t="s">
        <v>848</v>
      </c>
      <c r="H7" s="1366"/>
      <c r="I7" s="39"/>
      <c r="J7" s="39"/>
      <c r="K7" s="39"/>
    </row>
    <row r="8" spans="1:11" x14ac:dyDescent="0.2">
      <c r="A8" s="36"/>
      <c r="B8" s="1371"/>
      <c r="C8" s="1363"/>
      <c r="D8" s="1363"/>
      <c r="E8" s="1377"/>
      <c r="F8" s="1378"/>
      <c r="G8" s="1365"/>
      <c r="H8" s="1379"/>
      <c r="I8" s="39"/>
      <c r="J8" s="39"/>
      <c r="K8" s="39"/>
    </row>
    <row r="9" spans="1:11" ht="34.5" customHeight="1" x14ac:dyDescent="0.2">
      <c r="A9" s="1380" t="s">
        <v>150</v>
      </c>
      <c r="B9" s="1380"/>
      <c r="C9" s="1380"/>
      <c r="D9" s="1380"/>
      <c r="E9" s="1380"/>
      <c r="F9" s="1380"/>
      <c r="G9" s="1380"/>
      <c r="H9" s="1380"/>
      <c r="I9" s="39"/>
      <c r="J9" s="39"/>
      <c r="K9" s="39"/>
    </row>
    <row r="10" spans="1:11" x14ac:dyDescent="0.2">
      <c r="A10" s="40"/>
      <c r="B10" s="1371"/>
      <c r="C10" s="1363"/>
      <c r="D10" s="1363"/>
      <c r="E10" s="1364"/>
      <c r="F10" s="1364"/>
      <c r="G10" s="1365"/>
      <c r="H10" s="1366"/>
      <c r="I10" s="41"/>
      <c r="J10" s="41"/>
      <c r="K10" s="41"/>
    </row>
    <row r="11" spans="1:11" ht="31.5" customHeight="1" x14ac:dyDescent="0.2">
      <c r="A11" s="1381" t="s">
        <v>160</v>
      </c>
      <c r="B11" s="1381"/>
      <c r="C11" s="1381"/>
      <c r="D11" s="1381"/>
      <c r="E11" s="1381"/>
      <c r="F11" s="1381"/>
      <c r="G11" s="1381"/>
      <c r="H11" s="1381"/>
      <c r="I11" s="39"/>
      <c r="J11" s="39"/>
      <c r="K11" s="39"/>
    </row>
    <row r="12" spans="1:11" ht="56.25" customHeight="1" x14ac:dyDescent="0.2">
      <c r="A12" s="40">
        <v>2</v>
      </c>
      <c r="B12" s="1374" t="s">
        <v>851</v>
      </c>
      <c r="C12" s="1374"/>
      <c r="D12" s="1374"/>
      <c r="E12" s="1364">
        <v>45107</v>
      </c>
      <c r="F12" s="1364"/>
      <c r="G12" s="1366" t="s">
        <v>849</v>
      </c>
      <c r="H12" s="1366"/>
      <c r="I12" s="41"/>
      <c r="J12" s="41"/>
      <c r="K12" s="41"/>
    </row>
    <row r="13" spans="1:11" x14ac:dyDescent="0.2">
      <c r="A13" s="40"/>
      <c r="B13" s="1371"/>
      <c r="C13" s="1363"/>
      <c r="D13" s="1363"/>
      <c r="E13" s="1364"/>
      <c r="F13" s="1364"/>
      <c r="G13" s="1366"/>
      <c r="H13" s="1366"/>
      <c r="I13" s="41"/>
      <c r="J13" s="41"/>
      <c r="K13" s="41"/>
    </row>
    <row r="14" spans="1:11" ht="36" customHeight="1" x14ac:dyDescent="0.2">
      <c r="A14" s="1375" t="s">
        <v>151</v>
      </c>
      <c r="B14" s="1375"/>
      <c r="C14" s="1375"/>
      <c r="D14" s="1375"/>
      <c r="E14" s="1375"/>
      <c r="F14" s="1375"/>
      <c r="G14" s="1375"/>
      <c r="H14" s="1375"/>
      <c r="I14" s="41"/>
      <c r="J14" s="41"/>
      <c r="K14" s="41"/>
    </row>
    <row r="15" spans="1:11" ht="37.5" customHeight="1" x14ac:dyDescent="0.2">
      <c r="A15" s="42">
        <v>2</v>
      </c>
      <c r="B15" s="1374" t="s">
        <v>851</v>
      </c>
      <c r="C15" s="1374"/>
      <c r="D15" s="1374"/>
      <c r="E15" s="1364">
        <v>45107</v>
      </c>
      <c r="F15" s="1364"/>
      <c r="G15" s="1366" t="s">
        <v>850</v>
      </c>
      <c r="H15" s="1366"/>
      <c r="I15" s="41"/>
      <c r="J15" s="41"/>
      <c r="K15" s="41"/>
    </row>
    <row r="16" spans="1:11" x14ac:dyDescent="0.2">
      <c r="A16" s="42">
        <v>2</v>
      </c>
      <c r="B16" s="1374" t="s">
        <v>851</v>
      </c>
      <c r="C16" s="1374"/>
      <c r="D16" s="1374"/>
      <c r="E16" s="1364">
        <v>45107</v>
      </c>
      <c r="F16" s="1364"/>
      <c r="G16" s="1365" t="s">
        <v>854</v>
      </c>
      <c r="H16" s="1366"/>
      <c r="I16" s="41"/>
      <c r="J16" s="41"/>
      <c r="K16" s="41"/>
    </row>
    <row r="17" spans="1:11" x14ac:dyDescent="0.2">
      <c r="A17" s="42"/>
      <c r="B17" s="40"/>
      <c r="C17" s="40"/>
      <c r="D17" s="40"/>
      <c r="E17" s="804"/>
      <c r="F17" s="804"/>
      <c r="G17" s="296"/>
      <c r="H17" s="151"/>
      <c r="I17" s="41"/>
      <c r="J17" s="41"/>
      <c r="K17" s="41"/>
    </row>
    <row r="18" spans="1:11" x14ac:dyDescent="0.2">
      <c r="A18" s="42"/>
      <c r="B18" s="40"/>
      <c r="C18" s="40"/>
      <c r="D18" s="40"/>
      <c r="E18" s="804"/>
      <c r="F18" s="804"/>
      <c r="G18" s="296"/>
      <c r="H18" s="151"/>
      <c r="I18" s="41"/>
      <c r="J18" s="41"/>
      <c r="K18" s="41"/>
    </row>
    <row r="19" spans="1:11" x14ac:dyDescent="0.2">
      <c r="A19" s="42"/>
      <c r="B19" s="1363"/>
      <c r="C19" s="1363"/>
      <c r="D19" s="1363"/>
      <c r="E19" s="1364"/>
      <c r="F19" s="1364"/>
      <c r="G19" s="1365"/>
      <c r="H19" s="1366"/>
      <c r="I19" s="41"/>
      <c r="J19" s="41"/>
      <c r="K19" s="41"/>
    </row>
    <row r="20" spans="1:11" ht="33.75" customHeight="1" x14ac:dyDescent="0.2">
      <c r="A20" s="1370" t="s">
        <v>152</v>
      </c>
      <c r="B20" s="1370"/>
      <c r="C20" s="1370"/>
      <c r="D20" s="1370"/>
      <c r="E20" s="1370"/>
      <c r="F20" s="1370"/>
      <c r="G20" s="1370"/>
      <c r="H20" s="1370"/>
      <c r="I20" s="41"/>
      <c r="J20" s="41"/>
      <c r="K20" s="41"/>
    </row>
    <row r="21" spans="1:11" ht="66" customHeight="1" x14ac:dyDescent="0.2">
      <c r="A21" s="40"/>
      <c r="B21" s="1362"/>
      <c r="C21" s="1363"/>
      <c r="D21" s="1363"/>
      <c r="E21" s="1364"/>
      <c r="F21" s="1364"/>
      <c r="G21" s="1365"/>
      <c r="H21" s="1366"/>
      <c r="I21" s="41"/>
      <c r="J21" s="41"/>
      <c r="K21" s="41"/>
    </row>
    <row r="22" spans="1:11" ht="62.25" customHeight="1" x14ac:dyDescent="0.2">
      <c r="A22" s="40"/>
      <c r="B22" s="1371"/>
      <c r="C22" s="1363"/>
      <c r="D22" s="1363"/>
      <c r="E22" s="1364"/>
      <c r="F22" s="1364"/>
      <c r="G22" s="1372" t="s">
        <v>362</v>
      </c>
      <c r="H22" s="1373"/>
      <c r="I22" s="41"/>
      <c r="J22" s="41"/>
      <c r="K22" s="41"/>
    </row>
    <row r="23" spans="1:11" ht="28.5" customHeight="1" x14ac:dyDescent="0.2">
      <c r="A23" s="1361" t="s">
        <v>153</v>
      </c>
      <c r="B23" s="1361"/>
      <c r="C23" s="1361"/>
      <c r="D23" s="1361"/>
      <c r="E23" s="1361"/>
      <c r="F23" s="1361"/>
      <c r="G23" s="1361"/>
      <c r="H23" s="1361"/>
      <c r="I23" s="39"/>
      <c r="J23" s="39"/>
      <c r="K23" s="39"/>
    </row>
    <row r="24" spans="1:11" ht="133.5" customHeight="1" x14ac:dyDescent="0.2">
      <c r="A24" s="40"/>
      <c r="B24" s="1362"/>
      <c r="C24" s="1363"/>
      <c r="D24" s="1363"/>
      <c r="E24" s="1364"/>
      <c r="F24" s="1364"/>
      <c r="G24" s="1365"/>
      <c r="H24" s="1366"/>
      <c r="I24" s="41"/>
      <c r="J24" s="41"/>
      <c r="K24" s="41"/>
    </row>
    <row r="25" spans="1:11" x14ac:dyDescent="0.2">
      <c r="A25" s="40"/>
      <c r="B25" s="1367"/>
      <c r="C25" s="1368"/>
      <c r="D25" s="1369"/>
      <c r="E25" s="1364"/>
      <c r="F25" s="1364"/>
      <c r="G25" s="1366"/>
      <c r="H25" s="1366"/>
      <c r="I25" s="41"/>
      <c r="J25" s="41"/>
      <c r="K25" s="41"/>
    </row>
    <row r="30" spans="1:11" hidden="1" x14ac:dyDescent="0.2"/>
    <row r="31" spans="1:11" hidden="1" x14ac:dyDescent="0.2">
      <c r="A31" s="35" t="s">
        <v>175</v>
      </c>
      <c r="C31" s="35" t="s">
        <v>175</v>
      </c>
    </row>
    <row r="32" spans="1:11" hidden="1" x14ac:dyDescent="0.2">
      <c r="A32" s="35" t="s">
        <v>174</v>
      </c>
      <c r="C32" s="51" t="s">
        <v>178</v>
      </c>
    </row>
    <row r="33" spans="1:3" hidden="1" x14ac:dyDescent="0.2">
      <c r="A33" s="35" t="s">
        <v>176</v>
      </c>
      <c r="C33" s="35" t="s">
        <v>174</v>
      </c>
    </row>
    <row r="34" spans="1:3" hidden="1" x14ac:dyDescent="0.2">
      <c r="A34" s="35" t="s">
        <v>177</v>
      </c>
      <c r="C34" s="35" t="s">
        <v>176</v>
      </c>
    </row>
    <row r="35" spans="1:3" ht="71.25" hidden="1" x14ac:dyDescent="0.2">
      <c r="A35" s="37" t="s">
        <v>181</v>
      </c>
      <c r="C35" s="35" t="s">
        <v>177</v>
      </c>
    </row>
    <row r="36" spans="1:3" ht="71.25" hidden="1" x14ac:dyDescent="0.2">
      <c r="C36" s="37" t="s">
        <v>181</v>
      </c>
    </row>
  </sheetData>
  <mergeCells count="49">
    <mergeCell ref="A1:H1"/>
    <mergeCell ref="A2:H2"/>
    <mergeCell ref="A3:H3"/>
    <mergeCell ref="A4:H4"/>
    <mergeCell ref="B5:D5"/>
    <mergeCell ref="E5:F5"/>
    <mergeCell ref="G5:H5"/>
    <mergeCell ref="B12:D12"/>
    <mergeCell ref="E12:F12"/>
    <mergeCell ref="G12:H12"/>
    <mergeCell ref="A6:H6"/>
    <mergeCell ref="B7:D7"/>
    <mergeCell ref="E7:F7"/>
    <mergeCell ref="G7:H7"/>
    <mergeCell ref="B8:D8"/>
    <mergeCell ref="E8:F8"/>
    <mergeCell ref="G8:H8"/>
    <mergeCell ref="A9:H9"/>
    <mergeCell ref="B10:D10"/>
    <mergeCell ref="E10:F10"/>
    <mergeCell ref="G10:H10"/>
    <mergeCell ref="A11:H11"/>
    <mergeCell ref="B13:D13"/>
    <mergeCell ref="E13:F13"/>
    <mergeCell ref="G13:H13"/>
    <mergeCell ref="A14:H14"/>
    <mergeCell ref="B15:D15"/>
    <mergeCell ref="E15:F15"/>
    <mergeCell ref="G15:H15"/>
    <mergeCell ref="B16:D16"/>
    <mergeCell ref="E16:F16"/>
    <mergeCell ref="G16:H16"/>
    <mergeCell ref="B19:D19"/>
    <mergeCell ref="E19:F19"/>
    <mergeCell ref="G19:H19"/>
    <mergeCell ref="A20:H20"/>
    <mergeCell ref="B21:D21"/>
    <mergeCell ref="E21:F21"/>
    <mergeCell ref="G21:H21"/>
    <mergeCell ref="B22:D22"/>
    <mergeCell ref="E22:F22"/>
    <mergeCell ref="G22:H22"/>
    <mergeCell ref="A23:H23"/>
    <mergeCell ref="B24:D24"/>
    <mergeCell ref="E24:F24"/>
    <mergeCell ref="G24:H24"/>
    <mergeCell ref="B25:D25"/>
    <mergeCell ref="E25:F25"/>
    <mergeCell ref="G25:H2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B9C57-B23D-42B6-9412-4E1E82E1635B}">
  <dimension ref="C3:P36"/>
  <sheetViews>
    <sheetView topLeftCell="C10" workbookViewId="0">
      <selection activeCell="H22" sqref="H22"/>
    </sheetView>
  </sheetViews>
  <sheetFormatPr baseColWidth="10" defaultRowHeight="15" x14ac:dyDescent="0.25"/>
  <cols>
    <col min="3" max="3" width="38" customWidth="1"/>
    <col min="4" max="4" width="17.5703125" customWidth="1"/>
    <col min="5" max="7" width="14.28515625" customWidth="1"/>
    <col min="8" max="8" width="14.140625" customWidth="1"/>
    <col min="9" max="9" width="33.7109375" customWidth="1"/>
    <col min="10" max="10" width="13" customWidth="1"/>
    <col min="11" max="11" width="16.42578125" customWidth="1"/>
    <col min="12" max="12" width="15.85546875" customWidth="1"/>
    <col min="14" max="14" width="34.42578125" customWidth="1"/>
    <col min="15" max="15" width="14.5703125" customWidth="1"/>
    <col min="16" max="16" width="13.28515625" customWidth="1"/>
  </cols>
  <sheetData>
    <row r="3" spans="3:13" x14ac:dyDescent="0.25">
      <c r="C3" s="1395" t="s">
        <v>1279</v>
      </c>
      <c r="D3" s="1395" t="s">
        <v>1280</v>
      </c>
      <c r="E3" s="1395" t="s">
        <v>1281</v>
      </c>
      <c r="F3" s="1395" t="s">
        <v>1282</v>
      </c>
      <c r="G3" s="1395" t="s">
        <v>1283</v>
      </c>
      <c r="H3" s="1396"/>
      <c r="I3" s="1395" t="s">
        <v>1279</v>
      </c>
      <c r="J3" s="1396" t="s">
        <v>1284</v>
      </c>
      <c r="K3" s="1396" t="s">
        <v>1285</v>
      </c>
      <c r="L3" s="1396" t="s">
        <v>1286</v>
      </c>
      <c r="M3" s="1397" t="s">
        <v>1287</v>
      </c>
    </row>
    <row r="4" spans="3:13" x14ac:dyDescent="0.25">
      <c r="C4" s="34" t="s">
        <v>1288</v>
      </c>
      <c r="D4" s="1398">
        <v>9</v>
      </c>
      <c r="E4" s="1398">
        <v>8</v>
      </c>
      <c r="F4" s="1398">
        <v>1</v>
      </c>
      <c r="G4" s="1398">
        <v>0</v>
      </c>
      <c r="H4" s="1398"/>
      <c r="I4" s="34" t="s">
        <v>1288</v>
      </c>
      <c r="J4" s="1399">
        <f>E4/$D$4</f>
        <v>0.88888888888888884</v>
      </c>
      <c r="K4" s="1399">
        <f>F4/$D$4</f>
        <v>0.1111111111111111</v>
      </c>
      <c r="L4" s="1399">
        <f>G4/$D$4</f>
        <v>0</v>
      </c>
      <c r="M4" s="1400">
        <f>SUM(J4:L4)</f>
        <v>1</v>
      </c>
    </row>
    <row r="5" spans="3:13" x14ac:dyDescent="0.25">
      <c r="C5" s="34" t="s">
        <v>1289</v>
      </c>
      <c r="D5" s="1398">
        <v>1</v>
      </c>
      <c r="E5" s="1398">
        <v>0</v>
      </c>
      <c r="F5" s="1398">
        <v>1</v>
      </c>
      <c r="G5" s="1398">
        <v>0</v>
      </c>
      <c r="H5" s="1398"/>
      <c r="I5" s="34" t="s">
        <v>1289</v>
      </c>
      <c r="J5" s="1399">
        <f>E5/$D$5</f>
        <v>0</v>
      </c>
      <c r="K5" s="1399">
        <f>F5/$D$5</f>
        <v>1</v>
      </c>
      <c r="L5" s="1399">
        <f t="shared" ref="L5:M5" si="0">G5/$D$5</f>
        <v>0</v>
      </c>
      <c r="M5" s="1400">
        <f>SUM(J5:L5)</f>
        <v>1</v>
      </c>
    </row>
    <row r="6" spans="3:13" x14ac:dyDescent="0.25">
      <c r="C6" s="34" t="s">
        <v>1290</v>
      </c>
      <c r="D6" s="1398">
        <v>30</v>
      </c>
      <c r="E6" s="1398">
        <v>11</v>
      </c>
      <c r="F6" s="1398">
        <v>19</v>
      </c>
      <c r="G6" s="1398">
        <v>0</v>
      </c>
      <c r="H6" s="1398"/>
      <c r="I6" s="34" t="s">
        <v>1290</v>
      </c>
      <c r="J6" s="1399">
        <f>E6/$D$6</f>
        <v>0.36666666666666664</v>
      </c>
      <c r="K6" s="1399">
        <f>F6/$D$6</f>
        <v>0.6333333333333333</v>
      </c>
      <c r="L6" s="1399">
        <f t="shared" ref="L6" si="1">G6/$D$6</f>
        <v>0</v>
      </c>
      <c r="M6" s="1400">
        <f t="shared" ref="M6:M10" si="2">SUM(J6:L6)</f>
        <v>1</v>
      </c>
    </row>
    <row r="7" spans="3:13" x14ac:dyDescent="0.25">
      <c r="C7" s="34" t="s">
        <v>1291</v>
      </c>
      <c r="D7" s="1398">
        <v>21</v>
      </c>
      <c r="E7" s="1398">
        <v>3</v>
      </c>
      <c r="F7" s="1398">
        <v>18</v>
      </c>
      <c r="G7" s="1398">
        <v>0</v>
      </c>
      <c r="H7" s="1398"/>
      <c r="I7" s="34" t="s">
        <v>1291</v>
      </c>
      <c r="J7" s="1399">
        <f>E7/$D$7</f>
        <v>0.14285714285714285</v>
      </c>
      <c r="K7" s="1399">
        <f t="shared" ref="K7" si="3">F7/$D$7</f>
        <v>0.8571428571428571</v>
      </c>
      <c r="L7" s="1399">
        <f>G7/$D$7</f>
        <v>0</v>
      </c>
      <c r="M7" s="1400">
        <f t="shared" si="2"/>
        <v>1</v>
      </c>
    </row>
    <row r="8" spans="3:13" x14ac:dyDescent="0.25">
      <c r="C8" s="34" t="s">
        <v>1292</v>
      </c>
      <c r="D8" s="1398">
        <v>31</v>
      </c>
      <c r="E8" s="1398">
        <v>3</v>
      </c>
      <c r="F8" s="1398">
        <v>27</v>
      </c>
      <c r="G8" s="1398">
        <v>1</v>
      </c>
      <c r="H8" s="1398"/>
      <c r="I8" s="34" t="s">
        <v>1292</v>
      </c>
      <c r="J8" s="1399">
        <f>E8/$D$8</f>
        <v>9.6774193548387094E-2</v>
      </c>
      <c r="K8" s="1399">
        <f t="shared" ref="K8" si="4">F8/$D$8</f>
        <v>0.87096774193548387</v>
      </c>
      <c r="L8" s="1399">
        <f>G8/$D$8</f>
        <v>3.2258064516129031E-2</v>
      </c>
      <c r="M8" s="1400">
        <f t="shared" si="2"/>
        <v>1</v>
      </c>
    </row>
    <row r="9" spans="3:13" x14ac:dyDescent="0.25">
      <c r="C9" s="34" t="s">
        <v>1293</v>
      </c>
      <c r="D9" s="1398">
        <v>9</v>
      </c>
      <c r="E9" s="1398">
        <v>5</v>
      </c>
      <c r="F9" s="1398">
        <v>3</v>
      </c>
      <c r="G9" s="1398">
        <v>1</v>
      </c>
      <c r="H9" s="1398"/>
      <c r="I9" s="34" t="s">
        <v>1293</v>
      </c>
      <c r="J9" s="1399">
        <f>E9/$D$9</f>
        <v>0.55555555555555558</v>
      </c>
      <c r="K9" s="1399">
        <f t="shared" ref="K9:L9" si="5">F9/$D$9</f>
        <v>0.33333333333333331</v>
      </c>
      <c r="L9" s="1399">
        <f t="shared" si="5"/>
        <v>0.1111111111111111</v>
      </c>
      <c r="M9" s="1400">
        <f t="shared" si="2"/>
        <v>1</v>
      </c>
    </row>
    <row r="10" spans="3:13" x14ac:dyDescent="0.25">
      <c r="C10" s="1395" t="s">
        <v>1294</v>
      </c>
      <c r="D10" s="1397">
        <f>SUM(D4:D9)</f>
        <v>101</v>
      </c>
      <c r="E10" s="1397">
        <f t="shared" ref="E10:G10" si="6">SUM(E4:E9)</f>
        <v>30</v>
      </c>
      <c r="F10" s="1397">
        <f t="shared" si="6"/>
        <v>69</v>
      </c>
      <c r="G10" s="1397">
        <f t="shared" si="6"/>
        <v>2</v>
      </c>
      <c r="H10" s="1397"/>
      <c r="I10" s="1395" t="s">
        <v>1294</v>
      </c>
      <c r="J10" s="1399">
        <f>E10/$D$10</f>
        <v>0.29702970297029702</v>
      </c>
      <c r="K10" s="1399">
        <f>F10/$D$10</f>
        <v>0.68316831683168322</v>
      </c>
      <c r="L10" s="1399">
        <f t="shared" ref="L10" si="7">G10/$D$10</f>
        <v>1.9801980198019802E-2</v>
      </c>
      <c r="M10" s="1400">
        <f t="shared" si="2"/>
        <v>1</v>
      </c>
    </row>
    <row r="11" spans="3:13" x14ac:dyDescent="0.25">
      <c r="C11" s="1401" t="s">
        <v>1295</v>
      </c>
      <c r="D11" s="1401"/>
      <c r="E11" s="1402">
        <f>E10/$D$10</f>
        <v>0.29702970297029702</v>
      </c>
      <c r="F11" s="1402">
        <f>F10/$D$10</f>
        <v>0.68316831683168322</v>
      </c>
      <c r="G11" s="1402">
        <f>G10/$D$10</f>
        <v>1.9801980198019802E-2</v>
      </c>
      <c r="H11" s="1403"/>
      <c r="I11" s="1403"/>
    </row>
    <row r="29" spans="14:16" ht="30" x14ac:dyDescent="0.25">
      <c r="N29" s="1404" t="s">
        <v>1279</v>
      </c>
      <c r="O29" s="1405" t="s">
        <v>1296</v>
      </c>
      <c r="P29" s="1406" t="s">
        <v>1297</v>
      </c>
    </row>
    <row r="30" spans="14:16" x14ac:dyDescent="0.25">
      <c r="N30" s="34" t="s">
        <v>1288</v>
      </c>
      <c r="O30" s="1407">
        <v>0.83</v>
      </c>
      <c r="P30" s="1407">
        <v>0.83</v>
      </c>
    </row>
    <row r="31" spans="14:16" x14ac:dyDescent="0.25">
      <c r="N31" s="34" t="s">
        <v>1289</v>
      </c>
      <c r="O31" s="1407">
        <v>0</v>
      </c>
      <c r="P31" s="1407">
        <v>0</v>
      </c>
    </row>
    <row r="32" spans="14:16" x14ac:dyDescent="0.25">
      <c r="N32" s="34" t="s">
        <v>1290</v>
      </c>
      <c r="O32" s="1407">
        <v>0.45</v>
      </c>
      <c r="P32" s="1407">
        <v>0.45</v>
      </c>
    </row>
    <row r="33" spans="14:16" x14ac:dyDescent="0.25">
      <c r="N33" s="34" t="s">
        <v>1291</v>
      </c>
      <c r="O33" s="1407">
        <v>0.24</v>
      </c>
      <c r="P33" s="1407">
        <v>0.28000000000000003</v>
      </c>
    </row>
    <row r="34" spans="14:16" x14ac:dyDescent="0.25">
      <c r="N34" s="34" t="s">
        <v>1292</v>
      </c>
      <c r="O34" s="1407">
        <v>0.32</v>
      </c>
      <c r="P34" s="1407">
        <v>0.35</v>
      </c>
    </row>
    <row r="35" spans="14:16" x14ac:dyDescent="0.25">
      <c r="N35" s="34" t="s">
        <v>1293</v>
      </c>
      <c r="O35" s="1407">
        <v>0.48</v>
      </c>
      <c r="P35" s="1407">
        <v>0.48</v>
      </c>
    </row>
    <row r="36" spans="14:16" x14ac:dyDescent="0.25">
      <c r="N36" s="1395" t="s">
        <v>1294</v>
      </c>
      <c r="O36" s="1407">
        <v>0.39</v>
      </c>
      <c r="P36" s="1407">
        <f>+AVERAGE(P30:P35)</f>
        <v>0.39833333333333337</v>
      </c>
    </row>
  </sheetData>
  <mergeCells count="1">
    <mergeCell ref="C11:D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65"/>
  <sheetViews>
    <sheetView workbookViewId="0">
      <selection activeCell="E7" sqref="E7"/>
    </sheetView>
  </sheetViews>
  <sheetFormatPr baseColWidth="10" defaultRowHeight="15" x14ac:dyDescent="0.25"/>
  <cols>
    <col min="1" max="1" width="17.5703125" style="583" customWidth="1"/>
    <col min="2" max="2" width="121.28515625" style="583" customWidth="1"/>
    <col min="3" max="16384" width="11.42578125" style="583"/>
  </cols>
  <sheetData>
    <row r="1" spans="1:2" ht="54" customHeight="1" x14ac:dyDescent="0.25">
      <c r="A1" s="930" t="s">
        <v>478</v>
      </c>
      <c r="B1" s="930"/>
    </row>
    <row r="2" spans="1:2" ht="22.5" customHeight="1" x14ac:dyDescent="0.25">
      <c r="A2" s="587" t="s">
        <v>139</v>
      </c>
      <c r="B2" s="587" t="s">
        <v>477</v>
      </c>
    </row>
    <row r="3" spans="1:2" ht="30" x14ac:dyDescent="0.25">
      <c r="A3" s="584">
        <v>44937</v>
      </c>
      <c r="B3" s="585" t="s">
        <v>479</v>
      </c>
    </row>
    <row r="4" spans="1:2" x14ac:dyDescent="0.25">
      <c r="A4" s="584">
        <v>44942</v>
      </c>
      <c r="B4" s="583" t="s">
        <v>473</v>
      </c>
    </row>
    <row r="5" spans="1:2" x14ac:dyDescent="0.25">
      <c r="A5" s="584">
        <v>44942</v>
      </c>
      <c r="B5" s="583" t="s">
        <v>480</v>
      </c>
    </row>
    <row r="6" spans="1:2" x14ac:dyDescent="0.25">
      <c r="A6" s="928"/>
    </row>
    <row r="7" spans="1:2" x14ac:dyDescent="0.25">
      <c r="A7" s="928"/>
    </row>
    <row r="8" spans="1:2" x14ac:dyDescent="0.25">
      <c r="A8" s="928"/>
    </row>
    <row r="9" spans="1:2" x14ac:dyDescent="0.25">
      <c r="A9" s="928"/>
    </row>
    <row r="10" spans="1:2" x14ac:dyDescent="0.25">
      <c r="A10" s="928"/>
    </row>
    <row r="11" spans="1:2" x14ac:dyDescent="0.25">
      <c r="A11" s="928"/>
    </row>
    <row r="12" spans="1:2" x14ac:dyDescent="0.25">
      <c r="A12" s="928"/>
    </row>
    <row r="13" spans="1:2" x14ac:dyDescent="0.25">
      <c r="A13" s="928"/>
    </row>
    <row r="14" spans="1:2" x14ac:dyDescent="0.25">
      <c r="A14" s="928"/>
    </row>
    <row r="15" spans="1:2" x14ac:dyDescent="0.25">
      <c r="A15" s="928"/>
    </row>
    <row r="16" spans="1:2" x14ac:dyDescent="0.25">
      <c r="A16" s="928"/>
    </row>
    <row r="17" spans="1:1" x14ac:dyDescent="0.25">
      <c r="A17" s="928"/>
    </row>
    <row r="18" spans="1:1" x14ac:dyDescent="0.25">
      <c r="A18" s="928"/>
    </row>
    <row r="19" spans="1:1" x14ac:dyDescent="0.25">
      <c r="A19" s="928"/>
    </row>
    <row r="20" spans="1:1" x14ac:dyDescent="0.25">
      <c r="A20" s="928"/>
    </row>
    <row r="21" spans="1:1" x14ac:dyDescent="0.25">
      <c r="A21" s="928"/>
    </row>
    <row r="22" spans="1:1" x14ac:dyDescent="0.25">
      <c r="A22" s="928"/>
    </row>
    <row r="23" spans="1:1" x14ac:dyDescent="0.25">
      <c r="A23" s="928"/>
    </row>
    <row r="24" spans="1:1" x14ac:dyDescent="0.25">
      <c r="A24" s="928"/>
    </row>
    <row r="25" spans="1:1" x14ac:dyDescent="0.25">
      <c r="A25" s="928"/>
    </row>
    <row r="26" spans="1:1" x14ac:dyDescent="0.25">
      <c r="A26" s="928"/>
    </row>
    <row r="27" spans="1:1" x14ac:dyDescent="0.25">
      <c r="A27" s="928"/>
    </row>
    <row r="28" spans="1:1" x14ac:dyDescent="0.25">
      <c r="A28" s="928"/>
    </row>
    <row r="29" spans="1:1" x14ac:dyDescent="0.25">
      <c r="A29" s="928"/>
    </row>
    <row r="31" spans="1:1" x14ac:dyDescent="0.25">
      <c r="A31" s="929"/>
    </row>
    <row r="32" spans="1:1" x14ac:dyDescent="0.25">
      <c r="A32" s="929"/>
    </row>
    <row r="33" spans="1:1" x14ac:dyDescent="0.25">
      <c r="A33" s="929"/>
    </row>
    <row r="34" spans="1:1" x14ac:dyDescent="0.25">
      <c r="A34" s="929"/>
    </row>
    <row r="35" spans="1:1" x14ac:dyDescent="0.25">
      <c r="A35" s="929"/>
    </row>
    <row r="36" spans="1:1" x14ac:dyDescent="0.25">
      <c r="A36" s="929"/>
    </row>
    <row r="37" spans="1:1" x14ac:dyDescent="0.25">
      <c r="A37" s="929"/>
    </row>
    <row r="38" spans="1:1" x14ac:dyDescent="0.25">
      <c r="A38" s="929"/>
    </row>
    <row r="39" spans="1:1" x14ac:dyDescent="0.25">
      <c r="A39" s="929"/>
    </row>
    <row r="40" spans="1:1" x14ac:dyDescent="0.25">
      <c r="A40" s="929"/>
    </row>
    <row r="41" spans="1:1" x14ac:dyDescent="0.25">
      <c r="A41" s="929"/>
    </row>
    <row r="42" spans="1:1" x14ac:dyDescent="0.25">
      <c r="A42" s="929"/>
    </row>
    <row r="43" spans="1:1" x14ac:dyDescent="0.25">
      <c r="A43" s="929"/>
    </row>
    <row r="44" spans="1:1" x14ac:dyDescent="0.25">
      <c r="A44" s="929"/>
    </row>
    <row r="45" spans="1:1" x14ac:dyDescent="0.25">
      <c r="A45" s="929"/>
    </row>
    <row r="46" spans="1:1" x14ac:dyDescent="0.25">
      <c r="A46" s="929"/>
    </row>
    <row r="47" spans="1:1" x14ac:dyDescent="0.25">
      <c r="A47" s="929"/>
    </row>
    <row r="48" spans="1:1" x14ac:dyDescent="0.25">
      <c r="A48" s="929"/>
    </row>
    <row r="49" spans="1:2" x14ac:dyDescent="0.25">
      <c r="A49" s="929"/>
    </row>
    <row r="50" spans="1:2" x14ac:dyDescent="0.25">
      <c r="A50" s="929"/>
    </row>
    <row r="51" spans="1:2" x14ac:dyDescent="0.25">
      <c r="A51" s="929"/>
    </row>
    <row r="52" spans="1:2" x14ac:dyDescent="0.25">
      <c r="A52" s="929"/>
    </row>
    <row r="53" spans="1:2" x14ac:dyDescent="0.25">
      <c r="A53" s="929"/>
    </row>
    <row r="56" spans="1:2" x14ac:dyDescent="0.25">
      <c r="B56" s="586" t="s">
        <v>472</v>
      </c>
    </row>
    <row r="60" spans="1:2" x14ac:dyDescent="0.25">
      <c r="B60" s="586" t="s">
        <v>476</v>
      </c>
    </row>
    <row r="62" spans="1:2" ht="30" x14ac:dyDescent="0.25">
      <c r="A62" s="595">
        <v>44952</v>
      </c>
      <c r="B62" s="585" t="s">
        <v>491</v>
      </c>
    </row>
    <row r="63" spans="1:2" ht="54" customHeight="1" x14ac:dyDescent="0.25">
      <c r="A63" s="595">
        <v>44952</v>
      </c>
      <c r="B63" s="585" t="s">
        <v>492</v>
      </c>
    </row>
    <row r="64" spans="1:2" ht="45" x14ac:dyDescent="0.25">
      <c r="A64" s="595">
        <v>44956</v>
      </c>
      <c r="B64" s="585" t="s">
        <v>493</v>
      </c>
    </row>
    <row r="65" spans="1:1" x14ac:dyDescent="0.25">
      <c r="A65" s="595"/>
    </row>
  </sheetData>
  <mergeCells count="3">
    <mergeCell ref="A6:A29"/>
    <mergeCell ref="A31:A53"/>
    <mergeCell ref="A1:B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R43"/>
  <sheetViews>
    <sheetView zoomScale="70" zoomScaleNormal="70" workbookViewId="0">
      <selection activeCell="W19" sqref="W19"/>
    </sheetView>
  </sheetViews>
  <sheetFormatPr baseColWidth="10" defaultColWidth="11.5703125" defaultRowHeight="15" x14ac:dyDescent="0.25"/>
  <cols>
    <col min="1" max="16384" width="11.5703125" style="65"/>
  </cols>
  <sheetData>
    <row r="1" spans="1:18" x14ac:dyDescent="0.25">
      <c r="A1" s="64"/>
      <c r="B1" s="64"/>
      <c r="C1" s="64"/>
      <c r="D1" s="64"/>
      <c r="E1" s="64"/>
      <c r="F1" s="64"/>
      <c r="G1" s="64"/>
      <c r="H1" s="64"/>
      <c r="I1" s="64"/>
      <c r="J1" s="64"/>
      <c r="K1" s="64"/>
      <c r="L1" s="64"/>
      <c r="M1" s="64"/>
      <c r="N1" s="64"/>
      <c r="O1" s="64"/>
      <c r="P1" s="64"/>
      <c r="Q1" s="64"/>
      <c r="R1" s="64"/>
    </row>
    <row r="2" spans="1:18" x14ac:dyDescent="0.25">
      <c r="A2" s="64"/>
      <c r="B2" s="64"/>
      <c r="C2" s="64"/>
      <c r="D2" s="64"/>
      <c r="E2" s="64"/>
      <c r="F2" s="64"/>
      <c r="G2" s="64"/>
      <c r="H2" s="64"/>
      <c r="I2" s="64"/>
      <c r="J2" s="64"/>
      <c r="K2" s="64"/>
      <c r="L2" s="64"/>
      <c r="M2" s="64"/>
      <c r="N2" s="64"/>
      <c r="O2" s="64"/>
      <c r="P2" s="64"/>
      <c r="Q2" s="64"/>
      <c r="R2" s="64"/>
    </row>
    <row r="3" spans="1:18" x14ac:dyDescent="0.25">
      <c r="A3" s="64"/>
      <c r="B3" s="64"/>
      <c r="C3" s="64"/>
      <c r="D3" s="64"/>
      <c r="E3" s="64"/>
      <c r="F3" s="64"/>
      <c r="G3" s="64"/>
      <c r="H3" s="64"/>
      <c r="I3" s="64"/>
      <c r="J3" s="64"/>
      <c r="K3" s="64"/>
      <c r="L3" s="64"/>
      <c r="M3" s="64"/>
      <c r="N3" s="64"/>
      <c r="O3" s="64"/>
      <c r="P3" s="64"/>
      <c r="Q3" s="64"/>
      <c r="R3" s="64"/>
    </row>
    <row r="4" spans="1:18" x14ac:dyDescent="0.25">
      <c r="A4" s="64"/>
      <c r="B4" s="64"/>
      <c r="C4" s="64"/>
      <c r="D4" s="64"/>
      <c r="E4" s="64"/>
      <c r="F4" s="64"/>
      <c r="G4" s="64"/>
      <c r="H4" s="64"/>
      <c r="I4" s="64"/>
      <c r="J4" s="64"/>
      <c r="K4" s="64"/>
      <c r="L4" s="64"/>
      <c r="M4" s="64"/>
      <c r="N4" s="64"/>
      <c r="O4" s="64"/>
      <c r="P4" s="64"/>
      <c r="Q4" s="64"/>
      <c r="R4" s="64"/>
    </row>
    <row r="5" spans="1:18" x14ac:dyDescent="0.25">
      <c r="A5" s="64"/>
      <c r="B5" s="64"/>
      <c r="C5" s="64"/>
      <c r="D5" s="64"/>
      <c r="E5" s="64"/>
      <c r="F5" s="64"/>
      <c r="G5" s="64"/>
      <c r="H5" s="64"/>
      <c r="I5" s="64"/>
      <c r="J5" s="64"/>
      <c r="K5" s="64"/>
      <c r="L5" s="64"/>
      <c r="M5" s="64"/>
      <c r="N5" s="64"/>
      <c r="O5" s="64"/>
      <c r="P5" s="64"/>
      <c r="Q5" s="64"/>
      <c r="R5" s="64"/>
    </row>
    <row r="6" spans="1:18" x14ac:dyDescent="0.25">
      <c r="A6" s="64"/>
      <c r="B6" s="64"/>
      <c r="C6" s="64"/>
      <c r="D6" s="64"/>
      <c r="E6" s="64"/>
      <c r="F6" s="64"/>
      <c r="G6" s="64"/>
      <c r="H6" s="64"/>
      <c r="I6" s="64"/>
      <c r="J6" s="64"/>
      <c r="K6" s="64"/>
      <c r="L6" s="64"/>
      <c r="M6" s="64"/>
      <c r="N6" s="64"/>
      <c r="O6" s="64"/>
      <c r="P6" s="64"/>
      <c r="Q6" s="64"/>
      <c r="R6" s="64"/>
    </row>
    <row r="7" spans="1:18" x14ac:dyDescent="0.25">
      <c r="A7" s="64"/>
      <c r="B7" s="64"/>
      <c r="C7" s="64"/>
      <c r="D7" s="64"/>
      <c r="E7" s="64"/>
      <c r="F7" s="64"/>
      <c r="G7" s="64"/>
      <c r="H7" s="64"/>
      <c r="I7" s="64"/>
      <c r="J7" s="64"/>
      <c r="K7" s="64"/>
      <c r="L7" s="64"/>
      <c r="M7" s="64"/>
      <c r="N7" s="64"/>
      <c r="O7" s="64"/>
      <c r="P7" s="64"/>
      <c r="Q7" s="64"/>
      <c r="R7" s="64"/>
    </row>
    <row r="8" spans="1:18" x14ac:dyDescent="0.25">
      <c r="A8" s="64"/>
      <c r="B8" s="64"/>
      <c r="C8" s="64"/>
      <c r="D8" s="64"/>
      <c r="E8" s="64"/>
      <c r="F8" s="64"/>
      <c r="G8" s="64"/>
      <c r="H8" s="64"/>
      <c r="I8" s="64"/>
      <c r="J8" s="64"/>
      <c r="K8" s="64"/>
      <c r="L8" s="64"/>
      <c r="M8" s="64"/>
      <c r="N8" s="64"/>
      <c r="O8" s="64"/>
      <c r="P8" s="64"/>
      <c r="Q8" s="64"/>
      <c r="R8" s="64"/>
    </row>
    <row r="9" spans="1:18" x14ac:dyDescent="0.25">
      <c r="A9" s="64"/>
      <c r="B9" s="64"/>
      <c r="C9" s="64"/>
      <c r="D9" s="64"/>
      <c r="E9" s="64"/>
      <c r="F9" s="64"/>
      <c r="G9" s="64"/>
      <c r="H9" s="64"/>
      <c r="I9" s="64"/>
      <c r="J9" s="64"/>
      <c r="K9" s="64"/>
      <c r="L9" s="64"/>
      <c r="M9" s="64"/>
      <c r="N9" s="64"/>
      <c r="O9" s="64"/>
      <c r="P9" s="64"/>
      <c r="Q9" s="64"/>
      <c r="R9" s="64"/>
    </row>
    <row r="10" spans="1:18" x14ac:dyDescent="0.25">
      <c r="A10" s="64"/>
      <c r="B10" s="64"/>
      <c r="C10" s="64"/>
      <c r="D10" s="64"/>
      <c r="E10" s="64"/>
      <c r="F10" s="64"/>
      <c r="G10" s="64"/>
      <c r="H10" s="64"/>
      <c r="I10" s="64"/>
      <c r="J10" s="64"/>
      <c r="K10" s="64"/>
      <c r="L10" s="64"/>
      <c r="M10" s="64"/>
      <c r="N10" s="64"/>
      <c r="O10" s="64"/>
      <c r="P10" s="64"/>
      <c r="Q10" s="64"/>
      <c r="R10" s="64"/>
    </row>
    <row r="11" spans="1:18" x14ac:dyDescent="0.25">
      <c r="A11" s="64"/>
      <c r="B11" s="64"/>
      <c r="C11" s="64"/>
      <c r="D11" s="64"/>
      <c r="E11" s="64"/>
      <c r="F11" s="64"/>
      <c r="G11" s="64"/>
      <c r="H11" s="64"/>
      <c r="I11" s="64"/>
      <c r="J11" s="64"/>
      <c r="K11" s="64"/>
      <c r="L11" s="64"/>
      <c r="M11" s="64"/>
      <c r="N11" s="64"/>
      <c r="O11" s="64"/>
      <c r="P11" s="64"/>
      <c r="Q11" s="64"/>
      <c r="R11" s="64"/>
    </row>
    <row r="12" spans="1:18" x14ac:dyDescent="0.25">
      <c r="A12" s="64"/>
      <c r="B12" s="64"/>
      <c r="C12" s="64"/>
      <c r="D12" s="64"/>
      <c r="E12" s="64"/>
      <c r="F12" s="64"/>
      <c r="G12" s="64"/>
      <c r="H12" s="64"/>
      <c r="I12" s="64"/>
      <c r="J12" s="64"/>
      <c r="K12" s="64"/>
      <c r="L12" s="64"/>
      <c r="M12" s="64"/>
      <c r="N12" s="64"/>
      <c r="O12" s="64"/>
      <c r="P12" s="64"/>
      <c r="Q12" s="64"/>
      <c r="R12" s="64"/>
    </row>
    <row r="13" spans="1:18" x14ac:dyDescent="0.25">
      <c r="A13" s="64"/>
      <c r="B13" s="64"/>
      <c r="C13" s="64"/>
      <c r="D13" s="64"/>
      <c r="E13" s="64"/>
      <c r="F13" s="64"/>
      <c r="G13" s="64"/>
      <c r="H13" s="64"/>
      <c r="I13" s="64"/>
      <c r="J13" s="64"/>
      <c r="K13" s="64"/>
      <c r="L13" s="64"/>
      <c r="M13" s="64"/>
      <c r="N13" s="64"/>
      <c r="O13" s="64"/>
      <c r="P13" s="64"/>
      <c r="Q13" s="64"/>
      <c r="R13" s="64"/>
    </row>
    <row r="14" spans="1:18" x14ac:dyDescent="0.25">
      <c r="A14" s="64"/>
      <c r="B14" s="64"/>
      <c r="C14" s="64"/>
      <c r="D14" s="64"/>
      <c r="E14" s="64"/>
      <c r="F14" s="64"/>
      <c r="G14" s="64"/>
      <c r="H14" s="64"/>
      <c r="I14" s="64"/>
      <c r="J14" s="64"/>
      <c r="K14" s="64"/>
      <c r="L14" s="64"/>
      <c r="M14" s="64"/>
      <c r="N14" s="64"/>
      <c r="O14" s="64"/>
      <c r="P14" s="64"/>
      <c r="Q14" s="64"/>
      <c r="R14" s="64"/>
    </row>
    <row r="15" spans="1:18" x14ac:dyDescent="0.25">
      <c r="A15" s="64"/>
      <c r="B15" s="64"/>
      <c r="C15" s="64"/>
      <c r="D15" s="64"/>
      <c r="E15" s="64"/>
      <c r="F15" s="64"/>
      <c r="G15" s="64"/>
      <c r="H15" s="64"/>
      <c r="I15" s="64"/>
      <c r="J15" s="64"/>
      <c r="K15" s="64"/>
      <c r="L15" s="64"/>
      <c r="M15" s="64"/>
      <c r="N15" s="64"/>
      <c r="O15" s="64"/>
      <c r="P15" s="64"/>
      <c r="Q15" s="64"/>
      <c r="R15" s="64"/>
    </row>
    <row r="16" spans="1:18" x14ac:dyDescent="0.25">
      <c r="A16" s="64"/>
      <c r="B16" s="64"/>
      <c r="C16" s="64"/>
      <c r="D16" s="64"/>
      <c r="E16" s="64"/>
      <c r="F16" s="64"/>
      <c r="G16" s="64"/>
      <c r="H16" s="64"/>
      <c r="I16" s="64"/>
      <c r="J16" s="64"/>
      <c r="K16" s="64"/>
      <c r="L16" s="64"/>
      <c r="M16" s="64"/>
      <c r="N16" s="64"/>
      <c r="O16" s="64"/>
      <c r="P16" s="64"/>
      <c r="Q16" s="64"/>
      <c r="R16" s="64"/>
    </row>
    <row r="17" spans="1:18" x14ac:dyDescent="0.25">
      <c r="A17" s="64"/>
      <c r="B17" s="64"/>
      <c r="C17" s="64"/>
      <c r="D17" s="64"/>
      <c r="E17" s="64"/>
      <c r="F17" s="64"/>
      <c r="G17" s="64"/>
      <c r="H17" s="64"/>
      <c r="I17" s="64"/>
      <c r="J17" s="64"/>
      <c r="K17" s="64"/>
      <c r="L17" s="64"/>
      <c r="M17" s="64"/>
      <c r="N17" s="64"/>
      <c r="O17" s="64"/>
      <c r="P17" s="64"/>
      <c r="Q17" s="64"/>
      <c r="R17" s="64"/>
    </row>
    <row r="18" spans="1:18" x14ac:dyDescent="0.25">
      <c r="A18" s="64"/>
      <c r="B18" s="64"/>
      <c r="C18" s="64"/>
      <c r="D18" s="64"/>
      <c r="E18" s="64"/>
      <c r="F18" s="64"/>
      <c r="G18" s="64"/>
      <c r="H18" s="64"/>
      <c r="I18" s="64"/>
      <c r="J18" s="64"/>
      <c r="K18" s="64"/>
      <c r="L18" s="64"/>
      <c r="M18" s="64"/>
      <c r="N18" s="64"/>
      <c r="O18" s="64"/>
      <c r="P18" s="64"/>
      <c r="Q18" s="64"/>
      <c r="R18" s="64"/>
    </row>
    <row r="19" spans="1:18" x14ac:dyDescent="0.25">
      <c r="A19" s="64"/>
      <c r="B19" s="64"/>
      <c r="C19" s="64"/>
      <c r="D19" s="64"/>
      <c r="E19" s="64"/>
      <c r="F19" s="64"/>
      <c r="G19" s="64"/>
      <c r="H19" s="64"/>
      <c r="I19" s="64"/>
      <c r="J19" s="64"/>
      <c r="K19" s="64"/>
      <c r="L19" s="64"/>
      <c r="M19" s="64"/>
      <c r="N19" s="64"/>
      <c r="O19" s="64"/>
      <c r="P19" s="64"/>
      <c r="Q19" s="64"/>
      <c r="R19" s="64"/>
    </row>
    <row r="20" spans="1:18" x14ac:dyDescent="0.25">
      <c r="A20" s="64"/>
      <c r="B20" s="64"/>
      <c r="C20" s="64"/>
      <c r="D20" s="64"/>
      <c r="E20" s="64"/>
      <c r="F20" s="64"/>
      <c r="G20" s="64"/>
      <c r="H20" s="64"/>
      <c r="I20" s="64"/>
      <c r="J20" s="64"/>
      <c r="K20" s="64"/>
      <c r="L20" s="64"/>
      <c r="M20" s="64"/>
      <c r="N20" s="64"/>
      <c r="O20" s="64"/>
      <c r="P20" s="64"/>
      <c r="Q20" s="64"/>
      <c r="R20" s="64"/>
    </row>
    <row r="21" spans="1:18" x14ac:dyDescent="0.25">
      <c r="A21" s="64"/>
      <c r="B21" s="64"/>
      <c r="C21" s="64"/>
      <c r="D21" s="64"/>
      <c r="E21" s="64"/>
      <c r="F21" s="64"/>
      <c r="G21" s="64"/>
      <c r="H21" s="64"/>
      <c r="I21" s="64"/>
      <c r="J21" s="64"/>
      <c r="K21" s="64"/>
      <c r="L21" s="64"/>
      <c r="M21" s="64"/>
      <c r="N21" s="64"/>
      <c r="O21" s="64"/>
      <c r="P21" s="64"/>
      <c r="Q21" s="64"/>
      <c r="R21" s="64"/>
    </row>
    <row r="22" spans="1:18" x14ac:dyDescent="0.25">
      <c r="A22" s="64"/>
      <c r="B22" s="64"/>
      <c r="C22" s="64"/>
      <c r="D22" s="64"/>
      <c r="E22" s="64"/>
      <c r="F22" s="64"/>
      <c r="G22" s="64"/>
      <c r="H22" s="64"/>
      <c r="I22" s="64"/>
      <c r="J22" s="64"/>
      <c r="K22" s="64"/>
      <c r="L22" s="64"/>
      <c r="M22" s="64"/>
      <c r="N22" s="64"/>
      <c r="O22" s="64"/>
      <c r="P22" s="64"/>
      <c r="Q22" s="64"/>
      <c r="R22" s="64"/>
    </row>
    <row r="23" spans="1:18" x14ac:dyDescent="0.25">
      <c r="A23" s="64"/>
      <c r="B23" s="64" t="s">
        <v>248</v>
      </c>
      <c r="C23" s="64"/>
      <c r="D23" s="64"/>
      <c r="E23" s="64"/>
      <c r="F23" s="64"/>
      <c r="G23" s="64"/>
      <c r="H23" s="64"/>
      <c r="I23" s="64"/>
      <c r="J23" s="64"/>
      <c r="K23" s="64"/>
      <c r="L23" s="64"/>
      <c r="M23" s="64"/>
      <c r="N23" s="64"/>
      <c r="O23" s="64"/>
      <c r="P23" s="64"/>
      <c r="Q23" s="64"/>
      <c r="R23" s="64"/>
    </row>
    <row r="24" spans="1:18" x14ac:dyDescent="0.25">
      <c r="A24" s="64"/>
      <c r="B24" s="64"/>
      <c r="C24" s="64" t="s">
        <v>249</v>
      </c>
      <c r="D24" s="64"/>
      <c r="E24" s="64"/>
      <c r="F24" s="64"/>
      <c r="G24" s="64"/>
      <c r="H24" s="64"/>
      <c r="I24" s="64"/>
      <c r="J24" s="64"/>
      <c r="K24" s="64"/>
      <c r="L24" s="64"/>
      <c r="M24" s="64"/>
      <c r="N24" s="64"/>
      <c r="O24" s="64"/>
      <c r="P24" s="64"/>
      <c r="Q24" s="64"/>
      <c r="R24" s="64"/>
    </row>
    <row r="25" spans="1:18" x14ac:dyDescent="0.25">
      <c r="A25" s="64"/>
      <c r="B25" s="64"/>
      <c r="C25" s="64"/>
      <c r="D25" s="64"/>
      <c r="E25" s="64"/>
      <c r="F25" s="64"/>
      <c r="G25" s="64"/>
      <c r="H25" s="64"/>
      <c r="I25" s="64"/>
      <c r="J25" s="64"/>
      <c r="K25" s="64"/>
      <c r="L25" s="64"/>
      <c r="M25" s="64"/>
      <c r="N25" s="64"/>
      <c r="O25" s="64"/>
      <c r="P25" s="64"/>
      <c r="Q25" s="64"/>
      <c r="R25" s="64"/>
    </row>
    <row r="26" spans="1:18" x14ac:dyDescent="0.25">
      <c r="A26" s="64"/>
      <c r="B26" s="64"/>
      <c r="C26" s="64"/>
      <c r="D26" s="64"/>
      <c r="E26" s="64"/>
      <c r="F26" s="64"/>
      <c r="G26" s="64"/>
      <c r="H26" s="64"/>
      <c r="I26" s="64"/>
      <c r="J26" s="64"/>
      <c r="K26" s="64"/>
      <c r="L26" s="64"/>
      <c r="M26" s="64"/>
      <c r="N26" s="64"/>
      <c r="O26" s="64"/>
      <c r="P26" s="64"/>
      <c r="Q26" s="64"/>
      <c r="R26" s="64"/>
    </row>
    <row r="27" spans="1:18" x14ac:dyDescent="0.25">
      <c r="A27" s="64"/>
      <c r="B27" s="64"/>
      <c r="C27" s="64"/>
      <c r="D27" s="64"/>
      <c r="E27" s="64"/>
      <c r="F27" s="64"/>
      <c r="G27" s="64"/>
      <c r="H27" s="64"/>
      <c r="I27" s="64"/>
      <c r="J27" s="64"/>
      <c r="K27" s="64"/>
      <c r="L27" s="64"/>
      <c r="M27" s="64"/>
      <c r="N27" s="64"/>
      <c r="O27" s="64"/>
      <c r="P27" s="64"/>
      <c r="Q27" s="64"/>
      <c r="R27" s="64"/>
    </row>
    <row r="28" spans="1:18" x14ac:dyDescent="0.25">
      <c r="A28" s="64"/>
      <c r="B28" s="64"/>
      <c r="C28" s="64"/>
      <c r="D28" s="64"/>
      <c r="E28" s="64"/>
      <c r="F28" s="64"/>
      <c r="G28" s="64"/>
      <c r="H28" s="64"/>
      <c r="I28" s="64"/>
      <c r="J28" s="64"/>
      <c r="K28" s="64"/>
      <c r="L28" s="64"/>
      <c r="M28" s="64"/>
      <c r="N28" s="64"/>
      <c r="O28" s="64"/>
      <c r="P28" s="64"/>
      <c r="Q28" s="64"/>
      <c r="R28" s="64"/>
    </row>
    <row r="29" spans="1:18" x14ac:dyDescent="0.25">
      <c r="A29" s="64"/>
      <c r="B29" s="64"/>
      <c r="C29" s="64"/>
      <c r="D29" s="64"/>
      <c r="E29" s="64"/>
      <c r="F29" s="64"/>
      <c r="G29" s="64"/>
      <c r="H29" s="64"/>
      <c r="I29" s="64"/>
      <c r="J29" s="64"/>
      <c r="K29" s="64"/>
      <c r="L29" s="64"/>
      <c r="M29" s="64"/>
      <c r="N29" s="64"/>
      <c r="O29" s="64"/>
      <c r="P29" s="64"/>
      <c r="Q29" s="64"/>
      <c r="R29" s="64"/>
    </row>
    <row r="30" spans="1:18" x14ac:dyDescent="0.25">
      <c r="A30" s="64"/>
      <c r="B30" s="64"/>
      <c r="C30" s="64"/>
      <c r="D30" s="64"/>
      <c r="E30" s="64"/>
      <c r="F30" s="64"/>
      <c r="G30" s="64"/>
      <c r="H30" s="64"/>
      <c r="I30" s="64"/>
      <c r="J30" s="64"/>
      <c r="K30" s="64"/>
      <c r="L30" s="64"/>
      <c r="M30" s="64"/>
      <c r="N30" s="64"/>
      <c r="O30" s="64"/>
      <c r="P30" s="64"/>
      <c r="Q30" s="64"/>
      <c r="R30" s="64"/>
    </row>
    <row r="31" spans="1:18" x14ac:dyDescent="0.25">
      <c r="A31" s="64"/>
      <c r="B31" s="64"/>
      <c r="C31" s="64"/>
      <c r="D31" s="64"/>
      <c r="E31" s="64"/>
      <c r="F31" s="64"/>
      <c r="G31" s="64"/>
      <c r="H31" s="64"/>
      <c r="I31" s="64"/>
      <c r="J31" s="64"/>
      <c r="K31" s="64"/>
      <c r="L31" s="64"/>
      <c r="M31" s="64"/>
      <c r="N31" s="64"/>
      <c r="O31" s="64"/>
      <c r="P31" s="64"/>
      <c r="Q31" s="64"/>
      <c r="R31" s="64"/>
    </row>
    <row r="32" spans="1:18" x14ac:dyDescent="0.25">
      <c r="A32" s="64"/>
      <c r="B32" s="64"/>
      <c r="C32" s="64"/>
      <c r="D32" s="64"/>
      <c r="E32" s="64"/>
      <c r="F32" s="64"/>
      <c r="G32" s="64"/>
      <c r="H32" s="64"/>
      <c r="I32" s="64"/>
      <c r="J32" s="64"/>
      <c r="K32" s="64"/>
      <c r="L32" s="64"/>
      <c r="M32" s="64"/>
      <c r="N32" s="64"/>
      <c r="O32" s="64"/>
      <c r="P32" s="64"/>
      <c r="Q32" s="64"/>
      <c r="R32" s="64"/>
    </row>
    <row r="33" spans="1:18" x14ac:dyDescent="0.25">
      <c r="A33" s="64"/>
      <c r="B33" s="64"/>
      <c r="C33" s="64"/>
      <c r="D33" s="64"/>
      <c r="E33" s="64"/>
      <c r="F33" s="64"/>
      <c r="G33" s="64"/>
      <c r="H33" s="64"/>
      <c r="I33" s="64"/>
      <c r="J33" s="64"/>
      <c r="K33" s="64"/>
      <c r="L33" s="64"/>
      <c r="M33" s="64"/>
      <c r="N33" s="64"/>
      <c r="O33" s="64"/>
      <c r="P33" s="64"/>
      <c r="Q33" s="64"/>
      <c r="R33" s="64"/>
    </row>
    <row r="34" spans="1:18" x14ac:dyDescent="0.25">
      <c r="A34" s="64"/>
      <c r="B34" s="64"/>
      <c r="C34" s="64"/>
      <c r="D34" s="64"/>
      <c r="E34" s="64"/>
      <c r="F34" s="64"/>
      <c r="G34" s="64"/>
      <c r="H34" s="64"/>
      <c r="I34" s="64"/>
      <c r="J34" s="64"/>
      <c r="K34" s="64"/>
      <c r="L34" s="64"/>
      <c r="M34" s="64"/>
      <c r="N34" s="64"/>
      <c r="O34" s="64"/>
      <c r="P34" s="64"/>
      <c r="Q34" s="64"/>
      <c r="R34" s="64"/>
    </row>
    <row r="35" spans="1:18" x14ac:dyDescent="0.25">
      <c r="A35" s="64"/>
      <c r="B35" s="64"/>
      <c r="C35" s="64"/>
      <c r="D35" s="64"/>
      <c r="E35" s="64"/>
      <c r="F35" s="64"/>
      <c r="G35" s="64"/>
      <c r="H35" s="64"/>
      <c r="I35" s="64"/>
      <c r="J35" s="64"/>
      <c r="K35" s="64"/>
      <c r="L35" s="64"/>
      <c r="M35" s="64"/>
      <c r="N35" s="64"/>
      <c r="O35" s="64"/>
      <c r="P35" s="64"/>
      <c r="Q35" s="64"/>
      <c r="R35" s="64"/>
    </row>
    <row r="36" spans="1:18" x14ac:dyDescent="0.25">
      <c r="A36" s="64"/>
      <c r="B36" s="64"/>
      <c r="C36" s="64"/>
      <c r="D36" s="64"/>
      <c r="E36" s="64"/>
      <c r="F36" s="64"/>
      <c r="G36" s="64"/>
      <c r="H36" s="64"/>
      <c r="I36" s="64"/>
      <c r="J36" s="64"/>
      <c r="K36" s="64"/>
      <c r="L36" s="64"/>
      <c r="M36" s="64"/>
      <c r="N36" s="64"/>
      <c r="O36" s="64"/>
      <c r="P36" s="64"/>
      <c r="Q36" s="64"/>
      <c r="R36" s="64"/>
    </row>
    <row r="37" spans="1:18" x14ac:dyDescent="0.25">
      <c r="A37" s="64"/>
      <c r="B37" s="64"/>
      <c r="C37" s="64"/>
      <c r="D37" s="64"/>
      <c r="E37" s="64"/>
      <c r="F37" s="64"/>
      <c r="G37" s="64"/>
      <c r="H37" s="64"/>
      <c r="I37" s="64"/>
      <c r="J37" s="64"/>
      <c r="K37" s="64"/>
      <c r="L37" s="64"/>
      <c r="M37" s="64"/>
      <c r="N37" s="64"/>
      <c r="O37" s="64"/>
      <c r="P37" s="64"/>
      <c r="Q37" s="64"/>
      <c r="R37" s="64"/>
    </row>
    <row r="38" spans="1:18" x14ac:dyDescent="0.25">
      <c r="A38" s="64"/>
      <c r="B38" s="64"/>
      <c r="C38" s="64"/>
      <c r="D38" s="64"/>
      <c r="E38" s="64"/>
      <c r="F38" s="64"/>
      <c r="G38" s="64"/>
      <c r="H38" s="64"/>
      <c r="I38" s="64"/>
      <c r="J38" s="64"/>
      <c r="K38" s="64"/>
      <c r="L38" s="64"/>
      <c r="M38" s="64"/>
      <c r="N38" s="64"/>
      <c r="O38" s="64"/>
      <c r="P38" s="64"/>
      <c r="Q38" s="64"/>
      <c r="R38" s="64"/>
    </row>
    <row r="39" spans="1:18" x14ac:dyDescent="0.25">
      <c r="A39" s="64"/>
      <c r="B39" s="64"/>
      <c r="C39" s="64"/>
      <c r="D39" s="64"/>
      <c r="E39" s="64"/>
      <c r="F39" s="64"/>
      <c r="G39" s="64"/>
      <c r="H39" s="64"/>
      <c r="I39" s="64"/>
      <c r="J39" s="64"/>
      <c r="K39" s="64"/>
      <c r="L39" s="64"/>
      <c r="M39" s="64"/>
      <c r="N39" s="64"/>
      <c r="O39" s="64"/>
      <c r="P39" s="64"/>
      <c r="Q39" s="64"/>
      <c r="R39" s="64"/>
    </row>
    <row r="40" spans="1:18" x14ac:dyDescent="0.25">
      <c r="A40" s="64"/>
      <c r="B40" s="64"/>
      <c r="C40" s="64"/>
      <c r="D40" s="64"/>
      <c r="E40" s="64"/>
      <c r="F40" s="64"/>
      <c r="G40" s="64"/>
      <c r="H40" s="64"/>
      <c r="I40" s="64"/>
      <c r="J40" s="64"/>
      <c r="K40" s="64"/>
      <c r="L40" s="64"/>
      <c r="M40" s="64"/>
      <c r="N40" s="64"/>
      <c r="O40" s="64"/>
      <c r="P40" s="64"/>
      <c r="Q40" s="64"/>
      <c r="R40" s="64"/>
    </row>
    <row r="41" spans="1:18" x14ac:dyDescent="0.25">
      <c r="A41" s="64"/>
      <c r="B41" s="64"/>
      <c r="C41" s="64"/>
      <c r="D41" s="64"/>
      <c r="E41" s="64"/>
      <c r="F41" s="64"/>
      <c r="G41" s="64"/>
      <c r="H41" s="64"/>
      <c r="I41" s="64"/>
      <c r="J41" s="64"/>
      <c r="K41" s="64"/>
      <c r="L41" s="64"/>
      <c r="M41" s="64"/>
      <c r="N41" s="64"/>
      <c r="O41" s="64"/>
      <c r="P41" s="64"/>
      <c r="Q41" s="64"/>
      <c r="R41" s="64"/>
    </row>
    <row r="42" spans="1:18" x14ac:dyDescent="0.25">
      <c r="A42" s="64"/>
      <c r="B42" s="64"/>
      <c r="C42" s="64"/>
      <c r="D42" s="64"/>
      <c r="E42" s="64"/>
      <c r="F42" s="64"/>
      <c r="G42" s="64"/>
      <c r="H42" s="64"/>
      <c r="I42" s="64"/>
      <c r="J42" s="64"/>
      <c r="K42" s="64"/>
      <c r="L42" s="64"/>
      <c r="M42" s="64"/>
      <c r="N42" s="64"/>
      <c r="O42" s="64"/>
      <c r="P42" s="64"/>
      <c r="Q42" s="64"/>
      <c r="R42" s="64"/>
    </row>
    <row r="43" spans="1:18" x14ac:dyDescent="0.25">
      <c r="A43" s="64"/>
      <c r="B43" s="64"/>
      <c r="C43" s="64"/>
      <c r="D43" s="64"/>
      <c r="E43" s="64"/>
      <c r="F43" s="64"/>
      <c r="G43" s="64"/>
      <c r="H43" s="64"/>
      <c r="I43" s="64"/>
      <c r="J43" s="64"/>
      <c r="K43" s="64"/>
      <c r="L43" s="64"/>
      <c r="M43" s="64"/>
      <c r="N43" s="64"/>
      <c r="O43" s="64"/>
      <c r="P43" s="64"/>
      <c r="Q43" s="64"/>
      <c r="R43" s="6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8"/>
  </sheetPr>
  <dimension ref="A1:T7"/>
  <sheetViews>
    <sheetView zoomScale="66" zoomScaleNormal="66" workbookViewId="0">
      <selection sqref="A1:T1"/>
    </sheetView>
  </sheetViews>
  <sheetFormatPr baseColWidth="10" defaultRowHeight="15" x14ac:dyDescent="0.25"/>
  <cols>
    <col min="1" max="1" width="39.5703125" style="583" customWidth="1"/>
    <col min="2" max="16384" width="11.42578125" style="583"/>
  </cols>
  <sheetData>
    <row r="1" spans="1:20" ht="31.5" x14ac:dyDescent="0.5">
      <c r="A1" s="931" t="s">
        <v>469</v>
      </c>
      <c r="B1" s="931"/>
      <c r="C1" s="931"/>
      <c r="D1" s="931"/>
      <c r="E1" s="931"/>
      <c r="F1" s="931"/>
      <c r="G1" s="931"/>
      <c r="H1" s="931"/>
      <c r="I1" s="931"/>
      <c r="J1" s="931"/>
      <c r="K1" s="931"/>
      <c r="L1" s="931"/>
      <c r="M1" s="931"/>
      <c r="N1" s="931"/>
      <c r="O1" s="931"/>
      <c r="P1" s="931"/>
      <c r="Q1" s="931"/>
      <c r="R1" s="931"/>
      <c r="S1" s="931"/>
      <c r="T1" s="931"/>
    </row>
    <row r="2" spans="1:20" ht="57" customHeight="1" x14ac:dyDescent="0.25">
      <c r="A2" s="932"/>
      <c r="B2" s="932"/>
      <c r="C2" s="932"/>
      <c r="D2" s="932"/>
      <c r="E2" s="932"/>
      <c r="F2" s="932"/>
      <c r="G2" s="932"/>
      <c r="H2" s="932"/>
      <c r="I2" s="932"/>
      <c r="J2" s="932"/>
      <c r="K2" s="932"/>
      <c r="L2" s="932"/>
      <c r="M2" s="932"/>
    </row>
    <row r="3" spans="1:20" ht="57" customHeight="1" x14ac:dyDescent="0.25">
      <c r="A3" s="932"/>
      <c r="B3" s="932"/>
      <c r="C3" s="932"/>
      <c r="D3" s="932"/>
      <c r="E3" s="932"/>
      <c r="F3" s="932"/>
      <c r="G3" s="932"/>
      <c r="H3" s="932"/>
      <c r="I3" s="932"/>
      <c r="J3" s="932"/>
      <c r="K3" s="932"/>
      <c r="L3" s="932"/>
      <c r="M3" s="932"/>
    </row>
    <row r="4" spans="1:20" ht="57" customHeight="1" x14ac:dyDescent="0.25">
      <c r="A4" s="932"/>
      <c r="B4" s="932"/>
      <c r="C4" s="932"/>
      <c r="D4" s="932"/>
      <c r="E4" s="932"/>
      <c r="F4" s="932"/>
      <c r="G4" s="932"/>
      <c r="H4" s="932"/>
      <c r="I4" s="932"/>
      <c r="J4" s="932"/>
      <c r="K4" s="932"/>
      <c r="L4" s="932"/>
      <c r="M4" s="932"/>
    </row>
    <row r="5" spans="1:20" ht="16.5" hidden="1" customHeight="1" x14ac:dyDescent="0.25">
      <c r="A5" s="932"/>
      <c r="B5" s="932"/>
      <c r="C5" s="932"/>
      <c r="D5" s="932"/>
      <c r="E5" s="932"/>
      <c r="F5" s="932"/>
      <c r="G5" s="932"/>
      <c r="H5" s="932"/>
      <c r="I5" s="932"/>
      <c r="J5" s="932"/>
      <c r="K5" s="932"/>
      <c r="L5" s="932"/>
      <c r="M5" s="932"/>
    </row>
    <row r="6" spans="1:20" ht="16.5" hidden="1" customHeight="1" x14ac:dyDescent="0.25"/>
    <row r="7" spans="1:20" ht="31.5" x14ac:dyDescent="0.5">
      <c r="A7" s="931" t="s">
        <v>481</v>
      </c>
      <c r="B7" s="931"/>
      <c r="C7" s="931"/>
      <c r="D7" s="931"/>
      <c r="E7" s="931"/>
      <c r="F7" s="931"/>
      <c r="G7" s="931"/>
      <c r="H7" s="931"/>
      <c r="I7" s="931"/>
      <c r="J7" s="931"/>
      <c r="K7" s="931"/>
      <c r="L7" s="931"/>
      <c r="M7" s="931"/>
      <c r="N7" s="931"/>
      <c r="O7" s="931"/>
      <c r="P7" s="931"/>
      <c r="Q7" s="931"/>
      <c r="R7" s="931"/>
      <c r="S7" s="931"/>
      <c r="T7" s="931"/>
    </row>
  </sheetData>
  <mergeCells count="3">
    <mergeCell ref="A7:T7"/>
    <mergeCell ref="A1:T1"/>
    <mergeCell ref="A2:M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C34"/>
  <sheetViews>
    <sheetView topLeftCell="A16" workbookViewId="0">
      <selection activeCell="T32" sqref="T32"/>
    </sheetView>
  </sheetViews>
  <sheetFormatPr baseColWidth="10" defaultRowHeight="15" x14ac:dyDescent="0.25"/>
  <cols>
    <col min="1" max="1" width="36" bestFit="1" customWidth="1"/>
    <col min="2" max="2" width="17.28515625" bestFit="1" customWidth="1"/>
    <col min="3" max="3" width="23.5703125" customWidth="1"/>
  </cols>
  <sheetData>
    <row r="4" spans="1:2" x14ac:dyDescent="0.25">
      <c r="A4" t="s">
        <v>484</v>
      </c>
      <c r="B4" s="30">
        <v>9</v>
      </c>
    </row>
    <row r="5" spans="1:2" x14ac:dyDescent="0.25">
      <c r="A5" t="s">
        <v>485</v>
      </c>
      <c r="B5" s="30">
        <v>1</v>
      </c>
    </row>
    <row r="6" spans="1:2" x14ac:dyDescent="0.25">
      <c r="A6" t="s">
        <v>486</v>
      </c>
      <c r="B6" s="30">
        <v>30</v>
      </c>
    </row>
    <row r="7" spans="1:2" x14ac:dyDescent="0.25">
      <c r="A7" t="s">
        <v>487</v>
      </c>
      <c r="B7" s="30">
        <v>21</v>
      </c>
    </row>
    <row r="8" spans="1:2" x14ac:dyDescent="0.25">
      <c r="A8" t="s">
        <v>488</v>
      </c>
      <c r="B8" s="30">
        <v>30</v>
      </c>
    </row>
    <row r="9" spans="1:2" x14ac:dyDescent="0.25">
      <c r="A9" t="s">
        <v>489</v>
      </c>
      <c r="B9" s="30">
        <v>9</v>
      </c>
    </row>
    <row r="10" spans="1:2" x14ac:dyDescent="0.25">
      <c r="B10" s="30"/>
    </row>
    <row r="11" spans="1:2" x14ac:dyDescent="0.25">
      <c r="B11" s="30"/>
    </row>
    <row r="12" spans="1:2" x14ac:dyDescent="0.25">
      <c r="B12" s="30"/>
    </row>
    <row r="28" spans="1:3" x14ac:dyDescent="0.25">
      <c r="A28" s="30" t="s">
        <v>490</v>
      </c>
      <c r="B28" s="30" t="s">
        <v>143</v>
      </c>
      <c r="C28" s="30" t="s">
        <v>252</v>
      </c>
    </row>
    <row r="29" spans="1:3" x14ac:dyDescent="0.25">
      <c r="A29" t="s">
        <v>484</v>
      </c>
      <c r="B29" s="30">
        <v>4</v>
      </c>
      <c r="C29" s="30">
        <v>9</v>
      </c>
    </row>
    <row r="30" spans="1:3" x14ac:dyDescent="0.25">
      <c r="A30" t="s">
        <v>485</v>
      </c>
      <c r="B30" s="30">
        <v>0</v>
      </c>
      <c r="C30" s="30">
        <v>1</v>
      </c>
    </row>
    <row r="31" spans="1:3" x14ac:dyDescent="0.25">
      <c r="A31" t="s">
        <v>486</v>
      </c>
      <c r="B31" s="30">
        <v>4</v>
      </c>
      <c r="C31" s="30">
        <v>30</v>
      </c>
    </row>
    <row r="32" spans="1:3" x14ac:dyDescent="0.25">
      <c r="A32" t="s">
        <v>487</v>
      </c>
      <c r="B32" s="30">
        <v>6</v>
      </c>
      <c r="C32" s="30">
        <v>21</v>
      </c>
    </row>
    <row r="33" spans="1:3" x14ac:dyDescent="0.25">
      <c r="A33" t="s">
        <v>488</v>
      </c>
      <c r="B33" s="30">
        <v>5</v>
      </c>
      <c r="C33" s="30">
        <v>30</v>
      </c>
    </row>
    <row r="34" spans="1:3" x14ac:dyDescent="0.25">
      <c r="A34" t="s">
        <v>489</v>
      </c>
      <c r="B34" s="30">
        <v>0</v>
      </c>
      <c r="C34" s="30">
        <v>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O3"/>
  <sheetViews>
    <sheetView zoomScale="80" zoomScaleNormal="80" workbookViewId="0">
      <selection activeCell="U6" sqref="U6"/>
    </sheetView>
  </sheetViews>
  <sheetFormatPr baseColWidth="10" defaultRowHeight="15" x14ac:dyDescent="0.25"/>
  <cols>
    <col min="1" max="16384" width="11.42578125" style="583"/>
  </cols>
  <sheetData>
    <row r="3" spans="2:15" ht="23.25" x14ac:dyDescent="0.35">
      <c r="B3" s="588" t="s">
        <v>482</v>
      </c>
      <c r="O3" s="588" t="s">
        <v>483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theme="5" tint="0.59999389629810485"/>
  </sheetPr>
  <dimension ref="A1:AW26"/>
  <sheetViews>
    <sheetView showGridLines="0" zoomScale="69" zoomScaleNormal="69" zoomScaleSheetLayoutView="55" workbookViewId="0">
      <selection activeCell="AF9" sqref="AF9:AF17"/>
    </sheetView>
  </sheetViews>
  <sheetFormatPr baseColWidth="10" defaultColWidth="11.42578125" defaultRowHeight="46.5" customHeight="1" x14ac:dyDescent="0.2"/>
  <cols>
    <col min="1" max="1" width="44.28515625" style="329" customWidth="1"/>
    <col min="2" max="2" width="14.42578125" style="329" customWidth="1"/>
    <col min="3" max="4" width="32.140625" style="336" customWidth="1"/>
    <col min="5" max="5" width="42.28515625" style="337" customWidth="1"/>
    <col min="6" max="6" width="34.85546875" style="45" hidden="1" customWidth="1"/>
    <col min="7" max="7" width="34.85546875" style="45" customWidth="1"/>
    <col min="8" max="8" width="28.42578125" style="329" customWidth="1"/>
    <col min="9" max="11" width="53.140625" style="329" hidden="1" customWidth="1"/>
    <col min="12" max="12" width="86.85546875" style="329" hidden="1" customWidth="1"/>
    <col min="13" max="14" width="53.140625" style="329" hidden="1" customWidth="1"/>
    <col min="15" max="15" width="55" style="329" hidden="1" customWidth="1"/>
    <col min="16" max="18" width="26" style="329" hidden="1" customWidth="1"/>
    <col min="19" max="19" width="34.140625" style="329" hidden="1" customWidth="1"/>
    <col min="20" max="21" width="53.140625" style="329" hidden="1" customWidth="1"/>
    <col min="22" max="22" width="70.7109375" style="329" customWidth="1"/>
    <col min="23" max="23" width="20.28515625" style="329" customWidth="1"/>
    <col min="24" max="24" width="45.85546875" style="329" customWidth="1"/>
    <col min="25" max="25" width="40.5703125" style="329" customWidth="1"/>
    <col min="26" max="26" width="21.140625" style="329" customWidth="1"/>
    <col min="27" max="28" width="33.7109375" style="329" customWidth="1"/>
    <col min="29" max="29" width="60.5703125" style="329" customWidth="1"/>
    <col min="30" max="32" width="33.7109375" style="329" customWidth="1"/>
    <col min="33" max="33" width="54.42578125" style="329" customWidth="1"/>
    <col min="34" max="34" width="63" style="329" customWidth="1"/>
    <col min="35" max="35" width="44.42578125" style="329" customWidth="1"/>
    <col min="36" max="36" width="88.28515625" style="111" hidden="1" customWidth="1"/>
    <col min="37" max="37" width="21" style="111" hidden="1" customWidth="1"/>
    <col min="38" max="38" width="41.7109375" style="111" hidden="1" customWidth="1"/>
    <col min="39" max="39" width="30.42578125" style="111" hidden="1" customWidth="1"/>
    <col min="40" max="40" width="17.42578125" style="111" hidden="1" customWidth="1"/>
    <col min="41" max="42" width="11.42578125" style="111" hidden="1" customWidth="1"/>
    <col min="43" max="43" width="31.140625" style="111" hidden="1" customWidth="1"/>
    <col min="44" max="44" width="29" style="111" hidden="1" customWidth="1"/>
    <col min="45" max="46" width="11.42578125" style="111" hidden="1" customWidth="1"/>
    <col min="47" max="47" width="31.42578125" style="111" hidden="1" customWidth="1"/>
    <col min="48" max="48" width="11.42578125" style="111" hidden="1" customWidth="1"/>
    <col min="49" max="49" width="38.140625" style="111" hidden="1" customWidth="1"/>
    <col min="50" max="51" width="11.42578125" style="111" customWidth="1"/>
    <col min="52" max="16384" width="11.42578125" style="111"/>
  </cols>
  <sheetData>
    <row r="1" spans="1:49" ht="42" customHeight="1" x14ac:dyDescent="0.2">
      <c r="A1" s="993" t="s">
        <v>145</v>
      </c>
      <c r="B1" s="994"/>
      <c r="C1" s="994"/>
      <c r="D1" s="994"/>
      <c r="E1" s="994"/>
      <c r="F1" s="994"/>
      <c r="G1" s="995"/>
      <c r="H1" s="55" t="s">
        <v>372</v>
      </c>
      <c r="I1" s="983" t="s">
        <v>145</v>
      </c>
      <c r="J1" s="984"/>
      <c r="K1" s="984"/>
      <c r="L1" s="984"/>
      <c r="M1" s="984"/>
      <c r="N1" s="984"/>
      <c r="O1" s="984"/>
      <c r="P1" s="984"/>
      <c r="Q1" s="984"/>
      <c r="R1" s="984"/>
      <c r="S1" s="984"/>
      <c r="T1" s="985"/>
      <c r="U1" s="298" t="s">
        <v>372</v>
      </c>
      <c r="V1" s="974"/>
      <c r="W1" s="975"/>
      <c r="X1" s="966" t="s">
        <v>145</v>
      </c>
      <c r="Y1" s="966"/>
      <c r="Z1" s="966"/>
      <c r="AA1" s="966"/>
      <c r="AB1" s="966"/>
      <c r="AC1" s="966"/>
      <c r="AD1" s="966"/>
      <c r="AE1" s="966"/>
      <c r="AF1" s="966"/>
      <c r="AG1" s="966"/>
      <c r="AH1" s="966"/>
      <c r="AI1" s="53" t="s">
        <v>144</v>
      </c>
      <c r="AJ1" s="955"/>
      <c r="AK1" s="956"/>
      <c r="AL1" s="959" t="s">
        <v>145</v>
      </c>
      <c r="AM1" s="959"/>
      <c r="AN1" s="959"/>
      <c r="AO1" s="959"/>
      <c r="AP1" s="959"/>
      <c r="AQ1" s="959"/>
      <c r="AR1" s="959"/>
      <c r="AS1" s="959"/>
      <c r="AT1" s="959"/>
      <c r="AU1" s="959"/>
      <c r="AV1" s="959"/>
      <c r="AW1" s="93" t="s">
        <v>144</v>
      </c>
    </row>
    <row r="2" spans="1:49" ht="22.5" customHeight="1" x14ac:dyDescent="0.2">
      <c r="A2" s="983"/>
      <c r="B2" s="984"/>
      <c r="C2" s="984"/>
      <c r="D2" s="984"/>
      <c r="E2" s="984"/>
      <c r="F2" s="984"/>
      <c r="G2" s="985"/>
      <c r="H2" s="52" t="s">
        <v>371</v>
      </c>
      <c r="I2" s="983"/>
      <c r="J2" s="984"/>
      <c r="K2" s="984"/>
      <c r="L2" s="984"/>
      <c r="M2" s="984"/>
      <c r="N2" s="984"/>
      <c r="O2" s="984"/>
      <c r="P2" s="984"/>
      <c r="Q2" s="984"/>
      <c r="R2" s="984"/>
      <c r="S2" s="984"/>
      <c r="T2" s="985"/>
      <c r="U2" s="52" t="s">
        <v>371</v>
      </c>
      <c r="V2" s="976"/>
      <c r="W2" s="977"/>
      <c r="X2" s="967"/>
      <c r="Y2" s="967"/>
      <c r="Z2" s="967"/>
      <c r="AA2" s="967"/>
      <c r="AB2" s="967"/>
      <c r="AC2" s="967"/>
      <c r="AD2" s="967"/>
      <c r="AE2" s="967"/>
      <c r="AF2" s="967"/>
      <c r="AG2" s="967"/>
      <c r="AH2" s="967"/>
      <c r="AI2" s="54" t="s">
        <v>189</v>
      </c>
      <c r="AJ2" s="957"/>
      <c r="AK2" s="958"/>
      <c r="AL2" s="960"/>
      <c r="AM2" s="960"/>
      <c r="AN2" s="960"/>
      <c r="AO2" s="960"/>
      <c r="AP2" s="960"/>
      <c r="AQ2" s="960"/>
      <c r="AR2" s="960"/>
      <c r="AS2" s="960"/>
      <c r="AT2" s="960"/>
      <c r="AU2" s="960"/>
      <c r="AV2" s="960"/>
      <c r="AW2" s="94" t="s">
        <v>189</v>
      </c>
    </row>
    <row r="3" spans="1:49" ht="37.5" customHeight="1" x14ac:dyDescent="0.2">
      <c r="A3" s="986"/>
      <c r="B3" s="987"/>
      <c r="C3" s="987"/>
      <c r="D3" s="987"/>
      <c r="E3" s="987"/>
      <c r="F3" s="987"/>
      <c r="G3" s="988"/>
      <c r="H3" s="52" t="s">
        <v>338</v>
      </c>
      <c r="I3" s="986"/>
      <c r="J3" s="987"/>
      <c r="K3" s="987"/>
      <c r="L3" s="987"/>
      <c r="M3" s="987"/>
      <c r="N3" s="987"/>
      <c r="O3" s="987"/>
      <c r="P3" s="987"/>
      <c r="Q3" s="987"/>
      <c r="R3" s="987"/>
      <c r="S3" s="987"/>
      <c r="T3" s="988"/>
      <c r="U3" s="52" t="s">
        <v>338</v>
      </c>
      <c r="V3" s="976"/>
      <c r="W3" s="977"/>
      <c r="X3" s="967"/>
      <c r="Y3" s="967"/>
      <c r="Z3" s="967"/>
      <c r="AA3" s="967"/>
      <c r="AB3" s="967"/>
      <c r="AC3" s="967"/>
      <c r="AD3" s="967"/>
      <c r="AE3" s="967"/>
      <c r="AF3" s="967"/>
      <c r="AG3" s="967"/>
      <c r="AH3" s="967"/>
      <c r="AI3" s="54" t="s">
        <v>190</v>
      </c>
      <c r="AJ3" s="957"/>
      <c r="AK3" s="958"/>
      <c r="AL3" s="960"/>
      <c r="AM3" s="960"/>
      <c r="AN3" s="960"/>
      <c r="AO3" s="960"/>
      <c r="AP3" s="960"/>
      <c r="AQ3" s="960"/>
      <c r="AR3" s="960"/>
      <c r="AS3" s="960"/>
      <c r="AT3" s="960"/>
      <c r="AU3" s="960"/>
      <c r="AV3" s="960"/>
      <c r="AW3" s="94" t="s">
        <v>190</v>
      </c>
    </row>
    <row r="4" spans="1:49" ht="48" customHeight="1" x14ac:dyDescent="0.2">
      <c r="A4" s="1002" t="s">
        <v>141</v>
      </c>
      <c r="B4" s="990"/>
      <c r="C4" s="990"/>
      <c r="D4" s="990"/>
      <c r="E4" s="990"/>
      <c r="F4" s="990"/>
      <c r="G4" s="990"/>
      <c r="H4" s="1003"/>
      <c r="I4" s="989" t="s">
        <v>141</v>
      </c>
      <c r="J4" s="990"/>
      <c r="K4" s="990"/>
      <c r="L4" s="990"/>
      <c r="M4" s="990"/>
      <c r="N4" s="990"/>
      <c r="O4" s="990"/>
      <c r="P4" s="990"/>
      <c r="Q4" s="990"/>
      <c r="R4" s="990"/>
      <c r="S4" s="990"/>
      <c r="T4" s="990"/>
      <c r="U4" s="990"/>
      <c r="V4" s="968" t="s">
        <v>141</v>
      </c>
      <c r="W4" s="967"/>
      <c r="X4" s="967"/>
      <c r="Y4" s="967"/>
      <c r="Z4" s="967"/>
      <c r="AA4" s="967"/>
      <c r="AB4" s="967"/>
      <c r="AC4" s="967"/>
      <c r="AD4" s="967"/>
      <c r="AE4" s="967"/>
      <c r="AF4" s="967"/>
      <c r="AG4" s="967"/>
      <c r="AH4" s="967"/>
      <c r="AI4" s="969"/>
      <c r="AJ4" s="961" t="s">
        <v>141</v>
      </c>
      <c r="AK4" s="960"/>
      <c r="AL4" s="960"/>
      <c r="AM4" s="960"/>
      <c r="AN4" s="960"/>
      <c r="AO4" s="960"/>
      <c r="AP4" s="960"/>
      <c r="AQ4" s="960"/>
      <c r="AR4" s="960"/>
      <c r="AS4" s="960"/>
      <c r="AT4" s="960"/>
      <c r="AU4" s="960"/>
      <c r="AV4" s="960"/>
      <c r="AW4" s="962"/>
    </row>
    <row r="5" spans="1:49" ht="43.5" customHeight="1" x14ac:dyDescent="0.2">
      <c r="A5" s="1004" t="s">
        <v>191</v>
      </c>
      <c r="B5" s="992"/>
      <c r="C5" s="992"/>
      <c r="D5" s="992"/>
      <c r="E5" s="1009"/>
      <c r="F5" s="1004" t="s">
        <v>494</v>
      </c>
      <c r="G5" s="992"/>
      <c r="H5" s="1005"/>
      <c r="I5" s="991" t="s">
        <v>191</v>
      </c>
      <c r="J5" s="992"/>
      <c r="K5" s="992"/>
      <c r="L5" s="992"/>
      <c r="M5" s="992"/>
      <c r="N5" s="992"/>
      <c r="O5" s="992"/>
      <c r="P5" s="992"/>
      <c r="Q5" s="992"/>
      <c r="R5" s="992"/>
      <c r="S5" s="992"/>
      <c r="T5" s="992"/>
      <c r="U5" s="299" t="s">
        <v>358</v>
      </c>
      <c r="V5" s="1006" t="s">
        <v>191</v>
      </c>
      <c r="W5" s="1007"/>
      <c r="X5" s="1007"/>
      <c r="Y5" s="1007"/>
      <c r="Z5" s="1007"/>
      <c r="AA5" s="1007"/>
      <c r="AB5" s="1007"/>
      <c r="AC5" s="1007"/>
      <c r="AD5" s="1007"/>
      <c r="AE5" s="1007"/>
      <c r="AF5" s="1007"/>
      <c r="AG5" s="1007" t="s">
        <v>368</v>
      </c>
      <c r="AH5" s="1007"/>
      <c r="AI5" s="1008"/>
      <c r="AJ5" s="963" t="s">
        <v>191</v>
      </c>
      <c r="AK5" s="964"/>
      <c r="AL5" s="964"/>
      <c r="AM5" s="964"/>
      <c r="AN5" s="964"/>
      <c r="AO5" s="964"/>
      <c r="AP5" s="964"/>
      <c r="AQ5" s="964"/>
      <c r="AR5" s="964"/>
      <c r="AS5" s="964"/>
      <c r="AT5" s="964"/>
      <c r="AU5" s="964" t="s">
        <v>368</v>
      </c>
      <c r="AV5" s="964"/>
      <c r="AW5" s="965"/>
    </row>
    <row r="6" spans="1:49" ht="43.5" customHeight="1" thickBot="1" x14ac:dyDescent="0.25">
      <c r="A6" s="981" t="s">
        <v>154</v>
      </c>
      <c r="B6" s="982"/>
      <c r="C6" s="982"/>
      <c r="D6" s="982"/>
      <c r="E6" s="982"/>
      <c r="F6" s="982"/>
      <c r="G6" s="982"/>
      <c r="H6" s="982"/>
      <c r="I6" s="982"/>
      <c r="J6" s="982"/>
      <c r="K6" s="982"/>
      <c r="L6" s="982"/>
      <c r="M6" s="982"/>
      <c r="N6" s="982"/>
      <c r="O6" s="982"/>
      <c r="P6" s="982"/>
      <c r="Q6" s="982"/>
      <c r="R6" s="982"/>
      <c r="S6" s="982"/>
      <c r="T6" s="982"/>
      <c r="U6" s="982"/>
      <c r="V6" s="970" t="s">
        <v>154</v>
      </c>
      <c r="W6" s="971"/>
      <c r="X6" s="971"/>
      <c r="Y6" s="971"/>
      <c r="Z6" s="971"/>
      <c r="AA6" s="971"/>
      <c r="AB6" s="971"/>
      <c r="AC6" s="971"/>
      <c r="AD6" s="972"/>
      <c r="AE6" s="972"/>
      <c r="AF6" s="972"/>
      <c r="AG6" s="972"/>
      <c r="AH6" s="972"/>
      <c r="AI6" s="973"/>
      <c r="AJ6" s="936" t="s">
        <v>154</v>
      </c>
      <c r="AK6" s="937"/>
      <c r="AL6" s="937"/>
      <c r="AM6" s="937"/>
      <c r="AN6" s="937"/>
      <c r="AO6" s="937"/>
      <c r="AP6" s="937"/>
      <c r="AQ6" s="937"/>
      <c r="AR6" s="938"/>
      <c r="AS6" s="938"/>
      <c r="AT6" s="938"/>
      <c r="AU6" s="938"/>
      <c r="AV6" s="938"/>
      <c r="AW6" s="939"/>
    </row>
    <row r="7" spans="1:49" s="152" customFormat="1" ht="45.75" customHeight="1" x14ac:dyDescent="0.25">
      <c r="A7" s="952" t="s">
        <v>143</v>
      </c>
      <c r="B7" s="997" t="s">
        <v>188</v>
      </c>
      <c r="C7" s="997" t="s">
        <v>142</v>
      </c>
      <c r="D7" s="997" t="s">
        <v>250</v>
      </c>
      <c r="E7" s="997" t="s">
        <v>125</v>
      </c>
      <c r="F7" s="997" t="s">
        <v>233</v>
      </c>
      <c r="G7" s="997" t="s">
        <v>364</v>
      </c>
      <c r="H7" s="1010" t="s">
        <v>365</v>
      </c>
      <c r="I7" s="952" t="s">
        <v>384</v>
      </c>
      <c r="J7" s="953"/>
      <c r="K7" s="953"/>
      <c r="L7" s="954"/>
      <c r="M7" s="978" t="s">
        <v>166</v>
      </c>
      <c r="N7" s="979"/>
      <c r="O7" s="980"/>
      <c r="P7" s="949" t="s">
        <v>167</v>
      </c>
      <c r="Q7" s="950"/>
      <c r="R7" s="950"/>
      <c r="S7" s="950"/>
      <c r="T7" s="950"/>
      <c r="U7" s="951"/>
      <c r="V7" s="999" t="s">
        <v>385</v>
      </c>
      <c r="W7" s="1000"/>
      <c r="X7" s="1000"/>
      <c r="Y7" s="1001"/>
      <c r="Z7" s="1012" t="s">
        <v>183</v>
      </c>
      <c r="AA7" s="1013"/>
      <c r="AB7" s="1014"/>
      <c r="AC7" s="1014"/>
      <c r="AD7" s="949" t="s">
        <v>184</v>
      </c>
      <c r="AE7" s="950"/>
      <c r="AF7" s="950"/>
      <c r="AG7" s="950"/>
      <c r="AH7" s="950"/>
      <c r="AI7" s="951"/>
      <c r="AJ7" s="940" t="s">
        <v>391</v>
      </c>
      <c r="AK7" s="941"/>
      <c r="AL7" s="941"/>
      <c r="AM7" s="942"/>
      <c r="AN7" s="943" t="s">
        <v>186</v>
      </c>
      <c r="AO7" s="944"/>
      <c r="AP7" s="945"/>
      <c r="AQ7" s="945"/>
      <c r="AR7" s="946" t="s">
        <v>187</v>
      </c>
      <c r="AS7" s="947"/>
      <c r="AT7" s="947"/>
      <c r="AU7" s="947"/>
      <c r="AV7" s="947"/>
      <c r="AW7" s="948"/>
    </row>
    <row r="8" spans="1:49" s="152" customFormat="1" ht="105" customHeight="1" x14ac:dyDescent="0.25">
      <c r="A8" s="996"/>
      <c r="B8" s="998"/>
      <c r="C8" s="998"/>
      <c r="D8" s="998"/>
      <c r="E8" s="998"/>
      <c r="F8" s="998"/>
      <c r="G8" s="998"/>
      <c r="H8" s="1011"/>
      <c r="I8" s="300" t="s">
        <v>161</v>
      </c>
      <c r="J8" s="301" t="s">
        <v>159</v>
      </c>
      <c r="K8" s="301" t="s">
        <v>386</v>
      </c>
      <c r="L8" s="302" t="s">
        <v>163</v>
      </c>
      <c r="M8" s="303" t="s">
        <v>164</v>
      </c>
      <c r="N8" s="304" t="s">
        <v>168</v>
      </c>
      <c r="O8" s="305" t="s">
        <v>165</v>
      </c>
      <c r="P8" s="306" t="s">
        <v>180</v>
      </c>
      <c r="Q8" s="307" t="s">
        <v>173</v>
      </c>
      <c r="R8" s="307" t="s">
        <v>169</v>
      </c>
      <c r="S8" s="307" t="s">
        <v>170</v>
      </c>
      <c r="T8" s="307" t="s">
        <v>171</v>
      </c>
      <c r="U8" s="308" t="s">
        <v>172</v>
      </c>
      <c r="V8" s="309" t="s">
        <v>161</v>
      </c>
      <c r="W8" s="310" t="s">
        <v>159</v>
      </c>
      <c r="X8" s="310" t="s">
        <v>386</v>
      </c>
      <c r="Y8" s="311" t="s">
        <v>163</v>
      </c>
      <c r="Z8" s="303" t="s">
        <v>164</v>
      </c>
      <c r="AA8" s="304" t="s">
        <v>168</v>
      </c>
      <c r="AB8" s="304" t="s">
        <v>363</v>
      </c>
      <c r="AC8" s="312" t="s">
        <v>165</v>
      </c>
      <c r="AD8" s="306" t="s">
        <v>180</v>
      </c>
      <c r="AE8" s="307" t="s">
        <v>173</v>
      </c>
      <c r="AF8" s="307" t="s">
        <v>169</v>
      </c>
      <c r="AG8" s="307" t="s">
        <v>170</v>
      </c>
      <c r="AH8" s="307" t="s">
        <v>171</v>
      </c>
      <c r="AI8" s="308" t="s">
        <v>172</v>
      </c>
      <c r="AJ8" s="153" t="s">
        <v>161</v>
      </c>
      <c r="AK8" s="154" t="s">
        <v>159</v>
      </c>
      <c r="AL8" s="154" t="s">
        <v>386</v>
      </c>
      <c r="AM8" s="155" t="s">
        <v>163</v>
      </c>
      <c r="AN8" s="156" t="s">
        <v>164</v>
      </c>
      <c r="AO8" s="157" t="s">
        <v>168</v>
      </c>
      <c r="AP8" s="157" t="s">
        <v>363</v>
      </c>
      <c r="AQ8" s="158" t="s">
        <v>165</v>
      </c>
      <c r="AR8" s="159" t="s">
        <v>180</v>
      </c>
      <c r="AS8" s="160" t="s">
        <v>173</v>
      </c>
      <c r="AT8" s="160" t="s">
        <v>169</v>
      </c>
      <c r="AU8" s="160" t="s">
        <v>170</v>
      </c>
      <c r="AV8" s="160" t="s">
        <v>171</v>
      </c>
      <c r="AW8" s="161" t="s">
        <v>172</v>
      </c>
    </row>
    <row r="9" spans="1:49" s="152" customFormat="1" ht="156.75" customHeight="1" x14ac:dyDescent="0.25">
      <c r="A9" s="933" t="s">
        <v>392</v>
      </c>
      <c r="B9" s="539">
        <v>1</v>
      </c>
      <c r="C9" s="549" t="s">
        <v>412</v>
      </c>
      <c r="D9" s="550" t="s">
        <v>411</v>
      </c>
      <c r="E9" s="551" t="s">
        <v>340</v>
      </c>
      <c r="F9" s="549" t="s">
        <v>337</v>
      </c>
      <c r="G9" s="552">
        <v>44929</v>
      </c>
      <c r="H9" s="558">
        <v>44943</v>
      </c>
      <c r="I9" s="596" t="s">
        <v>501</v>
      </c>
      <c r="J9" s="526">
        <v>1</v>
      </c>
      <c r="K9" s="531" t="s">
        <v>495</v>
      </c>
      <c r="L9" s="70" t="s">
        <v>263</v>
      </c>
      <c r="M9" s="722">
        <v>45050</v>
      </c>
      <c r="N9" s="539" t="s">
        <v>175</v>
      </c>
      <c r="O9" s="554" t="s">
        <v>733</v>
      </c>
      <c r="P9" s="779">
        <v>45055</v>
      </c>
      <c r="Q9" s="539" t="s">
        <v>753</v>
      </c>
      <c r="R9" s="782">
        <v>1</v>
      </c>
      <c r="S9" s="539" t="s">
        <v>752</v>
      </c>
      <c r="T9" s="539" t="s">
        <v>754</v>
      </c>
      <c r="U9" s="540" t="s">
        <v>175</v>
      </c>
      <c r="V9" s="818" t="s">
        <v>871</v>
      </c>
      <c r="W9" s="817">
        <v>1</v>
      </c>
      <c r="X9" s="539" t="s">
        <v>263</v>
      </c>
      <c r="Y9" s="539" t="s">
        <v>263</v>
      </c>
      <c r="Z9" s="779">
        <v>45170</v>
      </c>
      <c r="AA9" s="540" t="s">
        <v>175</v>
      </c>
      <c r="AB9" s="286">
        <v>1</v>
      </c>
      <c r="AC9" s="819" t="s">
        <v>872</v>
      </c>
      <c r="AD9" s="61" t="s">
        <v>1155</v>
      </c>
      <c r="AE9" s="59" t="s">
        <v>263</v>
      </c>
      <c r="AF9" s="66">
        <v>1</v>
      </c>
      <c r="AG9" s="59" t="s">
        <v>1156</v>
      </c>
      <c r="AH9" s="59" t="s">
        <v>263</v>
      </c>
      <c r="AI9" s="60" t="s">
        <v>175</v>
      </c>
      <c r="AJ9" s="541"/>
      <c r="AK9" s="542"/>
      <c r="AL9" s="542"/>
      <c r="AM9" s="543"/>
      <c r="AN9" s="541"/>
      <c r="AO9" s="542"/>
      <c r="AP9" s="544"/>
      <c r="AQ9" s="544"/>
      <c r="AR9" s="541"/>
      <c r="AS9" s="542"/>
      <c r="AT9" s="542"/>
      <c r="AU9" s="542"/>
      <c r="AV9" s="542"/>
      <c r="AW9" s="543"/>
    </row>
    <row r="10" spans="1:49" s="152" customFormat="1" ht="195" customHeight="1" x14ac:dyDescent="0.25">
      <c r="A10" s="934"/>
      <c r="B10" s="313">
        <v>2</v>
      </c>
      <c r="C10" s="553" t="s">
        <v>413</v>
      </c>
      <c r="D10" s="553" t="s">
        <v>414</v>
      </c>
      <c r="E10" s="531" t="s">
        <v>337</v>
      </c>
      <c r="F10" s="531" t="s">
        <v>340</v>
      </c>
      <c r="G10" s="552">
        <v>44929</v>
      </c>
      <c r="H10" s="558">
        <v>44945</v>
      </c>
      <c r="I10" s="596" t="s">
        <v>502</v>
      </c>
      <c r="J10" s="526">
        <v>1</v>
      </c>
      <c r="K10" s="531" t="s">
        <v>496</v>
      </c>
      <c r="L10" s="70" t="s">
        <v>263</v>
      </c>
      <c r="M10" s="722">
        <v>45050</v>
      </c>
      <c r="N10" s="539" t="s">
        <v>175</v>
      </c>
      <c r="O10" s="554" t="s">
        <v>1034</v>
      </c>
      <c r="P10" s="779">
        <v>45055</v>
      </c>
      <c r="Q10" s="539" t="s">
        <v>753</v>
      </c>
      <c r="R10" s="782">
        <v>1</v>
      </c>
      <c r="S10" s="539" t="s">
        <v>752</v>
      </c>
      <c r="T10" s="539" t="s">
        <v>754</v>
      </c>
      <c r="U10" s="540" t="s">
        <v>175</v>
      </c>
      <c r="V10" s="818" t="s">
        <v>1035</v>
      </c>
      <c r="W10" s="817">
        <v>1</v>
      </c>
      <c r="X10" s="539" t="s">
        <v>263</v>
      </c>
      <c r="Y10" s="539" t="s">
        <v>263</v>
      </c>
      <c r="Z10" s="779">
        <v>45170</v>
      </c>
      <c r="AA10" s="540" t="s">
        <v>175</v>
      </c>
      <c r="AB10" s="286">
        <v>1</v>
      </c>
      <c r="AC10" s="819" t="s">
        <v>872</v>
      </c>
      <c r="AD10" s="61" t="s">
        <v>1157</v>
      </c>
      <c r="AE10" s="59" t="s">
        <v>263</v>
      </c>
      <c r="AF10" s="66">
        <v>1</v>
      </c>
      <c r="AG10" s="59" t="s">
        <v>1156</v>
      </c>
      <c r="AH10" s="59" t="s">
        <v>263</v>
      </c>
      <c r="AI10" s="60" t="s">
        <v>175</v>
      </c>
      <c r="AJ10" s="88"/>
      <c r="AK10" s="56"/>
      <c r="AL10" s="85"/>
      <c r="AM10" s="87"/>
      <c r="AN10" s="84"/>
      <c r="AO10" s="59"/>
      <c r="AP10" s="86"/>
      <c r="AQ10" s="97"/>
      <c r="AR10" s="61"/>
      <c r="AS10" s="59"/>
      <c r="AT10" s="66"/>
      <c r="AU10" s="59"/>
      <c r="AV10" s="59"/>
      <c r="AW10" s="60"/>
    </row>
    <row r="11" spans="1:49" s="152" customFormat="1" ht="195" customHeight="1" x14ac:dyDescent="0.25">
      <c r="A11" s="935"/>
      <c r="B11" s="313">
        <v>3</v>
      </c>
      <c r="C11" s="553" t="s">
        <v>208</v>
      </c>
      <c r="D11" s="553" t="s">
        <v>503</v>
      </c>
      <c r="E11" s="553" t="s">
        <v>454</v>
      </c>
      <c r="F11" s="531" t="s">
        <v>263</v>
      </c>
      <c r="G11" s="552">
        <v>44941</v>
      </c>
      <c r="H11" s="552">
        <v>44957</v>
      </c>
      <c r="I11" s="545" t="s">
        <v>698</v>
      </c>
      <c r="J11" s="66">
        <v>1</v>
      </c>
      <c r="K11" s="69" t="s">
        <v>699</v>
      </c>
      <c r="L11" s="70" t="s">
        <v>263</v>
      </c>
      <c r="M11" s="722">
        <v>45051</v>
      </c>
      <c r="N11" s="539" t="s">
        <v>175</v>
      </c>
      <c r="O11" s="554" t="s">
        <v>734</v>
      </c>
      <c r="P11" s="779">
        <v>45055</v>
      </c>
      <c r="Q11" s="539" t="s">
        <v>753</v>
      </c>
      <c r="R11" s="782">
        <v>1</v>
      </c>
      <c r="S11" s="539" t="s">
        <v>756</v>
      </c>
      <c r="T11" s="539" t="s">
        <v>755</v>
      </c>
      <c r="U11" s="540" t="s">
        <v>175</v>
      </c>
      <c r="V11" s="818" t="s">
        <v>1035</v>
      </c>
      <c r="W11" s="817">
        <v>1</v>
      </c>
      <c r="X11" s="539" t="s">
        <v>263</v>
      </c>
      <c r="Y11" s="539" t="s">
        <v>263</v>
      </c>
      <c r="Z11" s="779">
        <v>45170</v>
      </c>
      <c r="AA11" s="540" t="s">
        <v>175</v>
      </c>
      <c r="AB11" s="286">
        <v>1</v>
      </c>
      <c r="AC11" s="819" t="s">
        <v>872</v>
      </c>
      <c r="AD11" s="61" t="s">
        <v>1157</v>
      </c>
      <c r="AE11" s="59" t="s">
        <v>263</v>
      </c>
      <c r="AF11" s="66">
        <v>1</v>
      </c>
      <c r="AG11" s="59" t="s">
        <v>1156</v>
      </c>
      <c r="AH11" s="59" t="s">
        <v>263</v>
      </c>
      <c r="AI11" s="60" t="s">
        <v>175</v>
      </c>
      <c r="AJ11" s="88"/>
      <c r="AK11" s="56"/>
      <c r="AL11" s="85"/>
      <c r="AM11" s="87"/>
      <c r="AN11" s="84"/>
      <c r="AO11" s="59"/>
      <c r="AP11" s="86"/>
      <c r="AQ11" s="97"/>
      <c r="AR11" s="61"/>
      <c r="AS11" s="59"/>
      <c r="AT11" s="66"/>
      <c r="AU11" s="59"/>
      <c r="AV11" s="59"/>
      <c r="AW11" s="60"/>
    </row>
    <row r="12" spans="1:49" ht="195" customHeight="1" x14ac:dyDescent="0.2">
      <c r="A12" s="933" t="s">
        <v>262</v>
      </c>
      <c r="B12" s="539">
        <v>4</v>
      </c>
      <c r="C12" s="318" t="s">
        <v>415</v>
      </c>
      <c r="D12" s="553" t="s">
        <v>406</v>
      </c>
      <c r="E12" s="531" t="s">
        <v>337</v>
      </c>
      <c r="F12" s="531" t="s">
        <v>340</v>
      </c>
      <c r="G12" s="552">
        <v>44929</v>
      </c>
      <c r="H12" s="558">
        <v>45016</v>
      </c>
      <c r="I12" s="66" t="s">
        <v>504</v>
      </c>
      <c r="J12" s="66">
        <v>1</v>
      </c>
      <c r="K12" s="531" t="s">
        <v>497</v>
      </c>
      <c r="L12" s="70" t="s">
        <v>505</v>
      </c>
      <c r="M12" s="722">
        <v>45050</v>
      </c>
      <c r="N12" s="539" t="s">
        <v>175</v>
      </c>
      <c r="O12" s="554" t="s">
        <v>1036</v>
      </c>
      <c r="P12" s="779">
        <v>45055</v>
      </c>
      <c r="Q12" s="539" t="s">
        <v>753</v>
      </c>
      <c r="R12" s="782">
        <v>1</v>
      </c>
      <c r="S12" s="539" t="s">
        <v>756</v>
      </c>
      <c r="T12" s="539" t="s">
        <v>1037</v>
      </c>
      <c r="U12" s="540" t="s">
        <v>175</v>
      </c>
      <c r="V12" s="818" t="s">
        <v>1035</v>
      </c>
      <c r="W12" s="817">
        <v>1</v>
      </c>
      <c r="X12" s="539" t="s">
        <v>263</v>
      </c>
      <c r="Y12" s="539" t="s">
        <v>263</v>
      </c>
      <c r="Z12" s="779">
        <v>45170</v>
      </c>
      <c r="AA12" s="540" t="s">
        <v>175</v>
      </c>
      <c r="AB12" s="286">
        <v>1</v>
      </c>
      <c r="AC12" s="819" t="s">
        <v>872</v>
      </c>
      <c r="AD12" s="61" t="s">
        <v>1157</v>
      </c>
      <c r="AE12" s="59" t="s">
        <v>263</v>
      </c>
      <c r="AF12" s="66">
        <v>1</v>
      </c>
      <c r="AG12" s="59" t="s">
        <v>1156</v>
      </c>
      <c r="AH12" s="59" t="s">
        <v>263</v>
      </c>
      <c r="AI12" s="60" t="s">
        <v>175</v>
      </c>
      <c r="AJ12" s="88"/>
      <c r="AK12" s="56"/>
      <c r="AL12" s="85"/>
      <c r="AM12" s="87"/>
      <c r="AN12" s="84"/>
      <c r="AO12" s="59"/>
      <c r="AP12" s="86"/>
      <c r="AQ12" s="97"/>
      <c r="AR12" s="61"/>
      <c r="AS12" s="59"/>
      <c r="AT12" s="66"/>
      <c r="AU12" s="59"/>
      <c r="AV12" s="59"/>
      <c r="AW12" s="60"/>
    </row>
    <row r="13" spans="1:49" ht="195" customHeight="1" x14ac:dyDescent="0.2">
      <c r="A13" s="934"/>
      <c r="B13" s="313">
        <v>5</v>
      </c>
      <c r="C13" s="553" t="s">
        <v>417</v>
      </c>
      <c r="D13" s="553" t="s">
        <v>419</v>
      </c>
      <c r="E13" s="531" t="s">
        <v>288</v>
      </c>
      <c r="F13" s="531" t="s">
        <v>337</v>
      </c>
      <c r="G13" s="552">
        <v>44942</v>
      </c>
      <c r="H13" s="557">
        <v>44956</v>
      </c>
      <c r="I13" s="67" t="s">
        <v>510</v>
      </c>
      <c r="J13" s="66">
        <v>1</v>
      </c>
      <c r="K13" s="531" t="s">
        <v>511</v>
      </c>
      <c r="L13" s="70" t="s">
        <v>263</v>
      </c>
      <c r="M13" s="722">
        <v>45050</v>
      </c>
      <c r="N13" s="539" t="s">
        <v>175</v>
      </c>
      <c r="O13" s="554" t="s">
        <v>1038</v>
      </c>
      <c r="P13" s="779">
        <v>45055</v>
      </c>
      <c r="Q13" s="539" t="s">
        <v>753</v>
      </c>
      <c r="R13" s="782">
        <v>1</v>
      </c>
      <c r="S13" s="781" t="s">
        <v>757</v>
      </c>
      <c r="T13" s="780" t="s">
        <v>1039</v>
      </c>
      <c r="U13" s="540" t="s">
        <v>175</v>
      </c>
      <c r="V13" s="818" t="s">
        <v>1035</v>
      </c>
      <c r="W13" s="817">
        <v>1</v>
      </c>
      <c r="X13" s="539" t="s">
        <v>263</v>
      </c>
      <c r="Y13" s="539" t="s">
        <v>263</v>
      </c>
      <c r="Z13" s="779">
        <v>45170</v>
      </c>
      <c r="AA13" s="540" t="s">
        <v>175</v>
      </c>
      <c r="AB13" s="286">
        <v>1</v>
      </c>
      <c r="AC13" s="819" t="s">
        <v>872</v>
      </c>
      <c r="AD13" s="61" t="s">
        <v>1157</v>
      </c>
      <c r="AE13" s="59" t="s">
        <v>263</v>
      </c>
      <c r="AF13" s="66">
        <v>1</v>
      </c>
      <c r="AG13" s="59" t="s">
        <v>1156</v>
      </c>
      <c r="AH13" s="59" t="s">
        <v>263</v>
      </c>
      <c r="AI13" s="60" t="s">
        <v>175</v>
      </c>
      <c r="AJ13" s="88"/>
      <c r="AK13" s="56"/>
      <c r="AL13" s="85"/>
      <c r="AM13" s="87"/>
      <c r="AN13" s="84"/>
      <c r="AO13" s="59"/>
      <c r="AP13" s="86"/>
      <c r="AQ13" s="97"/>
      <c r="AR13" s="61"/>
      <c r="AS13" s="59"/>
      <c r="AT13" s="66"/>
      <c r="AU13" s="59"/>
      <c r="AV13" s="59"/>
      <c r="AW13" s="60"/>
    </row>
    <row r="14" spans="1:49" ht="195" customHeight="1" x14ac:dyDescent="0.2">
      <c r="A14" s="934"/>
      <c r="B14" s="313">
        <v>6</v>
      </c>
      <c r="C14" s="553" t="s">
        <v>393</v>
      </c>
      <c r="D14" s="553" t="s">
        <v>416</v>
      </c>
      <c r="E14" s="531" t="s">
        <v>337</v>
      </c>
      <c r="F14" s="555" t="s">
        <v>263</v>
      </c>
      <c r="G14" s="556">
        <v>44952</v>
      </c>
      <c r="H14" s="558">
        <v>44956</v>
      </c>
      <c r="I14" s="68" t="s">
        <v>506</v>
      </c>
      <c r="J14" s="66">
        <v>1</v>
      </c>
      <c r="K14" s="69" t="s">
        <v>499</v>
      </c>
      <c r="L14" s="70" t="s">
        <v>507</v>
      </c>
      <c r="M14" s="722">
        <v>45050</v>
      </c>
      <c r="N14" s="539" t="s">
        <v>175</v>
      </c>
      <c r="O14" s="554" t="s">
        <v>1040</v>
      </c>
      <c r="P14" s="779">
        <v>45055</v>
      </c>
      <c r="Q14" s="539" t="s">
        <v>753</v>
      </c>
      <c r="R14" s="782">
        <v>1</v>
      </c>
      <c r="S14" s="539" t="s">
        <v>756</v>
      </c>
      <c r="T14" s="780" t="s">
        <v>1041</v>
      </c>
      <c r="U14" s="540" t="s">
        <v>175</v>
      </c>
      <c r="V14" s="818" t="s">
        <v>1035</v>
      </c>
      <c r="W14" s="817">
        <v>1</v>
      </c>
      <c r="X14" s="539" t="s">
        <v>263</v>
      </c>
      <c r="Y14" s="539" t="s">
        <v>263</v>
      </c>
      <c r="Z14" s="779">
        <v>45170</v>
      </c>
      <c r="AA14" s="540" t="s">
        <v>175</v>
      </c>
      <c r="AB14" s="286">
        <v>1</v>
      </c>
      <c r="AC14" s="819" t="s">
        <v>872</v>
      </c>
      <c r="AD14" s="61" t="s">
        <v>1157</v>
      </c>
      <c r="AE14" s="59" t="s">
        <v>263</v>
      </c>
      <c r="AF14" s="66">
        <v>1</v>
      </c>
      <c r="AG14" s="59" t="s">
        <v>1156</v>
      </c>
      <c r="AH14" s="59" t="s">
        <v>263</v>
      </c>
      <c r="AI14" s="60" t="s">
        <v>175</v>
      </c>
      <c r="AJ14" s="88"/>
      <c r="AK14" s="56"/>
      <c r="AL14" s="85"/>
      <c r="AM14" s="87"/>
      <c r="AN14" s="84"/>
      <c r="AO14" s="59"/>
      <c r="AP14" s="86"/>
      <c r="AQ14" s="97"/>
      <c r="AR14" s="61"/>
      <c r="AS14" s="59"/>
      <c r="AT14" s="66"/>
      <c r="AU14" s="59"/>
      <c r="AV14" s="59"/>
      <c r="AW14" s="60"/>
    </row>
    <row r="15" spans="1:49" ht="195" customHeight="1" x14ac:dyDescent="0.2">
      <c r="A15" s="934"/>
      <c r="B15" s="539">
        <v>7</v>
      </c>
      <c r="C15" s="553" t="s">
        <v>420</v>
      </c>
      <c r="D15" s="553" t="s">
        <v>418</v>
      </c>
      <c r="E15" s="328" t="s">
        <v>288</v>
      </c>
      <c r="F15" s="531" t="s">
        <v>337</v>
      </c>
      <c r="G15" s="552">
        <v>44956</v>
      </c>
      <c r="H15" s="557">
        <v>44957</v>
      </c>
      <c r="I15" s="68" t="s">
        <v>509</v>
      </c>
      <c r="J15" s="66">
        <v>1</v>
      </c>
      <c r="K15" s="69" t="s">
        <v>498</v>
      </c>
      <c r="L15" s="70" t="s">
        <v>500</v>
      </c>
      <c r="M15" s="722">
        <v>45050</v>
      </c>
      <c r="N15" s="539" t="s">
        <v>175</v>
      </c>
      <c r="O15" s="554" t="s">
        <v>1042</v>
      </c>
      <c r="P15" s="779">
        <v>45055</v>
      </c>
      <c r="Q15" s="539" t="s">
        <v>753</v>
      </c>
      <c r="R15" s="782">
        <v>1</v>
      </c>
      <c r="S15" s="539" t="s">
        <v>756</v>
      </c>
      <c r="T15" s="780" t="s">
        <v>758</v>
      </c>
      <c r="U15" s="540" t="s">
        <v>175</v>
      </c>
      <c r="V15" s="818" t="s">
        <v>1035</v>
      </c>
      <c r="W15" s="817">
        <v>1</v>
      </c>
      <c r="X15" s="539" t="s">
        <v>263</v>
      </c>
      <c r="Y15" s="539" t="s">
        <v>263</v>
      </c>
      <c r="Z15" s="779">
        <v>45170</v>
      </c>
      <c r="AA15" s="540" t="s">
        <v>175</v>
      </c>
      <c r="AB15" s="286">
        <v>1</v>
      </c>
      <c r="AC15" s="819" t="s">
        <v>872</v>
      </c>
      <c r="AD15" s="61" t="s">
        <v>1157</v>
      </c>
      <c r="AE15" s="59" t="s">
        <v>263</v>
      </c>
      <c r="AF15" s="66">
        <v>1</v>
      </c>
      <c r="AG15" s="59" t="s">
        <v>1156</v>
      </c>
      <c r="AH15" s="59" t="s">
        <v>263</v>
      </c>
      <c r="AI15" s="60" t="s">
        <v>175</v>
      </c>
      <c r="AJ15" s="88"/>
      <c r="AK15" s="56"/>
      <c r="AL15" s="85"/>
      <c r="AM15" s="87"/>
      <c r="AN15" s="84"/>
      <c r="AO15" s="59"/>
      <c r="AP15" s="86"/>
      <c r="AQ15" s="97"/>
      <c r="AR15" s="61"/>
      <c r="AS15" s="59"/>
      <c r="AT15" s="66"/>
      <c r="AU15" s="59"/>
      <c r="AV15" s="59"/>
      <c r="AW15" s="60"/>
    </row>
    <row r="16" spans="1:49" s="152" customFormat="1" ht="195" customHeight="1" x14ac:dyDescent="0.25">
      <c r="A16" s="538" t="s">
        <v>229</v>
      </c>
      <c r="B16" s="313">
        <v>8</v>
      </c>
      <c r="C16" s="318" t="s">
        <v>284</v>
      </c>
      <c r="D16" s="553" t="s">
        <v>264</v>
      </c>
      <c r="E16" s="531" t="s">
        <v>337</v>
      </c>
      <c r="F16" s="555" t="s">
        <v>263</v>
      </c>
      <c r="G16" s="556">
        <v>44929</v>
      </c>
      <c r="H16" s="558">
        <v>45169</v>
      </c>
      <c r="I16" s="73" t="s">
        <v>1043</v>
      </c>
      <c r="J16" s="66">
        <v>0.1</v>
      </c>
      <c r="K16" s="69" t="s">
        <v>508</v>
      </c>
      <c r="L16" s="70" t="s">
        <v>1044</v>
      </c>
      <c r="M16" s="722">
        <v>45050</v>
      </c>
      <c r="N16" s="604" t="s">
        <v>174</v>
      </c>
      <c r="O16" s="70" t="s">
        <v>1045</v>
      </c>
      <c r="P16" s="779">
        <v>45055</v>
      </c>
      <c r="Q16" s="539" t="s">
        <v>753</v>
      </c>
      <c r="R16" s="782">
        <v>0.1</v>
      </c>
      <c r="S16" s="781" t="s">
        <v>1046</v>
      </c>
      <c r="T16" s="799" t="s">
        <v>1047</v>
      </c>
      <c r="U16" s="800" t="s">
        <v>839</v>
      </c>
      <c r="V16" s="73" t="s">
        <v>1048</v>
      </c>
      <c r="W16" s="817">
        <v>1</v>
      </c>
      <c r="X16" s="69" t="s">
        <v>1049</v>
      </c>
      <c r="Y16" s="316" t="s">
        <v>1050</v>
      </c>
      <c r="Z16" s="779">
        <v>45170</v>
      </c>
      <c r="AA16" s="540" t="s">
        <v>175</v>
      </c>
      <c r="AB16" s="286">
        <v>1</v>
      </c>
      <c r="AC16" s="819" t="s">
        <v>1051</v>
      </c>
      <c r="AD16" s="61" t="s">
        <v>1157</v>
      </c>
      <c r="AE16" s="320" t="s">
        <v>753</v>
      </c>
      <c r="AF16" s="66">
        <v>1</v>
      </c>
      <c r="AG16" s="69" t="s">
        <v>1158</v>
      </c>
      <c r="AH16" s="69" t="s">
        <v>1159</v>
      </c>
      <c r="AI16" s="60" t="s">
        <v>175</v>
      </c>
      <c r="AJ16" s="61"/>
      <c r="AK16" s="56"/>
      <c r="AL16" s="59"/>
      <c r="AM16" s="87"/>
      <c r="AN16" s="84"/>
      <c r="AO16" s="59"/>
      <c r="AP16" s="117"/>
      <c r="AQ16" s="97"/>
      <c r="AR16" s="61"/>
      <c r="AS16" s="139"/>
      <c r="AT16" s="66"/>
      <c r="AU16" s="59"/>
      <c r="AV16" s="59"/>
      <c r="AW16" s="60"/>
    </row>
    <row r="17" spans="1:49" ht="195" customHeight="1" x14ac:dyDescent="0.2">
      <c r="A17" s="548" t="s">
        <v>261</v>
      </c>
      <c r="B17" s="313">
        <v>9</v>
      </c>
      <c r="C17" s="450" t="s">
        <v>455</v>
      </c>
      <c r="D17" s="36" t="s">
        <v>456</v>
      </c>
      <c r="E17" s="36" t="s">
        <v>454</v>
      </c>
      <c r="F17" s="36" t="s">
        <v>263</v>
      </c>
      <c r="G17" s="546" t="s">
        <v>457</v>
      </c>
      <c r="H17" s="803" t="s">
        <v>458</v>
      </c>
      <c r="I17" s="67" t="s">
        <v>700</v>
      </c>
      <c r="J17" s="75">
        <v>0.33</v>
      </c>
      <c r="K17" s="76" t="s">
        <v>701</v>
      </c>
      <c r="L17" s="70" t="s">
        <v>263</v>
      </c>
      <c r="M17" s="722">
        <v>45051</v>
      </c>
      <c r="N17" s="604" t="s">
        <v>174</v>
      </c>
      <c r="O17" s="77" t="s">
        <v>740</v>
      </c>
      <c r="P17" s="779">
        <v>45055</v>
      </c>
      <c r="Q17" s="539" t="s">
        <v>753</v>
      </c>
      <c r="R17" s="782">
        <v>0.33</v>
      </c>
      <c r="S17" s="781" t="s">
        <v>759</v>
      </c>
      <c r="T17" s="780" t="s">
        <v>846</v>
      </c>
      <c r="U17" s="540" t="s">
        <v>175</v>
      </c>
      <c r="V17" s="820" t="s">
        <v>873</v>
      </c>
      <c r="W17" s="821">
        <v>0.66</v>
      </c>
      <c r="X17" s="822" t="s">
        <v>874</v>
      </c>
      <c r="Y17" s="539" t="s">
        <v>263</v>
      </c>
      <c r="Z17" s="779">
        <v>45170</v>
      </c>
      <c r="AA17" s="823" t="s">
        <v>174</v>
      </c>
      <c r="AB17" s="825">
        <v>0.66</v>
      </c>
      <c r="AC17" s="824" t="s">
        <v>1052</v>
      </c>
      <c r="AD17" s="61" t="s">
        <v>1157</v>
      </c>
      <c r="AE17" s="320" t="s">
        <v>753</v>
      </c>
      <c r="AF17" s="66">
        <v>0.66</v>
      </c>
      <c r="AG17" s="76" t="s">
        <v>1160</v>
      </c>
      <c r="AH17" s="69" t="s">
        <v>1161</v>
      </c>
      <c r="AI17" s="540" t="s">
        <v>769</v>
      </c>
      <c r="AJ17" s="67"/>
      <c r="AK17" s="89"/>
      <c r="AL17" s="91"/>
      <c r="AM17" s="92"/>
      <c r="AN17" s="84"/>
      <c r="AO17" s="59"/>
      <c r="AP17" s="117"/>
      <c r="AQ17" s="118"/>
      <c r="AR17" s="61"/>
      <c r="AS17" s="139"/>
      <c r="AT17" s="56"/>
      <c r="AU17" s="90"/>
      <c r="AV17" s="59"/>
      <c r="AW17" s="60"/>
    </row>
    <row r="18" spans="1:49" s="152" customFormat="1" ht="213" customHeight="1" x14ac:dyDescent="0.2">
      <c r="A18" s="322"/>
      <c r="B18" s="322"/>
      <c r="C18" s="323"/>
      <c r="D18" s="323"/>
      <c r="E18" s="321"/>
      <c r="F18" s="45"/>
      <c r="G18" s="45"/>
      <c r="H18" s="324"/>
      <c r="I18" s="324"/>
      <c r="J18" s="324"/>
      <c r="K18" s="324"/>
      <c r="L18" s="324"/>
      <c r="M18" s="324"/>
      <c r="N18" s="324"/>
      <c r="O18" s="324"/>
      <c r="P18" s="324"/>
      <c r="Q18" s="324"/>
      <c r="R18" s="324"/>
      <c r="S18" s="324"/>
      <c r="T18" s="324"/>
      <c r="U18" s="324"/>
      <c r="V18" s="325"/>
      <c r="W18" s="325"/>
      <c r="X18" s="325"/>
      <c r="Y18" s="325"/>
      <c r="Z18" s="325"/>
      <c r="AA18" s="325"/>
      <c r="AB18" s="325"/>
      <c r="AC18" s="325"/>
      <c r="AD18" s="325"/>
      <c r="AE18" s="325"/>
      <c r="AF18" s="325"/>
      <c r="AG18" s="325"/>
      <c r="AH18" s="325"/>
      <c r="AI18" s="325"/>
    </row>
    <row r="19" spans="1:49" ht="273" customHeight="1" x14ac:dyDescent="0.2">
      <c r="A19" s="326"/>
      <c r="B19" s="326"/>
      <c r="C19" s="327"/>
      <c r="D19" s="327"/>
      <c r="E19" s="328"/>
      <c r="H19" s="324"/>
      <c r="I19" s="324"/>
      <c r="J19" s="324"/>
      <c r="K19" s="324"/>
      <c r="L19" s="324"/>
      <c r="M19" s="324"/>
      <c r="N19" s="324"/>
      <c r="O19" s="324"/>
      <c r="P19" s="324"/>
      <c r="Q19" s="324"/>
      <c r="R19" s="324"/>
      <c r="S19" s="324"/>
      <c r="T19" s="324"/>
      <c r="U19" s="324"/>
    </row>
    <row r="20" spans="1:49" ht="46.5" customHeight="1" x14ac:dyDescent="0.2">
      <c r="A20" s="330"/>
      <c r="B20" s="326"/>
      <c r="C20" s="331"/>
      <c r="D20" s="327"/>
      <c r="E20" s="328"/>
      <c r="H20" s="328"/>
      <c r="I20" s="328"/>
      <c r="J20" s="328"/>
      <c r="K20" s="328"/>
      <c r="L20" s="328"/>
      <c r="M20" s="328"/>
      <c r="N20" s="328"/>
      <c r="O20" s="328"/>
      <c r="P20" s="328"/>
      <c r="Q20" s="328"/>
      <c r="R20" s="328"/>
      <c r="S20" s="328"/>
      <c r="T20" s="328"/>
      <c r="U20" s="328"/>
    </row>
    <row r="21" spans="1:49" ht="46.5" customHeight="1" x14ac:dyDescent="0.2">
      <c r="A21" s="330"/>
      <c r="B21" s="326"/>
      <c r="C21" s="331"/>
      <c r="D21" s="327"/>
      <c r="E21" s="328"/>
      <c r="H21" s="328"/>
      <c r="I21" s="328"/>
      <c r="J21" s="328"/>
      <c r="K21" s="328"/>
      <c r="L21" s="328"/>
      <c r="M21" s="328"/>
      <c r="N21" s="328"/>
      <c r="O21" s="328"/>
      <c r="P21" s="328"/>
      <c r="Q21" s="328"/>
      <c r="R21" s="328"/>
      <c r="S21" s="328"/>
      <c r="T21" s="328"/>
      <c r="U21" s="328"/>
    </row>
    <row r="22" spans="1:49" ht="46.5" customHeight="1" x14ac:dyDescent="0.2">
      <c r="A22" s="330"/>
      <c r="B22" s="322"/>
      <c r="C22" s="332"/>
      <c r="D22" s="332"/>
      <c r="E22" s="321"/>
      <c r="H22" s="321"/>
      <c r="I22" s="321"/>
      <c r="J22" s="321"/>
      <c r="K22" s="321"/>
      <c r="L22" s="321"/>
      <c r="M22" s="321"/>
      <c r="N22" s="321"/>
      <c r="O22" s="321"/>
      <c r="P22" s="321"/>
      <c r="Q22" s="321"/>
      <c r="R22" s="321"/>
      <c r="S22" s="321"/>
      <c r="T22" s="321"/>
      <c r="U22" s="321"/>
    </row>
    <row r="23" spans="1:49" ht="46.5" customHeight="1" x14ac:dyDescent="0.2">
      <c r="A23" s="330"/>
      <c r="B23" s="322"/>
      <c r="C23" s="331"/>
      <c r="D23" s="331"/>
      <c r="E23" s="321"/>
      <c r="H23" s="328"/>
      <c r="I23" s="328"/>
      <c r="J23" s="328"/>
      <c r="K23" s="328"/>
      <c r="L23" s="328"/>
      <c r="M23" s="328"/>
      <c r="N23" s="328"/>
      <c r="O23" s="328"/>
      <c r="P23" s="328"/>
      <c r="Q23" s="328"/>
      <c r="R23" s="328"/>
      <c r="S23" s="328"/>
      <c r="T23" s="328"/>
      <c r="U23" s="328"/>
    </row>
    <row r="24" spans="1:49" ht="46.5" customHeight="1" x14ac:dyDescent="0.2">
      <c r="A24" s="45"/>
      <c r="B24" s="322"/>
      <c r="C24" s="331"/>
      <c r="D24" s="331"/>
      <c r="E24" s="321"/>
      <c r="H24" s="328"/>
      <c r="I24" s="328"/>
      <c r="J24" s="328"/>
      <c r="K24" s="328"/>
      <c r="L24" s="328"/>
      <c r="M24" s="328"/>
      <c r="N24" s="328"/>
      <c r="O24" s="328"/>
      <c r="P24" s="328"/>
      <c r="Q24" s="328"/>
      <c r="R24" s="328"/>
      <c r="S24" s="328"/>
      <c r="T24" s="328"/>
      <c r="U24" s="328"/>
    </row>
    <row r="25" spans="1:49" ht="46.5" customHeight="1" x14ac:dyDescent="0.2">
      <c r="A25" s="322"/>
      <c r="B25" s="322"/>
      <c r="C25" s="332"/>
      <c r="D25" s="332"/>
      <c r="E25" s="321"/>
      <c r="H25" s="321"/>
      <c r="I25" s="321"/>
      <c r="J25" s="321"/>
      <c r="K25" s="321"/>
      <c r="L25" s="321"/>
      <c r="M25" s="321"/>
      <c r="N25" s="321"/>
      <c r="O25" s="321"/>
      <c r="P25" s="321"/>
      <c r="Q25" s="321"/>
      <c r="R25" s="321"/>
      <c r="S25" s="321"/>
      <c r="T25" s="321"/>
      <c r="U25" s="321"/>
    </row>
    <row r="26" spans="1:49" ht="46.5" customHeight="1" x14ac:dyDescent="0.2">
      <c r="C26" s="333"/>
      <c r="D26" s="333"/>
      <c r="E26" s="334"/>
      <c r="H26" s="335"/>
      <c r="I26" s="335"/>
      <c r="J26" s="335"/>
      <c r="K26" s="335"/>
      <c r="L26" s="335"/>
      <c r="M26" s="335"/>
      <c r="N26" s="335"/>
      <c r="O26" s="335"/>
      <c r="P26" s="335"/>
      <c r="Q26" s="335"/>
      <c r="R26" s="335"/>
      <c r="S26" s="335"/>
      <c r="T26" s="335"/>
      <c r="U26" s="335"/>
    </row>
  </sheetData>
  <autoFilter ref="A8:AW17" xr:uid="{00000000-0001-0000-0600-000000000000}"/>
  <dataConsolidate/>
  <mergeCells count="39">
    <mergeCell ref="V5:AF5"/>
    <mergeCell ref="AG5:AI5"/>
    <mergeCell ref="A5:E5"/>
    <mergeCell ref="B7:B8"/>
    <mergeCell ref="H7:H8"/>
    <mergeCell ref="Z7:AC7"/>
    <mergeCell ref="A4:H4"/>
    <mergeCell ref="F7:F8"/>
    <mergeCell ref="E7:E8"/>
    <mergeCell ref="F5:H5"/>
    <mergeCell ref="G7:G8"/>
    <mergeCell ref="A12:A15"/>
    <mergeCell ref="X1:AH3"/>
    <mergeCell ref="V4:AI4"/>
    <mergeCell ref="V6:AI6"/>
    <mergeCell ref="V1:W3"/>
    <mergeCell ref="M7:O7"/>
    <mergeCell ref="P7:U7"/>
    <mergeCell ref="A6:U6"/>
    <mergeCell ref="I1:T3"/>
    <mergeCell ref="I4:U4"/>
    <mergeCell ref="I5:T5"/>
    <mergeCell ref="A1:G3"/>
    <mergeCell ref="A7:A8"/>
    <mergeCell ref="C7:C8"/>
    <mergeCell ref="D7:D8"/>
    <mergeCell ref="V7:Y7"/>
    <mergeCell ref="AJ1:AK3"/>
    <mergeCell ref="AL1:AV3"/>
    <mergeCell ref="AJ4:AW4"/>
    <mergeCell ref="AJ5:AT5"/>
    <mergeCell ref="AU5:AW5"/>
    <mergeCell ref="A9:A11"/>
    <mergeCell ref="AJ6:AW6"/>
    <mergeCell ref="AJ7:AM7"/>
    <mergeCell ref="AN7:AQ7"/>
    <mergeCell ref="AR7:AW7"/>
    <mergeCell ref="AD7:AI7"/>
    <mergeCell ref="I7:L7"/>
  </mergeCells>
  <phoneticPr fontId="22" type="noConversion"/>
  <dataValidations count="5">
    <dataValidation type="list" allowBlank="1" showInputMessage="1" showErrorMessage="1" sqref="AW10:AW17" xr:uid="{00000000-0002-0000-0600-000000000000}">
      <formula1>$A$20:$A$23</formula1>
    </dataValidation>
    <dataValidation type="list" allowBlank="1" showInputMessage="1" showErrorMessage="1" sqref="AW8:AW9 AO8:AO9 AA8 AI8" xr:uid="{00000000-0002-0000-0600-000001000000}">
      <formula1>#REF!</formula1>
    </dataValidation>
    <dataValidation type="list" allowBlank="1" showInputMessage="1" showErrorMessage="1" sqref="N16:N17" xr:uid="{00000000-0002-0000-0600-000002000000}">
      <formula1>$BA$10:$BA$13</formula1>
    </dataValidation>
    <dataValidation type="list" allowBlank="1" showErrorMessage="1" sqref="AA17" xr:uid="{55F1BACC-2E17-43B3-AD2E-8A7590F858E5}">
      <formula1>$BA$10:$BA$13</formula1>
    </dataValidation>
    <dataValidation type="list" allowBlank="1" showInputMessage="1" showErrorMessage="1" sqref="AI9:AI16" xr:uid="{D5C58F68-AA66-4FCD-8B33-147B9680BFE7}">
      <formula1>$A$22:$A$25</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00B050"/>
  </sheetPr>
  <dimension ref="A1:AY12"/>
  <sheetViews>
    <sheetView topLeftCell="A3" zoomScale="55" zoomScaleNormal="55" workbookViewId="0">
      <selection activeCell="I9" sqref="I9"/>
    </sheetView>
  </sheetViews>
  <sheetFormatPr baseColWidth="10" defaultColWidth="11.42578125" defaultRowHeight="14.25" x14ac:dyDescent="0.2"/>
  <cols>
    <col min="1" max="1" width="11.42578125" style="111"/>
    <col min="2" max="2" width="39.85546875" style="111" customWidth="1"/>
    <col min="3" max="3" width="60.7109375" style="111" customWidth="1"/>
    <col min="4" max="4" width="75.140625" style="111" customWidth="1"/>
    <col min="5" max="5" width="61" style="111" customWidth="1"/>
    <col min="6" max="6" width="18.5703125" style="111" customWidth="1"/>
    <col min="7" max="7" width="70.28515625" style="111" customWidth="1"/>
    <col min="8" max="8" width="26.7109375" style="111" customWidth="1"/>
    <col min="9" max="9" width="29.28515625" style="111" customWidth="1"/>
    <col min="10" max="10" width="24.7109375" style="111" customWidth="1"/>
    <col min="11" max="11" width="66.140625" style="111" hidden="1" customWidth="1"/>
    <col min="12" max="12" width="24.7109375" style="111" hidden="1" customWidth="1"/>
    <col min="13" max="13" width="56.7109375" style="111" hidden="1" customWidth="1"/>
    <col min="14" max="14" width="64.7109375" style="111" hidden="1" customWidth="1"/>
    <col min="15" max="16" width="24.7109375" style="111" hidden="1" customWidth="1"/>
    <col min="17" max="17" width="61.7109375" style="111" hidden="1" customWidth="1"/>
    <col min="18" max="20" width="24.7109375" style="111" hidden="1" customWidth="1"/>
    <col min="21" max="21" width="45.5703125" style="111" hidden="1" customWidth="1"/>
    <col min="22" max="22" width="24.7109375" style="111" hidden="1" customWidth="1"/>
    <col min="23" max="23" width="38" style="111" hidden="1" customWidth="1"/>
    <col min="24" max="24" width="40" style="111" customWidth="1"/>
    <col min="25" max="25" width="20.28515625" style="111" customWidth="1"/>
    <col min="26" max="26" width="41.5703125" style="111" customWidth="1"/>
    <col min="27" max="27" width="57.85546875" style="111" customWidth="1"/>
    <col min="28" max="28" width="21.140625" style="111" customWidth="1"/>
    <col min="29" max="30" width="33.7109375" style="111" customWidth="1"/>
    <col min="31" max="31" width="68.7109375" style="111" customWidth="1"/>
    <col min="32" max="32" width="33.7109375" style="111" customWidth="1"/>
    <col min="33" max="34" width="25.5703125" style="111" customWidth="1"/>
    <col min="35" max="35" width="62.28515625" style="111" customWidth="1"/>
    <col min="36" max="37" width="26.28515625" style="111" customWidth="1"/>
    <col min="38" max="38" width="77.42578125" style="111" hidden="1" customWidth="1"/>
    <col min="39" max="39" width="11.42578125" style="111" hidden="1" customWidth="1"/>
    <col min="40" max="40" width="84.85546875" style="111" hidden="1" customWidth="1"/>
    <col min="41" max="41" width="68.5703125" style="111" hidden="1" customWidth="1"/>
    <col min="42" max="42" width="20.85546875" style="111" hidden="1" customWidth="1"/>
    <col min="43" max="43" width="22.85546875" style="111" hidden="1" customWidth="1"/>
    <col min="44" max="44" width="11.42578125" style="111" hidden="1" customWidth="1"/>
    <col min="45" max="45" width="49.42578125" style="111" hidden="1" customWidth="1"/>
    <col min="46" max="48" width="11.42578125" style="111" hidden="1" customWidth="1"/>
    <col min="49" max="49" width="61" style="111" hidden="1" customWidth="1"/>
    <col min="50" max="50" width="11.42578125" style="111" hidden="1" customWidth="1"/>
    <col min="51" max="51" width="34.85546875" style="111" hidden="1" customWidth="1"/>
    <col min="52" max="16384" width="11.42578125" style="111"/>
  </cols>
  <sheetData>
    <row r="1" spans="1:51" ht="34.5" customHeight="1" x14ac:dyDescent="0.2">
      <c r="A1" s="1073" t="s">
        <v>192</v>
      </c>
      <c r="B1" s="966"/>
      <c r="C1" s="966"/>
      <c r="D1" s="966"/>
      <c r="E1" s="966"/>
      <c r="F1" s="966"/>
      <c r="G1" s="966"/>
      <c r="H1" s="966"/>
      <c r="I1" s="1031" t="s">
        <v>372</v>
      </c>
      <c r="J1" s="1069"/>
      <c r="K1" s="1045" t="s">
        <v>378</v>
      </c>
      <c r="L1" s="1044"/>
      <c r="M1" s="1042" t="s">
        <v>379</v>
      </c>
      <c r="N1" s="1043"/>
      <c r="O1" s="1043"/>
      <c r="P1" s="1043"/>
      <c r="Q1" s="1043"/>
      <c r="R1" s="1043"/>
      <c r="S1" s="1043"/>
      <c r="T1" s="1043"/>
      <c r="U1" s="1044"/>
      <c r="V1" s="1031" t="s">
        <v>372</v>
      </c>
      <c r="W1" s="1032"/>
      <c r="X1" s="1067"/>
      <c r="Y1" s="975"/>
      <c r="Z1" s="966" t="s">
        <v>145</v>
      </c>
      <c r="AA1" s="966"/>
      <c r="AB1" s="966"/>
      <c r="AC1" s="966"/>
      <c r="AD1" s="966"/>
      <c r="AE1" s="966"/>
      <c r="AF1" s="966"/>
      <c r="AG1" s="966"/>
      <c r="AH1" s="966"/>
      <c r="AI1" s="966"/>
      <c r="AJ1" s="966"/>
      <c r="AK1" s="53" t="s">
        <v>144</v>
      </c>
      <c r="AL1" s="1021"/>
      <c r="AM1" s="956"/>
      <c r="AN1" s="959" t="s">
        <v>145</v>
      </c>
      <c r="AO1" s="959"/>
      <c r="AP1" s="959"/>
      <c r="AQ1" s="959"/>
      <c r="AR1" s="959"/>
      <c r="AS1" s="959"/>
      <c r="AT1" s="959"/>
      <c r="AU1" s="959"/>
      <c r="AV1" s="959"/>
      <c r="AW1" s="959"/>
      <c r="AX1" s="959"/>
      <c r="AY1" s="93" t="s">
        <v>144</v>
      </c>
    </row>
    <row r="2" spans="1:51" ht="36" customHeight="1" x14ac:dyDescent="0.2">
      <c r="A2" s="968"/>
      <c r="B2" s="967"/>
      <c r="C2" s="967"/>
      <c r="D2" s="967"/>
      <c r="E2" s="967"/>
      <c r="F2" s="967"/>
      <c r="G2" s="967"/>
      <c r="H2" s="967"/>
      <c r="I2" s="1033" t="s">
        <v>371</v>
      </c>
      <c r="J2" s="1070"/>
      <c r="K2" s="1046"/>
      <c r="L2" s="985"/>
      <c r="M2" s="983"/>
      <c r="N2" s="984"/>
      <c r="O2" s="984"/>
      <c r="P2" s="984"/>
      <c r="Q2" s="984"/>
      <c r="R2" s="984"/>
      <c r="S2" s="984"/>
      <c r="T2" s="984"/>
      <c r="U2" s="985"/>
      <c r="V2" s="1033" t="s">
        <v>371</v>
      </c>
      <c r="W2" s="1034"/>
      <c r="X2" s="1068"/>
      <c r="Y2" s="977"/>
      <c r="Z2" s="967"/>
      <c r="AA2" s="967"/>
      <c r="AB2" s="967"/>
      <c r="AC2" s="967"/>
      <c r="AD2" s="967"/>
      <c r="AE2" s="967"/>
      <c r="AF2" s="967"/>
      <c r="AG2" s="967"/>
      <c r="AH2" s="967"/>
      <c r="AI2" s="967"/>
      <c r="AJ2" s="967"/>
      <c r="AK2" s="54" t="s">
        <v>189</v>
      </c>
      <c r="AL2" s="1022"/>
      <c r="AM2" s="958"/>
      <c r="AN2" s="960"/>
      <c r="AO2" s="960"/>
      <c r="AP2" s="960"/>
      <c r="AQ2" s="960"/>
      <c r="AR2" s="960"/>
      <c r="AS2" s="960"/>
      <c r="AT2" s="960"/>
      <c r="AU2" s="960"/>
      <c r="AV2" s="960"/>
      <c r="AW2" s="960"/>
      <c r="AX2" s="960"/>
      <c r="AY2" s="94" t="s">
        <v>189</v>
      </c>
    </row>
    <row r="3" spans="1:51" ht="42" customHeight="1" thickBot="1" x14ac:dyDescent="0.25">
      <c r="A3" s="1074"/>
      <c r="B3" s="1075"/>
      <c r="C3" s="1075"/>
      <c r="D3" s="1075"/>
      <c r="E3" s="1075"/>
      <c r="F3" s="1075"/>
      <c r="G3" s="1075"/>
      <c r="H3" s="1075"/>
      <c r="I3" s="1071" t="s">
        <v>338</v>
      </c>
      <c r="J3" s="1072"/>
      <c r="K3" s="1047"/>
      <c r="L3" s="988"/>
      <c r="M3" s="986"/>
      <c r="N3" s="987"/>
      <c r="O3" s="987"/>
      <c r="P3" s="987"/>
      <c r="Q3" s="987"/>
      <c r="R3" s="987"/>
      <c r="S3" s="987"/>
      <c r="T3" s="987"/>
      <c r="U3" s="988"/>
      <c r="V3" s="1035" t="s">
        <v>338</v>
      </c>
      <c r="W3" s="1036"/>
      <c r="X3" s="1068"/>
      <c r="Y3" s="977"/>
      <c r="Z3" s="967"/>
      <c r="AA3" s="967"/>
      <c r="AB3" s="967"/>
      <c r="AC3" s="967"/>
      <c r="AD3" s="967"/>
      <c r="AE3" s="967"/>
      <c r="AF3" s="967"/>
      <c r="AG3" s="967"/>
      <c r="AH3" s="967"/>
      <c r="AI3" s="967"/>
      <c r="AJ3" s="967"/>
      <c r="AK3" s="54" t="s">
        <v>190</v>
      </c>
      <c r="AL3" s="1022"/>
      <c r="AM3" s="958"/>
      <c r="AN3" s="960"/>
      <c r="AO3" s="960"/>
      <c r="AP3" s="960"/>
      <c r="AQ3" s="960"/>
      <c r="AR3" s="960"/>
      <c r="AS3" s="960"/>
      <c r="AT3" s="960"/>
      <c r="AU3" s="960"/>
      <c r="AV3" s="960"/>
      <c r="AW3" s="960"/>
      <c r="AX3" s="960"/>
      <c r="AY3" s="94" t="s">
        <v>190</v>
      </c>
    </row>
    <row r="4" spans="1:51" ht="48.75" customHeight="1" x14ac:dyDescent="0.2">
      <c r="A4" s="1047" t="s">
        <v>141</v>
      </c>
      <c r="B4" s="987"/>
      <c r="C4" s="987"/>
      <c r="D4" s="987"/>
      <c r="E4" s="987"/>
      <c r="F4" s="987"/>
      <c r="G4" s="987"/>
      <c r="H4" s="987"/>
      <c r="I4" s="987"/>
      <c r="J4" s="987"/>
      <c r="K4" s="968" t="s">
        <v>141</v>
      </c>
      <c r="L4" s="967"/>
      <c r="M4" s="967"/>
      <c r="N4" s="967"/>
      <c r="O4" s="967"/>
      <c r="P4" s="967"/>
      <c r="Q4" s="967"/>
      <c r="R4" s="967"/>
      <c r="S4" s="967"/>
      <c r="T4" s="967"/>
      <c r="U4" s="967"/>
      <c r="V4" s="967"/>
      <c r="W4" s="969"/>
      <c r="X4" s="1064" t="s">
        <v>141</v>
      </c>
      <c r="Y4" s="967"/>
      <c r="Z4" s="967"/>
      <c r="AA4" s="967"/>
      <c r="AB4" s="967"/>
      <c r="AC4" s="967"/>
      <c r="AD4" s="967"/>
      <c r="AE4" s="967"/>
      <c r="AF4" s="967"/>
      <c r="AG4" s="967"/>
      <c r="AH4" s="967"/>
      <c r="AI4" s="967"/>
      <c r="AJ4" s="967"/>
      <c r="AK4" s="969"/>
      <c r="AL4" s="1023" t="s">
        <v>141</v>
      </c>
      <c r="AM4" s="960"/>
      <c r="AN4" s="960"/>
      <c r="AO4" s="960"/>
      <c r="AP4" s="960"/>
      <c r="AQ4" s="960"/>
      <c r="AR4" s="960"/>
      <c r="AS4" s="960"/>
      <c r="AT4" s="960"/>
      <c r="AU4" s="960"/>
      <c r="AV4" s="960"/>
      <c r="AW4" s="960"/>
      <c r="AX4" s="960"/>
      <c r="AY4" s="962"/>
    </row>
    <row r="5" spans="1:51" ht="73.5" customHeight="1" thickBot="1" x14ac:dyDescent="0.25">
      <c r="A5" s="1055" t="s">
        <v>193</v>
      </c>
      <c r="B5" s="1056"/>
      <c r="C5" s="1056"/>
      <c r="D5" s="1056"/>
      <c r="E5" s="1056"/>
      <c r="F5" s="1056"/>
      <c r="G5" s="1056"/>
      <c r="H5" s="1057"/>
      <c r="I5" s="1053" t="s">
        <v>922</v>
      </c>
      <c r="J5" s="1054"/>
      <c r="K5" s="1039" t="s">
        <v>193</v>
      </c>
      <c r="L5" s="1040"/>
      <c r="M5" s="1040"/>
      <c r="N5" s="1040"/>
      <c r="O5" s="1040"/>
      <c r="P5" s="1040"/>
      <c r="Q5" s="1040"/>
      <c r="R5" s="1040"/>
      <c r="S5" s="1040"/>
      <c r="T5" s="1040"/>
      <c r="U5" s="1041"/>
      <c r="V5" s="1037" t="s">
        <v>358</v>
      </c>
      <c r="W5" s="1038"/>
      <c r="X5" s="1040" t="s">
        <v>191</v>
      </c>
      <c r="Y5" s="1040"/>
      <c r="Z5" s="1040"/>
      <c r="AA5" s="1040"/>
      <c r="AB5" s="1040"/>
      <c r="AC5" s="1040"/>
      <c r="AD5" s="1040"/>
      <c r="AE5" s="1040"/>
      <c r="AF5" s="1040"/>
      <c r="AG5" s="1040"/>
      <c r="AH5" s="1041"/>
      <c r="AI5" s="1065" t="s">
        <v>368</v>
      </c>
      <c r="AJ5" s="1040"/>
      <c r="AK5" s="1066"/>
      <c r="AL5" s="1024" t="s">
        <v>191</v>
      </c>
      <c r="AM5" s="1024"/>
      <c r="AN5" s="1024"/>
      <c r="AO5" s="1024"/>
      <c r="AP5" s="1024"/>
      <c r="AQ5" s="1024"/>
      <c r="AR5" s="1024"/>
      <c r="AS5" s="1024"/>
      <c r="AT5" s="1024"/>
      <c r="AU5" s="1024"/>
      <c r="AV5" s="1025"/>
      <c r="AW5" s="1026" t="s">
        <v>368</v>
      </c>
      <c r="AX5" s="1024"/>
      <c r="AY5" s="1027"/>
    </row>
    <row r="6" spans="1:51" ht="48.75" customHeight="1" thickBot="1" x14ac:dyDescent="0.25">
      <c r="A6" s="1051" t="s">
        <v>147</v>
      </c>
      <c r="B6" s="1052"/>
      <c r="C6" s="1052"/>
      <c r="D6" s="1052"/>
      <c r="E6" s="1052"/>
      <c r="F6" s="1052"/>
      <c r="G6" s="1052"/>
      <c r="H6" s="1052"/>
      <c r="I6" s="1052"/>
      <c r="J6" s="1052"/>
      <c r="K6" s="1058" t="s">
        <v>147</v>
      </c>
      <c r="L6" s="1059"/>
      <c r="M6" s="1059"/>
      <c r="N6" s="1059"/>
      <c r="O6" s="1059"/>
      <c r="P6" s="1059"/>
      <c r="Q6" s="1059"/>
      <c r="R6" s="1059"/>
      <c r="S6" s="1059"/>
      <c r="T6" s="1059"/>
      <c r="U6" s="1059"/>
      <c r="V6" s="1059"/>
      <c r="W6" s="1063"/>
      <c r="X6" s="1058" t="s">
        <v>147</v>
      </c>
      <c r="Y6" s="1059"/>
      <c r="Z6" s="1059"/>
      <c r="AA6" s="1059"/>
      <c r="AB6" s="1059"/>
      <c r="AC6" s="1059"/>
      <c r="AD6" s="1059"/>
      <c r="AE6" s="1059"/>
      <c r="AF6" s="1059"/>
      <c r="AG6" s="1059"/>
      <c r="AH6" s="1059"/>
      <c r="AI6" s="1059"/>
      <c r="AJ6" s="1059"/>
      <c r="AK6" s="1060"/>
      <c r="AL6" s="1015" t="s">
        <v>147</v>
      </c>
      <c r="AM6" s="1016"/>
      <c r="AN6" s="1016"/>
      <c r="AO6" s="1016"/>
      <c r="AP6" s="1016"/>
      <c r="AQ6" s="1016"/>
      <c r="AR6" s="1016"/>
      <c r="AS6" s="1016"/>
      <c r="AT6" s="1016"/>
      <c r="AU6" s="1016"/>
      <c r="AV6" s="1016"/>
      <c r="AW6" s="1016"/>
      <c r="AX6" s="1016"/>
      <c r="AY6" s="1017"/>
    </row>
    <row r="7" spans="1:51" ht="33.75" customHeight="1" x14ac:dyDescent="0.2">
      <c r="A7" s="1061" t="s">
        <v>123</v>
      </c>
      <c r="B7" s="1061" t="s">
        <v>158</v>
      </c>
      <c r="C7" s="1061" t="s">
        <v>256</v>
      </c>
      <c r="D7" s="1061" t="s">
        <v>257</v>
      </c>
      <c r="E7" s="1061" t="s">
        <v>258</v>
      </c>
      <c r="F7" s="1061" t="s">
        <v>259</v>
      </c>
      <c r="G7" s="1061" t="s">
        <v>124</v>
      </c>
      <c r="H7" s="1061" t="s">
        <v>125</v>
      </c>
      <c r="I7" s="1061" t="s">
        <v>126</v>
      </c>
      <c r="J7" s="1061" t="s">
        <v>260</v>
      </c>
      <c r="K7" s="1062" t="s">
        <v>384</v>
      </c>
      <c r="L7" s="1049"/>
      <c r="M7" s="1049"/>
      <c r="N7" s="1050"/>
      <c r="O7" s="978" t="s">
        <v>166</v>
      </c>
      <c r="P7" s="979"/>
      <c r="Q7" s="980"/>
      <c r="R7" s="949" t="s">
        <v>167</v>
      </c>
      <c r="S7" s="950"/>
      <c r="T7" s="950"/>
      <c r="U7" s="950"/>
      <c r="V7" s="950"/>
      <c r="W7" s="951"/>
      <c r="X7" s="1048" t="s">
        <v>385</v>
      </c>
      <c r="Y7" s="1049"/>
      <c r="Z7" s="1049"/>
      <c r="AA7" s="1050"/>
      <c r="AB7" s="978" t="s">
        <v>183</v>
      </c>
      <c r="AC7" s="979"/>
      <c r="AD7" s="979"/>
      <c r="AE7" s="980"/>
      <c r="AF7" s="949" t="s">
        <v>184</v>
      </c>
      <c r="AG7" s="950"/>
      <c r="AH7" s="950"/>
      <c r="AI7" s="950"/>
      <c r="AJ7" s="950"/>
      <c r="AK7" s="951"/>
      <c r="AL7" s="1028" t="s">
        <v>391</v>
      </c>
      <c r="AM7" s="1029"/>
      <c r="AN7" s="1029"/>
      <c r="AO7" s="1030"/>
      <c r="AP7" s="1018" t="s">
        <v>186</v>
      </c>
      <c r="AQ7" s="1019"/>
      <c r="AR7" s="1019"/>
      <c r="AS7" s="1020"/>
      <c r="AT7" s="946" t="s">
        <v>187</v>
      </c>
      <c r="AU7" s="947"/>
      <c r="AV7" s="947"/>
      <c r="AW7" s="947"/>
      <c r="AX7" s="947"/>
      <c r="AY7" s="948"/>
    </row>
    <row r="8" spans="1:51" ht="45" customHeight="1" x14ac:dyDescent="0.2">
      <c r="A8" s="1061"/>
      <c r="B8" s="1061"/>
      <c r="C8" s="1061"/>
      <c r="D8" s="1061"/>
      <c r="E8" s="1061"/>
      <c r="F8" s="1061"/>
      <c r="G8" s="1061"/>
      <c r="H8" s="1061"/>
      <c r="I8" s="1061"/>
      <c r="J8" s="1061"/>
      <c r="K8" s="878" t="s">
        <v>161</v>
      </c>
      <c r="L8" s="310" t="s">
        <v>159</v>
      </c>
      <c r="M8" s="310" t="s">
        <v>386</v>
      </c>
      <c r="N8" s="311" t="s">
        <v>163</v>
      </c>
      <c r="O8" s="303" t="s">
        <v>164</v>
      </c>
      <c r="P8" s="304" t="s">
        <v>168</v>
      </c>
      <c r="Q8" s="305" t="s">
        <v>165</v>
      </c>
      <c r="R8" s="306" t="s">
        <v>180</v>
      </c>
      <c r="S8" s="307" t="s">
        <v>173</v>
      </c>
      <c r="T8" s="307" t="s">
        <v>169</v>
      </c>
      <c r="U8" s="307" t="s">
        <v>170</v>
      </c>
      <c r="V8" s="307" t="s">
        <v>171</v>
      </c>
      <c r="W8" s="308" t="s">
        <v>172</v>
      </c>
      <c r="X8" s="309" t="s">
        <v>161</v>
      </c>
      <c r="Y8" s="310" t="s">
        <v>159</v>
      </c>
      <c r="Z8" s="310" t="s">
        <v>386</v>
      </c>
      <c r="AA8" s="311" t="s">
        <v>163</v>
      </c>
      <c r="AB8" s="303" t="s">
        <v>164</v>
      </c>
      <c r="AC8" s="304" t="s">
        <v>168</v>
      </c>
      <c r="AD8" s="304" t="s">
        <v>369</v>
      </c>
      <c r="AE8" s="305" t="s">
        <v>165</v>
      </c>
      <c r="AF8" s="306" t="s">
        <v>180</v>
      </c>
      <c r="AG8" s="307" t="s">
        <v>173</v>
      </c>
      <c r="AH8" s="307" t="s">
        <v>169</v>
      </c>
      <c r="AI8" s="307" t="s">
        <v>170</v>
      </c>
      <c r="AJ8" s="307" t="s">
        <v>171</v>
      </c>
      <c r="AK8" s="308" t="s">
        <v>172</v>
      </c>
      <c r="AL8" s="153" t="s">
        <v>161</v>
      </c>
      <c r="AM8" s="154" t="s">
        <v>159</v>
      </c>
      <c r="AN8" s="154" t="s">
        <v>386</v>
      </c>
      <c r="AO8" s="155" t="s">
        <v>163</v>
      </c>
      <c r="AP8" s="156" t="s">
        <v>164</v>
      </c>
      <c r="AQ8" s="157" t="s">
        <v>168</v>
      </c>
      <c r="AR8" s="157" t="s">
        <v>369</v>
      </c>
      <c r="AS8" s="162" t="s">
        <v>165</v>
      </c>
      <c r="AT8" s="159" t="s">
        <v>180</v>
      </c>
      <c r="AU8" s="160" t="s">
        <v>173</v>
      </c>
      <c r="AV8" s="160" t="s">
        <v>169</v>
      </c>
      <c r="AW8" s="160" t="s">
        <v>170</v>
      </c>
      <c r="AX8" s="160" t="s">
        <v>171</v>
      </c>
      <c r="AY8" s="161" t="s">
        <v>172</v>
      </c>
    </row>
    <row r="9" spans="1:51" ht="364.5" customHeight="1" x14ac:dyDescent="0.2">
      <c r="A9" s="338">
        <v>1</v>
      </c>
      <c r="B9" s="338" t="s">
        <v>923</v>
      </c>
      <c r="C9" s="47" t="s">
        <v>924</v>
      </c>
      <c r="D9" s="47" t="s">
        <v>925</v>
      </c>
      <c r="E9" s="47" t="s">
        <v>926</v>
      </c>
      <c r="F9" s="48" t="s">
        <v>927</v>
      </c>
      <c r="G9" s="314" t="s">
        <v>928</v>
      </c>
      <c r="H9" s="314" t="s">
        <v>929</v>
      </c>
      <c r="I9" s="63">
        <v>45108</v>
      </c>
      <c r="J9" s="552">
        <v>45275</v>
      </c>
      <c r="K9" s="545"/>
      <c r="L9" s="98"/>
      <c r="M9" s="69"/>
      <c r="N9" s="72"/>
      <c r="O9" s="71"/>
      <c r="P9" s="69"/>
      <c r="Q9" s="70"/>
      <c r="R9" s="73"/>
      <c r="S9" s="69"/>
      <c r="T9" s="98"/>
      <c r="U9" s="74"/>
      <c r="V9" s="69"/>
      <c r="W9" s="70"/>
      <c r="X9" s="315" t="s">
        <v>931</v>
      </c>
      <c r="Y9" s="98">
        <v>0</v>
      </c>
      <c r="Z9" s="69" t="s">
        <v>263</v>
      </c>
      <c r="AA9" s="316"/>
      <c r="AB9" s="71">
        <v>45174</v>
      </c>
      <c r="AC9" s="823" t="s">
        <v>174</v>
      </c>
      <c r="AD9" s="66">
        <v>0</v>
      </c>
      <c r="AE9" s="316" t="s">
        <v>932</v>
      </c>
      <c r="AF9" s="61" t="s">
        <v>1157</v>
      </c>
      <c r="AG9" s="69" t="s">
        <v>753</v>
      </c>
      <c r="AH9" s="66">
        <v>0</v>
      </c>
      <c r="AI9" s="339" t="s">
        <v>1162</v>
      </c>
      <c r="AJ9" s="69" t="s">
        <v>263</v>
      </c>
      <c r="AK9" s="540" t="s">
        <v>769</v>
      </c>
      <c r="AL9" s="88"/>
      <c r="AM9" s="95"/>
      <c r="AN9" s="85"/>
      <c r="AO9" s="87"/>
      <c r="AP9" s="84"/>
      <c r="AQ9" s="59"/>
      <c r="AR9" s="56"/>
      <c r="AS9" s="87"/>
      <c r="AT9" s="61"/>
      <c r="AU9" s="59"/>
      <c r="AV9" s="56"/>
      <c r="AW9" s="140"/>
      <c r="AX9" s="59"/>
      <c r="AY9" s="60"/>
    </row>
    <row r="10" spans="1:51" ht="405" customHeight="1" x14ac:dyDescent="0.2">
      <c r="A10" s="338">
        <v>2</v>
      </c>
      <c r="B10" s="338"/>
      <c r="C10" s="47"/>
      <c r="D10" s="47"/>
      <c r="E10" s="47"/>
      <c r="F10" s="48"/>
      <c r="G10" s="314"/>
      <c r="H10" s="314"/>
      <c r="I10" s="63" t="s">
        <v>930</v>
      </c>
      <c r="J10" s="552"/>
      <c r="K10" s="545"/>
      <c r="L10" s="112"/>
      <c r="M10" s="69"/>
      <c r="N10" s="72"/>
      <c r="O10" s="71"/>
      <c r="P10" s="69"/>
      <c r="Q10" s="70"/>
      <c r="R10" s="73"/>
      <c r="S10" s="320"/>
      <c r="T10" s="112"/>
      <c r="U10" s="74"/>
      <c r="V10" s="69"/>
      <c r="W10" s="70"/>
      <c r="X10" s="68"/>
      <c r="Y10" s="112"/>
      <c r="Z10" s="74"/>
      <c r="AA10" s="70"/>
      <c r="AB10" s="71"/>
      <c r="AC10" s="69"/>
      <c r="AD10" s="66"/>
      <c r="AE10" s="72"/>
      <c r="AF10" s="73"/>
      <c r="AG10" s="69"/>
      <c r="AH10" s="66"/>
      <c r="AI10" s="339"/>
      <c r="AJ10" s="69"/>
      <c r="AK10" s="70"/>
      <c r="AL10" s="83"/>
      <c r="AM10" s="96"/>
      <c r="AN10" s="62"/>
      <c r="AO10" s="60"/>
      <c r="AP10" s="84"/>
      <c r="AQ10" s="59"/>
      <c r="AR10" s="56"/>
      <c r="AS10" s="476"/>
      <c r="AT10" s="61"/>
      <c r="AU10" s="59"/>
      <c r="AV10" s="56"/>
      <c r="AW10" s="140"/>
      <c r="AX10" s="59"/>
      <c r="AY10" s="60"/>
    </row>
    <row r="11" spans="1:51" ht="312.60000000000002" customHeight="1" thickBot="1" x14ac:dyDescent="0.25">
      <c r="A11" s="879">
        <v>3</v>
      </c>
      <c r="B11" s="338"/>
      <c r="C11" s="340"/>
      <c r="D11" s="47"/>
      <c r="E11" s="340"/>
      <c r="F11" s="320"/>
      <c r="G11" s="296"/>
      <c r="H11" s="297"/>
      <c r="I11" s="341"/>
      <c r="J11" s="343"/>
      <c r="K11" s="880"/>
      <c r="L11" s="343"/>
      <c r="M11" s="343"/>
      <c r="N11" s="344"/>
      <c r="O11" s="342"/>
      <c r="P11" s="343"/>
      <c r="Q11" s="344"/>
      <c r="R11" s="342"/>
      <c r="S11" s="343"/>
      <c r="T11" s="343"/>
      <c r="U11" s="343"/>
      <c r="V11" s="343"/>
      <c r="W11" s="344"/>
      <c r="X11" s="68"/>
      <c r="Y11" s="69"/>
      <c r="Z11" s="69"/>
      <c r="AA11" s="70"/>
      <c r="AB11" s="345"/>
      <c r="AC11" s="69"/>
      <c r="AD11" s="66"/>
      <c r="AE11" s="316"/>
      <c r="AF11" s="73"/>
      <c r="AG11" s="69"/>
      <c r="AH11" s="69"/>
      <c r="AI11" s="339"/>
      <c r="AJ11" s="69"/>
      <c r="AK11" s="70"/>
      <c r="AL11" s="123"/>
      <c r="AM11" s="477"/>
      <c r="AN11" s="126"/>
      <c r="AO11" s="141"/>
      <c r="AP11" s="121"/>
      <c r="AQ11" s="59"/>
      <c r="AR11" s="56"/>
      <c r="AS11" s="87"/>
      <c r="AT11" s="61"/>
      <c r="AU11" s="59"/>
      <c r="AV11" s="59"/>
      <c r="AW11" s="140"/>
      <c r="AX11" s="59"/>
      <c r="AY11" s="60"/>
    </row>
    <row r="12" spans="1:51" ht="312.60000000000002" customHeight="1" thickBot="1" x14ac:dyDescent="0.25">
      <c r="A12" s="879">
        <v>4</v>
      </c>
      <c r="B12" s="338"/>
      <c r="C12" s="881"/>
      <c r="D12" s="47"/>
      <c r="E12" s="340"/>
      <c r="F12" s="320"/>
      <c r="G12" s="882"/>
      <c r="H12" s="297"/>
      <c r="I12" s="341"/>
      <c r="J12" s="343"/>
      <c r="K12" s="883"/>
      <c r="L12" s="347"/>
      <c r="M12" s="347"/>
      <c r="N12" s="348"/>
      <c r="O12" s="346"/>
      <c r="P12" s="347"/>
      <c r="Q12" s="348"/>
      <c r="R12" s="346"/>
      <c r="S12" s="347"/>
      <c r="T12" s="347"/>
      <c r="U12" s="347"/>
      <c r="V12" s="347"/>
      <c r="W12" s="348"/>
      <c r="X12" s="78"/>
      <c r="Y12" s="80"/>
      <c r="Z12" s="80"/>
      <c r="AA12" s="81"/>
      <c r="AB12" s="349"/>
      <c r="AC12" s="80"/>
      <c r="AD12" s="79"/>
      <c r="AE12" s="350"/>
      <c r="AF12" s="82"/>
      <c r="AG12" s="80"/>
      <c r="AH12" s="80"/>
      <c r="AI12" s="351"/>
      <c r="AJ12" s="80"/>
      <c r="AK12" s="81"/>
      <c r="AL12" s="132"/>
      <c r="AM12" s="477"/>
      <c r="AN12" s="133"/>
      <c r="AO12" s="141"/>
      <c r="AP12" s="134"/>
      <c r="AQ12" s="129"/>
      <c r="AR12" s="127"/>
      <c r="AS12" s="130"/>
      <c r="AT12" s="131"/>
      <c r="AU12" s="129"/>
      <c r="AV12" s="129"/>
      <c r="AW12" s="163"/>
      <c r="AX12" s="129"/>
      <c r="AY12" s="128"/>
    </row>
  </sheetData>
  <mergeCells count="48">
    <mergeCell ref="E7:E8"/>
    <mergeCell ref="F7:F8"/>
    <mergeCell ref="G7:G8"/>
    <mergeCell ref="H7:H8"/>
    <mergeCell ref="J7:J8"/>
    <mergeCell ref="A4:J4"/>
    <mergeCell ref="I1:J1"/>
    <mergeCell ref="I2:J2"/>
    <mergeCell ref="I3:J3"/>
    <mergeCell ref="A1:H3"/>
    <mergeCell ref="X4:AK4"/>
    <mergeCell ref="X5:AH5"/>
    <mergeCell ref="AI5:AK5"/>
    <mergeCell ref="X1:Y3"/>
    <mergeCell ref="Z1:AJ3"/>
    <mergeCell ref="AF7:AK7"/>
    <mergeCell ref="X7:AA7"/>
    <mergeCell ref="AB7:AE7"/>
    <mergeCell ref="A6:J6"/>
    <mergeCell ref="I5:J5"/>
    <mergeCell ref="A5:H5"/>
    <mergeCell ref="X6:AK6"/>
    <mergeCell ref="A7:A8"/>
    <mergeCell ref="B7:B8"/>
    <mergeCell ref="C7:C8"/>
    <mergeCell ref="K7:N7"/>
    <mergeCell ref="O7:Q7"/>
    <mergeCell ref="R7:W7"/>
    <mergeCell ref="K6:W6"/>
    <mergeCell ref="I7:I8"/>
    <mergeCell ref="D7:D8"/>
    <mergeCell ref="V1:W1"/>
    <mergeCell ref="V2:W2"/>
    <mergeCell ref="V3:W3"/>
    <mergeCell ref="V5:W5"/>
    <mergeCell ref="K4:W4"/>
    <mergeCell ref="K5:U5"/>
    <mergeCell ref="M1:U3"/>
    <mergeCell ref="K1:L3"/>
    <mergeCell ref="AL6:AY6"/>
    <mergeCell ref="AP7:AS7"/>
    <mergeCell ref="AT7:AY7"/>
    <mergeCell ref="AL1:AM3"/>
    <mergeCell ref="AN1:AX3"/>
    <mergeCell ref="AL4:AY4"/>
    <mergeCell ref="AL5:AV5"/>
    <mergeCell ref="AW5:AY5"/>
    <mergeCell ref="AL7:AO7"/>
  </mergeCells>
  <dataValidations count="2">
    <dataValidation type="list" allowBlank="1" showInputMessage="1" showErrorMessage="1" sqref="AK8 AY8" xr:uid="{4F32AE6A-846E-4EF4-A2CA-1E0FA05D2AED}">
      <formula1>#REF!</formula1>
    </dataValidation>
    <dataValidation type="list" allowBlank="1" showErrorMessage="1" sqref="AC9" xr:uid="{CC5DACC2-3575-4A4B-8395-BC614BA25DEB}">
      <formula1>$BA$10:$BA$13</formula1>
    </dataValidation>
  </dataValidation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20</vt:i4>
      </vt:variant>
    </vt:vector>
  </HeadingPairs>
  <TitlesOfParts>
    <vt:vector size="34" baseType="lpstr">
      <vt:lpstr>BD</vt:lpstr>
      <vt:lpstr>Hoja1</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'1. GESTIÓN RIESGO CORRUPCIÓN'!Área_de_impresión</vt:lpstr>
      <vt:lpstr>'3. RENDICIÓN DE CUENTAS'!Área_de_impresión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cvpe4308</cp:lastModifiedBy>
  <cp:lastPrinted>2017-08-30T22:20:48Z</cp:lastPrinted>
  <dcterms:created xsi:type="dcterms:W3CDTF">2017-07-10T14:58:32Z</dcterms:created>
  <dcterms:modified xsi:type="dcterms:W3CDTF">2023-09-14T04:06:09Z</dcterms:modified>
</cp:coreProperties>
</file>