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10.216.160.201\planeacion\Oficial\EVIDENCIAS PLANEACION - CONTRATISTAS\2018\CONTRATO 268-2018\Enero 2019\PAA SECOP II\PAA Bases\"/>
    </mc:Choice>
  </mc:AlternateContent>
  <xr:revisionPtr revIDLastSave="0" documentId="13_ncr:1_{7F0B513C-5995-4889-B607-817F853F1ABF}" xr6:coauthVersionLast="31" xr6:coauthVersionMax="31" xr10:uidLastSave="{00000000-0000-0000-0000-000000000000}"/>
  <bookViews>
    <workbookView xWindow="0" yWindow="0" windowWidth="20490" windowHeight="7245" tabRatio="882" firstSheet="2" activeTab="2" xr2:uid="{00000000-000D-0000-FFFF-FFFF00000000}"/>
  </bookViews>
  <sheets>
    <sheet name="TD 3075" sheetId="44" state="hidden" r:id="rId1"/>
    <sheet name="TD CONSOLIDADO COMPLETO" sheetId="70" state="hidden" r:id="rId2"/>
    <sheet name="CONSOLIDADO SECOP II" sheetId="63" r:id="rId3"/>
    <sheet name="TD 7328" sheetId="50" state="hidden" r:id="rId4"/>
    <sheet name="Hoja9" sheetId="53" state="hidden" r:id="rId5"/>
    <sheet name="Hoja2" sheetId="61" state="hidden" r:id="rId6"/>
    <sheet name="TD 471-2" sheetId="67" state="hidden" r:id="rId7"/>
    <sheet name="TD 208" sheetId="72" state="hidden" r:id="rId8"/>
    <sheet name="Hoja11" sheetId="55" state="hidden" r:id="rId9"/>
    <sheet name="Hoja13" sheetId="57" state="hidden" r:id="rId10"/>
    <sheet name="TD FUNCTO" sheetId="59" state="hidden" r:id="rId11"/>
    <sheet name="Proyección Ejec 2018" sheetId="41" state="hidden" r:id="rId12"/>
    <sheet name="PROGRAMACION EJEC MES - 31 MAYO" sheetId="23" state="hidden" r:id="rId13"/>
    <sheet name="TD PG EJEC (31 JULIO)" sheetId="32" state="hidden" r:id="rId14"/>
    <sheet name="CDP" sheetId="5" state="hidden" r:id="rId15"/>
    <sheet name="RP" sheetId="6" state="hidden" r:id="rId16"/>
  </sheets>
  <externalReferences>
    <externalReference r:id="rId17"/>
    <externalReference r:id="rId18"/>
    <externalReference r:id="rId19"/>
  </externalReferences>
  <definedNames>
    <definedName name="_xlnm._FilterDatabase" localSheetId="14" hidden="1">CDP!$A$3:$H$526</definedName>
    <definedName name="_xlnm._FilterDatabase" localSheetId="15" hidden="1">RP!$A$3:$V$2051</definedName>
    <definedName name="CDP">CDP!$A$3:$H$526</definedName>
    <definedName name="COD" localSheetId="2">#REF!</definedName>
    <definedName name="COD">#REF!</definedName>
    <definedName name="codigo2" localSheetId="2">#REF!</definedName>
    <definedName name="codigo2">#REF!</definedName>
    <definedName name="FUENTES">[1]listas!$C$1:$C$5</definedName>
    <definedName name="LAURA1" localSheetId="2">#REF!</definedName>
    <definedName name="LAURA1">#REF!</definedName>
    <definedName name="Matriz" localSheetId="2">#REF!</definedName>
    <definedName name="Matriz">#REF!</definedName>
    <definedName name="Matriz1" localSheetId="2">#REF!</definedName>
    <definedName name="Matriz1">#REF!</definedName>
    <definedName name="meses">[2]ENTIDADES!$F$1:$G$13</definedName>
    <definedName name="Meta_pyto">[3]Resumen!$F$57:$F$61</definedName>
    <definedName name="reas" localSheetId="2">#REF!</definedName>
    <definedName name="reas">#REF!</definedName>
    <definedName name="RP">RP!$A$3:$N$2051</definedName>
    <definedName name="TABLA1" localSheetId="2">#REF!</definedName>
    <definedName name="TABLA1">#REF!</definedName>
    <definedName name="tabla11" localSheetId="2">#REF!</definedName>
    <definedName name="tabla11">#REF!</definedName>
    <definedName name="tabla1174" localSheetId="2">#REF!</definedName>
    <definedName name="tabla1174">#REF!</definedName>
    <definedName name="tabla117410" localSheetId="2">#REF!</definedName>
    <definedName name="tabla117410">#REF!</definedName>
    <definedName name="tabla11748" localSheetId="2">#REF!</definedName>
    <definedName name="tabla11748">#REF!</definedName>
    <definedName name="tabla11749" localSheetId="2">#REF!</definedName>
    <definedName name="tabla11749">#REF!</definedName>
    <definedName name="TABLA17" localSheetId="2">#REF!</definedName>
    <definedName name="TABLA17">#REF!</definedName>
    <definedName name="tabla2" localSheetId="2">#REF!</definedName>
    <definedName name="tabla2">#REF!</definedName>
    <definedName name="tabla20" localSheetId="2">#REF!</definedName>
    <definedName name="tabla20">#REF!</definedName>
    <definedName name="tabla23" localSheetId="2">#REF!</definedName>
    <definedName name="tabla23">#REF!</definedName>
    <definedName name="TABLA25" localSheetId="2">#REF!</definedName>
    <definedName name="TABLA25">#REF!</definedName>
    <definedName name="TABLA3" localSheetId="2">#REF!</definedName>
    <definedName name="TABLA3">#REF!</definedName>
    <definedName name="tabla4" localSheetId="2">#REF!</definedName>
    <definedName name="tabla4">#REF!</definedName>
    <definedName name="tabla404" localSheetId="2">#REF!</definedName>
    <definedName name="tabla404">#REF!</definedName>
    <definedName name="tabla4041" localSheetId="2">#REF!</definedName>
    <definedName name="tabla4041">#REF!</definedName>
    <definedName name="tabla40410" localSheetId="2">#REF!</definedName>
    <definedName name="tabla40410">#REF!</definedName>
    <definedName name="tabla4042" localSheetId="2">#REF!</definedName>
    <definedName name="tabla4042">#REF!</definedName>
    <definedName name="tabla4045" localSheetId="2">#REF!</definedName>
    <definedName name="tabla4045">#REF!</definedName>
    <definedName name="tabla4048" localSheetId="2">#REF!</definedName>
    <definedName name="tabla4048">#REF!</definedName>
    <definedName name="tabla5" localSheetId="2">#REF!</definedName>
    <definedName name="tabla5">#REF!</definedName>
    <definedName name="tabla6" localSheetId="2">#REF!</definedName>
    <definedName name="tabla6">#REF!</definedName>
    <definedName name="tabla8" localSheetId="2">#REF!</definedName>
    <definedName name="tabla8">#REF!</definedName>
    <definedName name="tabla943" localSheetId="2">#REF!</definedName>
    <definedName name="tabla943">#REF!</definedName>
    <definedName name="tabla9431" localSheetId="2">#REF!</definedName>
    <definedName name="tabla9431">#REF!</definedName>
    <definedName name="TABLA9438" localSheetId="2">#REF!</definedName>
    <definedName name="TABLA9438">#REF!</definedName>
    <definedName name="tabla94388" localSheetId="2">#REF!</definedName>
    <definedName name="tabla94388">#REF!</definedName>
    <definedName name="tabla943b" localSheetId="2">#REF!</definedName>
    <definedName name="tabla943b">#REF!</definedName>
    <definedName name="tablafuncio" localSheetId="2">#REF!</definedName>
    <definedName name="tablafuncio">#REF!</definedName>
    <definedName name="TABLÑATIC" localSheetId="2">#REF!</definedName>
    <definedName name="TABLÑATIC">#REF!</definedName>
  </definedNames>
  <calcPr calcId="179017" iterate="1"/>
  <pivotCaches>
    <pivotCache cacheId="0" r:id="rId20"/>
    <pivotCache cacheId="1" r:id="rId21"/>
    <pivotCache cacheId="2" r:id="rId22"/>
    <pivotCache cacheId="3" r:id="rId23"/>
    <pivotCache cacheId="4" r:id="rId24"/>
    <pivotCache cacheId="5" r:id="rId25"/>
    <pivotCache cacheId="6" r:id="rId26"/>
    <pivotCache cacheId="7" r:id="rId27"/>
    <pivotCache cacheId="8" r:id="rId28"/>
    <pivotCache cacheId="9" r:id="rId29"/>
    <pivotCache cacheId="10" r:id="rId30"/>
    <pivotCache cacheId="11" r:id="rId3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8" i="63" l="1"/>
  <c r="K1" i="6" l="1"/>
  <c r="M1" i="6"/>
  <c r="J1"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L1004" i="6"/>
  <c r="L1005" i="6"/>
  <c r="L1006" i="6"/>
  <c r="L1007" i="6"/>
  <c r="L1008" i="6"/>
  <c r="L1009" i="6"/>
  <c r="L1010" i="6"/>
  <c r="L1011" i="6"/>
  <c r="L1012" i="6"/>
  <c r="L1013" i="6"/>
  <c r="L1014" i="6"/>
  <c r="L1015" i="6"/>
  <c r="L1016" i="6"/>
  <c r="L1017" i="6"/>
  <c r="L1018" i="6"/>
  <c r="L1019" i="6"/>
  <c r="L1020" i="6"/>
  <c r="L1021" i="6"/>
  <c r="L1022" i="6"/>
  <c r="L1023" i="6"/>
  <c r="L1024" i="6"/>
  <c r="L1025" i="6"/>
  <c r="L1026" i="6"/>
  <c r="L1027" i="6"/>
  <c r="L1028" i="6"/>
  <c r="L1029" i="6"/>
  <c r="L1030" i="6"/>
  <c r="L1031" i="6"/>
  <c r="L1032" i="6"/>
  <c r="L1033" i="6"/>
  <c r="L1034" i="6"/>
  <c r="L1035" i="6"/>
  <c r="L1036" i="6"/>
  <c r="L1037" i="6"/>
  <c r="L1038" i="6"/>
  <c r="L1039" i="6"/>
  <c r="L1040" i="6"/>
  <c r="L1041" i="6"/>
  <c r="L1042" i="6"/>
  <c r="L1043" i="6"/>
  <c r="L1044" i="6"/>
  <c r="L1045" i="6"/>
  <c r="L1046" i="6"/>
  <c r="L1047" i="6"/>
  <c r="L1048" i="6"/>
  <c r="L1049" i="6"/>
  <c r="L1050" i="6"/>
  <c r="L1051" i="6"/>
  <c r="L1052" i="6"/>
  <c r="L1053" i="6"/>
  <c r="L1054" i="6"/>
  <c r="L1055" i="6"/>
  <c r="L1056" i="6"/>
  <c r="L1057" i="6"/>
  <c r="L1058" i="6"/>
  <c r="L1059" i="6"/>
  <c r="L1060" i="6"/>
  <c r="L1061" i="6"/>
  <c r="L1062" i="6"/>
  <c r="L1063" i="6"/>
  <c r="L1064" i="6"/>
  <c r="L1065" i="6"/>
  <c r="L1066" i="6"/>
  <c r="L1067" i="6"/>
  <c r="L1068" i="6"/>
  <c r="L1069" i="6"/>
  <c r="L1070" i="6"/>
  <c r="L1071" i="6"/>
  <c r="L1072" i="6"/>
  <c r="L1073" i="6"/>
  <c r="L1074" i="6"/>
  <c r="L1075" i="6"/>
  <c r="L1076" i="6"/>
  <c r="L1077" i="6"/>
  <c r="L1078" i="6"/>
  <c r="L1079" i="6"/>
  <c r="L1080" i="6"/>
  <c r="L1081" i="6"/>
  <c r="L1082" i="6"/>
  <c r="L1083" i="6"/>
  <c r="L1084" i="6"/>
  <c r="L1085" i="6"/>
  <c r="L1086" i="6"/>
  <c r="L1087" i="6"/>
  <c r="L1088" i="6"/>
  <c r="L1089" i="6"/>
  <c r="L1090" i="6"/>
  <c r="L1091" i="6"/>
  <c r="L1092" i="6"/>
  <c r="L1093" i="6"/>
  <c r="L1094" i="6"/>
  <c r="L1095" i="6"/>
  <c r="L1096" i="6"/>
  <c r="L1097" i="6"/>
  <c r="L1098" i="6"/>
  <c r="L1099" i="6"/>
  <c r="L1100" i="6"/>
  <c r="L1101" i="6"/>
  <c r="L1102" i="6"/>
  <c r="L1103" i="6"/>
  <c r="L1104" i="6"/>
  <c r="L1105" i="6"/>
  <c r="L1106" i="6"/>
  <c r="L1107" i="6"/>
  <c r="L1108" i="6"/>
  <c r="L1109" i="6"/>
  <c r="L1110" i="6"/>
  <c r="L1111" i="6"/>
  <c r="L1112" i="6"/>
  <c r="L1113" i="6"/>
  <c r="L1114" i="6"/>
  <c r="L1115" i="6"/>
  <c r="L1116" i="6"/>
  <c r="L1117" i="6"/>
  <c r="L1118" i="6"/>
  <c r="L1119" i="6"/>
  <c r="L1120" i="6"/>
  <c r="L1121" i="6"/>
  <c r="L1122" i="6"/>
  <c r="L1123" i="6"/>
  <c r="L1124" i="6"/>
  <c r="L1125" i="6"/>
  <c r="L1126" i="6"/>
  <c r="L1127" i="6"/>
  <c r="L1128" i="6"/>
  <c r="L1129" i="6"/>
  <c r="L1130" i="6"/>
  <c r="L1131" i="6"/>
  <c r="L1132" i="6"/>
  <c r="L1133" i="6"/>
  <c r="L1134" i="6"/>
  <c r="L1135" i="6"/>
  <c r="L1136" i="6"/>
  <c r="L1137" i="6"/>
  <c r="L1138" i="6"/>
  <c r="L1139" i="6"/>
  <c r="L1140" i="6"/>
  <c r="L1141" i="6"/>
  <c r="L1142" i="6"/>
  <c r="L1143" i="6"/>
  <c r="L1144" i="6"/>
  <c r="L1145" i="6"/>
  <c r="L1146" i="6"/>
  <c r="L1147" i="6"/>
  <c r="L1148" i="6"/>
  <c r="L1149" i="6"/>
  <c r="L1150" i="6"/>
  <c r="L1151" i="6"/>
  <c r="L1152" i="6"/>
  <c r="L1153" i="6"/>
  <c r="L1154" i="6"/>
  <c r="L1155" i="6"/>
  <c r="L1156" i="6"/>
  <c r="L1157" i="6"/>
  <c r="L1158" i="6"/>
  <c r="L1159" i="6"/>
  <c r="L1160" i="6"/>
  <c r="L1161" i="6"/>
  <c r="L1162" i="6"/>
  <c r="L1163" i="6"/>
  <c r="L1164" i="6"/>
  <c r="L1165" i="6"/>
  <c r="L1166" i="6"/>
  <c r="L1167" i="6"/>
  <c r="L1168" i="6"/>
  <c r="L1169" i="6"/>
  <c r="L1170" i="6"/>
  <c r="L1171" i="6"/>
  <c r="L1172" i="6"/>
  <c r="L1173" i="6"/>
  <c r="L1174" i="6"/>
  <c r="L1175" i="6"/>
  <c r="L1176" i="6"/>
  <c r="L1177" i="6"/>
  <c r="L1178" i="6"/>
  <c r="L1179" i="6"/>
  <c r="L1180" i="6"/>
  <c r="L1181" i="6"/>
  <c r="L1182" i="6"/>
  <c r="L1183" i="6"/>
  <c r="L1184" i="6"/>
  <c r="L1185" i="6"/>
  <c r="L1186" i="6"/>
  <c r="L1187" i="6"/>
  <c r="L1188" i="6"/>
  <c r="L1189" i="6"/>
  <c r="L1190" i="6"/>
  <c r="L1191" i="6"/>
  <c r="L1192" i="6"/>
  <c r="L1193" i="6"/>
  <c r="L1194" i="6"/>
  <c r="L1195" i="6"/>
  <c r="L1196" i="6"/>
  <c r="L1197" i="6"/>
  <c r="L1198" i="6"/>
  <c r="L1199" i="6"/>
  <c r="L1200" i="6"/>
  <c r="L1201" i="6"/>
  <c r="L1202" i="6"/>
  <c r="L1203" i="6"/>
  <c r="L1204" i="6"/>
  <c r="L1205" i="6"/>
  <c r="L1206" i="6"/>
  <c r="L1207" i="6"/>
  <c r="L1208" i="6"/>
  <c r="L1209" i="6"/>
  <c r="L1210" i="6"/>
  <c r="L1211" i="6"/>
  <c r="L1212" i="6"/>
  <c r="L1213" i="6"/>
  <c r="L1214" i="6"/>
  <c r="L1215" i="6"/>
  <c r="L1216" i="6"/>
  <c r="L1217" i="6"/>
  <c r="L1218" i="6"/>
  <c r="L1219" i="6"/>
  <c r="L1220" i="6"/>
  <c r="L1221" i="6"/>
  <c r="L1222" i="6"/>
  <c r="L1223" i="6"/>
  <c r="L1224" i="6"/>
  <c r="L1225" i="6"/>
  <c r="L1226" i="6"/>
  <c r="L1227" i="6"/>
  <c r="L1228" i="6"/>
  <c r="L1229" i="6"/>
  <c r="L1230" i="6"/>
  <c r="L1231" i="6"/>
  <c r="L1232" i="6"/>
  <c r="L1233" i="6"/>
  <c r="L1234" i="6"/>
  <c r="L1235" i="6"/>
  <c r="L1236" i="6"/>
  <c r="L1237" i="6"/>
  <c r="L1238" i="6"/>
  <c r="L1239" i="6"/>
  <c r="L1240" i="6"/>
  <c r="L1241" i="6"/>
  <c r="L1242" i="6"/>
  <c r="L1243" i="6"/>
  <c r="L1244" i="6"/>
  <c r="L1245" i="6"/>
  <c r="L1246" i="6"/>
  <c r="L1247" i="6"/>
  <c r="L1248" i="6"/>
  <c r="L1249" i="6"/>
  <c r="L1250" i="6"/>
  <c r="L1251" i="6"/>
  <c r="L1252" i="6"/>
  <c r="L1253" i="6"/>
  <c r="L1254" i="6"/>
  <c r="L1255" i="6"/>
  <c r="L1256" i="6"/>
  <c r="L1257" i="6"/>
  <c r="L1258" i="6"/>
  <c r="L1259" i="6"/>
  <c r="L1260" i="6"/>
  <c r="L1261" i="6"/>
  <c r="L1262" i="6"/>
  <c r="L1263" i="6"/>
  <c r="L1264" i="6"/>
  <c r="L1265" i="6"/>
  <c r="L1266" i="6"/>
  <c r="L1267" i="6"/>
  <c r="L1268" i="6"/>
  <c r="L1269" i="6"/>
  <c r="L1270" i="6"/>
  <c r="L1271" i="6"/>
  <c r="L1272" i="6"/>
  <c r="L1273" i="6"/>
  <c r="L1274" i="6"/>
  <c r="L1275" i="6"/>
  <c r="L1276" i="6"/>
  <c r="L1277" i="6"/>
  <c r="L1278" i="6"/>
  <c r="L1279" i="6"/>
  <c r="L1280" i="6"/>
  <c r="L1281" i="6"/>
  <c r="L1282" i="6"/>
  <c r="L1283" i="6"/>
  <c r="L1284" i="6"/>
  <c r="L1285" i="6"/>
  <c r="L1286" i="6"/>
  <c r="L1287" i="6"/>
  <c r="L1288" i="6"/>
  <c r="L1289" i="6"/>
  <c r="L1290" i="6"/>
  <c r="L1291" i="6"/>
  <c r="L1292" i="6"/>
  <c r="L1293" i="6"/>
  <c r="L1294" i="6"/>
  <c r="L1295" i="6"/>
  <c r="L1296" i="6"/>
  <c r="L1297" i="6"/>
  <c r="L1298" i="6"/>
  <c r="L1299" i="6"/>
  <c r="L1300" i="6"/>
  <c r="L1301" i="6"/>
  <c r="L1302" i="6"/>
  <c r="L1303" i="6"/>
  <c r="L1304" i="6"/>
  <c r="L1305" i="6"/>
  <c r="L1306" i="6"/>
  <c r="L1307" i="6"/>
  <c r="L1308" i="6"/>
  <c r="L1309" i="6"/>
  <c r="L1310" i="6"/>
  <c r="L1311" i="6"/>
  <c r="L1312" i="6"/>
  <c r="L1313" i="6"/>
  <c r="L1314" i="6"/>
  <c r="L1315" i="6"/>
  <c r="L1316" i="6"/>
  <c r="L1317" i="6"/>
  <c r="L1318" i="6"/>
  <c r="L1319" i="6"/>
  <c r="L1320" i="6"/>
  <c r="L1321" i="6"/>
  <c r="L1322" i="6"/>
  <c r="L1323" i="6"/>
  <c r="L1324" i="6"/>
  <c r="L1325" i="6"/>
  <c r="L1326" i="6"/>
  <c r="L1327" i="6"/>
  <c r="L1328" i="6"/>
  <c r="L1329" i="6"/>
  <c r="L1330" i="6"/>
  <c r="L1331" i="6"/>
  <c r="L1332" i="6"/>
  <c r="L1333" i="6"/>
  <c r="L1334" i="6"/>
  <c r="L1335" i="6"/>
  <c r="L1336" i="6"/>
  <c r="L1337" i="6"/>
  <c r="L1338" i="6"/>
  <c r="L1339" i="6"/>
  <c r="L1340" i="6"/>
  <c r="L1341" i="6"/>
  <c r="L1342" i="6"/>
  <c r="L1343" i="6"/>
  <c r="L1344" i="6"/>
  <c r="L1345" i="6"/>
  <c r="L1346" i="6"/>
  <c r="L1347" i="6"/>
  <c r="L1348" i="6"/>
  <c r="L1349" i="6"/>
  <c r="L1350" i="6"/>
  <c r="L1351" i="6"/>
  <c r="L1352" i="6"/>
  <c r="L1353" i="6"/>
  <c r="L1354" i="6"/>
  <c r="L1355" i="6"/>
  <c r="L1356" i="6"/>
  <c r="L1357" i="6"/>
  <c r="L1358" i="6"/>
  <c r="L1359" i="6"/>
  <c r="L1360" i="6"/>
  <c r="L1361" i="6"/>
  <c r="L1362" i="6"/>
  <c r="L1363" i="6"/>
  <c r="L1364" i="6"/>
  <c r="L1365" i="6"/>
  <c r="L1366" i="6"/>
  <c r="L1367" i="6"/>
  <c r="L1368" i="6"/>
  <c r="L1369" i="6"/>
  <c r="L1370" i="6"/>
  <c r="L1371" i="6"/>
  <c r="L1372" i="6"/>
  <c r="L1373" i="6"/>
  <c r="L1374" i="6"/>
  <c r="L1375" i="6"/>
  <c r="L1376" i="6"/>
  <c r="L1377" i="6"/>
  <c r="L1378" i="6"/>
  <c r="L1379" i="6"/>
  <c r="L1380" i="6"/>
  <c r="L1381" i="6"/>
  <c r="L1382" i="6"/>
  <c r="L1383" i="6"/>
  <c r="L1384" i="6"/>
  <c r="L1385" i="6"/>
  <c r="L1386" i="6"/>
  <c r="L1387" i="6"/>
  <c r="L1388" i="6"/>
  <c r="L1389" i="6"/>
  <c r="L1390" i="6"/>
  <c r="L1391" i="6"/>
  <c r="L1392" i="6"/>
  <c r="L1393" i="6"/>
  <c r="L1394" i="6"/>
  <c r="L1395" i="6"/>
  <c r="L1396" i="6"/>
  <c r="L1397" i="6"/>
  <c r="L1398" i="6"/>
  <c r="L1399" i="6"/>
  <c r="L1400" i="6"/>
  <c r="L1401" i="6"/>
  <c r="L1402" i="6"/>
  <c r="L1403" i="6"/>
  <c r="L1404" i="6"/>
  <c r="L1405" i="6"/>
  <c r="L1406" i="6"/>
  <c r="L1407" i="6"/>
  <c r="L1408" i="6"/>
  <c r="L1409" i="6"/>
  <c r="L1410" i="6"/>
  <c r="L1411" i="6"/>
  <c r="L1412" i="6"/>
  <c r="L1413" i="6"/>
  <c r="L1414" i="6"/>
  <c r="L1415" i="6"/>
  <c r="L1416" i="6"/>
  <c r="L1417" i="6"/>
  <c r="L1418" i="6"/>
  <c r="L1419" i="6"/>
  <c r="L1420" i="6"/>
  <c r="L1421" i="6"/>
  <c r="L1422" i="6"/>
  <c r="L1423" i="6"/>
  <c r="L1424" i="6"/>
  <c r="L1425" i="6"/>
  <c r="L1426" i="6"/>
  <c r="L1427" i="6"/>
  <c r="L1428" i="6"/>
  <c r="L1429" i="6"/>
  <c r="L1430" i="6"/>
  <c r="L1431" i="6"/>
  <c r="L1432" i="6"/>
  <c r="L1433" i="6"/>
  <c r="L1434" i="6"/>
  <c r="L1435" i="6"/>
  <c r="L1436" i="6"/>
  <c r="L1437" i="6"/>
  <c r="L1438" i="6"/>
  <c r="L1439" i="6"/>
  <c r="L1440" i="6"/>
  <c r="L1441" i="6"/>
  <c r="L1442" i="6"/>
  <c r="L1443" i="6"/>
  <c r="L1444" i="6"/>
  <c r="L1445" i="6"/>
  <c r="L1446" i="6"/>
  <c r="L1447" i="6"/>
  <c r="L1448" i="6"/>
  <c r="L1449" i="6"/>
  <c r="L1450" i="6"/>
  <c r="L1451" i="6"/>
  <c r="L1452" i="6"/>
  <c r="L1453" i="6"/>
  <c r="L1454" i="6"/>
  <c r="L1455" i="6"/>
  <c r="L1456" i="6"/>
  <c r="L1457" i="6"/>
  <c r="L1458" i="6"/>
  <c r="L1459" i="6"/>
  <c r="L1460" i="6"/>
  <c r="L1461" i="6"/>
  <c r="L1462" i="6"/>
  <c r="L1463" i="6"/>
  <c r="L1464" i="6"/>
  <c r="L1465" i="6"/>
  <c r="L1466" i="6"/>
  <c r="L1467" i="6"/>
  <c r="L1468" i="6"/>
  <c r="L1469" i="6"/>
  <c r="L1470" i="6"/>
  <c r="L1471" i="6"/>
  <c r="L1472" i="6"/>
  <c r="L1473" i="6"/>
  <c r="L1474" i="6"/>
  <c r="L1475" i="6"/>
  <c r="L1476" i="6"/>
  <c r="L1477" i="6"/>
  <c r="L1478" i="6"/>
  <c r="L1479" i="6"/>
  <c r="L1480" i="6"/>
  <c r="L1481" i="6"/>
  <c r="L1482" i="6"/>
  <c r="L1483" i="6"/>
  <c r="L1484" i="6"/>
  <c r="L1485" i="6"/>
  <c r="L1486" i="6"/>
  <c r="L1487" i="6"/>
  <c r="L1488" i="6"/>
  <c r="L1489" i="6"/>
  <c r="L1490" i="6"/>
  <c r="L1491" i="6"/>
  <c r="L1492" i="6"/>
  <c r="L1493" i="6"/>
  <c r="L1494" i="6"/>
  <c r="L1495" i="6"/>
  <c r="L1496" i="6"/>
  <c r="L1497" i="6"/>
  <c r="L1498" i="6"/>
  <c r="L1499" i="6"/>
  <c r="L1500" i="6"/>
  <c r="L1501" i="6"/>
  <c r="L1502" i="6"/>
  <c r="L1503" i="6"/>
  <c r="L1504" i="6"/>
  <c r="L1505" i="6"/>
  <c r="L1506" i="6"/>
  <c r="L1507" i="6"/>
  <c r="L1508" i="6"/>
  <c r="L1509" i="6"/>
  <c r="L1510" i="6"/>
  <c r="L1511" i="6"/>
  <c r="L1512" i="6"/>
  <c r="L1513" i="6"/>
  <c r="L1514" i="6"/>
  <c r="L1515" i="6"/>
  <c r="L1516" i="6"/>
  <c r="L1517" i="6"/>
  <c r="L1518" i="6"/>
  <c r="L1519" i="6"/>
  <c r="L1520" i="6"/>
  <c r="L1521" i="6"/>
  <c r="L1522" i="6"/>
  <c r="L1523" i="6"/>
  <c r="L1524" i="6"/>
  <c r="L1525" i="6"/>
  <c r="L1526" i="6"/>
  <c r="L1527" i="6"/>
  <c r="L1528" i="6"/>
  <c r="L1529" i="6"/>
  <c r="L1530" i="6"/>
  <c r="L1531" i="6"/>
  <c r="L1532" i="6"/>
  <c r="L1533" i="6"/>
  <c r="L1534" i="6"/>
  <c r="L1535" i="6"/>
  <c r="L1536" i="6"/>
  <c r="L1537" i="6"/>
  <c r="L1538" i="6"/>
  <c r="L1539" i="6"/>
  <c r="L1540" i="6"/>
  <c r="L1541" i="6"/>
  <c r="L1542" i="6"/>
  <c r="L1543" i="6"/>
  <c r="L1544" i="6"/>
  <c r="L1545" i="6"/>
  <c r="L1546" i="6"/>
  <c r="L1547" i="6"/>
  <c r="L1548" i="6"/>
  <c r="L1549" i="6"/>
  <c r="L1550" i="6"/>
  <c r="L1551" i="6"/>
  <c r="L1552" i="6"/>
  <c r="L1553" i="6"/>
  <c r="L1554" i="6"/>
  <c r="L1555" i="6"/>
  <c r="L1556" i="6"/>
  <c r="L1557" i="6"/>
  <c r="L1558" i="6"/>
  <c r="L1559" i="6"/>
  <c r="L1560" i="6"/>
  <c r="L1561" i="6"/>
  <c r="L1562" i="6"/>
  <c r="L1563" i="6"/>
  <c r="L1564" i="6"/>
  <c r="L1565" i="6"/>
  <c r="L1566" i="6"/>
  <c r="L1567" i="6"/>
  <c r="L1568" i="6"/>
  <c r="L1569" i="6"/>
  <c r="L1570" i="6"/>
  <c r="L1571" i="6"/>
  <c r="L1572" i="6"/>
  <c r="L1573" i="6"/>
  <c r="L1574" i="6"/>
  <c r="L1575" i="6"/>
  <c r="L1576" i="6"/>
  <c r="L1577" i="6"/>
  <c r="L1578" i="6"/>
  <c r="L1579" i="6"/>
  <c r="L1580" i="6"/>
  <c r="L1581" i="6"/>
  <c r="L1582" i="6"/>
  <c r="L1583" i="6"/>
  <c r="L1584" i="6"/>
  <c r="L1585" i="6"/>
  <c r="L1586" i="6"/>
  <c r="L1587" i="6"/>
  <c r="L1588" i="6"/>
  <c r="L1589" i="6"/>
  <c r="L1590" i="6"/>
  <c r="L1591" i="6"/>
  <c r="L1592" i="6"/>
  <c r="L1593" i="6"/>
  <c r="L1594" i="6"/>
  <c r="L1595" i="6"/>
  <c r="L1596" i="6"/>
  <c r="L1597" i="6"/>
  <c r="L1598" i="6"/>
  <c r="L1599" i="6"/>
  <c r="L1600" i="6"/>
  <c r="L1601" i="6"/>
  <c r="L1602" i="6"/>
  <c r="L1603" i="6"/>
  <c r="L1604" i="6"/>
  <c r="L1605" i="6"/>
  <c r="L1606" i="6"/>
  <c r="L1607" i="6"/>
  <c r="L1608" i="6"/>
  <c r="L1609" i="6"/>
  <c r="L1610" i="6"/>
  <c r="L1611" i="6"/>
  <c r="L1612" i="6"/>
  <c r="L1613" i="6"/>
  <c r="L1614" i="6"/>
  <c r="L1615" i="6"/>
  <c r="L1616" i="6"/>
  <c r="L1617" i="6"/>
  <c r="L1618" i="6"/>
  <c r="L1619" i="6"/>
  <c r="L1620" i="6"/>
  <c r="L1621" i="6"/>
  <c r="L1622" i="6"/>
  <c r="L1623" i="6"/>
  <c r="L1624" i="6"/>
  <c r="L1625" i="6"/>
  <c r="L1626" i="6"/>
  <c r="L1627" i="6"/>
  <c r="L1628" i="6"/>
  <c r="L1629" i="6"/>
  <c r="L1630" i="6"/>
  <c r="L1631" i="6"/>
  <c r="L1632" i="6"/>
  <c r="L1633" i="6"/>
  <c r="L1634" i="6"/>
  <c r="L1635" i="6"/>
  <c r="L1636" i="6"/>
  <c r="L1637" i="6"/>
  <c r="L1638" i="6"/>
  <c r="L1639" i="6"/>
  <c r="L1640" i="6"/>
  <c r="L1641" i="6"/>
  <c r="L1642" i="6"/>
  <c r="L1643" i="6"/>
  <c r="L1644" i="6"/>
  <c r="L1645" i="6"/>
  <c r="L1646" i="6"/>
  <c r="L1647" i="6"/>
  <c r="L1648" i="6"/>
  <c r="L1649" i="6"/>
  <c r="L1650" i="6"/>
  <c r="L1651" i="6"/>
  <c r="L1652" i="6"/>
  <c r="L1653" i="6"/>
  <c r="L1654" i="6"/>
  <c r="L1655" i="6"/>
  <c r="L1656" i="6"/>
  <c r="L1657" i="6"/>
  <c r="L1658" i="6"/>
  <c r="L1659" i="6"/>
  <c r="L1660" i="6"/>
  <c r="L1661" i="6"/>
  <c r="L1662" i="6"/>
  <c r="L1663" i="6"/>
  <c r="L1664" i="6"/>
  <c r="L1665" i="6"/>
  <c r="L1666" i="6"/>
  <c r="L1667" i="6"/>
  <c r="L1668" i="6"/>
  <c r="L1669" i="6"/>
  <c r="L1670" i="6"/>
  <c r="L1671" i="6"/>
  <c r="L1672" i="6"/>
  <c r="L1673" i="6"/>
  <c r="L1674" i="6"/>
  <c r="L1675" i="6"/>
  <c r="L1676" i="6"/>
  <c r="L1677" i="6"/>
  <c r="L1678" i="6"/>
  <c r="L1679" i="6"/>
  <c r="L1680" i="6"/>
  <c r="L1681" i="6"/>
  <c r="L1682" i="6"/>
  <c r="L1683" i="6"/>
  <c r="L1684" i="6"/>
  <c r="L1685" i="6"/>
  <c r="L1686" i="6"/>
  <c r="L1687" i="6"/>
  <c r="L1688" i="6"/>
  <c r="L1689" i="6"/>
  <c r="L1690" i="6"/>
  <c r="L1691" i="6"/>
  <c r="L1692" i="6"/>
  <c r="L1693" i="6"/>
  <c r="L1694" i="6"/>
  <c r="L1695" i="6"/>
  <c r="L1696" i="6"/>
  <c r="L1697" i="6"/>
  <c r="L1698" i="6"/>
  <c r="L1699" i="6"/>
  <c r="L1700" i="6"/>
  <c r="L1701" i="6"/>
  <c r="L1702" i="6"/>
  <c r="L1703" i="6"/>
  <c r="L1704" i="6"/>
  <c r="L1705" i="6"/>
  <c r="L1706" i="6"/>
  <c r="L1707" i="6"/>
  <c r="L1708" i="6"/>
  <c r="L1709" i="6"/>
  <c r="L1710" i="6"/>
  <c r="L1711" i="6"/>
  <c r="L1712" i="6"/>
  <c r="L1713" i="6"/>
  <c r="L1714" i="6"/>
  <c r="L1715" i="6"/>
  <c r="L1716" i="6"/>
  <c r="L1717" i="6"/>
  <c r="L1718" i="6"/>
  <c r="L1719" i="6"/>
  <c r="L1720" i="6"/>
  <c r="L1721" i="6"/>
  <c r="L1722" i="6"/>
  <c r="L1723" i="6"/>
  <c r="L1724" i="6"/>
  <c r="L1725" i="6"/>
  <c r="L1726" i="6"/>
  <c r="L1727" i="6"/>
  <c r="L1728" i="6"/>
  <c r="L1729" i="6"/>
  <c r="L1730" i="6"/>
  <c r="L1731" i="6"/>
  <c r="L1732" i="6"/>
  <c r="L1733" i="6"/>
  <c r="L1734" i="6"/>
  <c r="L1735" i="6"/>
  <c r="L1736" i="6"/>
  <c r="L1737" i="6"/>
  <c r="L1738" i="6"/>
  <c r="L1739" i="6"/>
  <c r="L1740" i="6"/>
  <c r="L1741" i="6"/>
  <c r="L1742" i="6"/>
  <c r="L1743" i="6"/>
  <c r="L1744" i="6"/>
  <c r="L1745" i="6"/>
  <c r="L1746" i="6"/>
  <c r="L1747" i="6"/>
  <c r="L1748" i="6"/>
  <c r="L1749" i="6"/>
  <c r="L1750" i="6"/>
  <c r="L1751" i="6"/>
  <c r="L1752" i="6"/>
  <c r="L1753" i="6"/>
  <c r="L1754" i="6"/>
  <c r="L1755" i="6"/>
  <c r="L1756" i="6"/>
  <c r="L1757" i="6"/>
  <c r="L1758" i="6"/>
  <c r="L1759" i="6"/>
  <c r="L1760" i="6"/>
  <c r="L1761" i="6"/>
  <c r="L1762" i="6"/>
  <c r="L1763" i="6"/>
  <c r="L1764" i="6"/>
  <c r="L1765" i="6"/>
  <c r="L1766" i="6"/>
  <c r="L1767" i="6"/>
  <c r="L1768" i="6"/>
  <c r="L1769" i="6"/>
  <c r="L1770" i="6"/>
  <c r="L1771" i="6"/>
  <c r="L1772" i="6"/>
  <c r="L1773" i="6"/>
  <c r="L1774" i="6"/>
  <c r="L1775" i="6"/>
  <c r="L1776" i="6"/>
  <c r="L1777" i="6"/>
  <c r="L1778" i="6"/>
  <c r="L1779" i="6"/>
  <c r="L1780" i="6"/>
  <c r="L1781" i="6"/>
  <c r="L1782" i="6"/>
  <c r="L1783" i="6"/>
  <c r="L1784" i="6"/>
  <c r="L1785" i="6"/>
  <c r="L1786" i="6"/>
  <c r="L1787" i="6"/>
  <c r="L1788" i="6"/>
  <c r="L1789" i="6"/>
  <c r="L1790" i="6"/>
  <c r="L1791" i="6"/>
  <c r="L1792" i="6"/>
  <c r="L1793" i="6"/>
  <c r="L1794" i="6"/>
  <c r="L1795" i="6"/>
  <c r="L1796" i="6"/>
  <c r="L1797" i="6"/>
  <c r="L1798" i="6"/>
  <c r="L1799" i="6"/>
  <c r="L1800" i="6"/>
  <c r="L1801" i="6"/>
  <c r="L1802" i="6"/>
  <c r="L1803" i="6"/>
  <c r="L1804" i="6"/>
  <c r="L1805" i="6"/>
  <c r="L1806" i="6"/>
  <c r="L1807" i="6"/>
  <c r="L1808" i="6"/>
  <c r="L1809" i="6"/>
  <c r="L1810" i="6"/>
  <c r="L1811" i="6"/>
  <c r="L1812" i="6"/>
  <c r="L1813" i="6"/>
  <c r="L1814" i="6"/>
  <c r="L1815" i="6"/>
  <c r="L1816" i="6"/>
  <c r="L1817" i="6"/>
  <c r="L1818" i="6"/>
  <c r="L1819" i="6"/>
  <c r="L1820" i="6"/>
  <c r="L1821" i="6"/>
  <c r="L1822" i="6"/>
  <c r="L1823" i="6"/>
  <c r="L1824" i="6"/>
  <c r="L1825" i="6"/>
  <c r="L1826" i="6"/>
  <c r="L1827" i="6"/>
  <c r="L1828" i="6"/>
  <c r="L1829" i="6"/>
  <c r="L1830" i="6"/>
  <c r="L1831" i="6"/>
  <c r="L1832" i="6"/>
  <c r="L1833" i="6"/>
  <c r="L1834" i="6"/>
  <c r="L1835" i="6"/>
  <c r="L1836" i="6"/>
  <c r="L1837" i="6"/>
  <c r="L1838" i="6"/>
  <c r="L1839" i="6"/>
  <c r="L1840" i="6"/>
  <c r="L1841" i="6"/>
  <c r="L1842" i="6"/>
  <c r="L1843" i="6"/>
  <c r="L1844" i="6"/>
  <c r="L1845" i="6"/>
  <c r="L1846" i="6"/>
  <c r="L1847" i="6"/>
  <c r="L1848" i="6"/>
  <c r="L1849" i="6"/>
  <c r="L1850" i="6"/>
  <c r="L1851" i="6"/>
  <c r="L1852" i="6"/>
  <c r="L1853" i="6"/>
  <c r="L1854" i="6"/>
  <c r="L1855" i="6"/>
  <c r="L1856" i="6"/>
  <c r="L1857" i="6"/>
  <c r="L1858" i="6"/>
  <c r="L1859" i="6"/>
  <c r="L1860" i="6"/>
  <c r="L1861" i="6"/>
  <c r="L1862" i="6"/>
  <c r="L1863" i="6"/>
  <c r="L1864" i="6"/>
  <c r="L1865" i="6"/>
  <c r="L1866" i="6"/>
  <c r="L1867" i="6"/>
  <c r="L1868" i="6"/>
  <c r="L1869" i="6"/>
  <c r="L1870" i="6"/>
  <c r="L1871" i="6"/>
  <c r="L1872" i="6"/>
  <c r="L1873" i="6"/>
  <c r="L1874" i="6"/>
  <c r="L1875" i="6"/>
  <c r="L1876" i="6"/>
  <c r="L1877" i="6"/>
  <c r="L1878" i="6"/>
  <c r="L1879" i="6"/>
  <c r="L1880" i="6"/>
  <c r="L1881" i="6"/>
  <c r="L1882" i="6"/>
  <c r="L1883" i="6"/>
  <c r="L1884" i="6"/>
  <c r="L1885" i="6"/>
  <c r="L1886" i="6"/>
  <c r="L1887" i="6"/>
  <c r="L1888" i="6"/>
  <c r="L1889" i="6"/>
  <c r="L1890" i="6"/>
  <c r="L1891" i="6"/>
  <c r="L1892" i="6"/>
  <c r="L1893" i="6"/>
  <c r="L1894" i="6"/>
  <c r="L1895" i="6"/>
  <c r="L1896" i="6"/>
  <c r="L1897" i="6"/>
  <c r="L1898" i="6"/>
  <c r="L1899" i="6"/>
  <c r="L1900" i="6"/>
  <c r="L1901" i="6"/>
  <c r="L1902" i="6"/>
  <c r="L1903" i="6"/>
  <c r="L1904" i="6"/>
  <c r="L1905" i="6"/>
  <c r="L1906" i="6"/>
  <c r="L1907" i="6"/>
  <c r="L1908" i="6"/>
  <c r="L1909" i="6"/>
  <c r="L1910" i="6"/>
  <c r="L1911" i="6"/>
  <c r="L1912" i="6"/>
  <c r="L1913" i="6"/>
  <c r="L1914" i="6"/>
  <c r="L1915" i="6"/>
  <c r="L1916" i="6"/>
  <c r="L1917" i="6"/>
  <c r="L1918" i="6"/>
  <c r="L1919" i="6"/>
  <c r="L1920" i="6"/>
  <c r="L1921" i="6"/>
  <c r="L1922" i="6"/>
  <c r="L1923" i="6"/>
  <c r="L1924" i="6"/>
  <c r="L1925" i="6"/>
  <c r="L1926" i="6"/>
  <c r="L1927" i="6"/>
  <c r="L1928" i="6"/>
  <c r="L1929" i="6"/>
  <c r="L1930" i="6"/>
  <c r="L1931" i="6"/>
  <c r="L1932" i="6"/>
  <c r="L1933" i="6"/>
  <c r="L1934" i="6"/>
  <c r="L1935" i="6"/>
  <c r="L1936" i="6"/>
  <c r="L1937" i="6"/>
  <c r="L1938" i="6"/>
  <c r="L1939" i="6"/>
  <c r="L1940" i="6"/>
  <c r="L1941" i="6"/>
  <c r="L1942" i="6"/>
  <c r="L1943" i="6"/>
  <c r="L1944" i="6"/>
  <c r="L1945" i="6"/>
  <c r="L1946" i="6"/>
  <c r="L1947" i="6"/>
  <c r="L1948" i="6"/>
  <c r="L1949" i="6"/>
  <c r="L1950" i="6"/>
  <c r="L1951" i="6"/>
  <c r="L1952" i="6"/>
  <c r="L1953" i="6"/>
  <c r="L1954" i="6"/>
  <c r="L1955" i="6"/>
  <c r="L1956" i="6"/>
  <c r="L1957" i="6"/>
  <c r="L1958" i="6"/>
  <c r="L1959" i="6"/>
  <c r="L1960" i="6"/>
  <c r="L1961" i="6"/>
  <c r="L1962" i="6"/>
  <c r="L1963" i="6"/>
  <c r="L1964" i="6"/>
  <c r="L1965" i="6"/>
  <c r="L1966" i="6"/>
  <c r="L1967" i="6"/>
  <c r="L1968" i="6"/>
  <c r="L1969" i="6"/>
  <c r="L1970" i="6"/>
  <c r="L1971" i="6"/>
  <c r="L1972" i="6"/>
  <c r="L1973" i="6"/>
  <c r="L1974" i="6"/>
  <c r="L4" i="6"/>
  <c r="L1" i="6" l="1"/>
  <c r="F1" i="5"/>
  <c r="E1"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 i="5"/>
  <c r="G1" i="5" l="1"/>
  <c r="C14" i="41" l="1"/>
  <c r="F14" i="41" s="1"/>
  <c r="D13" i="41"/>
  <c r="C13" i="41"/>
  <c r="F12" i="41"/>
  <c r="F11" i="41"/>
  <c r="D10" i="41"/>
  <c r="F9" i="41"/>
  <c r="F8" i="41"/>
  <c r="F7" i="41"/>
  <c r="E6" i="41"/>
  <c r="E15" i="41" s="1"/>
  <c r="B5" i="41"/>
  <c r="F5" i="41" s="1"/>
  <c r="B4" i="41"/>
  <c r="F3" i="41"/>
  <c r="F13" i="41" l="1"/>
  <c r="D15" i="41"/>
  <c r="F6" i="41"/>
  <c r="C15" i="41"/>
  <c r="B15" i="41"/>
  <c r="F4" i="41"/>
  <c r="F10" i="41"/>
  <c r="F15" i="41" l="1"/>
  <c r="N5" i="6" l="1"/>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N1002" i="6"/>
  <c r="N1003" i="6"/>
  <c r="N1004" i="6"/>
  <c r="N1005" i="6"/>
  <c r="N1006" i="6"/>
  <c r="N1007" i="6"/>
  <c r="N1008" i="6"/>
  <c r="N1009" i="6"/>
  <c r="N1010" i="6"/>
  <c r="N1011" i="6"/>
  <c r="N1012" i="6"/>
  <c r="N1013" i="6"/>
  <c r="N1014" i="6"/>
  <c r="N1015" i="6"/>
  <c r="N1016" i="6"/>
  <c r="N1017" i="6"/>
  <c r="N1018" i="6"/>
  <c r="N1019" i="6"/>
  <c r="N1020" i="6"/>
  <c r="N1021" i="6"/>
  <c r="N1022" i="6"/>
  <c r="N1023" i="6"/>
  <c r="N1024" i="6"/>
  <c r="N1025" i="6"/>
  <c r="N1026" i="6"/>
  <c r="N1027" i="6"/>
  <c r="N1028" i="6"/>
  <c r="N1029" i="6"/>
  <c r="N1030" i="6"/>
  <c r="N1031" i="6"/>
  <c r="N1032" i="6"/>
  <c r="N1033" i="6"/>
  <c r="N1034" i="6"/>
  <c r="N1035" i="6"/>
  <c r="N1036" i="6"/>
  <c r="N1037" i="6"/>
  <c r="N1038" i="6"/>
  <c r="N1039" i="6"/>
  <c r="N1040" i="6"/>
  <c r="N1041" i="6"/>
  <c r="N1042" i="6"/>
  <c r="N1043" i="6"/>
  <c r="N1044" i="6"/>
  <c r="N1045" i="6"/>
  <c r="N1046" i="6"/>
  <c r="N1047" i="6"/>
  <c r="N1048" i="6"/>
  <c r="N1049" i="6"/>
  <c r="N1050" i="6"/>
  <c r="N1051" i="6"/>
  <c r="N1052" i="6"/>
  <c r="N1053" i="6"/>
  <c r="N1054" i="6"/>
  <c r="N1055" i="6"/>
  <c r="N1056" i="6"/>
  <c r="N1057" i="6"/>
  <c r="N1058" i="6"/>
  <c r="N1059" i="6"/>
  <c r="N1060" i="6"/>
  <c r="N1061" i="6"/>
  <c r="N1062" i="6"/>
  <c r="N1063" i="6"/>
  <c r="N1064" i="6"/>
  <c r="N1065" i="6"/>
  <c r="N1066" i="6"/>
  <c r="N1067" i="6"/>
  <c r="N1068" i="6"/>
  <c r="N1069" i="6"/>
  <c r="N1070" i="6"/>
  <c r="N1071" i="6"/>
  <c r="N1072" i="6"/>
  <c r="N1073" i="6"/>
  <c r="N1074" i="6"/>
  <c r="N1075" i="6"/>
  <c r="N1076" i="6"/>
  <c r="N1077" i="6"/>
  <c r="N1078" i="6"/>
  <c r="N1079" i="6"/>
  <c r="N1080" i="6"/>
  <c r="N1081" i="6"/>
  <c r="N1082" i="6"/>
  <c r="N1083" i="6"/>
  <c r="N1084" i="6"/>
  <c r="N1085" i="6"/>
  <c r="N1086" i="6"/>
  <c r="N1087" i="6"/>
  <c r="N1088" i="6"/>
  <c r="N1089" i="6"/>
  <c r="N1090" i="6"/>
  <c r="N1091" i="6"/>
  <c r="N1092" i="6"/>
  <c r="N1093" i="6"/>
  <c r="N1094" i="6"/>
  <c r="N1095" i="6"/>
  <c r="N1096" i="6"/>
  <c r="N1097" i="6"/>
  <c r="N1098" i="6"/>
  <c r="N1099" i="6"/>
  <c r="N1100" i="6"/>
  <c r="N1101" i="6"/>
  <c r="N1102" i="6"/>
  <c r="N1103" i="6"/>
  <c r="N1104" i="6"/>
  <c r="N1105" i="6"/>
  <c r="N1106" i="6"/>
  <c r="N1107" i="6"/>
  <c r="N1108" i="6"/>
  <c r="N1109" i="6"/>
  <c r="N1110" i="6"/>
  <c r="N1111" i="6"/>
  <c r="N1112" i="6"/>
  <c r="N1113" i="6"/>
  <c r="N1114" i="6"/>
  <c r="N1115" i="6"/>
  <c r="N1116" i="6"/>
  <c r="N1117" i="6"/>
  <c r="N1118" i="6"/>
  <c r="N1119" i="6"/>
  <c r="N1120" i="6"/>
  <c r="N1121" i="6"/>
  <c r="N1122" i="6"/>
  <c r="N1123" i="6"/>
  <c r="N1124" i="6"/>
  <c r="N1125" i="6"/>
  <c r="N1126" i="6"/>
  <c r="N1127" i="6"/>
  <c r="N1128" i="6"/>
  <c r="N1129" i="6"/>
  <c r="N1130" i="6"/>
  <c r="N1131" i="6"/>
  <c r="N1132" i="6"/>
  <c r="N1133" i="6"/>
  <c r="N1134" i="6"/>
  <c r="N1135" i="6"/>
  <c r="N1136" i="6"/>
  <c r="N1137" i="6"/>
  <c r="N1138" i="6"/>
  <c r="N1139" i="6"/>
  <c r="N1140" i="6"/>
  <c r="N1141" i="6"/>
  <c r="N1142" i="6"/>
  <c r="N1143" i="6"/>
  <c r="N1144" i="6"/>
  <c r="N1145" i="6"/>
  <c r="N1146" i="6"/>
  <c r="N1147" i="6"/>
  <c r="N1148" i="6"/>
  <c r="N1149" i="6"/>
  <c r="N1150" i="6"/>
  <c r="N1151" i="6"/>
  <c r="N1152" i="6"/>
  <c r="N1153" i="6"/>
  <c r="N1154" i="6"/>
  <c r="N1155" i="6"/>
  <c r="N1156" i="6"/>
  <c r="N1157" i="6"/>
  <c r="N1158" i="6"/>
  <c r="N1159" i="6"/>
  <c r="N1160" i="6"/>
  <c r="N1161" i="6"/>
  <c r="N1162" i="6"/>
  <c r="N1163" i="6"/>
  <c r="N1164" i="6"/>
  <c r="N1165" i="6"/>
  <c r="N1166" i="6"/>
  <c r="N1167" i="6"/>
  <c r="N1168" i="6"/>
  <c r="N1169" i="6"/>
  <c r="N1170" i="6"/>
  <c r="N1171" i="6"/>
  <c r="N1172" i="6"/>
  <c r="N1173" i="6"/>
  <c r="N1174" i="6"/>
  <c r="N1175" i="6"/>
  <c r="N1176" i="6"/>
  <c r="N1177" i="6"/>
  <c r="N1178" i="6"/>
  <c r="N1179" i="6"/>
  <c r="N1180" i="6"/>
  <c r="N1181" i="6"/>
  <c r="N1182" i="6"/>
  <c r="N1183" i="6"/>
  <c r="N1184" i="6"/>
  <c r="N1185" i="6"/>
  <c r="N1186" i="6"/>
  <c r="N1187" i="6"/>
  <c r="N1188" i="6"/>
  <c r="N1189" i="6"/>
  <c r="N1190" i="6"/>
  <c r="N1191" i="6"/>
  <c r="N1192" i="6"/>
  <c r="N1193" i="6"/>
  <c r="N1194" i="6"/>
  <c r="N1195" i="6"/>
  <c r="N1196" i="6"/>
  <c r="N1197" i="6"/>
  <c r="N1198" i="6"/>
  <c r="N1199" i="6"/>
  <c r="N1200" i="6"/>
  <c r="N1201" i="6"/>
  <c r="N1202" i="6"/>
  <c r="N1203" i="6"/>
  <c r="N1204" i="6"/>
  <c r="N1205" i="6"/>
  <c r="N1206" i="6"/>
  <c r="N1207" i="6"/>
  <c r="N1208" i="6"/>
  <c r="N1209" i="6"/>
  <c r="N1210" i="6"/>
  <c r="N1211" i="6"/>
  <c r="N1212" i="6"/>
  <c r="N1213" i="6"/>
  <c r="N1214" i="6"/>
  <c r="N1215" i="6"/>
  <c r="N1216" i="6"/>
  <c r="N1217" i="6"/>
  <c r="N1218" i="6"/>
  <c r="N1219" i="6"/>
  <c r="N1220" i="6"/>
  <c r="N1221" i="6"/>
  <c r="N1222" i="6"/>
  <c r="N1223" i="6"/>
  <c r="N1224" i="6"/>
  <c r="N1225" i="6"/>
  <c r="N1226" i="6"/>
  <c r="N1227" i="6"/>
  <c r="N1228" i="6"/>
  <c r="N1229" i="6"/>
  <c r="N1230" i="6"/>
  <c r="N1231" i="6"/>
  <c r="N1232" i="6"/>
  <c r="N1233" i="6"/>
  <c r="N1234" i="6"/>
  <c r="N1235" i="6"/>
  <c r="N1236" i="6"/>
  <c r="N1237" i="6"/>
  <c r="N1238" i="6"/>
  <c r="N1239" i="6"/>
  <c r="N1240" i="6"/>
  <c r="N1241" i="6"/>
  <c r="N1242" i="6"/>
  <c r="N1243" i="6"/>
  <c r="N1244" i="6"/>
  <c r="N1245" i="6"/>
  <c r="N1246" i="6"/>
  <c r="N1247" i="6"/>
  <c r="N1248" i="6"/>
  <c r="N1249" i="6"/>
  <c r="N1250" i="6"/>
  <c r="N1251" i="6"/>
  <c r="N1252" i="6"/>
  <c r="N1253" i="6"/>
  <c r="N1254" i="6"/>
  <c r="N1255" i="6"/>
  <c r="N1256" i="6"/>
  <c r="N1257" i="6"/>
  <c r="N1258" i="6"/>
  <c r="N1259" i="6"/>
  <c r="N1260" i="6"/>
  <c r="N1261" i="6"/>
  <c r="N1262" i="6"/>
  <c r="N1263" i="6"/>
  <c r="N1264" i="6"/>
  <c r="N1265" i="6"/>
  <c r="N1266" i="6"/>
  <c r="N1267" i="6"/>
  <c r="N1268" i="6"/>
  <c r="N1269" i="6"/>
  <c r="N1270" i="6"/>
  <c r="N1271" i="6"/>
  <c r="N1272" i="6"/>
  <c r="N1273" i="6"/>
  <c r="N1274" i="6"/>
  <c r="N1275" i="6"/>
  <c r="N1276" i="6"/>
  <c r="N1277" i="6"/>
  <c r="N1278" i="6"/>
  <c r="N1279" i="6"/>
  <c r="N1280" i="6"/>
  <c r="N1281" i="6"/>
  <c r="N1282" i="6"/>
  <c r="N1283" i="6"/>
  <c r="N1284" i="6"/>
  <c r="N1285" i="6"/>
  <c r="N1286" i="6"/>
  <c r="N1287" i="6"/>
  <c r="N1288" i="6"/>
  <c r="N1289" i="6"/>
  <c r="N1290" i="6"/>
  <c r="N1291" i="6"/>
  <c r="N1292" i="6"/>
  <c r="N1293" i="6"/>
  <c r="N1294" i="6"/>
  <c r="N1295" i="6"/>
  <c r="N1296" i="6"/>
  <c r="N1297" i="6"/>
  <c r="N1298" i="6"/>
  <c r="N1299" i="6"/>
  <c r="N1300" i="6"/>
  <c r="N1301" i="6"/>
  <c r="N1302" i="6"/>
  <c r="N1303" i="6"/>
  <c r="N1304" i="6"/>
  <c r="N1305" i="6"/>
  <c r="N1306" i="6"/>
  <c r="N1307" i="6"/>
  <c r="N1308" i="6"/>
  <c r="N1309" i="6"/>
  <c r="N1310" i="6"/>
  <c r="N1311" i="6"/>
  <c r="N1312" i="6"/>
  <c r="N1313" i="6"/>
  <c r="N1314" i="6"/>
  <c r="N1315" i="6"/>
  <c r="N1316" i="6"/>
  <c r="N1317" i="6"/>
  <c r="N1318" i="6"/>
  <c r="N1319" i="6"/>
  <c r="N1320" i="6"/>
  <c r="N1321" i="6"/>
  <c r="N1322" i="6"/>
  <c r="N1323" i="6"/>
  <c r="N1324" i="6"/>
  <c r="N1325" i="6"/>
  <c r="N1326" i="6"/>
  <c r="N1327" i="6"/>
  <c r="N1328" i="6"/>
  <c r="N1329" i="6"/>
  <c r="N1330" i="6"/>
  <c r="N1331" i="6"/>
  <c r="N1332" i="6"/>
  <c r="N1333" i="6"/>
  <c r="N1334" i="6"/>
  <c r="N1335" i="6"/>
  <c r="N1336" i="6"/>
  <c r="N1337" i="6"/>
  <c r="N1338" i="6"/>
  <c r="N1339" i="6"/>
  <c r="N1340" i="6"/>
  <c r="N1341" i="6"/>
  <c r="N1342" i="6"/>
  <c r="N1343" i="6"/>
  <c r="N1344" i="6"/>
  <c r="N1345" i="6"/>
  <c r="N1346" i="6"/>
  <c r="N1347" i="6"/>
  <c r="N1348" i="6"/>
  <c r="N1349" i="6"/>
  <c r="N1350" i="6"/>
  <c r="N1351" i="6"/>
  <c r="N1352" i="6"/>
  <c r="N1353" i="6"/>
  <c r="N1354" i="6"/>
  <c r="N1355" i="6"/>
  <c r="N1356" i="6"/>
  <c r="N1357" i="6"/>
  <c r="N1358" i="6"/>
  <c r="N1359" i="6"/>
  <c r="N1360" i="6"/>
  <c r="N1361" i="6"/>
  <c r="N1362" i="6"/>
  <c r="N1363" i="6"/>
  <c r="N1364" i="6"/>
  <c r="N1365" i="6"/>
  <c r="N1366" i="6"/>
  <c r="N1367" i="6"/>
  <c r="N1368" i="6"/>
  <c r="N1369" i="6"/>
  <c r="N1370" i="6"/>
  <c r="N1371" i="6"/>
  <c r="N1372" i="6"/>
  <c r="N1373" i="6"/>
  <c r="N1374" i="6"/>
  <c r="N1375" i="6"/>
  <c r="N1376" i="6"/>
  <c r="N1377" i="6"/>
  <c r="N1378" i="6"/>
  <c r="N1379" i="6"/>
  <c r="N1380" i="6"/>
  <c r="N1381" i="6"/>
  <c r="N1382" i="6"/>
  <c r="N1383" i="6"/>
  <c r="N1384" i="6"/>
  <c r="N1385" i="6"/>
  <c r="N1386" i="6"/>
  <c r="N1387" i="6"/>
  <c r="N1388" i="6"/>
  <c r="N1389" i="6"/>
  <c r="N1390" i="6"/>
  <c r="N1391" i="6"/>
  <c r="N1392" i="6"/>
  <c r="N1393" i="6"/>
  <c r="N1394" i="6"/>
  <c r="N1395" i="6"/>
  <c r="N1396" i="6"/>
  <c r="N1397" i="6"/>
  <c r="N1398" i="6"/>
  <c r="N1399" i="6"/>
  <c r="N1400" i="6"/>
  <c r="N1401" i="6"/>
  <c r="N1402" i="6"/>
  <c r="N1403" i="6"/>
  <c r="N1404" i="6"/>
  <c r="N1405" i="6"/>
  <c r="N1406" i="6"/>
  <c r="N1407" i="6"/>
  <c r="N1408" i="6"/>
  <c r="N1409" i="6"/>
  <c r="N1410" i="6"/>
  <c r="N1411" i="6"/>
  <c r="N1412" i="6"/>
  <c r="N1413" i="6"/>
  <c r="N1414" i="6"/>
  <c r="N1415" i="6"/>
  <c r="N1416" i="6"/>
  <c r="N1417" i="6"/>
  <c r="N1418" i="6"/>
  <c r="N1419" i="6"/>
  <c r="N1420" i="6"/>
  <c r="N1421" i="6"/>
  <c r="N1422" i="6"/>
  <c r="N1423" i="6"/>
  <c r="N1424" i="6"/>
  <c r="N1425" i="6"/>
  <c r="N1426" i="6"/>
  <c r="N1427" i="6"/>
  <c r="N1428" i="6"/>
  <c r="N1429" i="6"/>
  <c r="N1430" i="6"/>
  <c r="N1431" i="6"/>
  <c r="N1432" i="6"/>
  <c r="N1433" i="6"/>
  <c r="N1434" i="6"/>
  <c r="N1435" i="6"/>
  <c r="N1436" i="6"/>
  <c r="N1437" i="6"/>
  <c r="N1438" i="6"/>
  <c r="N1439" i="6"/>
  <c r="N1440" i="6"/>
  <c r="N1441" i="6"/>
  <c r="N1442" i="6"/>
  <c r="N1443" i="6"/>
  <c r="N1444" i="6"/>
  <c r="N1445" i="6"/>
  <c r="N1446" i="6"/>
  <c r="N1447" i="6"/>
  <c r="N1448" i="6"/>
  <c r="N1449" i="6"/>
  <c r="N1450" i="6"/>
  <c r="N1451" i="6"/>
  <c r="N1452" i="6"/>
  <c r="N1453" i="6"/>
  <c r="N1454" i="6"/>
  <c r="N1455" i="6"/>
  <c r="N1456" i="6"/>
  <c r="N1457" i="6"/>
  <c r="N1458" i="6"/>
  <c r="N1459" i="6"/>
  <c r="N1460" i="6"/>
  <c r="N1461" i="6"/>
  <c r="N1462" i="6"/>
  <c r="N1463" i="6"/>
  <c r="N1464" i="6"/>
  <c r="N1465" i="6"/>
  <c r="N1466" i="6"/>
  <c r="N1467" i="6"/>
  <c r="N1468" i="6"/>
  <c r="N1469" i="6"/>
  <c r="N1470" i="6"/>
  <c r="N1471" i="6"/>
  <c r="N1472" i="6"/>
  <c r="N1473" i="6"/>
  <c r="N1474" i="6"/>
  <c r="N1475" i="6"/>
  <c r="N1476" i="6"/>
  <c r="N1477" i="6"/>
  <c r="N1478" i="6"/>
  <c r="N1479" i="6"/>
  <c r="N1480" i="6"/>
  <c r="N1481" i="6"/>
  <c r="N1482" i="6"/>
  <c r="N1483" i="6"/>
  <c r="N1484" i="6"/>
  <c r="N1485" i="6"/>
  <c r="N1486" i="6"/>
  <c r="N1487" i="6"/>
  <c r="N1488" i="6"/>
  <c r="N1489" i="6"/>
  <c r="N1490" i="6"/>
  <c r="N1491" i="6"/>
  <c r="N1492" i="6"/>
  <c r="N1493" i="6"/>
  <c r="N1494" i="6"/>
  <c r="N1495" i="6"/>
  <c r="N1496" i="6"/>
  <c r="N1497" i="6"/>
  <c r="N1498" i="6"/>
  <c r="N1499" i="6"/>
  <c r="N1500" i="6"/>
  <c r="N1501" i="6"/>
  <c r="N1502" i="6"/>
  <c r="N1503" i="6"/>
  <c r="N1504" i="6"/>
  <c r="N1505" i="6"/>
  <c r="N1506" i="6"/>
  <c r="N1507" i="6"/>
  <c r="N1508" i="6"/>
  <c r="N1509" i="6"/>
  <c r="N1510" i="6"/>
  <c r="N1511" i="6"/>
  <c r="N1512" i="6"/>
  <c r="N1513" i="6"/>
  <c r="N1514" i="6"/>
  <c r="N1515" i="6"/>
  <c r="N1516" i="6"/>
  <c r="N1517" i="6"/>
  <c r="N1518" i="6"/>
  <c r="N1519" i="6"/>
  <c r="N1520" i="6"/>
  <c r="N1521" i="6"/>
  <c r="N1522" i="6"/>
  <c r="N1523" i="6"/>
  <c r="N1524" i="6"/>
  <c r="N1525" i="6"/>
  <c r="N1526" i="6"/>
  <c r="N1527" i="6"/>
  <c r="N1528" i="6"/>
  <c r="N1529" i="6"/>
  <c r="N1530" i="6"/>
  <c r="N1531" i="6"/>
  <c r="N1532" i="6"/>
  <c r="N1533" i="6"/>
  <c r="N1534" i="6"/>
  <c r="N1535" i="6"/>
  <c r="N1536" i="6"/>
  <c r="N1537" i="6"/>
  <c r="N1538" i="6"/>
  <c r="N1539" i="6"/>
  <c r="N1540" i="6"/>
  <c r="N1541" i="6"/>
  <c r="N1542" i="6"/>
  <c r="N1543" i="6"/>
  <c r="N1544" i="6"/>
  <c r="N1545" i="6"/>
  <c r="N1546" i="6"/>
  <c r="N1547" i="6"/>
  <c r="N1548" i="6"/>
  <c r="N1549" i="6"/>
  <c r="N1550" i="6"/>
  <c r="N1551" i="6"/>
  <c r="N1552" i="6"/>
  <c r="N1553" i="6"/>
  <c r="N1554" i="6"/>
  <c r="N1555" i="6"/>
  <c r="N1556" i="6"/>
  <c r="N1557" i="6"/>
  <c r="N1558" i="6"/>
  <c r="N1559" i="6"/>
  <c r="N1560" i="6"/>
  <c r="N1561" i="6"/>
  <c r="N1562" i="6"/>
  <c r="N1563" i="6"/>
  <c r="N1564" i="6"/>
  <c r="N1565" i="6"/>
  <c r="N1566" i="6"/>
  <c r="N1567" i="6"/>
  <c r="N1568" i="6"/>
  <c r="N1569" i="6"/>
  <c r="N1570" i="6"/>
  <c r="N1571" i="6"/>
  <c r="N1572" i="6"/>
  <c r="N1573" i="6"/>
  <c r="N1574" i="6"/>
  <c r="N1575" i="6"/>
  <c r="N1576" i="6"/>
  <c r="N1577" i="6"/>
  <c r="N1578" i="6"/>
  <c r="N1579" i="6"/>
  <c r="N1580" i="6"/>
  <c r="N1581" i="6"/>
  <c r="N1582" i="6"/>
  <c r="N1583" i="6"/>
  <c r="N1584" i="6"/>
  <c r="N1585" i="6"/>
  <c r="N1586" i="6"/>
  <c r="N1587" i="6"/>
  <c r="N1588" i="6"/>
  <c r="N1589" i="6"/>
  <c r="N1590" i="6"/>
  <c r="N1591" i="6"/>
  <c r="N1592" i="6"/>
  <c r="N1593" i="6"/>
  <c r="N1594" i="6"/>
  <c r="N1595" i="6"/>
  <c r="N1596" i="6"/>
  <c r="N1597" i="6"/>
  <c r="N1598" i="6"/>
  <c r="N1599" i="6"/>
  <c r="N1600" i="6"/>
  <c r="N1601" i="6"/>
  <c r="N1602" i="6"/>
  <c r="N1603" i="6"/>
  <c r="N1604" i="6"/>
  <c r="N1605" i="6"/>
  <c r="N1606" i="6"/>
  <c r="N1607" i="6"/>
  <c r="N1608" i="6"/>
  <c r="N1609" i="6"/>
  <c r="N1610" i="6"/>
  <c r="N1611" i="6"/>
  <c r="N1612" i="6"/>
  <c r="N1613" i="6"/>
  <c r="N1614" i="6"/>
  <c r="N1615" i="6"/>
  <c r="N1616" i="6"/>
  <c r="N1617" i="6"/>
  <c r="N1618" i="6"/>
  <c r="N1619" i="6"/>
  <c r="N1620" i="6"/>
  <c r="N1621" i="6"/>
  <c r="N1622" i="6"/>
  <c r="N1623" i="6"/>
  <c r="N1624" i="6"/>
  <c r="N1625" i="6"/>
  <c r="N1626" i="6"/>
  <c r="N1627" i="6"/>
  <c r="N1628" i="6"/>
  <c r="N1629" i="6"/>
  <c r="N1630" i="6"/>
  <c r="N1631" i="6"/>
  <c r="N1632" i="6"/>
  <c r="N1633" i="6"/>
  <c r="N1634" i="6"/>
  <c r="N1635" i="6"/>
  <c r="N1636" i="6"/>
  <c r="N1637" i="6"/>
  <c r="N1638" i="6"/>
  <c r="N1639" i="6"/>
  <c r="N1640" i="6"/>
  <c r="N1641" i="6"/>
  <c r="N1642" i="6"/>
  <c r="N1643" i="6"/>
  <c r="N1644" i="6"/>
  <c r="N1645" i="6"/>
  <c r="N1646" i="6"/>
  <c r="N1647" i="6"/>
  <c r="N1648" i="6"/>
  <c r="N1649" i="6"/>
  <c r="N1650" i="6"/>
  <c r="N1651" i="6"/>
  <c r="N1652" i="6"/>
  <c r="N1653" i="6"/>
  <c r="N1654" i="6"/>
  <c r="N1655" i="6"/>
  <c r="N1656" i="6"/>
  <c r="N1657" i="6"/>
  <c r="N1658" i="6"/>
  <c r="N1659" i="6"/>
  <c r="N1660" i="6"/>
  <c r="N1661" i="6"/>
  <c r="N1662" i="6"/>
  <c r="N1663" i="6"/>
  <c r="N1664" i="6"/>
  <c r="N1665" i="6"/>
  <c r="N1666" i="6"/>
  <c r="N1667" i="6"/>
  <c r="N1668" i="6"/>
  <c r="N1669" i="6"/>
  <c r="N1670" i="6"/>
  <c r="N1671" i="6"/>
  <c r="N1672" i="6"/>
  <c r="N1673" i="6"/>
  <c r="N1674" i="6"/>
  <c r="N1675" i="6"/>
  <c r="N1676" i="6"/>
  <c r="N1677" i="6"/>
  <c r="N1678" i="6"/>
  <c r="N1679" i="6"/>
  <c r="N1680" i="6"/>
  <c r="N1681" i="6"/>
  <c r="N1682" i="6"/>
  <c r="N1683" i="6"/>
  <c r="N1684" i="6"/>
  <c r="N1685" i="6"/>
  <c r="N1686" i="6"/>
  <c r="N1687" i="6"/>
  <c r="N1688" i="6"/>
  <c r="N1689" i="6"/>
  <c r="N1690" i="6"/>
  <c r="N1691" i="6"/>
  <c r="N1692" i="6"/>
  <c r="N1693" i="6"/>
  <c r="N1694" i="6"/>
  <c r="N1695" i="6"/>
  <c r="N1696" i="6"/>
  <c r="N1697" i="6"/>
  <c r="N1698" i="6"/>
  <c r="N1699" i="6"/>
  <c r="N1700" i="6"/>
  <c r="N1701" i="6"/>
  <c r="N1702" i="6"/>
  <c r="N1703" i="6"/>
  <c r="N1704" i="6"/>
  <c r="N1705" i="6"/>
  <c r="N1706" i="6"/>
  <c r="N1707" i="6"/>
  <c r="N1708" i="6"/>
  <c r="N1709" i="6"/>
  <c r="N1710" i="6"/>
  <c r="N1711" i="6"/>
  <c r="N1712" i="6"/>
  <c r="N1713" i="6"/>
  <c r="N1714" i="6"/>
  <c r="N1715" i="6"/>
  <c r="N1716" i="6"/>
  <c r="N1717" i="6"/>
  <c r="N1718" i="6"/>
  <c r="N1719" i="6"/>
  <c r="N1720" i="6"/>
  <c r="N1721" i="6"/>
  <c r="N1722" i="6"/>
  <c r="N1723" i="6"/>
  <c r="N1724" i="6"/>
  <c r="N1725" i="6"/>
  <c r="N1726" i="6"/>
  <c r="N1727" i="6"/>
  <c r="N1728" i="6"/>
  <c r="N1729" i="6"/>
  <c r="N1730" i="6"/>
  <c r="N1731" i="6"/>
  <c r="N1732" i="6"/>
  <c r="N1733" i="6"/>
  <c r="N1734" i="6"/>
  <c r="N1735" i="6"/>
  <c r="N1736" i="6"/>
  <c r="N1737" i="6"/>
  <c r="N1738" i="6"/>
  <c r="N1739" i="6"/>
  <c r="N1740" i="6"/>
  <c r="N1741" i="6"/>
  <c r="N1742" i="6"/>
  <c r="N1743" i="6"/>
  <c r="N1744" i="6"/>
  <c r="N1745" i="6"/>
  <c r="N1746" i="6"/>
  <c r="N1747" i="6"/>
  <c r="N1748" i="6"/>
  <c r="N1749" i="6"/>
  <c r="N1750" i="6"/>
  <c r="N1751" i="6"/>
  <c r="N1752" i="6"/>
  <c r="N1753" i="6"/>
  <c r="N1754" i="6"/>
  <c r="N1755" i="6"/>
  <c r="N1756" i="6"/>
  <c r="N1757" i="6"/>
  <c r="N1758" i="6"/>
  <c r="N1759" i="6"/>
  <c r="N1760" i="6"/>
  <c r="N1761" i="6"/>
  <c r="N1762" i="6"/>
  <c r="N1763" i="6"/>
  <c r="N1764" i="6"/>
  <c r="N1765" i="6"/>
  <c r="N1766" i="6"/>
  <c r="N1767" i="6"/>
  <c r="N1768" i="6"/>
  <c r="N1769" i="6"/>
  <c r="N1770" i="6"/>
  <c r="N1771" i="6"/>
  <c r="N1772" i="6"/>
  <c r="N1773" i="6"/>
  <c r="N1774" i="6"/>
  <c r="N1775" i="6"/>
  <c r="N1776" i="6"/>
  <c r="N1777" i="6"/>
  <c r="N1778" i="6"/>
  <c r="N1779" i="6"/>
  <c r="N1780" i="6"/>
  <c r="N1781" i="6"/>
  <c r="N1782" i="6"/>
  <c r="N1783" i="6"/>
  <c r="N1784" i="6"/>
  <c r="N1785" i="6"/>
  <c r="N1786" i="6"/>
  <c r="N1787" i="6"/>
  <c r="N1788" i="6"/>
  <c r="N1789" i="6"/>
  <c r="N1790" i="6"/>
  <c r="N1791" i="6"/>
  <c r="N1792" i="6"/>
  <c r="N1793" i="6"/>
  <c r="N1794" i="6"/>
  <c r="N1795" i="6"/>
  <c r="N1796" i="6"/>
  <c r="N1797" i="6"/>
  <c r="N1798" i="6"/>
  <c r="N1799" i="6"/>
  <c r="N1800" i="6"/>
  <c r="N1801" i="6"/>
  <c r="N1802" i="6"/>
  <c r="N1803" i="6"/>
  <c r="N1804" i="6"/>
  <c r="N1805" i="6"/>
  <c r="N1806" i="6"/>
  <c r="N1807" i="6"/>
  <c r="N1808" i="6"/>
  <c r="N1809" i="6"/>
  <c r="N1810" i="6"/>
  <c r="N1811" i="6"/>
  <c r="N1812" i="6"/>
  <c r="N1813" i="6"/>
  <c r="N1814" i="6"/>
  <c r="N1815" i="6"/>
  <c r="N1816" i="6"/>
  <c r="N1817" i="6"/>
  <c r="N1818" i="6"/>
  <c r="N1819" i="6"/>
  <c r="N1820" i="6"/>
  <c r="N1821" i="6"/>
  <c r="N1822" i="6"/>
  <c r="N1823" i="6"/>
  <c r="N1824" i="6"/>
  <c r="N1825" i="6"/>
  <c r="N1826" i="6"/>
  <c r="N1827" i="6"/>
  <c r="N1828" i="6"/>
  <c r="N1829" i="6"/>
  <c r="N1830" i="6"/>
  <c r="N1831" i="6"/>
  <c r="N1832" i="6"/>
  <c r="N1833" i="6"/>
  <c r="N1834" i="6"/>
  <c r="N1835" i="6"/>
  <c r="N1836" i="6"/>
  <c r="N1837" i="6"/>
  <c r="N1838" i="6"/>
  <c r="N1839" i="6"/>
  <c r="N1840" i="6"/>
  <c r="N1841" i="6"/>
  <c r="N1842" i="6"/>
  <c r="N1843" i="6"/>
  <c r="N1844" i="6"/>
  <c r="N1845" i="6"/>
  <c r="N1846" i="6"/>
  <c r="N1847" i="6"/>
  <c r="N1848" i="6"/>
  <c r="N1849" i="6"/>
  <c r="N1850" i="6"/>
  <c r="N1851" i="6"/>
  <c r="N1852" i="6"/>
  <c r="N1853" i="6"/>
  <c r="N1854" i="6"/>
  <c r="N1855" i="6"/>
  <c r="N1856" i="6"/>
  <c r="N1857" i="6"/>
  <c r="N1858" i="6"/>
  <c r="N1859" i="6"/>
  <c r="N1860" i="6"/>
  <c r="N1861" i="6"/>
  <c r="N1862" i="6"/>
  <c r="N1863" i="6"/>
  <c r="N1864" i="6"/>
  <c r="N1865" i="6"/>
  <c r="N1866" i="6"/>
  <c r="N1867" i="6"/>
  <c r="N1868" i="6"/>
  <c r="N1869" i="6"/>
  <c r="N1870" i="6"/>
  <c r="N1871" i="6"/>
  <c r="N1872" i="6"/>
  <c r="N1873" i="6"/>
  <c r="N1874" i="6"/>
  <c r="N1875" i="6"/>
  <c r="N1876" i="6"/>
  <c r="N1877" i="6"/>
  <c r="N1878" i="6"/>
  <c r="N1879" i="6"/>
  <c r="N1880" i="6"/>
  <c r="N1881" i="6"/>
  <c r="N1882" i="6"/>
  <c r="N1883" i="6"/>
  <c r="N1884" i="6"/>
  <c r="N1885" i="6"/>
  <c r="N1886" i="6"/>
  <c r="N1887" i="6"/>
  <c r="N1888" i="6"/>
  <c r="N1889" i="6"/>
  <c r="N1890" i="6"/>
  <c r="N1891" i="6"/>
  <c r="N1892" i="6"/>
  <c r="N1893" i="6"/>
  <c r="N1894" i="6"/>
  <c r="N1895" i="6"/>
  <c r="N1896" i="6"/>
  <c r="N1897" i="6"/>
  <c r="N1898" i="6"/>
  <c r="N1899" i="6"/>
  <c r="N1900" i="6"/>
  <c r="N1901" i="6"/>
  <c r="N1902" i="6"/>
  <c r="N1903" i="6"/>
  <c r="N1904" i="6"/>
  <c r="N1905" i="6"/>
  <c r="N1906" i="6"/>
  <c r="N1907" i="6"/>
  <c r="N1908" i="6"/>
  <c r="N1909" i="6"/>
  <c r="N1910" i="6"/>
  <c r="N1911" i="6"/>
  <c r="N1912" i="6"/>
  <c r="N1913" i="6"/>
  <c r="N1914" i="6"/>
  <c r="N1915" i="6"/>
  <c r="N1916" i="6"/>
  <c r="N1917" i="6"/>
  <c r="N1918" i="6"/>
  <c r="N1919" i="6"/>
  <c r="N1920" i="6"/>
  <c r="N1921" i="6"/>
  <c r="N1922" i="6"/>
  <c r="N1923" i="6"/>
  <c r="N1924" i="6"/>
  <c r="N1925" i="6"/>
  <c r="N1926" i="6"/>
  <c r="N1927" i="6"/>
  <c r="N1928" i="6"/>
  <c r="N1929" i="6"/>
  <c r="N1930" i="6"/>
  <c r="N1931" i="6"/>
  <c r="N1932" i="6"/>
  <c r="N1933" i="6"/>
  <c r="N1934" i="6"/>
  <c r="N1935" i="6"/>
  <c r="N1936" i="6"/>
  <c r="N1937" i="6"/>
  <c r="N1938" i="6"/>
  <c r="N1939" i="6"/>
  <c r="N1940" i="6"/>
  <c r="N1941" i="6"/>
  <c r="N1942" i="6"/>
  <c r="N1943" i="6"/>
  <c r="N1944" i="6"/>
  <c r="N1945" i="6"/>
  <c r="N1946" i="6"/>
  <c r="N1947" i="6"/>
  <c r="N1948" i="6"/>
  <c r="N1949" i="6"/>
  <c r="N1950" i="6"/>
  <c r="N1951" i="6"/>
  <c r="N1952" i="6"/>
  <c r="N1953" i="6"/>
  <c r="N1954" i="6"/>
  <c r="N1955" i="6"/>
  <c r="N1956" i="6"/>
  <c r="N1957" i="6"/>
  <c r="N1958" i="6"/>
  <c r="N1959" i="6"/>
  <c r="N1960" i="6"/>
  <c r="N1961" i="6"/>
  <c r="N1962" i="6"/>
  <c r="N1963" i="6"/>
  <c r="N1964" i="6"/>
  <c r="N1965" i="6"/>
  <c r="N1966" i="6"/>
  <c r="N1967" i="6"/>
  <c r="N1968" i="6"/>
  <c r="N1969" i="6"/>
  <c r="N1970" i="6"/>
  <c r="N1971" i="6"/>
  <c r="N1972" i="6"/>
  <c r="N1973" i="6"/>
  <c r="N1974" i="6"/>
  <c r="N4" i="6"/>
  <c r="J30" i="32"/>
  <c r="I24" i="32"/>
  <c r="R24" i="32" s="1"/>
  <c r="I23" i="32"/>
  <c r="R23" i="32" s="1"/>
  <c r="D45" i="32"/>
  <c r="D44" i="32"/>
  <c r="D43" i="32"/>
  <c r="D42" i="32"/>
  <c r="D41" i="32"/>
  <c r="D40" i="32"/>
  <c r="D39" i="32"/>
  <c r="C46" i="32"/>
  <c r="H34" i="32"/>
  <c r="Q34" i="32"/>
  <c r="P34" i="32"/>
  <c r="O34" i="32"/>
  <c r="N34" i="32"/>
  <c r="M34" i="32"/>
  <c r="G34" i="32"/>
  <c r="F34" i="32"/>
  <c r="C34" i="32"/>
  <c r="B34" i="32"/>
  <c r="R33" i="32"/>
  <c r="R32" i="32"/>
  <c r="L31" i="32"/>
  <c r="L34" i="32" s="1"/>
  <c r="K31" i="32"/>
  <c r="K34" i="32" s="1"/>
  <c r="J31" i="32"/>
  <c r="I31" i="32"/>
  <c r="E30" i="32"/>
  <c r="E34" i="32" s="1"/>
  <c r="D30" i="32"/>
  <c r="D34" i="32" s="1"/>
  <c r="R29" i="32"/>
  <c r="R28" i="32"/>
  <c r="R27" i="32"/>
  <c r="R26" i="32"/>
  <c r="R25" i="32"/>
  <c r="R22" i="32"/>
  <c r="P33" i="23"/>
  <c r="O33" i="23"/>
  <c r="N33" i="23"/>
  <c r="M33" i="23"/>
  <c r="L33" i="23"/>
  <c r="K33" i="23"/>
  <c r="J33" i="23"/>
  <c r="I33" i="23"/>
  <c r="C33" i="23"/>
  <c r="B33" i="23"/>
  <c r="Q32" i="23"/>
  <c r="Q31" i="23"/>
  <c r="H30" i="23"/>
  <c r="H33" i="23" s="1"/>
  <c r="G30" i="23"/>
  <c r="F30" i="23"/>
  <c r="E30" i="23"/>
  <c r="E33" i="23" s="1"/>
  <c r="D30" i="23"/>
  <c r="Q29" i="23"/>
  <c r="Q28" i="23"/>
  <c r="G27" i="23"/>
  <c r="Q27" i="23" s="1"/>
  <c r="Q26" i="23"/>
  <c r="G25" i="23"/>
  <c r="F25" i="23"/>
  <c r="F33" i="23" s="1"/>
  <c r="D25" i="23"/>
  <c r="Q24" i="23"/>
  <c r="Q23" i="23"/>
  <c r="N1" i="6" l="1"/>
  <c r="D46" i="32"/>
  <c r="D33" i="23"/>
  <c r="J34" i="32"/>
  <c r="R31" i="32"/>
  <c r="Q25" i="23"/>
  <c r="Q30" i="23"/>
  <c r="G33" i="23"/>
  <c r="I34" i="32"/>
  <c r="R30" i="32"/>
  <c r="R34" i="32" l="1"/>
  <c r="Q3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IATorres</author>
    <author>Sonia Milena Gil Montoya</author>
    <author>janovoa</author>
  </authors>
  <commentList>
    <comment ref="A5" authorId="0" shapeId="0" xr:uid="{C2597E5A-7FA3-4676-ADB9-BC2414A2844F}">
      <text>
        <r>
          <rPr>
            <sz val="10"/>
            <color indexed="81"/>
            <rFont val="Tahoma"/>
            <family val="2"/>
          </rPr>
          <t>Diligenciado por la OAP</t>
        </r>
      </text>
    </comment>
    <comment ref="B5" authorId="0" shapeId="0" xr:uid="{26F38C62-4C09-44E9-A787-3252C1F2E5CC}">
      <text>
        <r>
          <rPr>
            <sz val="10"/>
            <color indexed="81"/>
            <rFont val="Tahoma"/>
            <family val="2"/>
          </rPr>
          <t xml:space="preserve"> Se requiere y la arroja SISCO</t>
        </r>
      </text>
    </comment>
    <comment ref="P5" authorId="1" shapeId="0" xr:uid="{729BA555-84F1-4E23-9FEC-407E1BBC5D76}">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5" authorId="0" shapeId="0" xr:uid="{9BC985F4-6905-4AB0-A1D6-8A606BC7A2E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5" authorId="0" shapeId="0" xr:uid="{378A5059-EDAD-4277-9A7D-4364C2898511}">
      <text>
        <r>
          <rPr>
            <sz val="10"/>
            <color indexed="81"/>
            <rFont val="Tahoma"/>
            <family val="2"/>
          </rPr>
          <t>Fecha de emisión del Concepto de Viabilidad</t>
        </r>
      </text>
    </comment>
    <comment ref="AA5" authorId="2" shapeId="0" xr:uid="{C5B1A7C0-3031-4EB6-B6CF-7186DDCFA335}">
      <text>
        <r>
          <rPr>
            <sz val="10"/>
            <color indexed="81"/>
            <rFont val="Tahoma"/>
            <family val="2"/>
          </rPr>
          <t xml:space="preserve">Para la lineas nuevas registrar el número de la línea de donde se trasladan los recursos </t>
        </r>
      </text>
    </comment>
    <comment ref="AR5" authorId="3" shapeId="0" xr:uid="{48F8340B-C1C4-48D2-97BE-659C9AE58D0B}">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5" authorId="0" shapeId="0" xr:uid="{4A2AAC21-B93A-414F-BF81-657C55638426}">
      <text>
        <r>
          <rPr>
            <b/>
            <sz val="10"/>
            <color indexed="81"/>
            <rFont val="Tahoma"/>
            <family val="2"/>
          </rPr>
          <t xml:space="preserve"> Explicación de modificación de la linea.
Esta información viene del formato de modificación que radican las áreas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I23" authorId="0" shapeId="0" xr:uid="{00000000-0006-0000-0E00-000001000000}">
      <text>
        <r>
          <rPr>
            <b/>
            <sz val="9"/>
            <color indexed="81"/>
            <rFont val="Tahoma"/>
            <family val="2"/>
          </rPr>
          <t>DIANA CAROLINA ARTEAGA ARTEAGA:</t>
        </r>
        <r>
          <rPr>
            <sz val="9"/>
            <color indexed="81"/>
            <rFont val="Tahoma"/>
            <family val="2"/>
          </rPr>
          <t xml:space="preserve">
Se incluyen $427.300 liberados de la linea 328 que fue comprometida en junio</t>
        </r>
      </text>
    </comment>
  </commentList>
</comments>
</file>

<file path=xl/sharedStrings.xml><?xml version="1.0" encoding="utf-8"?>
<sst xmlns="http://schemas.openxmlformats.org/spreadsheetml/2006/main" count="18030" uniqueCount="4681">
  <si>
    <t>Código:208-PLA-Ft-11</t>
  </si>
  <si>
    <t>Pág: 1 de 1</t>
  </si>
  <si>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</si>
  <si>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</si>
  <si>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</si>
  <si>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</si>
  <si>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</si>
  <si>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</si>
  <si>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</si>
  <si>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</si>
  <si>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</si>
  <si>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</si>
  <si>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</si>
  <si>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</si>
  <si>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</si>
  <si>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</si>
  <si>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</si>
  <si>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</si>
  <si>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</si>
  <si>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</si>
  <si>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</si>
  <si>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</si>
  <si>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</si>
  <si>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</si>
  <si>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</si>
  <si>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</si>
  <si>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</si>
  <si>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</si>
  <si>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</si>
  <si>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</si>
  <si>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</si>
  <si>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</si>
  <si>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</si>
  <si>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</si>
  <si>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No Registro Presupuestal</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</si>
  <si>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</si>
  <si>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</si>
  <si>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</si>
  <si>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</si>
  <si>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</si>
  <si>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</si>
  <si>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</si>
  <si>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</si>
  <si>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</si>
  <si>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</si>
  <si>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</si>
  <si>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</si>
  <si>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</si>
  <si>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</si>
  <si>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3075-Reasentamiento de hogares localizados en zonas de alto riesgo no mitigable</t>
  </si>
  <si>
    <t>Reasentar a 4000 familias localizadas en zonas de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</si>
  <si>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</si>
  <si>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</si>
  <si>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</si>
  <si>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</si>
  <si>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</si>
  <si>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</si>
  <si>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095 - Vivienda - General</t>
  </si>
  <si>
    <t>7018 - Transferencias de carácter general entre diferentes niveles de gobierno</t>
  </si>
  <si>
    <t>A.17.1 - Procesos integrales de evaluación institucional y reorganización administrativa</t>
  </si>
  <si>
    <t>LICITACION PUBLICA</t>
  </si>
  <si>
    <t>0101 - Estudios aplicables al fortalecimiento de los procesos misionales</t>
  </si>
  <si>
    <t>A.7.3 - 
planes y proyectos de mejoramiento de vivienda y saneamiento básico</t>
  </si>
  <si>
    <t>01 - Infraestructura</t>
  </si>
  <si>
    <t>02 - Adquisición de Infrasestructura Propia del sector</t>
  </si>
  <si>
    <t>0027 - Aquisición de predios</t>
  </si>
  <si>
    <t>N/A</t>
  </si>
  <si>
    <t>A.7.6 - 
subsidios para reubicación de viviendas asentadas en zonas alto riesgo</t>
  </si>
  <si>
    <t>RESOLUCION</t>
  </si>
  <si>
    <t>06 - Subsidios y Operaciones Financieras</t>
  </si>
  <si>
    <t>02 - Subsidios Directos</t>
  </si>
  <si>
    <t>0029 - VUR para reasentamientos de Hogares Localizados en zonas de alto riesgo no mitigable</t>
  </si>
  <si>
    <t>265 - Recursos de Balance Plusvalía</t>
  </si>
  <si>
    <t>41 - Plusvalia</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</si>
  <si>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</si>
  <si>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</si>
  <si>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</si>
  <si>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06 - Gastos operativos</t>
  </si>
  <si>
    <t>0271 - Gastos de Viaje</t>
  </si>
  <si>
    <t>CONTRATACION DIRECTA</t>
  </si>
  <si>
    <t xml:space="preserve">03 - Recurso Humano </t>
  </si>
  <si>
    <t>04 - Gastos de personal operativo</t>
  </si>
  <si>
    <t>0312 - Personal contratado para apoyar las actividades propias de los proyectos de inversión misionales de la entidad</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</si>
  <si>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</si>
  <si>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</si>
  <si>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Prestación de servicios profesionales brindando apoyo en los procedimientos a cargo de la Dirección de Reasentamiento para el cumplimiento de sus objetivos.</t>
  </si>
  <si>
    <t>Prestación de servicios profesionales en la Dirección de Reasentamientos de la Caja de la Vivienda Popular, apoyando la ejecución de las diferentes actividades relacionadas con el componente técnico del área misional.</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</si>
  <si>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</si>
  <si>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Prestación de servicios de apoyo a la gestión en los procedimientos relacionados con el componente técnico del programa de Reasentamientos para el cumplimiento de sus metas.</t>
  </si>
  <si>
    <t>Prestación de servicios de apoyo a la gestión, para el acompañamiento técnico y operativo en los procedimientos a cargo de la Dirección de Reasentamiento en el cumplimiento de sus objetivos.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</si>
  <si>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</si>
  <si>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</si>
  <si>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</si>
  <si>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</si>
  <si>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</si>
  <si>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</si>
  <si>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</si>
  <si>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</si>
  <si>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</si>
  <si>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0068 - Decreto Vereditas</t>
  </si>
  <si>
    <t>Prestación de Servicios Profesionales en los procesos misionales y proyectos especiales para apoyar la gestión, planeación, concertación y seguimiento a los planesy cronogramas del componente social</t>
  </si>
  <si>
    <t>REAS-001</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</si>
  <si>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</si>
  <si>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REAS-004</t>
  </si>
  <si>
    <t>REAS-002</t>
  </si>
  <si>
    <t>REAS-003</t>
  </si>
  <si>
    <t>DENICE ASTRID OLAYA DUARTE</t>
  </si>
  <si>
    <t>EDNA MARGARITA SANCHEZ CARO</t>
  </si>
  <si>
    <t>REAS-005</t>
  </si>
  <si>
    <t>ERICA KATHERINE GALLO HERNANDEZ</t>
  </si>
  <si>
    <t>REAS-006</t>
  </si>
  <si>
    <t>JORGE RENE MORA DIAZ</t>
  </si>
  <si>
    <t>REAS-007</t>
  </si>
  <si>
    <t>LINA ANDREA GARCIA MUÑOZ</t>
  </si>
  <si>
    <t>REAS-008</t>
  </si>
  <si>
    <t>MADDY ANDREA ARIAS ROJAS</t>
  </si>
  <si>
    <t>REAS-009</t>
  </si>
  <si>
    <t>MARIA XIMENA AVILA ACOSTA</t>
  </si>
  <si>
    <t>REAS-010</t>
  </si>
  <si>
    <t>REAS-011</t>
  </si>
  <si>
    <t>REAS-012</t>
  </si>
  <si>
    <t>REAS-013</t>
  </si>
  <si>
    <t>REAS-014</t>
  </si>
  <si>
    <t>CAMILO ANDRES PINZON RODRIGUEZ</t>
  </si>
  <si>
    <t>REAS-015</t>
  </si>
  <si>
    <t>CARLOS ARMANDO CRIOLLO LAMILLA</t>
  </si>
  <si>
    <t>Prestación de servicios profesionales en la Dirección de Reasentamientos de la Caja de la Vivienda Popular, apoyando los procesos y procedimientos que en materia jurídica se requieran.</t>
  </si>
  <si>
    <t>REAS-016</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</si>
  <si>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</si>
  <si>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</si>
  <si>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</si>
  <si>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</si>
  <si>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</si>
  <si>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</si>
  <si>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</si>
  <si>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</si>
  <si>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</si>
  <si>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</si>
  <si>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</si>
  <si>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</si>
  <si>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</si>
  <si>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</si>
  <si>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</si>
  <si>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</si>
  <si>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</si>
  <si>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SANDRA MIREYA GUTIERREZ LIEVANO</t>
  </si>
  <si>
    <t>REAS-027</t>
  </si>
  <si>
    <t>ANGELICA MARIA ACOSTA CUELLAR</t>
  </si>
  <si>
    <t>REAS-028</t>
  </si>
  <si>
    <t>CRISTIAN ALEJANDRO BARRETO ARCOS</t>
  </si>
  <si>
    <t>REAS-029</t>
  </si>
  <si>
    <t>DIANA CAROLINA SANCHEZ ARDILA</t>
  </si>
  <si>
    <t>REAS-030</t>
  </si>
  <si>
    <t>REAS-031</t>
  </si>
  <si>
    <t>REAS-032</t>
  </si>
  <si>
    <t>REAS-033</t>
  </si>
  <si>
    <t>REAS-035</t>
  </si>
  <si>
    <t>PAULA TATIANA RAMOS DUQUE</t>
  </si>
  <si>
    <t>REAS-036</t>
  </si>
  <si>
    <t>RUBEN DARIO RODAS CHINGATE</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</si>
  <si>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</si>
  <si>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</si>
  <si>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</si>
  <si>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</si>
  <si>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Prestación de servicios de apoyo a la gestión en los procedimientos a cargo de la Dirección de Reasentamientos de la Caja de la Vivienda Popular, para el cumplimiento de sus metas</t>
  </si>
  <si>
    <t>REAS-040</t>
  </si>
  <si>
    <t>BLANCA LEIDY PEÑA CALDERON</t>
  </si>
  <si>
    <t>REAS-041</t>
  </si>
  <si>
    <t>CRISTOPHER GIOVANNI CEBALLOS MEDINA</t>
  </si>
  <si>
    <t>Prestación de servicios de apoyo a la gestión en la implementación de nuevos módulos para el Sistema de Información Geográfica de la Dirección de Reasentamientos de la Caja de la Vivienda Popular</t>
  </si>
  <si>
    <t>REAS-042</t>
  </si>
  <si>
    <t>FABIAN DANILO CAICEDO MOLINA</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</si>
  <si>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</si>
  <si>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</si>
  <si>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</si>
  <si>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</si>
  <si>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</si>
  <si>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</si>
  <si>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</si>
  <si>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</si>
  <si>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</si>
  <si>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</si>
  <si>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</si>
  <si>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</si>
  <si>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LEIDY JINETH SANABRIA SANABRIA</t>
  </si>
  <si>
    <t>REAS-048</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</si>
  <si>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</si>
  <si>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</si>
  <si>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</si>
  <si>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</si>
  <si>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</si>
  <si>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CAREN MILENA ROMERO FIGUEROA</t>
  </si>
  <si>
    <t>Prestación de servicios de apoyo a la gestión en lo relacionado con los trámites requeridos para el manejo de archivo y gestión documental generado desde la Dirección de Reasentamientos de la Caja de la Vivienda Popular</t>
  </si>
  <si>
    <t>REAS-051</t>
  </si>
  <si>
    <t>REAS-052</t>
  </si>
  <si>
    <t>REAS-053</t>
  </si>
  <si>
    <t>REAS-054</t>
  </si>
  <si>
    <t>JESUS ALIRIO CHIRIMIA PERTIAGA</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</si>
  <si>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</si>
  <si>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</si>
  <si>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</si>
  <si>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</si>
  <si>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</si>
  <si>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MILENA ASTRITH BECERRA TORO</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</si>
  <si>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</si>
  <si>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</si>
  <si>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</si>
  <si>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</si>
  <si>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</si>
  <si>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REAS-061</t>
  </si>
  <si>
    <t>Prestación de servicios profesionales, como apoyo jurídico en las actuaciones propias que requiera la Dirección de Reasentamientos de la Caja de la Vivienda Popular en la ejecución del programa de Reasentamientos</t>
  </si>
  <si>
    <t>REAS-063</t>
  </si>
  <si>
    <t>REAS-064</t>
  </si>
  <si>
    <t>CESAR AUGUSTO SABOGAL TARAZONA</t>
  </si>
  <si>
    <t>REAS-065</t>
  </si>
  <si>
    <t>REAS-066</t>
  </si>
  <si>
    <t>REAS-067</t>
  </si>
  <si>
    <t>CLARA ROSARIO VILLAMIZAR BERNAL</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</si>
  <si>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</si>
  <si>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DAMIAN LEONARDO QUIROGA DIAZ</t>
  </si>
  <si>
    <t>REAS-068</t>
  </si>
  <si>
    <t>REAS-069</t>
  </si>
  <si>
    <t>Prestación de servicios profesionales a la Dirección de Reasentamientos para la puesta en marcha del Sistema de Información Geográfica, el uso y adopción de tecnologías para la gestión de Información Georeferenciada del área misonal.</t>
  </si>
  <si>
    <t>REAS-070</t>
  </si>
  <si>
    <t>FABIAN RICARDO MEJIA OSPINA</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</si>
  <si>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</si>
  <si>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</si>
  <si>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</si>
  <si>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</si>
  <si>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</si>
  <si>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</si>
  <si>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Prestación de servicios profesionales a la Dirección de Reasentamientos de la Caja de la Vivienda Popular, apoyando la gestión administrativa y financiera en relación con los contratos y convenios suscritos por el área misional</t>
  </si>
  <si>
    <t>REAS-075</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</si>
  <si>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</si>
  <si>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</si>
  <si>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REAS-077</t>
  </si>
  <si>
    <t>Prestación de servicios profesionales de apoyo financiero y administrativo, respecto a la verificación requisitos, control presupuestal y reporte de información a la Dirección de Reasentamientos de la Caja de la Vivienda Popular</t>
  </si>
  <si>
    <t>REAS-078</t>
  </si>
  <si>
    <t>Prestación de servicios profesionales para apoyar los asuntos presupuestales y herramientas de gestión a cargo de la Dirección de Reasentamientos de la Caja de la Vivienda Popular</t>
  </si>
  <si>
    <t>REAS-079</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</si>
  <si>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</si>
  <si>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</si>
  <si>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</si>
  <si>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REAS-081</t>
  </si>
  <si>
    <t>REAS-083</t>
  </si>
  <si>
    <t>LINA MARIA SILVA CABRERA</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</si>
  <si>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</si>
  <si>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</si>
  <si>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</si>
  <si>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</si>
  <si>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</si>
  <si>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</si>
  <si>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</si>
  <si>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</si>
  <si>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</si>
  <si>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REAS-088</t>
  </si>
  <si>
    <t>MARCO ANTONIO AMADO VEGA</t>
  </si>
  <si>
    <t>REAS-089</t>
  </si>
  <si>
    <t>MARIA CAMILA GARCIA RAMOS</t>
  </si>
  <si>
    <t>REAS-090</t>
  </si>
  <si>
    <t>REAS-091</t>
  </si>
  <si>
    <t>MARIA ELSA SICHACA CASTELBLANCO</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</si>
  <si>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</si>
  <si>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</si>
  <si>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</si>
  <si>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temas relacionados con el componente social apoyando procesos y procedimientos propios de la Dirección de Reasentamientos de la Caja de la Vivienda popular</t>
  </si>
  <si>
    <t>REAS-093</t>
  </si>
  <si>
    <t>MARIA VICTORIA APONTE VALVERDE</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</si>
  <si>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</si>
  <si>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</si>
  <si>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</si>
  <si>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</si>
  <si>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</si>
  <si>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</si>
  <si>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</si>
  <si>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</si>
  <si>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</si>
  <si>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</si>
  <si>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REAS-100</t>
  </si>
  <si>
    <t>OSCAR FELIPE MARLES MONJE</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</si>
  <si>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</si>
  <si>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</si>
  <si>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REAS-103</t>
  </si>
  <si>
    <t>REAS-104</t>
  </si>
  <si>
    <t>REAS-105</t>
  </si>
  <si>
    <t>REAS-106</t>
  </si>
  <si>
    <t>ANDREA MARGARITA BERNAL VERGARA</t>
  </si>
  <si>
    <t>REAS-107</t>
  </si>
  <si>
    <t>ANDRES CAMILO RODRIGUEZ JOYA</t>
  </si>
  <si>
    <t>REAS-108</t>
  </si>
  <si>
    <t>REAS-110</t>
  </si>
  <si>
    <t>REAS-111</t>
  </si>
  <si>
    <t>REAS-112</t>
  </si>
  <si>
    <t>CLORIS DEYANIRA MONICA ORTEGA CARDOZO</t>
  </si>
  <si>
    <t>REAS-113</t>
  </si>
  <si>
    <t>REAS-114</t>
  </si>
  <si>
    <t>REAS-115</t>
  </si>
  <si>
    <t>DORIAN DE JESUS COQUIES MAESTRE</t>
  </si>
  <si>
    <t>REAS-116</t>
  </si>
  <si>
    <t>DORIS JOHANNA NOVOA LOZANO</t>
  </si>
  <si>
    <t>REAS-118</t>
  </si>
  <si>
    <t>GLORIA ESPERANZA CASTRO RODRIGUEZ</t>
  </si>
  <si>
    <t>REAS-119</t>
  </si>
  <si>
    <t>HARLEY LIZARDO GONZALEZ RODRIGUEZ</t>
  </si>
  <si>
    <t>REAS-120</t>
  </si>
  <si>
    <t>JANETH VANESSA DIAZ CAMACHO</t>
  </si>
  <si>
    <t>REAS-121</t>
  </si>
  <si>
    <t>REAS-122</t>
  </si>
  <si>
    <t>REAS-123</t>
  </si>
  <si>
    <t>REAS-124</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</si>
  <si>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</si>
  <si>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REAS-125</t>
  </si>
  <si>
    <t>REAS-126</t>
  </si>
  <si>
    <t>JUAN PABLO MOJICA FRIEDE</t>
  </si>
  <si>
    <t>REAS-127</t>
  </si>
  <si>
    <t>KATHIA LILIANA RODRIGUEZ CAMARGO</t>
  </si>
  <si>
    <t>REAS-128</t>
  </si>
  <si>
    <t>LAURA MAGOLA RAMIREZ GARCIA</t>
  </si>
  <si>
    <t>REAS-129</t>
  </si>
  <si>
    <t>REAS-130</t>
  </si>
  <si>
    <t>LIZETH YANIRA ARDILA MUÑOZ</t>
  </si>
  <si>
    <t>REAS-131</t>
  </si>
  <si>
    <t>REAS-132</t>
  </si>
  <si>
    <t>REAS-133</t>
  </si>
  <si>
    <t>REAS-134</t>
  </si>
  <si>
    <t>REAS-135</t>
  </si>
  <si>
    <t>SONIA MILENA PINZON GARZON</t>
  </si>
  <si>
    <t>VICTOR MANUEL LOPEZ RINCON</t>
  </si>
  <si>
    <t>REAS-137</t>
  </si>
  <si>
    <t>REAS-136</t>
  </si>
  <si>
    <t>REAS-138</t>
  </si>
  <si>
    <t>YALEIDY ANDREA RICO RADA</t>
  </si>
  <si>
    <t>REAS-139</t>
  </si>
  <si>
    <t>ANGEL EDUARDO TRIANA ROJAS</t>
  </si>
  <si>
    <t>REAS-140</t>
  </si>
  <si>
    <t>REAS-141</t>
  </si>
  <si>
    <t>REAS-142</t>
  </si>
  <si>
    <t>FRANCISCO EUGENIO SUPELANO SUAREZ</t>
  </si>
  <si>
    <t>REAS-143</t>
  </si>
  <si>
    <t>REAS-144</t>
  </si>
  <si>
    <t>REAS-145</t>
  </si>
  <si>
    <t>MARIENT LORENA PADILLA GARCIA</t>
  </si>
  <si>
    <t>REAS-146</t>
  </si>
  <si>
    <t>LUZ MARINA MEDINA DURAN</t>
  </si>
  <si>
    <t>BLANCA CECILIA QUINTERO CHAVARRO</t>
  </si>
  <si>
    <t>REAS-147</t>
  </si>
  <si>
    <t>REAS-148</t>
  </si>
  <si>
    <t>REAS-149</t>
  </si>
  <si>
    <t>REAS-150</t>
  </si>
  <si>
    <t>REAS-152</t>
  </si>
  <si>
    <t>REAS-154</t>
  </si>
  <si>
    <t>REAS-153</t>
  </si>
  <si>
    <t>REAS-155</t>
  </si>
  <si>
    <t>REAS-156</t>
  </si>
  <si>
    <t>REAS-157</t>
  </si>
  <si>
    <t>REAS-158</t>
  </si>
  <si>
    <t>REAS-159</t>
  </si>
  <si>
    <t>REAS-160</t>
  </si>
  <si>
    <t>REAS-161</t>
  </si>
  <si>
    <t>REAS-162</t>
  </si>
  <si>
    <t>Ayuda temporal a las familias de varias localidades, para la relocalización de hogares localizados en zonas de alto riesgo no mitigable.</t>
  </si>
  <si>
    <t>REAS-163</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</si>
  <si>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</si>
  <si>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</si>
  <si>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REAS-165</t>
  </si>
  <si>
    <t>REAS-166</t>
  </si>
  <si>
    <t>REAS-167</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</si>
  <si>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</si>
  <si>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Prestar los servicios profesionales para la planeacion, realizacion, y desarrollo de contenidos periodísticos que permitan la difusion y divulgacion de la gestion social que adelanta la CVP con las comunidades, a través de sus programas misionales</t>
  </si>
  <si>
    <t>REAS-168</t>
  </si>
  <si>
    <t>REAS-169</t>
  </si>
  <si>
    <t>Prestación de servicios profesionales en el componente social de la Dirección de Reasentamientos de la Caja de la Vivienda Popular para la ejecución de planes y programas agenciados por el área misional.</t>
  </si>
  <si>
    <t>REAS-170</t>
  </si>
  <si>
    <t>REAS-171</t>
  </si>
  <si>
    <t>REAS-172</t>
  </si>
  <si>
    <t>REAS-173</t>
  </si>
  <si>
    <t>REAS-174</t>
  </si>
  <si>
    <t>REAS-175</t>
  </si>
  <si>
    <t>REAS-176</t>
  </si>
  <si>
    <t>REAS-177</t>
  </si>
  <si>
    <t>REAS-178</t>
  </si>
  <si>
    <t>VUR de la actual vigencia de acuerdo con el Decreto 255 de 2013. LOCALIDAD: CIUDAD BOLIVAR; BARRIO: PARAISO QUIBA; ID: 2015-Q04-03692</t>
  </si>
  <si>
    <t>REAS-179</t>
  </si>
  <si>
    <t>REAS-180</t>
  </si>
  <si>
    <t>REAS-181</t>
  </si>
  <si>
    <t>REAS-182</t>
  </si>
  <si>
    <t>REAS-184</t>
  </si>
  <si>
    <t>REAS-185</t>
  </si>
  <si>
    <t>REAS-186</t>
  </si>
  <si>
    <t>REAS-187</t>
  </si>
  <si>
    <t>REAS-188</t>
  </si>
  <si>
    <t>REAS-189</t>
  </si>
  <si>
    <t>REAS-190</t>
  </si>
  <si>
    <t>REAS-191</t>
  </si>
  <si>
    <t>REAS-192</t>
  </si>
  <si>
    <t>REAS-193</t>
  </si>
  <si>
    <t>REAS-194</t>
  </si>
  <si>
    <t>REAS-195</t>
  </si>
  <si>
    <t>REAS-196</t>
  </si>
  <si>
    <t>REAS-197</t>
  </si>
  <si>
    <t>REAS-198</t>
  </si>
  <si>
    <t>REAS-199</t>
  </si>
  <si>
    <t>REAS-200</t>
  </si>
  <si>
    <t>REAS-201</t>
  </si>
  <si>
    <t>REAS-202</t>
  </si>
  <si>
    <t>REAS-204</t>
  </si>
  <si>
    <t>JOSE ANDRES CHAVES MEJIA</t>
  </si>
  <si>
    <t>REAS-205</t>
  </si>
  <si>
    <t>WADY JORGE CHICA ORDOÑEZ</t>
  </si>
  <si>
    <t>REAS-206</t>
  </si>
  <si>
    <t>REAS-207</t>
  </si>
  <si>
    <t>REAS-208</t>
  </si>
  <si>
    <t>REAS-209</t>
  </si>
  <si>
    <t>REAS-210</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</si>
  <si>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</si>
  <si>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</si>
  <si>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</si>
  <si>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</si>
  <si>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</si>
  <si>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</si>
  <si>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</si>
  <si>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</si>
  <si>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</si>
  <si>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</si>
  <si>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</si>
  <si>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</si>
  <si>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</si>
  <si>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</si>
  <si>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</si>
  <si>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</si>
  <si>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</si>
  <si>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</si>
  <si>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</si>
  <si>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</si>
  <si>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</si>
  <si>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</si>
  <si>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REAS-234</t>
  </si>
  <si>
    <t>REAS-235</t>
  </si>
  <si>
    <t>REAS-236</t>
  </si>
  <si>
    <t>REAS-237</t>
  </si>
  <si>
    <t>REAS-238</t>
  </si>
  <si>
    <t>REAS-239</t>
  </si>
  <si>
    <t>REAS-240</t>
  </si>
  <si>
    <t>REAS-241</t>
  </si>
  <si>
    <t>REAS-242</t>
  </si>
  <si>
    <t>REAS-243</t>
  </si>
  <si>
    <t>REAS-244</t>
  </si>
  <si>
    <t>REAS-245</t>
  </si>
  <si>
    <t>REAS-246</t>
  </si>
  <si>
    <t>REAS-247</t>
  </si>
  <si>
    <t>REAS-248</t>
  </si>
  <si>
    <t>REAS-249</t>
  </si>
  <si>
    <t>REAS-250</t>
  </si>
  <si>
    <t>REAS-251</t>
  </si>
  <si>
    <t>REAS-252</t>
  </si>
  <si>
    <t>REAS-253</t>
  </si>
  <si>
    <t>REAS-254</t>
  </si>
  <si>
    <t>REAS-255</t>
  </si>
  <si>
    <t>REAS-256</t>
  </si>
  <si>
    <t>REAS-258</t>
  </si>
  <si>
    <t>REAS-259</t>
  </si>
  <si>
    <t>REAS-260</t>
  </si>
  <si>
    <t>REAS-261</t>
  </si>
  <si>
    <t>REAS-262</t>
  </si>
  <si>
    <t>REAS-263</t>
  </si>
  <si>
    <t>REAS-264</t>
  </si>
  <si>
    <t>REAS-265</t>
  </si>
  <si>
    <t>REAS-266</t>
  </si>
  <si>
    <t>REAS-267</t>
  </si>
  <si>
    <t>REAS-268</t>
  </si>
  <si>
    <t>REAS-269</t>
  </si>
  <si>
    <t>REAS-270</t>
  </si>
  <si>
    <t>REAS-271</t>
  </si>
  <si>
    <t>REAS-272</t>
  </si>
  <si>
    <t>REAS-273</t>
  </si>
  <si>
    <t>0529 - Sentencias Judiciales</t>
  </si>
  <si>
    <t>REAS-274</t>
  </si>
  <si>
    <t>REAS-275</t>
  </si>
  <si>
    <t>REAS-276</t>
  </si>
  <si>
    <t>REAS-277</t>
  </si>
  <si>
    <t>REAS-278</t>
  </si>
  <si>
    <t>ENERO</t>
  </si>
  <si>
    <t>FEBRERO</t>
  </si>
  <si>
    <t>ABRIL</t>
  </si>
  <si>
    <t>MAYO</t>
  </si>
  <si>
    <t>CDP</t>
  </si>
  <si>
    <t>FECHA 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</si>
  <si>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</si>
  <si>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</si>
  <si>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</si>
  <si>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asesorar a la Dirección de Reasentamientos de la Caja de la Vivienda Popular, desde el componente jurídico en la ejecucion de las actuaciones propias del area misional, de conformidad con la normatividad vigente, así como los procesos y procedimientos internos e institucionales.</t>
  </si>
  <si>
    <t>Prestación de servicios profesionales brindando apoyo contable frente al control presupuestal, cierre financiero de la vigencia 2018 y la programación presupuestal 2019 que coordina la Dirección de Reasentamientos de la Caja de la Vivienda Popular.</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</si>
  <si>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</si>
  <si>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</si>
  <si>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t>
  </si>
  <si>
    <t>Prestación de serviciosde apoyo a la gestion, para el acompañamiento jurídico, en los procesos y procedimientos establecidos frente a la ejecución del programa misional de la Dirección de Reasentamientos de la Caja de la Vivienda Popular.</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</si>
  <si>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</si>
  <si>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</si>
  <si>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</si>
  <si>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</si>
  <si>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ID: 2017-8-383832.</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</si>
  <si>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</si>
  <si>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2017-8-383714</t>
  </si>
  <si>
    <t>Prestar sus servicios profesionales en la Dirección de Reasentamientos de la Caja de la Vivienda Popular, apoyando la ejecución de las diferentes actividades relacionadas con el componente tecnico del area misional.</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</si>
  <si>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</si>
  <si>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2017-8-383660.</t>
  </si>
  <si>
    <t>Asignacion del instrumento financiero a las familias ocupantes del predio que hayan superado la fase de verificacion dentro  del marco del Decreto 457 de 2017. LOCALIDAD: KENNEDY; BARRIO: VEREDITAS; ID: 2017-8-383707.</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</si>
  <si>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</si>
  <si>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Ayuda temporal a las familias de varias localidades, para la relocalización De Hogares Localizados En Zonas De Alto Riesgo No Mitigable</t>
  </si>
  <si>
    <t>VIGENTE-AGOTADO</t>
  </si>
  <si>
    <t>Asignacion del instrumento financiero a las familias ocupantes del predio que hayan superado la fase de verificacion dentro  del marco del Decreto 457 de 2017. LOCALIDAD: KENNEDY; BARRIO: VEREDITAS; ID: 2017-8-383690</t>
  </si>
  <si>
    <t>VIGENTE</t>
  </si>
  <si>
    <t>Asignacion del instrumento financiero a las familias ocupantes del predio que hayan superado la fase de verificacion dentro  del marco del Decreto 457 de 2017. LOCALIDAD: KENNEDY; BARRIO: VEREDITAS; ID: 2017-8-383652</t>
  </si>
  <si>
    <t>Prestación de servicios profesionales para la ejecución de actividades a cargo del componente social y en especial lo relativo a la atencion y acompañamiento a las comunidades indigenas beneficiarias del programa de reasentamientos agenciado por la Direccion de Reasentamientos de la caja de la Vivienda Popular.</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</si>
  <si>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</si>
  <si>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</si>
  <si>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</si>
  <si>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</si>
  <si>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</si>
  <si>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2017-8-383724</t>
  </si>
  <si>
    <t>Asignacion del instrumento financiero a las familias ocupantes del predio que hayan superado la fase de verificacion dentro  del marco del Decreto 457 de 2017. LOCALIDAD: KENNEDY; BARRIO: VEREDITAS; ID: 2017-8-383725</t>
  </si>
  <si>
    <t>Asignacion del instrumento financiero a las familias ocupantes del predio que hayan superado la fase de verificacion dentro  del marco del Decreto 457 de 2017. LOCALIDAD: KENNEDY; BARRIO: VEREDITAS; ID: 2017-8-383788</t>
  </si>
  <si>
    <t>Prestar sus servicios profesionales en la Dirección Jurídica en el desarrollo de actividades jurídicas relacionadas con los procedimientos, actuaciones, competencias y tramites en general que guarden relación con la Dirección Técnica de Reasentamientos de la CVP</t>
  </si>
  <si>
    <t>Prestar servicios profesionales en la implementacion y seguimiento de la politica de responsabilidad social, bajo los tres pilares de sostenibilidad a los procesos de gestion misional de la entidad.</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</si>
  <si>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</si>
  <si>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</si>
  <si>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Prestar sus servicios profesionales en el componente social de la Dirección de Reasentamientos de la Caja de la Vivienda Popular, para la ejecución de planes y programas agenciados por el área misional.</t>
  </si>
  <si>
    <t>Contratar los servicios profesionales de un comunicador social que desarrolle la informacion periodistica de las areas misionales, para fortalecer los canales de comunicación internos y externos de la entidad conforme a la estrategia de comunicaciones de la CVP.</t>
  </si>
  <si>
    <t>Prestación de servicios profesionales en el componente social de la dirección de reasentamientos de la caja de la vivienda popular, para la ejecución de planes y programas agenciados por el área misional</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</si>
  <si>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</si>
  <si>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</si>
  <si>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</si>
  <si>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</si>
  <si>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</si>
  <si>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2017-8-383669</t>
  </si>
  <si>
    <t>Asignacion del instrumento financiero a las familias ocupantes del predio que hayan superado la fase de verificacion dentro  del marco del Decreto 457 de 2017. LOCALIDAD: KENNEDY; BARRIO: VEREDITAS; ID: 2017-8-383661</t>
  </si>
  <si>
    <t>adquisición de mejoras y cesión de la posesión por Decreto 511 de 2010. LOCALIDAD: CIUDAD BOLIVAR; BARRIO: SANTA VIVIANA; ID: 2003-19-5176</t>
  </si>
  <si>
    <t>Asignacion del instrumento financiero a las familias ocupantes del predio que hayan superado la fase de verificacion dentro  del marco del Decreto 457 de 2017. LOCALIDAD: KENNEDY; BARRIO: VEREDITAS; ID: 2017-8-383702</t>
  </si>
  <si>
    <t>Asignacion del instrumento financiero a las familias ocupantes del predio que hayan superado la fase de verificacion dentro  del marco del Decreto 457 de 2017. LOCALIDAD: KENNEDY; BARRIO: VEREDITAS; ID: 2017-8-383694</t>
  </si>
  <si>
    <t>VUR de la actual vigencia de acuerdo con el Decreto 255 de 2013. LOCALIDAD: USAQUEN; BARRIO:CERRO NORTE; ID: 2006-1-9146</t>
  </si>
  <si>
    <t>PAGO DE NÓMINA Y APORTES PATRONALES DE FUNCIONARIOS DE PLANTA TEMPORAL DE LA DIRECCIÓN DE REASENTAMIENTOS DE LA CAJA DE LA VIVIENDA POPULAR "</t>
  </si>
  <si>
    <t>VUR de la actual vigencia de acuerdo con el Decreto 255 de 2013. LOCALIDAD: CIUDAD BOLIVAR; BARRIO:EL MIRADOR 3; ID: 2017-19-14976</t>
  </si>
  <si>
    <t>VUR de la actual vigencia de acuerdo con el Decreto 255 de 2013. LOCALIDAD: CIUDAD BOLIVAR; BARRIO:EL MIRADOR 3; 2017-19-14978</t>
  </si>
  <si>
    <t>adquisición predial Dto. 511 de 2010. LOCALIDAD: USAQUEN; BARRIO: CASA DE TEJA;ID: 2013-Q09-00140</t>
  </si>
  <si>
    <t>signación de VUR conforme al avalúo comercial (asignación primera vez).Dto. 255 de 2013. LOCALIDAD: USAQUEN; BARRIO: ARAUQUITA; ID: 2009-1-11282</t>
  </si>
  <si>
    <t>excedente de VUR conforme al avalúo comercial (asignación segunda vez). LOCALIDAD: SAN CRISTOBAL; BARRIO: LA BELLEZA;ID: 2013-Q10-00496</t>
  </si>
  <si>
    <t>VUR de la actual vigencia de acuerdo con el Decreto 255 de 2013. LOCALIDAD:CIUDAD BOLIVAR; BARRIO:LA CUMBRE 8 DE DICEMBRE; ID: 2014-LC-00814.</t>
  </si>
  <si>
    <t>Excedente de VUR conforme al avalúo comercial (Asignación segunda vez)Dto. 255 de 2013. LOCALIDAD:SAN CRISTOBAL; BARRIO: QUINDIO; ID: 2015-Q20-04059</t>
  </si>
  <si>
    <t>VUR de la actual vigencia de acuerdo con el Decreto 255 de 2013. LOCALIDAD: CIUDAD BOLIVAR; BARRIO:EL MIRADOR 3; ID: 2017-19-14960.</t>
  </si>
  <si>
    <t>Asignacion del instrumento financiero a las familias ocupantes del predio que hayan superado la fase de verificacion dentro  del marco del Decreto 457 de 2017. LOCALIDAD: KENNEDY; BARRIO: VEREDITAS; ID: 2017-8-383741</t>
  </si>
  <si>
    <t>Asignacion del instrumento financiero a las familias ocupantes del predio que hayan superado la fase de verificacion dentro  del marco del Decreto 457 de 2017. LOCALIDAD: KENNEDY; BARRIO: VEREDITAS; ID: 2017-8-383649</t>
  </si>
  <si>
    <t>Asignacion del instrumento financiero a las familias ocupantes del predio que hayan superado la fase de verificacion dentro  del marco del Decreto 457 de 2017. LOCALIDAD: KENNEDY; BARRIO: VEREDITAS; ID: 2017-8-383663</t>
  </si>
  <si>
    <t>Asignacion del instrumento financiero a las familias ocupantes del predio que hayan superado la fase de verificacion dentro  del marco del Decreto 457 de 2017. LOCALIDAD: KENNEDY; BARRIO: VEREDITAS; ID: 2017-8-383774</t>
  </si>
  <si>
    <t>Asignacion del instrumento financiero a las familias ocupantes del predio que hayan superado la fase de verificacion dentro  del marco del Decreto 457 de 2017. LOCALIDAD: KENNEDY; BARRIO: VEREDITAS; ID: 2017-8-383665</t>
  </si>
  <si>
    <t>REAS-203</t>
  </si>
  <si>
    <t>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</si>
  <si>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Asignacion del instrumento financiero a las familias ocupantes del predio que hayan superado la fase de verificacion dentro  del marco del Decreto 457 de 2017. LOCALIDAD: KENNEDY; BARRIO: VEREDITAS; ID: 2017-8-383883</t>
  </si>
  <si>
    <t>Asignacion del instrumento financiero a las familias ocupantes del predio que hayan superado la fase de verificacion dentro  del marco del Decreto 457 de 2017. LOCALIDAD: KENNEDY; BARRIO: VEREDITAS; ID: 2017-8-383884</t>
  </si>
  <si>
    <t>Asignacion del instrumento financiero a las familias ocupantes del predio que hayan superado la fase de verificacion dentro  del marco del Decreto 457 de 2017. LOCALIDAD: KENNEDY; BARRIO: VEREDITAS; ID: 2017-8-383885</t>
  </si>
  <si>
    <t>Asignacion del instrumento financiero a las familias ocupantes del predio que hayan superado la fase de verificacion dentro  del marco del Decreto 457 de 2017. LOCALIDAD: KENNEDY; BARRIO: VEREDITAS; ID: 2017-8-383886</t>
  </si>
  <si>
    <t>Asignacion del instrumento financiero a las familias ocupantes del predio que hayan superado la fase de verificacion dentro  del marco del Decreto 457 de 2017. LOCALIDAD: KENNEDY; BARRIO: VEREDITAS; ID: 2017-8-383887</t>
  </si>
  <si>
    <t>Asignacion del instrumento financiero a las familias ocupantes del predio que hayan superado la fase de verificacion dentro  del marco del Decreto 457 de 2017. LOCALIDAD: KENNEDY; BARRIO: VEREDITAS; ID: 2017-8-383888</t>
  </si>
  <si>
    <t>Asignacion del instrumento financiero a las familias ocupantes del predio que hayan superado la fase de verificacion dentro  del marco del Decreto 457 de 2017. LOCALIDAD: KENNEDY; BARRIO: VEREDITAS; ID: 2017-8-383889</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</si>
  <si>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</si>
  <si>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Asignación de Vur por nuevo avaluo comercial a fin de resolver recurso de reposición (segunda vez).Dto 255 de 2013. LOCALIDAD:CIUDAD BOLIVAR; BARRIO: SAN RAFAEL; ID:2013-Q21-00660</t>
  </si>
  <si>
    <t>Adquisición de mejoras Dto. 511 de 2010. LOCALIDAD: CIUDAD BOLIVAR; BARRIO:SANTA VIVIANA;ID: 2003-19-5088</t>
  </si>
  <si>
    <t>Adquisición predial Dto. 511 de 2010. LOCALIDAD: USME; BARRIO: SAN JUAN DE USME;ID: 2010-5-11479</t>
  </si>
  <si>
    <t>REAS-211</t>
  </si>
  <si>
    <t>Prestación de servicios profesionales para apoyar a la Dirección de Reasentamientos en los procesos y procedimientos que se requieran para el cumplimiento de sus metas.</t>
  </si>
  <si>
    <t>Adquisición predial Dto. 511 de 2010. LOCALIDAD: SAN CRISTOBAL; BARRIO:SAN ISIDRO II SECTOR;ID: ID: 2011-4-13158</t>
  </si>
  <si>
    <t>adquisición predial Dto. 511 de 2010. LOCALIDAD: CIUDAD BOLIVAR; BARRIO:VILLAS DE DIAMANTE;ID: 2016-19-14924</t>
  </si>
  <si>
    <t>Asignacion del instrumento financiero a las familias ocupantes del predio que hayan superado la fase de verificacion dentro  del marco del Decreto 457 de 2017. LOCALIDAD: KENNEDY; BARRIO: VEREDITAS; ID: 2017-8-383894</t>
  </si>
  <si>
    <t>Asignacion del instrumento financiero a las familias ocupantes del predio que hayan superado la fase de verificacion dentro  del marco del Decreto 457 de 2017. LOCALIDAD: KENNEDY; BARRIO: VEREDITAS; ID: 2017-8-383811</t>
  </si>
  <si>
    <t>Asignacion del instrumento financiero a las familias ocupantes del predio que hayan superado la fase de verificacion dentro  del marco del Decreto 457 de 2017. LOCALIDAD: KENNEDY; BARRIO: VEREDITAS; ID: 2017-8-383895</t>
  </si>
  <si>
    <t>Asignacion del instrumento financiero a las familias ocupantes del predio que hayan superado la fase de verificacion dentro  del marco del Decreto 457 de 2017. LOCALIDAD: KENNEDY; BARRIO: VEREDITAS; ID: 2017-8-383896</t>
  </si>
  <si>
    <t>Asignacion del instrumento financiero a las familias ocupantes del predio que hayan superado la fase de verificacion dentro  del marco del Decreto 457 de 2017. LOCALIDAD: KENNEDY; BARRIO: VEREDITAS; ID: 2018-8-15013</t>
  </si>
  <si>
    <t>Asignacion del instrumento financiero a las familias ocupantes del predio que hayan superado la fase de verificacion dentro  del marco del Decreto 457 de 2017. LOCALIDAD: KENNEDY; BARRIO: VEREDITAS; ID: 2017-8-383898</t>
  </si>
  <si>
    <t>Asignacion del instrumento financiero a las familias ocupantes del predio que hayan superado la fase de verificacion dentro  del marco del Decreto 457 de 2017. LOCALIDAD: KENNEDY; BARRIO: VEREDITAS; ID: 2017-8-383736</t>
  </si>
  <si>
    <t>Asignacion del instrumento financiero a las familias ocupantes del predio que hayan superado la fase de verificacion dentro  del marco del Decreto 457 de 2017. LOCALIDAD: KENNEDY; BARRIO: VEREDITAS; ID: 2018-8-15015</t>
  </si>
  <si>
    <t>Asignacion del instrumento financiero a las familias ocupantes del predio que hayan superado la fase de verificacion dentro  del marco del Decreto 457 de 2017. LOCALIDAD: KENNEDY; BARRIO: VEREDITAS; ID: 2017-8-383717</t>
  </si>
  <si>
    <t>Asignacion del instrumento financiero a las familias ocupantes del predio que hayan superado la fase de verificacion dentro  del marco del Decreto 457 de 2017. LOCALIDAD: KENNEDY; BARRIO: VEREDITAS; ID: 2018-8-15017</t>
  </si>
  <si>
    <t>Asignacion del instrumento financiero a las familias ocupantes del predio que hayan superado la fase de verificacion dentro  del marco del Decreto 457 de 2017. LOCALIDAD: KENNEDY; BARRIO: VEREDITAS; ID: 2017-8-383639</t>
  </si>
  <si>
    <t>Asignacion del instrumento financiero a las familias ocupantes del predio que hayan superado la fase de verificacion dentro  del marco del Decreto 457 de 2017. LOCALIDAD: KENNEDY; BARRIO: VEREDITAS; ID: 2017-8-383893</t>
  </si>
  <si>
    <t>Asignacion del instrumento financiero a las familias ocupantes del predio que hayan superado la fase de verificacion dentro  del marco del Decreto 457 de 2017. LOCALIDAD: KENNEDY; BARRIO: VEREDITAS; ID: 2017-8-383837</t>
  </si>
  <si>
    <t>Asignacion del instrumento financiero a las familias ocupantes del predio que hayan superado la fase de verificacion dentro  del marco del Decreto 457 de 2017. LOCALIDAD: KENNEDY; BARRIO: VEREDITAS; ID: 2017-8-383696</t>
  </si>
  <si>
    <t>Asignacion del instrumento financiero a las familias ocupantes del predio que hayan superado la fase de verificacion dentro  del marco del Decreto 457 de 2017. LOCALIDAD: KENNEDY; BARRIO: VEREDITAS; ID: 2017-8-383839</t>
  </si>
  <si>
    <t>Asignacion del instrumento financiero a las familias ocupantes del predio que hayan superado la fase de verificacion dentro  del marco del Decreto 457 de 2017. LOCALIDAD: KENNEDY; BARRIO: VEREDITAS; ID: 2017-8-383840</t>
  </si>
  <si>
    <t>Asignacion del instrumento financiero a las familias ocupantes del predio que hayan superado la fase de verificacion dentro  del marco del Decreto 457 de 2017. LOCALIDAD: KENNEDY; BARRIO: VEREDITAS; ID: 2017-8-383691</t>
  </si>
  <si>
    <t>Asignacion del instrumento financiero a las familias ocupantes del predio que hayan superado la fase de verificacion dentro  del marco del Decreto 457 de 2017. LOCALIDAD: KENNEDY; BARRIO: VEREDITAS; ID: 2018-8-383900</t>
  </si>
  <si>
    <t>Asignacion del instrumento financiero a las familias ocupantes del predio que hayan superado la fase de verificacion dentro  del marco del Decreto 457 de 2017. LOCALIDAD: KENNEDY; BARRIO: VEREDITAS; ID: 2018-8-383899</t>
  </si>
  <si>
    <t>Asignacion del instrumento financiero a las familias ocupantes del predio que hayan superado la fase de verificacion dentro  del marco del Decreto 457 de 2017. LOCALIDAD: KENNEDY; BARRIO: VEREDITAS; ID: 2018-8-383901</t>
  </si>
  <si>
    <t>Asignacion del instrumento financiero a las familias ocupantes del predio que hayan superado la fase de verificacion dentro  del marco del Decreto 457 de 2017. LOCALIDAD: KENNEDY; BARRIO: VEREDITAS; ID: 2017-8-383767</t>
  </si>
  <si>
    <t>ANULACIONES</t>
  </si>
  <si>
    <t>No_CDP</t>
  </si>
  <si>
    <t>No_RP</t>
  </si>
  <si>
    <t>Fech_Registro</t>
  </si>
  <si>
    <t>Beneficiario</t>
  </si>
  <si>
    <t>Tip_Compromiso</t>
  </si>
  <si>
    <t>Desc_Compro</t>
  </si>
  <si>
    <t>No_Compromiso</t>
  </si>
  <si>
    <t>Fecha_Inicial</t>
  </si>
  <si>
    <t>Objeto</t>
  </si>
  <si>
    <t>Valor</t>
  </si>
  <si>
    <t>Anulaciones</t>
  </si>
  <si>
    <t>Valor_Neto</t>
  </si>
  <si>
    <t>Giros</t>
  </si>
  <si>
    <t>CONTRATO DE PRESTACION DE SERVICIOS PROFESIONALES</t>
  </si>
  <si>
    <t>IVAN EDUARDO CASSIANI GUTIERREZ</t>
  </si>
  <si>
    <t>LINA MARIA AZUERO GUTIERREZ</t>
  </si>
  <si>
    <t>AGUSTIN  LOBATON CORTES</t>
  </si>
  <si>
    <t>FLORANGELA  OLEA ARRIETA</t>
  </si>
  <si>
    <t>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t>
  </si>
  <si>
    <t>ERIKA PAOLA GALLEGO CAMARGO</t>
  </si>
  <si>
    <t>DIANA PAOLA MATIZ CASTILLO</t>
  </si>
  <si>
    <t>JORGE EDUARDO RAMIREZ ALVIRA</t>
  </si>
  <si>
    <t>SEBASTIAN  GOMEZ LIEVANO</t>
  </si>
  <si>
    <t>CONTRATO DE PRESTACION DE SERVICIOS DE APOYO A LA GESTION</t>
  </si>
  <si>
    <t>JENNIFER  MALAVER SOLANO</t>
  </si>
  <si>
    <t>ALDEMAR  GALVIS SILVA</t>
  </si>
  <si>
    <t>ANGI VIVIANA VELASQUEZ VELASQUEZ</t>
  </si>
  <si>
    <t>YASMIN VIVIANA BELTRAN MARTINEZ</t>
  </si>
  <si>
    <t>JULY PAOLA TORRES RISCANEVO</t>
  </si>
  <si>
    <t>PRESTAR SERVICIOS PROFESIONALES PARA EL DESARROLLO DE LA POLITICA DE RESPONSABILIDAD SOCIAL, BAJO LOS TRES PILARES DE SOSTENIBILIDAD A LOS PROCESOS DE GESTION MISIONAL DE LA CAJA DE LA VIVIENDA POPULAR.</t>
  </si>
  <si>
    <t>MONICA VIVIANA CEBALLOS CRIOLLO</t>
  </si>
  <si>
    <t>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t>
  </si>
  <si>
    <t>GINNA CATALINA CRUZ RODRIGUEZ</t>
  </si>
  <si>
    <t>JAIME ALONSO CRUZ OLARTE</t>
  </si>
  <si>
    <t>JESUS EDUARDO RESTREPO CASTELLANOS</t>
  </si>
  <si>
    <t>EDGAR FABIAN DEL CASTILLO MURCIA</t>
  </si>
  <si>
    <t>HASBLEIDY  PUENTES MONTAÑA</t>
  </si>
  <si>
    <t>JOHN STEVE PEÑA CASALLAS</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</si>
  <si>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</si>
  <si>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YOLIMA  OROZCO SUAREZ</t>
  </si>
  <si>
    <t>ESTEBAN  PINZON OSPINA</t>
  </si>
  <si>
    <t>LUIS EDUARDO RODRIGUEZ RAMIREZ</t>
  </si>
  <si>
    <t>DORALBA  RESTREPO MEJIA</t>
  </si>
  <si>
    <t>JUAN CAMILO MEJIA URIBE</t>
  </si>
  <si>
    <t>YONATHAN  APONTE GUTIERREZ</t>
  </si>
  <si>
    <t>CRISTIAM CAMILO MOLINA CESPEDES</t>
  </si>
  <si>
    <t>JENNY KATHERINE GONZALEZ SANCHEZ</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</si>
  <si>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</si>
  <si>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EDNA GISELA GARCIA ROMERO</t>
  </si>
  <si>
    <t>JOSE DOMINGO GRACIA BAYUELO</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</si>
  <si>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</si>
  <si>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SANDRA MILENA GAMBA RUIZ</t>
  </si>
  <si>
    <t>JUAN CAMILO MEJIA PAREDES</t>
  </si>
  <si>
    <t>JHOANA MARITZA MEDINA RAMIREZ</t>
  </si>
  <si>
    <t>JUDY  CRUZ PINEDA</t>
  </si>
  <si>
    <t>CESAR EDUARDO RODRIGUEZ PINZON</t>
  </si>
  <si>
    <t>ESPERANZA  CAJIAO MOSQUERA</t>
  </si>
  <si>
    <t>MARIELA  GARCIA PINZON</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</si>
  <si>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</si>
  <si>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</si>
  <si>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</si>
  <si>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DIEGO FERNANDO CUBIDES REINA</t>
  </si>
  <si>
    <t>CLAUDIA BIBIANA ESPINOSA HORTUA</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</si>
  <si>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</si>
  <si>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JHON CARLOS RINCON AGREDO</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</si>
  <si>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</si>
  <si>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MIGUEL DAVID PERDOMO DURAN</t>
  </si>
  <si>
    <t>MANUEL LEONARDO TELLEZ BELTRAN</t>
  </si>
  <si>
    <t>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</si>
  <si>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</si>
  <si>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INGRID ESTEFANY YAGUE RODRIGUEZ</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</si>
  <si>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</si>
  <si>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ANGELICA MARIA BARREIRO GARRIDO</t>
  </si>
  <si>
    <t>VALENTINA  LOMANTO PERDOMO</t>
  </si>
  <si>
    <t>ALEXANDER  MARTINEZ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</si>
  <si>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</si>
  <si>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</si>
  <si>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CAMILA ANDREA HUERTAS HUERTAS</t>
  </si>
  <si>
    <t>ANA MARÍA ESCUDERO ORTIZ</t>
  </si>
  <si>
    <t>WILLIAM FERNANDO HURTADO FERNANDEZ</t>
  </si>
  <si>
    <t>PRESTACIÓN DE SERVICIOS PROFESIONALES EN LOS PROCEDIMIENTOS A CARGO DE LA DIRECCIÓN DE REASENTAMIENTO PARA EL CUMPLIMIENTO DE SUS OBJETIVOS.</t>
  </si>
  <si>
    <t>PRESTACIÓN DE SERVICIOS PROFESIONALES A LA DIRECCIÓN DE REASENTAMIENTOS DE LA CAJA DE LA VIVIENDA POPULAR, APOYANDO EL SEGUIMIENTO ADMINISTRATIVO Y FINANCIERO EN RELACIÓN CON LOS PROCESOS Y PROCEDIMIENTOS DEL ÁREA MISIONAL.</t>
  </si>
  <si>
    <t>MARIAN GHERALDINE BERMUDEZ SOLANO</t>
  </si>
  <si>
    <t>NATALIA JACKELINE MANRIQUE TRUJILLO</t>
  </si>
  <si>
    <t>CAROL ELIANA GONZALEZ GOMEZ</t>
  </si>
  <si>
    <t>INGRID CATALINA GOMEZ OSSA</t>
  </si>
  <si>
    <t>ALBERTO  RODRIGUEZ GOMEZ</t>
  </si>
  <si>
    <t>MARTHA CECILIA DIAZ ROCHA</t>
  </si>
  <si>
    <t>FRANCISCO JOSE ARGUELLO ROJAS</t>
  </si>
  <si>
    <t>PRESTAR LOS SERVICIOS PROFESIONALES PARA LA PLANEACION, REALIZACION, Y DESARROLLO DE CONTENIDOS PERIODÍSTICOS QUE PERMITAN LA DIFUSION Y DIVULGACION DE LA GESTION SOCIAL QUE ADELANTA LA CVP CON LAS COMUNIDADES, A TRAVÉS DE SUS PROGRAMAS MISIONALES.</t>
  </si>
  <si>
    <t>MARGARITA LUCIA GOMEZ ECHEVERRY</t>
  </si>
  <si>
    <t>VLADIMIR  MARTINEZ MARTINEZ</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</si>
  <si>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</si>
  <si>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PRESTACIÓN DE SERVICIOS DE APOYO A LA GESTIÓN EN LOS PROCEDIMIENTOS A CARGO DE LA DIRECCIÓN DE REASENTAMIENTOS DE LA CAJA DE LA VIVIENDA POPULAR, PARA EL CUMPLIMIENTO DE SUS METAS.</t>
  </si>
  <si>
    <t>LORENA  GOMEZ ANGEL</t>
  </si>
  <si>
    <t>MIGUEL ANDRES ALFONSO ACOSTA</t>
  </si>
  <si>
    <t>NIXA ZAIRANDRHY VILLAMIZAR MESA</t>
  </si>
  <si>
    <t>YAMILET  OROZCO DIAZ</t>
  </si>
  <si>
    <t>MICHAEL ALEXANDER LADINO PEÑUELA</t>
  </si>
  <si>
    <t>LINDA GISSELLE SUAREZ VILLAMIZAR</t>
  </si>
  <si>
    <t>DARLY PATRICIA CAICEDO CAMILO</t>
  </si>
  <si>
    <t>JORGE EDUARDO BARON MENDEZ</t>
  </si>
  <si>
    <t>NEYVA ABOGADOS ASOCIADOS S A S</t>
  </si>
  <si>
    <t>DIANA CAROLINA ESPITIA ZAMBRANO</t>
  </si>
  <si>
    <t>JUAN CARLOS ALVARADO SANCHEZ</t>
  </si>
  <si>
    <t>RUTH MIREYA VARGAS FIGUEREDO</t>
  </si>
  <si>
    <t>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</si>
  <si>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MARTA ESPERANZA CARDENAS ESTRADA</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</si>
  <si>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</si>
  <si>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LUKAS FERNANDO URIBE FRANCO</t>
  </si>
  <si>
    <t>YURY ANDREA RICO MAHECHA</t>
  </si>
  <si>
    <t>DIANA MILENA OCHOA PARRA</t>
  </si>
  <si>
    <t>JOSE LUIS REYES DELGADO</t>
  </si>
  <si>
    <t>ALEJANDRO  URIBE JIMENEZ</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</si>
  <si>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</si>
  <si>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MARTHA HELENA CORREAL ISAZA</t>
  </si>
  <si>
    <t>IVAN DARIO CARRILLO DURAN</t>
  </si>
  <si>
    <t>ELCIDA  CONTRERAS AYALA</t>
  </si>
  <si>
    <t>LUIS CAMILO MARTINEZ TORO</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</si>
  <si>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</si>
  <si>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MARTHA TERESA ORTIZ BARAHONA</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</si>
  <si>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</si>
  <si>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LINA MARCELA RINCON ANDRADE</t>
  </si>
  <si>
    <t>GERLEY  AMAYA CULMA</t>
  </si>
  <si>
    <t>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</si>
  <si>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LUPIEN ROSENBERG ET ASSOCIES SAS</t>
  </si>
  <si>
    <t>MARIA CRISTINA ALVAREZ ESPINOSA</t>
  </si>
  <si>
    <t>SANDRA JOHANA PAI GOMEZ</t>
  </si>
  <si>
    <t>MARIA FERNANDA ANAYA SEDAN</t>
  </si>
  <si>
    <t>PRESTACIÓN DE SERVICIOS DE APOYO A LA GESTIÓN EN LO RELACIONADO CON EL MANEJO DE ARCHIVO Y GESTIÓN DOCUMENTAL GENERADO DESDE LA DIRECCIÓN DE REASENTAMIENTOS DE LA CAJA DE LA VIVIENDA POPULAR.</t>
  </si>
  <si>
    <t>MANUEL JULIAN FIERRO GARZON</t>
  </si>
  <si>
    <t>JENNY CATALINA VILLARREAL OREJUELA</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</si>
  <si>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</si>
  <si>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CLAUDIA VIVIANA VANEGAS BELTRAN</t>
  </si>
  <si>
    <t>MARTHA CAROLINA HERNANDEZ ACEVEDO</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</si>
  <si>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</si>
  <si>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</si>
  <si>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</si>
  <si>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LEYDI JOHANA GONZALEZ URREGO</t>
  </si>
  <si>
    <t>ELCIA  MUÑOZ DE JIMENEZ</t>
  </si>
  <si>
    <t>FLOR MARINA MAHECHA SANCHEZ</t>
  </si>
  <si>
    <t>MARLEN  PRIETO QUIROGA</t>
  </si>
  <si>
    <t>YULI ALEJANDRA RICO GUTIERREZ</t>
  </si>
  <si>
    <t>INES  VALENCIA ORTIZ</t>
  </si>
  <si>
    <t>RUSMEY  VERGARA CHARA</t>
  </si>
  <si>
    <t>DIANA KATERIN ESTEVEZ USSA</t>
  </si>
  <si>
    <t>LILIANA PATRICIA GARCIA DIAZ</t>
  </si>
  <si>
    <t>SARA JOHANNA MONTAÑO PRIETO</t>
  </si>
  <si>
    <t>JOHAN SANTIAGO LOPEZ ROMERO</t>
  </si>
  <si>
    <t>LUIS ALBERTO MURCIA ESCALANTE</t>
  </si>
  <si>
    <t>ASCENCION REBECA RODRIGUEZ RODRIGUEZ</t>
  </si>
  <si>
    <t>EXCEDENTE DE VUR CONFORME AL AVALÚO COMERCIAL (ASIGNACIÓN SEGUNDA VEZ). LOCALIDAD: SAN CRISTOBAL; BARRIO: LA BELLEZA;ID: 2013-Q10-00496</t>
  </si>
  <si>
    <t>GIOVANNY  GUASCA RODRIGUEZ</t>
  </si>
  <si>
    <t>01 - Reasentar 4000 hogares localizados en zonas de alto riesgo no mitigable</t>
  </si>
  <si>
    <t>02 - Asignar 1428 Valor Único de Reconocimiento -VUR</t>
  </si>
  <si>
    <t>05 - Adquirir 370 Predios en Alto Riesgo</t>
  </si>
  <si>
    <t>REAS-279</t>
  </si>
  <si>
    <t>REAS-280</t>
  </si>
  <si>
    <t>REAS-281</t>
  </si>
  <si>
    <t>REAS-282</t>
  </si>
  <si>
    <t>REAS-283</t>
  </si>
  <si>
    <t>REAS-284</t>
  </si>
  <si>
    <t>REAS-285</t>
  </si>
  <si>
    <t>REAS-286</t>
  </si>
  <si>
    <t>REAS-287</t>
  </si>
  <si>
    <t>REAS-288</t>
  </si>
  <si>
    <t>REAS-289</t>
  </si>
  <si>
    <t>REAS-290</t>
  </si>
  <si>
    <t>JULIO</t>
  </si>
  <si>
    <t>INICIAL</t>
  </si>
  <si>
    <t>NETO</t>
  </si>
  <si>
    <t>Prestación de servicios profesionales para apoyar la planificación, seguimiento y evaluación de los procesos y procedimientos de la Dirección de Reasentamientos, a través de las herramientas de seguimiento y gestión que posee la Caja de la Vivienda Popular</t>
  </si>
  <si>
    <t xml:space="preserve">AGOTADO  </t>
  </si>
  <si>
    <t>Asignacion del instrumento financiero a las familias ocupantes del predio que hayan superado la fase de verificacion dentro  del marco del Decreto 457 de 2017. LOCALIDAD: KENNEDY; BARRIO: VEREDITAS; ID: 2017-8-383612</t>
  </si>
  <si>
    <t>Asignacion del instrumento financiero a las familias ocupantes del predio que hayan superado la fase de verificacion dentro  del marco del Decreto 457 de 2017. LOCALIDAD: KENNEDY; BARRIO: VEREDITAS; ID: 2018-8-383914</t>
  </si>
  <si>
    <t>Asignacion del instrumento financiero a las familias ocupantes del predio que hayan superado la fase de verificacion dentro  del marco del Decreto 457 de 2017. LOCALIDAD: KENNEDY; BARRIO: VEREDITAS; ID: 2018-8-383918</t>
  </si>
  <si>
    <t>Asignacion del instrumento financiero a las familias ocupantes del predio que hayan superado la fase de verificacion dentro  del marco del Decreto 457 de 2017. LOCALIDAD: KENNEDY; BARRIO: VEREDITAS; ID: 2018-8-383919</t>
  </si>
  <si>
    <t>Asignacion del instrumento financiero a las familias ocupantes del predio que hayan superado la fase de verificacion dentro  del marco del Decreto 457 de 2017. LOCALIDAD: KENNEDY; BARRIO: VEREDITAS; ID: 2017-8-383655</t>
  </si>
  <si>
    <t>adquisición de mejoras Dto. 511 de 2010. LOCALIDAD: CIUDAD BOLIVAR; BARRIO:PARAISO QUIBA;ID: 2013-Q04-00402</t>
  </si>
  <si>
    <t>Asignacion del instrumento financiero a las familias ocupantes del predio que hayan superado la fase de verificacion dentro  del marco del Decreto 457 de 2017. LOCALIDAD: KENNEDY; BARRIO: VEREDITAS; ID: 2018-8-383921.</t>
  </si>
  <si>
    <t>adquisición predial Dto. 511 de 2010. LOCALIDAD: USME; BARRIO: EL MOCHUELO;ID: 2013-Q09-00437</t>
  </si>
  <si>
    <t>Asignacion del instrumento financiero a las familias ocupantes del predio que hayan superado la fase de verificacion dentro  del marco del Decreto 457 de 2017. LOCALIDAD: KENNEDY; BARRIO: VEREDITAS; ID: 2018-8-383917</t>
  </si>
  <si>
    <t>Asignacion del instrumento financiero a las familias ocupantes del predio que hayan superado la fase de verificacion dentro  del marco del Decreto 457 de 2017. LOCALIDAD: KENNEDY; BARRIO: VEREDITAS; ID: 2017-8-383722.</t>
  </si>
  <si>
    <t>adquisición predial Dto. 511 de 2010. LOCALIDAD: SAN CRISTOBAL; BARRIO:NUEVA GLORIA;ID: ID:  2015-Q20-01311</t>
  </si>
  <si>
    <t>Asignacion del instrumento financiero a las familias ocupantes del predio que hayan superado la fase de verificacion dentro  del marco del Decreto 457 de 2017. LOCALIDAD: KENNEDY; BARRIO: VEREDITAS; ID: 2017-8-383615</t>
  </si>
  <si>
    <t>adquisición predial Dto. 511 de 2010. LOCALIDAD: CIUDAD BOLIVAR; BARRIO:BUENOS AIRES;ID: 2014-Q06-00865</t>
  </si>
  <si>
    <t>Asignacion del instrumento financiero a las familias ocupantes del predio que hayan superado la fase de verificacion dentro  del marco del Decreto 457 de 2017. LOCALIDAD: KENNEDY; BARRIO: VEREDITAS; ID: 2017-8-383704</t>
  </si>
  <si>
    <t>Asignacion del instrumento financiero a las familias ocupantes del predio que hayan superado la fase de verificacion dentro  del marco del Decreto 457 de 2017. LOCALIDAD: KENNEDY; BARRIO: VEREDITAS; ID: 2017-8-383752</t>
  </si>
  <si>
    <t>Asignacion del instrumento financiero a las familias ocupantes del predio que hayan superado la fase de verificacion dentro  del marco del Decreto 457 de 2017. LOCALIDAD: KENNEDY; BARRIO: VEREDITAS; ID: 2017-8-383789</t>
  </si>
  <si>
    <t>Asignacion del instrumento financiero a las familias ocupantes del predio que hayan superado la fase de verificacion dentro  del marco del Decreto 457 de 2017. LOCALIDAD: KENNEDY; BARRIO: VEREDITAS; ID: 2018-8-383903</t>
  </si>
  <si>
    <t>reajuste de Vur por avalúo comercial (Segunda vez).Dto 255 de 2013. LOCALIDAD:CIUDAD BOLIVAR; BARRIO: POTOSI; ID:2013000474</t>
  </si>
  <si>
    <t>Asignacion del instrumento financiero a las familias ocupantes del predio que hayan superado la fase de verificacion dentro  del marco del Decreto 457 de 2017. LOCALIDAD: KENNEDY; BARRIO: VEREDITAS; ID: 2018-8-383915</t>
  </si>
  <si>
    <t>Asignacion del instrumento financiero a las familias ocupantes del predio que hayan superado la fase de verificacion dentro  del marco del Decreto 457 de 2017. LOCALIDAD: KENNEDY; BARRIO: VEREDITAS; ID: 2018-8-383902.</t>
  </si>
  <si>
    <t>Asignacion del instrumento financiero a las familias ocupantes del predio que hayan superado la fase de verificacion dentro  del marco del Decreto 457 de 2017. LOCALIDAD: KENNEDY; BARRIO: VEREDITAS; ID: 2018-8-383905</t>
  </si>
  <si>
    <t>Asignacion del instrumento financiero a las familias ocupantes del predio que hayan superado la fase de verificacion dentro  del marco del Decreto 457 de 2017. LOCALIDAD: KENNEDY; BARRIO: VEREDITAS; ID: 2017-8-383638</t>
  </si>
  <si>
    <t>Asignacion del instrumento financiero a las familias ocupantes del predio que hayan superado la fase de verificacion dentro  del marco del Decreto 457 de 2017. LOCALIDAD: KENNEDY; BARRIO: VEREDITAS; ID: 2018-8-383904.</t>
  </si>
  <si>
    <t>Asignacion del instrumento financiero a las familias ocupantes del predio que hayan superado la fase de verificacion dentro  del marco del Decreto 457 de 2017. LOCALIDAD: KENNEDY; BARRIO: VEREDITAS; ID: 2018-8-383906</t>
  </si>
  <si>
    <t>Asignacion del instrumento financiero a las familias ocupantes del predio que hayan superado la fase de verificacion dentro  del marco del Decreto 457 de 2017. LOCALIDAD: KENNEDY; BARRIO: VEREDITAS; ID: 2018-8-383916.</t>
  </si>
  <si>
    <t>Asignacion del instrumento financiero a las familias ocupantes del predio que hayan superado la fase de verificacion dentro  del marco del Decreto 457 de 2017. LOCALIDAD: KENNEDY; BARRIO: VEREDITAS; ID: 2018-8-383913</t>
  </si>
  <si>
    <t>Asignacion del instrumento financiero a las familias ocupantes del predio que hayan superado la fase de verificacion dentro  del marco del Decreto 457 de 2017. LOCALIDAD: KENNEDY; BARRIO: VEREDITAS; ID: 2018-8-383911</t>
  </si>
  <si>
    <t>Asignacion del instrumento financiero a las familias ocupantes del predio que hayan superado la fase de verificacion dentro  del marco del Decreto 457 de 2017. LOCALIDAD: KENNEDY; BARRIO: VEREDITAS; ID: 2018-8-383909</t>
  </si>
  <si>
    <t>Asignacion del instrumento financiero a las familias ocupantes del predio que hayan superado la fase de verificacion dentro  del marco del Decreto 457 de 2017. LOCALIDAD: KENNEDY; BARRIO: VEREDITAS; ID: 2018-8-383910</t>
  </si>
  <si>
    <t>Asignacion del instrumento financiero a las familias ocupantes del predio que hayan superado la fase de verificacion dentro  del marco del Decreto 457 de 2017. LOCALIDAD: KENNEDY; BARRIO: VEREDITAS; ID: 2018-8-383912.</t>
  </si>
  <si>
    <t>Asignacion del instrumento financiero a las familias ocupantes del predio que hayan superado la fase de verificacion dentro  del marco del Decreto 457 de 2017. LOCALIDAD: KENNEDY; BARRIO: VEREDITAS; ID: 2017-8-383758</t>
  </si>
  <si>
    <t>Asignacion del instrumento financiero a las familias ocupantes del predio que hayan superado la fase de verificacion dentro  del marco del Decreto 457 de 2017. LOCALIDAD: KENNEDY; BARRIO: VEREDITAS; ID: 2018-8-383920</t>
  </si>
  <si>
    <t>Asignacion del instrumento financiero a las familias ocupantes del predio que hayan superado la fase de verificacion dentro  del marco del Decreto 457 de 2017. LOCALIDAD: KENNEDY; BARRIO: VEREDITAS; ID: 2018-8-383925</t>
  </si>
  <si>
    <t>Asignacion del instrumento financiero a las familias ocupantes del predio que hayan superado la fase de verificacion dentro  del marco del Decreto 457 de 2017. LOCALIDAD: KENNEDY; BARRIO: VEREDITAS; ID: 2018-8-383927</t>
  </si>
  <si>
    <t>Asignacion del instrumento financiero a las familias ocupantes del predio que hayan superado la fase de verificacion dentro  del marco del Decreto 457 de 2017. LOCALIDAD: KENNEDY; BARRIO: VEREDITAS; ID: 2018-8-383930</t>
  </si>
  <si>
    <t>Asignacion del instrumento financiero a las familias ocupantes del predio que hayan superado la fase de verificacion dentro  del marco del Decreto 457 de 2017. LOCALIDAD: KENNEDY; BARRIO: VEREDITAS; ID: 2018-8-383926</t>
  </si>
  <si>
    <t>Asignacion del instrumento financiero a las familias ocupantes del predio que hayan superado la fase de verificacion dentro  del marco del Decreto 457 de 2017. LOCALIDAD: KENNEDY; BARRIO: VEREDITAS; ID: 2018-8-383924</t>
  </si>
  <si>
    <t>Asignacion del instrumento financiero a las familias ocupantes del predio que hayan superado la fase de verificacion dentro  del marco del Decreto 457 de 2017. LOCALIDAD: KENNEDY; BARRIO: VEREDITAS; ID: 2017-8-383607</t>
  </si>
  <si>
    <t>Providencia ordena pagar gastos de auxiliar de justicia en el marco de la Acción Popular No 2016-00177 enero de 2018.</t>
  </si>
  <si>
    <t>VUR de la actual vigencia. Dto 255 de 2013. LOCALIDAD:CHAPINERO; BARRIO:SAN LUIS ALTOS DEL CABO; ID:2009-2-11209</t>
  </si>
  <si>
    <t>Asignacion del instrumento financiero a las familias ocupantes del predio que hayan superado la fase de verificacion dentro  del marco del Decreto 457 de 2017. LOCALIDAD: KENNEDY; BARRIO: VEREDITAS; ID: 2017-8-383781</t>
  </si>
  <si>
    <t>Asignacion del instrumento financiero a las familias ocupantes del predio que hayan superado la fase de verificacion dentro  del marco del Decreto 457 de 2017. LOCALIDAD: KENNEDY; BARRIO: VEREDITAS; ID: 2018-8-383929</t>
  </si>
  <si>
    <t>Asignacion del instrumento financiero a las familias ocupantes del predio que hayan superado la fase de verificacion dentro  del marco del Decreto 457 de 2017. LOCALIDAD: KENNEDY; BARRIO: VEREDITAS; ID: 2018-8-383928.</t>
  </si>
  <si>
    <t>Asignacion del instrumento financiero a las familias ocupantes del predio que hayan superado la fase de verificacion dentro  del marco del Decreto 457 de 2017. LOCALIDAD: KENNEDY; BARRIO: VEREDITAS; ID: 2018-8-15223</t>
  </si>
  <si>
    <t>Asignacion del instrumento financiero a las familias ocupantes del predio que hayan superado la fase de verificacion dentro  del marco del Decreto 457 de 2017. LOCALIDAD: KENNEDY; BARRIO: VEREDITAS; ID: 2017-8-383765</t>
  </si>
  <si>
    <t>Asignacion del instrumento financiero a las familias ocupantes del predio que hayan superado la fase de verificacion dentro  del marco del Decreto 457 de 2017. LOCALIDAD: KENNEDY; BARRIO: VEREDITAS; ID: 2018-8-15224</t>
  </si>
  <si>
    <t>Asignacion del instrumento financiero a las familias ocupantes del predio que hayan superado la fase de verificacion dentro  del marco del Decreto 457 de 2017. LOCALIDAD: KENNEDY; BARRIO: VEREDITAS; ID: 2017-8-383671</t>
  </si>
  <si>
    <t>Asignacion del instrumento financiero a las familias ocupantes del predio que hayan superado la fase de verificacion dentro  del marco del Decreto 457 de 2017. LOCALIDAD: KENNEDY; BARRIO: VEREDITAS; ID: 2017-8-383848</t>
  </si>
  <si>
    <t>Asignacion del instrumento financiero a las familias ocupantes del predio que hayan superado la fase de verificacion dentro  del marco del Decreto 457 de 2017. LOCALIDAD: KENNEDY; BARRIO: VEREDITAS; ID: 2017-8-383601</t>
  </si>
  <si>
    <t>Asignacion del instrumento financiero a las familias ocupantes del predio que hayan superado la fase de verificacion dentro  del marco del Decreto 457 de 2017. LOCALIDAD: KENNEDY; BARRIO: VEREDITAS; ID: 2017-8-383732</t>
  </si>
  <si>
    <t>Asignacion del instrumento financiero a las familias ocupantes del predio que hayan superado la fase de verificacion dentro  del marco del Decreto 457 de 2017. LOCALIDAD: KENNEDY; BARRIO: VEREDITAS; ID: 2018-8-15299</t>
  </si>
  <si>
    <t>Asignacion del instrumento financiero a las familias ocupantes del predio que hayan superado la fase de verificacion dentro  del marco del Decreto 457 de 2017. LOCALIDAD: KENNEDY; BARRIO: VEREDITAS; ID: 2017-8-383787.</t>
  </si>
  <si>
    <t>CompSin_Giro</t>
  </si>
  <si>
    <t>ALONSO  HERRERA CARPIO</t>
  </si>
  <si>
    <t>AYUDA TEMPORAL A LAS FAMILIAS DE VARIAS LOCALIDADES, PARA RELOCALIZACIÓN DE HOGARES LOCALIZADOS EN ZONAS DE ALTO RIESGO NO MITIGABLE ID:2011-4-12695, LOCALIDAD:04 SAN CRISTÓBAL, UPZ:32 SAN BLAS</t>
  </si>
  <si>
    <t>CAJA DE VIVIENDA POPULAR</t>
  </si>
  <si>
    <t>RELACION DE AUTORIZACION</t>
  </si>
  <si>
    <t>PAGO DE LAS CESANTIAS DEL AÑO 2017 DE LA PLANTA TEMPORAL PROYECTO 3075</t>
  </si>
  <si>
    <t>PAGO DE MI PLANILLA SEGURIDAD SOCIAL Y PARAFISCALES DE LA PLANTA TEMPORAL DE LA ENTIDAD DEL MES DE ENERO DE 2018 PROYECTO 3075</t>
  </si>
  <si>
    <t>PAGO DE PARAFISCALES DE EXFUNCIONARIOS DE PLANTA TEMPORAL DE LA DIRECCIÓN DE REASENTAMIENTOS DE LA CAJA DE LA VIVIENDA POPULAR "</t>
  </si>
  <si>
    <t>PAGO DE NOMINA DEL MES DE FEBRERO DE 2018 DE LA PLANTA TEMPORAL PROYECTO 3075</t>
  </si>
  <si>
    <t>ALEXANDER  OYOLA CULMA</t>
  </si>
  <si>
    <t>IVANEIDER  VARGAS COLLAZOS</t>
  </si>
  <si>
    <t>JOHAN DANIEL WILCHES LOPEZ</t>
  </si>
  <si>
    <t>GRACIELA  RODRIGUEZ PINTO</t>
  </si>
  <si>
    <t>CRISTIAN ALEXIS CAIPA LOPEZ</t>
  </si>
  <si>
    <t>OLGA MILENA PRIETO ROJAS</t>
  </si>
  <si>
    <t>LINA KATHERINE AYALA SANTANA</t>
  </si>
  <si>
    <t>TATIANA ASTRID GARZON MONCADA</t>
  </si>
  <si>
    <t>ERIC STEVE LOPEZ PENAGOS</t>
  </si>
  <si>
    <t>CAROLINA  NOPE ARIAS</t>
  </si>
  <si>
    <t>SANDRA LILIANA AREVALO RAMIREZ</t>
  </si>
  <si>
    <t>AYUDA TEMPORAL A LAS FAMILIAS DE VARIAS LOCALIDADES, PARA RELOCALIZACIÓN DE HOGARES LOCALIZADOS EN ZONAS DE ALTO RIESGO NO MITIGABLE ID:2011-18-13228, LOCALIDAD:18 RAFAEL URIBE URIBE, UPZ:54 MARRUECOS</t>
  </si>
  <si>
    <t>YOLANDA  ROJAS RIAÑO</t>
  </si>
  <si>
    <t>AYUDA TEMPORAL A LAS FAMILIAS DE VARIAS LOCALIDADES, PARA RELOCALIZACIÓN DE HOGARES LOCALIZADOS EN ZONAS DE ALTO RIESGO NO MITIGABLE ID:2010-19-11706, LOCALIDAD:19 CIUDAD BOLÍVAR, UPZ:69 ISMAEL PERDOMO, SECTOR:OLA INVERNAL 2010 FOPAE</t>
  </si>
  <si>
    <t>JUANA PAULA GAÑAN DE TAPASCO</t>
  </si>
  <si>
    <t>AYUDA TEMPORAL A LAS FAMILIAS DE VARIAS LOCALIDADES, PARA RELOCALIZACIÓN DE HOGARES LOCALIZADOS EN ZONAS DE ALTO RIESGO NO MITIGABLE ID:2011-4-12722, LOCALIDAD:04 SAN CRISTÓBAL, UPZ:32 SAN BLAS</t>
  </si>
  <si>
    <t>ANDREA ESTEFANIA GARZON VARGAS</t>
  </si>
  <si>
    <t>AYUDA TEMPORAL A LAS FAMILIAS DE VARIAS LOCALIDADES, PARA RELOCALIZACIÓN DE HOGARES LOCALIZADOS EN ZONAS DE ALTO RIESGO NO MITIGABLE ID:2016-OTR-01554, LOCALIDAD:04 SAN CRISTÓBAL, UPZ:32 SAN BLAS, SECTOR:TRIANGULO ALTO</t>
  </si>
  <si>
    <t>MARIA IMELDA RODRIGUEZ NIETO</t>
  </si>
  <si>
    <t>AYUDA TEMPORAL A LAS FAMILIAS DE VARIAS LOCALIDADES, PARA RELOCALIZACIÓN DE HOGARES LOCALIZADOS EN ZONAS DE ALTO RIESGO NO MITIGABLE ID:2010-18-12379, LOCALIDAD:18 RAFAEL URIBE URIBE, UPZ:54 MARRUECOS, SECTOR:OLA INVERNAL 2010 FOPAE</t>
  </si>
  <si>
    <t>GERMAN RICARDO DIAZ SILVA</t>
  </si>
  <si>
    <t>DIANA MARCELA PARRA RAMIREZ</t>
  </si>
  <si>
    <t>AYUDA TEMPORAL A LAS FAMILIAS DE VARIAS LOCALIDADES, PARA RELOCALIZACIÓN DE HOGARES LOCALIZADOS EN ZONAS DE ALTO RIESGO NO MITIGABLE ID:2011-19-12599, LOCALIDAD:19 CIUDAD BOLÍVAR, UPZ:67 LUCERO</t>
  </si>
  <si>
    <t>MATEO  GONZALEZ MARTINEZ</t>
  </si>
  <si>
    <t>AYUDA TEMPORAL A LAS FAMILIAS DE VARIAS LOCALIDADES, PARA RELOCALIZACIÓN DE HOGARES LOCALIZADOS EN ZONAS DE ALTO RIESGO NO MITIGABLE ID:2014-Q03-01020, LOCALIDAD:19 CIUDAD BOLÍVAR, UPZ:66 SAN FRANCISCO, SECTOR:LIMAS</t>
  </si>
  <si>
    <t>MARIA JUDITH MORENO PUENTES</t>
  </si>
  <si>
    <t>AYUDA TEMPORAL A LAS FAMILIAS DE VARIAS LOCALIDADES, PARA RELOCALIZACIÓN DE HOGARES LOCALIZADOS EN ZONAS DE ALTO RIESGO NO MITIGABLE ID:2013-Q04-00325, LOCALIDAD:19 CIUDAD BOLÍVAR, UPZ:67 LUCERO, SECTOR:QUEBRADA TROMPETA</t>
  </si>
  <si>
    <t>JAIRO FELIPE ACOSTA MONTOYA</t>
  </si>
  <si>
    <t>AYUDA TEMPORAL A LAS FAMILIAS DE VARIAS LOCALIDADES, PARA RELOCALIZACIÓN DE HOGARES LOCALIZADOS EN ZONAS DE ALTO RIESGO NO MITIGABLE ID:2011-18-13190, LOCALIDAD:18 RAFAEL URIBE URIBE, UPZ:55 DIANA TURBAY</t>
  </si>
  <si>
    <t>ELVIA MARIA GALINDO PAEZ</t>
  </si>
  <si>
    <t>AYUDA TEMPORAL A LAS FAMILIAS DE VARIAS LOCALIDADES, PARA RELOCALIZACIÓN DE HOGARES LOCALIZADOS EN ZONAS DE ALTO RIESGO NO MITIGABLE ID:2011-4-13624, LOCALIDAD:04 SAN CRISTÓBAL, UPZ:50 LA GLORIA</t>
  </si>
  <si>
    <t>RAMIRO  LEON PEREZ</t>
  </si>
  <si>
    <t>AYUDA TEMPORAL A LAS FAMILIAS DE VARIAS LOCALIDADES, PARA RELOCALIZACIÓN DE HOGARES LOCALIZADOS EN ZONAS DE ALTO RIESGO NO MITIGABLE ID:2011-4-12692, LOCALIDAD:04 SAN CRISTÓBAL, UPZ:32 SAN BLAS</t>
  </si>
  <si>
    <t>MARIA BERENICE LIZARAZO CARREÑO</t>
  </si>
  <si>
    <t>AYUDA TEMPORAL A LAS FAMILIAS DE VARIAS LOCALIDADES, PARA RELOCALIZACIÓN DE HOGARES LOCALIZADOS EN ZONAS DE ALTO RIESGO NO MITIGABLE ID:2005-18-6303, LOCALIDAD:18 RAFAEL URIBE URIBE, UPZ:55 DIANA TURBAY</t>
  </si>
  <si>
    <t>EDNA LICED CAPERA SERRANO</t>
  </si>
  <si>
    <t>AYUDA TEMPORAL A LAS FAMILIAS DE VARIAS LOCALIDADES, PARA RELOCALIZACIÓN DE HOGARES LOCALIZADOS EN ZONAS DE ALTO RIESGO NO MITIGABLE ID:2016-08-14900, LOCALIDAD:08 KENNEDY, UPZ:82 PATIO BONITO, SECTOR:PALMITAS</t>
  </si>
  <si>
    <t>OLGA PATRICIA ZAMORA SALAMANCA</t>
  </si>
  <si>
    <t>AYUDA TEMPORAL A LAS FAMILIAS DE VARIAS LOCALIDADES, PARA RELOCALIZACIÓN DE HOGARES LOCALIZADOS EN ZONAS DE ALTO RIESGO NO MITIGABLE ID:2006-4-7956, LOCALIDAD:04 SAN CRISTÓBAL, UPZ:32 SAN BLAS</t>
  </si>
  <si>
    <t>JESUS EMILIO ORDOÑEZ BRAVO</t>
  </si>
  <si>
    <t>AYUDA TEMPORAL A LAS FAMILIAS DE VARIAS LOCALIDADES, PARA RELOCALIZACIÓN DE HOGARES LOCALIZADOS EN ZONAS DE ALTO RIESGO NO MITIGABLE ID:2013-Q09-00470, LOCALIDAD:19 CIUDAD BOLÍVAR, UPZ:67 LUCERO, SECTOR:QUEBRADA TROMPETA</t>
  </si>
  <si>
    <t>YENIFER GABRIELA ORJUELA PACHECO</t>
  </si>
  <si>
    <t>AYUDA TEMPORAL A LAS FAMILIAS DE VARIAS LOCALIDADES, PARA RELOCALIZACIÓN DE HOGARES LOCALIZADOS EN ZONAS DE ALTO RIESGO NO MITIGABLE ID:2016-08-14912, LOCALIDAD:08 KENNEDY, UPZ:82 PATIO BONITO, SECTOR:PALMITAS</t>
  </si>
  <si>
    <t>LUZ ADRIANA TUNJUELO NIEVES</t>
  </si>
  <si>
    <t>AYUDA TEMPORAL A LAS FAMILIAS DE VARIAS LOCALIDADES, PARA RELOCALIZACIÓN DE HOGARES LOCALIZADOS EN ZONAS DE ALTO RIESGO NO MITIGABLE ID:2012-ALES-328, LOCALIDAD:19 CIUDAD BOLÍVAR, UPZ:69 ISMAEL PERDOMO, SECTOR:ALTOS DE LA ESTANCIA</t>
  </si>
  <si>
    <t>MARIA ADIELA GIRALDO VALENCIA</t>
  </si>
  <si>
    <t>AYUDA TEMPORAL A LAS FAMILIAS DE VARIAS LOCALIDADES, PARA RELOCALIZACIÓN DE HOGARES LOCALIZADOS EN ZONAS DE ALTO RIESGO NO MITIGABLE ID:2013000164, LOCALIDAD:19 CIUDAD BOLÍVAR, UPZ:67 LUCERO, SECTOR:QUEBRADA TROMPETA</t>
  </si>
  <si>
    <t>ROSENDO  SANCHEZ</t>
  </si>
  <si>
    <t>AYUDA TEMPORAL A LAS FAMILIAS DE VARIAS LOCALIDADES, PARA RELOCALIZACIÓN DE HOGARES LOCALIZADOS EN ZONAS DE ALTO RIESGO NO MITIGABLE ID:2017-18-14937, LOCALIDAD:18 RAFAEL URIBE URIBE, UPZ:54 MARRUECOS</t>
  </si>
  <si>
    <t>MARIA EMILSE PATIÑO</t>
  </si>
  <si>
    <t>AYUDA TEMPORAL A LAS FAMILIAS DE VARIAS LOCALIDADES, PARA RELOCALIZACIÓN DE HOGARES LOCALIZADOS EN ZONAS DE ALTO RIESGO NO MITIGABLE ID:2013-Q09-00467, LOCALIDAD:19 CIUDAD BOLÍVAR, UPZ:67 LUCERO, SECTOR:QUEBRADA TROMPETA</t>
  </si>
  <si>
    <t>JHONI  RIVERA PELAEZ</t>
  </si>
  <si>
    <t>AYUDA TEMPORAL A LAS FAMILIAS DE VARIAS LOCALIDADES, PARA RELOCALIZACIÓN DE HOGARES LOCALIZADOS EN ZONAS DE ALTO RIESGO NO MITIGABLE ID:2016-08-14779, LOCALIDAD:08 KENNEDY, UPZ:82 PATIO BONITO, SECTOR:PALMITAS</t>
  </si>
  <si>
    <t>BLANCA CECILIA TORRES RISCANEVO</t>
  </si>
  <si>
    <t>AYUDA TEMPORAL A LAS FAMILIAS DE VARIAS LOCALIDADES, PARA RELOCALIZACIÓN DE HOGARES LOCALIZADOS EN ZONAS DE ALTO RIESGO NO MITIGABLE ID:2016-08-14882, LOCALIDAD:08 KENNEDY, UPZ:82 PATIO BONITO, SECTOR:PALMITAS</t>
  </si>
  <si>
    <t>JOSE DANILO CIFUENTES</t>
  </si>
  <si>
    <t>AYUDA TEMPORAL A LAS FAMILIAS DE VARIAS LOCALIDADES, PARA RELOCALIZACIÓN DE HOGARES LOCALIZADOS EN ZONAS DE ALTO RIESGO NO MITIGABLE ID:2012-19-13911, LOCALIDAD:19 CIUDAD BOLÍVAR, UPZ:67 LUCERO</t>
  </si>
  <si>
    <t>JUAN CRISOSTOMO MACETO RAYO</t>
  </si>
  <si>
    <t>AYUDA TEMPORAL A LAS FAMILIAS DE VARIAS LOCALIDADES, PARA RELOCALIZACIÓN DE HOGARES LOCALIZADOS EN ZONAS DE ALTO RIESGO NO MITIGABLE ID:2015-D227-00022, LOCALIDAD:04 SAN CRISTÓBAL, UPZ:51 LOS LIBERTADORES, SECTOR:SANTA TERESITA</t>
  </si>
  <si>
    <t>ORFA MARIA MURCIA GUZMAN</t>
  </si>
  <si>
    <t>AYUDA TEMPORAL A LAS FAMILIAS DE VARIAS LOCALIDADES, PARA RELOCALIZACIÓN DE HOGARES LOCALIZADOS EN ZONAS DE ALTO RIESGO NO MITIGABLE ID:2013-Q21-00634, LOCALIDAD:19 CIUDAD BOLÍVAR, UPZ:67 LUCERO, SECTOR:BRAZO DERECHO DE LIMAS</t>
  </si>
  <si>
    <t>DIEGO FERNANDO MORENO CRUZ</t>
  </si>
  <si>
    <t>AYUDA TEMPORAL A LAS FAMILIAS DE VARIAS LOCALIDADES, PARA RELOCALIZACIÓN DE HOGARES LOCALIZADOS EN ZONAS DE ALTO RIESGO NO MITIGABLE ID:2012-ALES-1, LOCALIDAD:19 CIUDAD BOLÍVAR, UPZ:69 ISMAEL PERDOMO, SECTOR:ALTOS DE LA ESTANCIA</t>
  </si>
  <si>
    <t>GINA CAROLINA CACERES MONTOYA</t>
  </si>
  <si>
    <t>AYUDA TEMPORAL A LAS FAMILIAS DE VARIAS LOCALIDADES, PARA RELOCALIZACIÓN DE HOGARES LOCALIZADOS EN ZONAS DE ALTO RIESGO NO MITIGABLE ID:2005-18-7380, LOCALIDAD:18 RAFAEL URIBE URIBE, UPZ:55 DIANA TURBAY</t>
  </si>
  <si>
    <t>DARLEY  BERMUDEZ RODRIGUEZ</t>
  </si>
  <si>
    <t>AYUDA TEMPORAL A LAS FAMILIAS DE VARIAS LOCALIDADES, PARA RELOCALIZACIÓN DE HOGARES LOCALIZADOS EN ZONAS DE ALTO RIESGO NO MITIGABLE ID:2012-19-13891, LOCALIDAD:19 CIUDAD BOLÍVAR, UPZ:67 LUCERO</t>
  </si>
  <si>
    <t>MARIEN EVELU COLORADO RODRIGUEZ</t>
  </si>
  <si>
    <t>AYUDA TEMPORAL A LAS FAMILIAS DE VARIAS LOCALIDADES, PARA RELOCALIZACIÓN DE HOGARES LOCALIZADOS EN ZONAS DE ALTO RIESGO NO MITIGABLE ID:2016-08-14901, LOCALIDAD:08 KENNEDY, UPZ:82 PATIO BONITO, SECTOR:PALMITAS</t>
  </si>
  <si>
    <t>EDGAR HUMBERTO GUTIERREZ RAMIREZ</t>
  </si>
  <si>
    <t>AYUDA TEMPORAL A LAS FAMILIAS DE VARIAS LOCALIDADES, PARA RELOCALIZACIÓN DE HOGARES LOCALIZADOS EN ZONAS DE ALTO RIESGO NO MITIGABLE ID:2015-W166-501, LOCALIDAD:03 SANTA FE, UPZ:95 LAS CRUCES, SECTOR:UITOTO</t>
  </si>
  <si>
    <t>JORGE MANUEL MARTINEZ ECHEVERRY</t>
  </si>
  <si>
    <t>AYUDA TEMPORAL A LAS FAMILIAS DE VARIAS LOCALIDADES, PARA RELOCALIZACIÓN DE HOGARES LOCALIZADOS EN ZONAS DE ALTO RIESGO NO MITIGABLE ID:2017-08-14935, LOCALIDAD:08 KENNEDY, UPZ:82 PATIO BONITO, SECTOR:PALMITAS</t>
  </si>
  <si>
    <t>MARTIN ANTONIO ALVAREZ POSADA</t>
  </si>
  <si>
    <t>AYUDA TEMPORAL A LAS FAMILIAS DE VARIAS LOCALIDADES, PARA RELOCALIZACIÓN DE HOGARES LOCALIZADOS EN ZONAS DE ALTO RIESGO NO MITIGABLE ID:2016-08-14873, LOCALIDAD:08 KENNEDY, UPZ:82 PATIO BONITO, SECTOR:PALMITAS</t>
  </si>
  <si>
    <t>MARLEN ROCIO BELLO SUAREZ</t>
  </si>
  <si>
    <t>AYUDA TEMPORAL A LAS FAMILIAS DE VARIAS LOCALIDADES, PARA RELOCALIZACIÓN DE HOGARES LOCALIZADOS EN ZONAS DE ALTO RIESGO NO MITIGABLE ID:2015-OTR-01379, LOCALIDAD:11 SUBA, UPZ:71 TIBABUYES, SECTOR:GAVILANES</t>
  </si>
  <si>
    <t>RICARDO  BONILLA HERNANDEZ</t>
  </si>
  <si>
    <t>AYUDA TEMPORAL A LAS FAMILIAS DE VARIAS LOCALIDADES, PARA RELOCALIZACIÓN DE HOGARES LOCALIZADOS EN ZONAS DE ALTO RIESGO NO MITIGABLE ID:2013-Q10-00585, LOCALIDAD:04 SAN CRISTÓBAL, UPZ:51 LOS LIBERTADORES, SECTOR:QUEBRADA VEREJONES</t>
  </si>
  <si>
    <t>LEONOR ESPERANZA PULIDO</t>
  </si>
  <si>
    <t>AYUDA TEMPORAL A LAS FAMILIAS DE VARIAS LOCALIDADES, PARA RELOCALIZACIÓN DE HOGARES LOCALIZADOS EN ZONAS DE ALTO RIESGO NO MITIGABLE ID:2012-19-14018, LOCALIDAD:19 CIUDAD BOLÍVAR, UPZ:68 EL TESORO</t>
  </si>
  <si>
    <t>YAMEL ALBEIRO POSADA BEDOYA</t>
  </si>
  <si>
    <t>AYUDA TEMPORAL A LAS FAMILIAS DE VARIAS LOCALIDADES, PARA RELOCALIZACIÓN DE HOGARES LOCALIZADOS EN ZONAS DE ALTO RIESGO NO MITIGABLE ID:2016-08-14898, LOCALIDAD:08 KENNEDY, UPZ:82 PATIO BONITO, SECTOR:PALMITAS</t>
  </si>
  <si>
    <t>MARTHA LUCIA LEON VEGA</t>
  </si>
  <si>
    <t>AYUDA TEMPORAL A LAS FAMILIAS DE VARIAS LOCALIDADES, PARA RELOCALIZACIÓN DE HOGARES LOCALIZADOS EN ZONAS DE ALTO RIESGO NO MITIGABLE ID:2016-OTR-01555, LOCALIDAD:04 SAN CRISTÓBAL, UPZ:51 LOS LIBERTADORES</t>
  </si>
  <si>
    <t>YEYMI ALEJANDRA POVEDA POSADA</t>
  </si>
  <si>
    <t>AYUDA TEMPORAL A LAS FAMILIAS DE VARIAS LOCALIDADES, PARA RELOCALIZACIÓN DE HOGARES LOCALIZADOS EN ZONAS DE ALTO RIESGO NO MITIGABLE ID:2016-08-14776, LOCALIDAD:08 KENNEDY, UPZ:82 PATIO BONITO, SECTOR:PALMITAS</t>
  </si>
  <si>
    <t>SILVANO  CABEZON MERCAZA</t>
  </si>
  <si>
    <t>AYUDA TEMPORAL A LAS FAMILIAS DE VARIAS LOCALIDADES, PARA RELOCALIZACIÓN DE HOGARES LOCALIZADOS EN ZONAS DE ALTO RIESGO NO MITIGABLE ID:2015-W166-530, LOCALIDAD:19 CIUDAD BOLÍVAR, UPZ:67 LUCERO, SECTOR:WOUNAAN</t>
  </si>
  <si>
    <t>ROSA ELIDA VERA GUEPENDO</t>
  </si>
  <si>
    <t>AYUDA TEMPORAL A LAS FAMILIAS DE VARIAS LOCALIDADES, PARA RELOCALIZACIÓN DE HOGARES LOCALIZADOS EN ZONAS DE ALTO RIESGO NO MITIGABLE ID:2013000477, LOCALIDAD:04 SAN CRISTÓBAL, UPZ:51 LOS LIBERTADORES, SECTOR:QUEBRADA VEREJONES</t>
  </si>
  <si>
    <t>LUZ ADRIANA POSADA BEDOYA</t>
  </si>
  <si>
    <t>AYUDA TEMPORAL A LAS FAMILIAS DE VARIAS LOCALIDADES, PARA RELOCALIZACIÓN DE HOGARES LOCALIZADOS EN ZONAS DE ALTO RIESGO NO MITIGABLE ID:2016-08-14825, LOCALIDAD:08 KENNEDY, UPZ:82 PATIO BONITO, SECTOR:PALMITAS</t>
  </si>
  <si>
    <t>MANUEL  CISNEROS CASTILLO</t>
  </si>
  <si>
    <t>AYUDA TEMPORAL A LAS FAMILIAS DE VARIAS LOCALIDADES, PARA RELOCALIZACIÓN DE HOGARES LOCALIZADOS EN ZONAS DE ALTO RIESGO NO MITIGABLE ID:2016-08-14782, LOCALIDAD:08 KENNEDY, UPZ:82 PATIO BONITO, SECTOR:PALMITAS</t>
  </si>
  <si>
    <t>MARIA CAROLINA CAGUA YATE</t>
  </si>
  <si>
    <t>AYUDA TEMPORAL A LAS FAMILIAS DE VARIAS LOCALIDADES, PARA RELOCALIZACIÓN DE HOGARES LOCALIZADOS EN ZONAS DE ALTO RIESGO NO MITIGABLE ID:2016-08-14820, LOCALIDAD:08 KENNEDY, UPZ:82 PATIO BONITO, SECTOR:PALMITAS</t>
  </si>
  <si>
    <t>GIOVANA PAOLA BARBOSA NOGUERA</t>
  </si>
  <si>
    <t>AYUDA TEMPORAL A LAS FAMILIAS DE VARIAS LOCALIDADES, PARA RELOCALIZACIÓN DE HOGARES LOCALIZADOS EN ZONAS DE ALTO RIESGO NO MITIGABLE ID:2010-19-11893, LOCALIDAD:19 CIUDAD BOLÍVAR, UPZ:68 EL TESORO, SECTOR:OLA INVERNAL 2010 FOPAE</t>
  </si>
  <si>
    <t>ADONAI  MOLANO MENDOZA</t>
  </si>
  <si>
    <t>AYUDA TEMPORAL A LAS FAMILIAS DE VARIAS LOCALIDADES, PARA RELOCALIZACIÓN DE HOGARES LOCALIZADOS EN ZONAS DE ALTO RIESGO NO MITIGABLE ID:2007-4-10136, LOCALIDAD:04 SAN CRISTÓBAL, UPZ:32 SAN BLAS</t>
  </si>
  <si>
    <t>ADELINA  ISMARE CONQUISTA</t>
  </si>
  <si>
    <t>AYUDA TEMPORAL A LAS FAMILIAS DE VARIAS LOCALIDADES, PARA RELOCALIZACIÓN DE HOGARES LOCALIZADOS EN ZONAS DE ALTO RIESGO NO MITIGABLE ID:2014-W166-015, LOCALIDAD:19 CIUDAD BOLÍVAR, UPZ:68 EL TESORO, SECTOR:WOUNAAN</t>
  </si>
  <si>
    <t>BLANCA ELUBIDIA ZUÑIGA MENESES</t>
  </si>
  <si>
    <t>AYUDA TEMPORAL A LAS FAMILIAS DE VARIAS LOCALIDADES, PARA RELOCALIZACIÓN DE HOGARES LOCALIZADOS EN ZONAS DE ALTO RIESGO NO MITIGABLE ID:2012-ALES-355, LOCALIDAD:19 CIUDAD BOLÍVAR, UPZ:69 ISMAEL PERDOMO</t>
  </si>
  <si>
    <t>FRANCY YAMILE NIÑO GARCIA</t>
  </si>
  <si>
    <t>AYUDA TEMPORAL A LAS FAMILIAS DE VARIAS LOCALIDADES, PARA RELOCALIZACIÓN DE HOGARES LOCALIZADOS EN ZONAS DE ALTO RIESGO NO MITIGABLE ID:2014-5-14735, LOCALIDAD:05 USME, UPZ:57 GRAN YOMASA</t>
  </si>
  <si>
    <t>SANDRA VIVIANA CIFUENTES RODRIGUEZ</t>
  </si>
  <si>
    <t>AYUDA TEMPORAL A LAS FAMILIAS DE VARIAS LOCALIDADES, PARA RELOCALIZACIÓN DE HOGARES LOCALIZADOS EN ZONAS DE ALTO RIESGO NO MITIGABLE ID:2016-08-14861, LOCALIDAD:08 KENNEDY, UPZ:82 PATIO BONITO, SECTOR:PALMITAS</t>
  </si>
  <si>
    <t>SANDRA MILENA OVALLE VELASQUEZ</t>
  </si>
  <si>
    <t>AYUDA TEMPORAL A LAS FAMILIAS DE VARIAS LOCALIDADES, PARA RELOCALIZACIÓN DE HOGARES LOCALIZADOS EN ZONAS DE ALTO RIESGO NO MITIGABLE ID:2006-19-8078, LOCALIDAD:19 CIUDAD BOLÍVAR, UPZ:67 LUCERO</t>
  </si>
  <si>
    <t>JOSE ALBERTO GIRALDO SANCHEZ</t>
  </si>
  <si>
    <t>AYUDA TEMPORAL A LAS FAMILIAS DE VARIAS LOCALIDADES, PARA RELOCALIZACIÓN DE HOGARES LOCALIZADOS EN ZONAS DE ALTO RIESGO NO MITIGABLE ID:2015-W166-503, LOCALIDAD:03 SANTA FE, UPZ:95 LAS CRUCES, SECTOR:UITOTO</t>
  </si>
  <si>
    <t>CLAUDIA ISABEL CELY BARAJAS</t>
  </si>
  <si>
    <t>AYUDA TEMPORAL A LAS FAMILIAS DE VARIAS LOCALIDADES, PARA RELOCALIZACIÓN DE HOGARES LOCALIZADOS EN ZONAS DE ALTO RIESGO NO MITIGABLE ID:2013000017, LOCALIDAD:19 CIUDAD BOLÍVAR, UPZ:67 LUCERO, SECTOR:QUEBRADA CAÑO BAÚL</t>
  </si>
  <si>
    <t>JOSE MODESTO HERNANDEZ MORENO</t>
  </si>
  <si>
    <t>AYUDA TEMPORAL A LAS FAMILIAS DE VARIAS LOCALIDADES, PARA RELOCALIZACIÓN DE HOGARES LOCALIZADOS EN ZONAS DE ALTO RIESGO NO MITIGABLE ID:2011-19-13514, LOCALIDAD:19 CIUDAD BOLÍVAR, UPZ:68 EL TESORO</t>
  </si>
  <si>
    <t>GRACILIANA  AVILA PITA</t>
  </si>
  <si>
    <t>AYUDA TEMPORAL A LAS FAMILIAS DE VARIAS LOCALIDADES, PARA RELOCALIZACIÓN DE HOGARES LOCALIZADOS EN ZONAS DE ALTO RIESGO NO MITIGABLE ID:2011-18-13622, LOCALIDAD:18 RAFAEL URIBE URIBE, UPZ:55 DIANA TURBAY</t>
  </si>
  <si>
    <t>MARIA MIRNA PUAMA MEMBACHE</t>
  </si>
  <si>
    <t>AYUDA TEMPORAL A LAS FAMILIAS DE VARIAS LOCALIDADES, PARA RELOCALIZACIÓN DE HOGARES LOCALIZADOS EN ZONAS DE ALTO RIESGO NO MITIGABLE ID:2015-W166-441, LOCALIDAD:19 CIUDAD BOLÍVAR, UPZ:67 LUCERO, SECTOR:WOUNAAN</t>
  </si>
  <si>
    <t>LUZ ISLENI CADENA SANCHEZ</t>
  </si>
  <si>
    <t>AYUDA TEMPORAL A LAS FAMILIAS DE VARIAS LOCALIDADES, PARA RELOCALIZACIÓN DE HOGARES LOCALIZADOS EN ZONAS DE ALTO RIESGO NO MITIGABLE ID:2012-5-14150, LOCALIDAD:05 USME, UPZ:58 COMUNEROS</t>
  </si>
  <si>
    <t>ALEJANDRO  CUAMA CHIRIMIA</t>
  </si>
  <si>
    <t>AYUDA TEMPORAL A LAS FAMILIAS DE VARIAS LOCALIDADES, PARA RELOCALIZACIÓN DE HOGARES LOCALIZADOS EN ZONAS DE ALTO RIESGO NO MITIGABLE ID:2015-W166-211, LOCALIDAD:04 SAN CRISTÓBAL, UPZ:33 SOSIEGO, SECTOR:EPERARA</t>
  </si>
  <si>
    <t>MARIA ANGELICA QUIÑONEZ MOLANO</t>
  </si>
  <si>
    <t>AYUDA TEMPORAL A LAS FAMILIAS DE VARIAS LOCALIDADES, PARA RELOCALIZACIÓN DE HOGARES LOCALIZADOS EN ZONAS DE ALTO RIESGO NO MITIGABLE ID:2013000294, LOCALIDAD:19 CIUDAD BOLÍVAR, UPZ:67 LUCERO, SECTOR:QUEBRADA TROMPETA</t>
  </si>
  <si>
    <t>BRIGETH ADRIANA JIMENEZ WILCHES</t>
  </si>
  <si>
    <t>AYUDA TEMPORAL A LAS FAMILIAS DE VARIAS LOCALIDADES, PARA RELOCALIZACIÓN DE HOGARES LOCALIZADOS EN ZONAS DE ALTO RIESGO NO MITIGABLE ID:2013-4-14633, LOCALIDAD:04 SAN CRISTÓBAL, UPZ:32 SAN BLAS</t>
  </si>
  <si>
    <t>MARIA ROCIO SANCHEZ LINARES</t>
  </si>
  <si>
    <t>AYUDA TEMPORAL A LAS FAMILIAS DE VARIAS LOCALIDADES, PARA RELOCALIZACIÓN DE HOGARES LOCALIZADOS EN ZONAS DE ALTO RIESGO NO MITIGABLE ID:2016-08-14851, LOCALIDAD:08 KENNEDY, UPZ:82 PATIO BONITO, SECTOR:PALMITAS</t>
  </si>
  <si>
    <t>LUIS FERNANDO PADILLA VELASQUEZ</t>
  </si>
  <si>
    <t>AYUDA TEMPORAL A LAS FAMILIAS DE VARIAS LOCALIDADES, PARA RELOCALIZACIÓN DE HOGARES LOCALIZADOS EN ZONAS DE ALTO RIESGO NO MITIGABLE ID:2016-08-14869, LOCALIDAD:08 KENNEDY, UPZ:82 PATIO BONITO, SECTOR:PALMITAS</t>
  </si>
  <si>
    <t>FERNANDO  CHAMAPURO CHOCHO</t>
  </si>
  <si>
    <t>AYUDA TEMPORAL A LAS FAMILIAS DE VARIAS LOCALIDADES, PARA RELOCALIZACIÓN DE HOGARES LOCALIZADOS EN ZONAS DE ALTO RIESGO NO MITIGABLE ID:2015-W166-431, LOCALIDAD:19 CIUDAD BOLÍVAR, UPZ:68 EL TESORO, SECTOR:WOUNAAN</t>
  </si>
  <si>
    <t>FELIPE  DURA CHAMAPURA</t>
  </si>
  <si>
    <t>AYUDA TEMPORAL A LAS FAMILIAS DE VARIAS LOCALIDADES, PARA RELOCALIZACIÓN DE HOGARES LOCALIZADOS EN ZONAS DE ALTO RIESGO NO MITIGABLE ID:2015-W166-434, LOCALIDAD:19 CIUDAD BOLÍVAR, UPZ:67 LUCERO, SECTOR:WOUNAAN</t>
  </si>
  <si>
    <t>JOSELITO  CARDENAS CABEZON</t>
  </si>
  <si>
    <t>AYUDA TEMPORAL A LAS FAMILIAS DE VARIAS LOCALIDADES, PARA RELOCALIZACIÓN DE HOGARES LOCALIZADOS EN ZONAS DE ALTO RIESGO NO MITIGABLE ID:2014-W166-022, LOCALIDAD:19 CIUDAD BOLÍVAR, UPZ:68 EL TESORO, SECTOR:WOUNAAN</t>
  </si>
  <si>
    <t>JUAN  CHIRIPUA PUCHICAMA</t>
  </si>
  <si>
    <t>AYUDA TEMPORAL A LAS FAMILIAS DE VARIAS LOCALIDADES, PARA RELOCALIZACIÓN DE HOGARES LOCALIZADOS EN ZONAS DE ALTO RIESGO NO MITIGABLE ID:2014-W166-013, LOCALIDAD:19 CIUDAD BOLÍVAR, UPZ:68 EL TESORO, SECTOR:WOUNAAN</t>
  </si>
  <si>
    <t>GLORIA MARCELA VEGA MARIN</t>
  </si>
  <si>
    <t>AYUDA TEMPORAL A LAS FAMILIAS DE VARIAS LOCALIDADES, PARA RELOCALIZACIÓN DE HOGARES LOCALIZADOS EN ZONAS DE ALTO RIESGO NO MITIGABLE ID:2011-3-13136, LOCALIDAD:03 SANTA FE, UPZ:96 LOURDES</t>
  </si>
  <si>
    <t>JAIRO ANDRES VASQUEZ GARCIA</t>
  </si>
  <si>
    <t>AYUDA TEMPORAL A LAS FAMILIAS DE VARIAS LOCALIDADES, PARA RELOCALIZACIÓN DE HOGARES LOCALIZADOS EN ZONAS DE ALTO RIESGO NO MITIGABLE ID:2014-P474-00745, LOCALIDAD:04 SAN CRISTÓBAL, UPZ:33 SOSIEGO, SECTOR:PROCESO LA MARIA</t>
  </si>
  <si>
    <t>YACQUELINE  TRIANA LOPEZ</t>
  </si>
  <si>
    <t>AYUDA TEMPORAL A LAS FAMILIAS DE VARIAS LOCALIDADES, PARA RELOCALIZACIÓN DE HOGARES LOCALIZADOS EN ZONAS DE ALTO RIESGO NO MITIGABLE ID:2011-1-12798, LOCALIDAD:01 USAQUÉN, UPZ:11 SAN CRISTÓBAL NORTE, SECTOR:OLA INVERNAL 2010 FOPAE</t>
  </si>
  <si>
    <t>ROBINSON FERNEY MALAMBO QUESADA</t>
  </si>
  <si>
    <t>AYUDA TEMPORAL A LAS FAMILIAS DE VARIAS LOCALIDADES, PARA RELOCALIZACIÓN DE HOGARES LOCALIZADOS EN ZONAS DE ALTO RIESGO NO MITIGABLE ID:2012-19-13931, LOCALIDAD:19 CIUDAD BOLÍVAR, UPZ:67 LUCERO</t>
  </si>
  <si>
    <t>REINALDO  CABEZON MERCAZA</t>
  </si>
  <si>
    <t>AYUDA TEMPORAL A LAS FAMILIAS DE VARIAS LOCALIDADES, PARA RELOCALIZACIÓN DE HOGARES LOCALIZADOS EN ZONAS DE ALTO RIESGO NO MITIGABLE ID:2014-W166-086, LOCALIDAD:19 CIUDAD BOLÍVAR, UPZ:68 EL TESORO, SECTOR:WOUNAAN</t>
  </si>
  <si>
    <t>JOSE ALFONSO BETANCUR MORA</t>
  </si>
  <si>
    <t>AYUDA TEMPORAL A LAS FAMILIAS DE VARIAS LOCALIDADES, PARA RELOCALIZACIÓN DE HOGARES LOCALIZADOS EN ZONAS DE ALTO RIESGO NO MITIGABLE ID:2013000228, LOCALIDAD:19 CIUDAD BOLÍVAR, UPZ:67 LUCERO, SECTOR:QUEBRADA TROMPETA</t>
  </si>
  <si>
    <t>ROSA EMMA BARAJAS</t>
  </si>
  <si>
    <t>AYUDA TEMPORAL A LAS FAMILIAS DE VARIAS LOCALIDADES, PARA RELOCALIZACIÓN DE HOGARES LOCALIZADOS EN ZONAS DE ALTO RIESGO NO MITIGABLE ID:2013000016, LOCALIDAD:19 CIUDAD BOLÍVAR, UPZ:67 LUCERO, SECTOR:QUEBRADA CAÑO BAÚL</t>
  </si>
  <si>
    <t>CARMEN ANDREA VALLEJO RUANO</t>
  </si>
  <si>
    <t>AYUDA TEMPORAL A LAS FAMILIAS DE VARIAS LOCALIDADES, PARA RELOCALIZACIÓN DE HOGARES LOCALIZADOS EN ZONAS DE ALTO RIESGO NO MITIGABLE ID:2011-19-12939, LOCALIDAD:19 CIUDAD BOLÍVAR, UPZ:67 LUCERO</t>
  </si>
  <si>
    <t>MARBEL ANDREA MARTINEZ ECHEVERRY</t>
  </si>
  <si>
    <t>AYUDA TEMPORAL A LAS FAMILIAS DE VARIAS LOCALIDADES, PARA RELOCALIZACIÓN DE HOGARES LOCALIZADOS EN ZONAS DE ALTO RIESGO NO MITIGABLE ID:2016-08-14835, LOCALIDAD:08 KENNEDY, UPZ:82 PATIO BONITO, SECTOR:PALMITAS</t>
  </si>
  <si>
    <t>ALBA LILIANA TUNJUELO NIEVES</t>
  </si>
  <si>
    <t>AYUDA TEMPORAL A LAS FAMILIAS DE VARIAS LOCALIDADES, PARA RELOCALIZACIÓN DE HOGARES LOCALIZADOS EN ZONAS DE ALTO RIESGO NO MITIGABLE ID:2012-ALES-7, LOCALIDAD:19 CIUDAD BOLÍVAR, UPZ:69 ISMAEL PERDOMO, SECTOR:ALTOS DE LA ESTANCIA</t>
  </si>
  <si>
    <t>TERESA DE JESUS BERNAL DE GONZALEZ</t>
  </si>
  <si>
    <t>AYUDA TEMPORAL A LAS FAMILIAS DE VARIAS LOCALIDADES, PARA RELOCALIZACIÓN DE HOGARES LOCALIZADOS EN ZONAS DE ALTO RIESGO NO MITIGABLE ID:2009-5-11042, LOCALIDAD:05 USME, UPZ:57 GRAN YOMASA</t>
  </si>
  <si>
    <t>SARAY  GUTIERREZ PEDREROS</t>
  </si>
  <si>
    <t>AYUDA TEMPORAL A LAS FAMILIAS DE VARIAS LOCALIDADES, PARA RELOCALIZACIÓN DE HOGARES LOCALIZADOS EN ZONAS DE ALTO RIESGO NO MITIGABLE ID:2016-08-14810, LOCALIDAD:08 KENNEDY, UPZ:82 PATIO BONITO, SECTOR:PALMITAS</t>
  </si>
  <si>
    <t>NOLBERTO  ALAPE TAPIERO</t>
  </si>
  <si>
    <t>AYUDA TEMPORAL A LAS FAMILIAS DE VARIAS LOCALIDADES, PARA RELOCALIZACIÓN DE HOGARES LOCALIZADOS EN ZONAS DE ALTO RIESGO NO MITIGABLE ID:2012-19-13842, LOCALIDAD:19 CIUDAD BOLÍVAR, UPZ:67 LUCERO</t>
  </si>
  <si>
    <t>JOSE ORLANDO GIRALDO GOMEZ</t>
  </si>
  <si>
    <t>AYUDA TEMPORAL A LAS FAMILIAS DE VARIAS LOCALIDADES, PARA RELOCALIZACIÓN DE HOGARES LOCALIZADOS EN ZONAS DE ALTO RIESGO NO MITIGABLE ID:2015-W166-502, LOCALIDAD:03 SANTA FE, UPZ:95 LAS CRUCES, SECTOR:UITOTO</t>
  </si>
  <si>
    <t>ADAN  CARPIO CHAMAPURO</t>
  </si>
  <si>
    <t>AYUDA TEMPORAL A LAS FAMILIAS DE VARIAS LOCALIDADES, PARA RELOCALIZACIÓN DE HOGARES LOCALIZADOS EN ZONAS DE ALTO RIESGO NO MITIGABLE ID:2015-W166-426, LOCALIDAD:19 CIUDAD BOLÍVAR, UPZ:68 EL TESORO, SECTOR:WOUNAAN</t>
  </si>
  <si>
    <t>YURY VICTORIA VARGAS DIAZ</t>
  </si>
  <si>
    <t>AYUDA TEMPORAL A LAS FAMILIAS DE VARIAS LOCALIDADES, PARA RELOCALIZACIÓN DE HOGARES LOCALIZADOS EN ZONAS DE ALTO RIESGO NO MITIGABLE ID:2011-4-13634, LOCALIDAD:04 SAN CRISTÓBAL, UPZ:32 SAN BLAS</t>
  </si>
  <si>
    <t>OSCAR EMILIO LUVIESA CHAMARRA</t>
  </si>
  <si>
    <t>AYUDA TEMPORAL A LAS FAMILIAS DE VARIAS LOCALIDADES, PARA RELOCALIZACIÓN DE HOGARES LOCALIZADOS EN ZONAS DE ALTO RIESGO NO MITIGABLE ID:2014-W166-008, LOCALIDAD:19 CIUDAD BOLÍVAR, UPZ:67 LUCERO, SECTOR:WOUNAAN</t>
  </si>
  <si>
    <t>DIEGO ENRIQUE GALLEGO MORALES</t>
  </si>
  <si>
    <t>AYUDA TEMPORAL A LAS FAMILIAS DE VARIAS LOCALIDADES, PARA RELOCALIZACIÓN DE HOGARES LOCALIZADOS EN ZONAS DE ALTO RIESGO NO MITIGABLE ID:2012-19-14412, LOCALIDAD:19 CIUDAD BOLÍVAR, UPZ:68 EL TESORO, SECTOR:QUEBRADA TROMPETA</t>
  </si>
  <si>
    <t>JOSE ADER MENBACHE GARCIA</t>
  </si>
  <si>
    <t>AYUDA TEMPORAL A LAS FAMILIAS DE VARIAS LOCALIDADES, PARA RELOCALIZACIÓN DE HOGARES LOCALIZADOS EN ZONAS DE ALTO RIESGO NO MITIGABLE ID:2014-W166-071, LOCALIDAD:19 CIUDAD BOLÍVAR, UPZ:68 EL TESORO, SECTOR:WOUNAAN</t>
  </si>
  <si>
    <t>EMILIO  ACEVEDO AGUIRRE</t>
  </si>
  <si>
    <t>AYUDA TEMPORAL A LAS FAMILIAS DE VARIAS LOCALIDADES, PARA RELOCALIZACIÓN DE HOGARES LOCALIZADOS EN ZONAS DE ALTO RIESGO NO MITIGABLE ID:2011-19-12515, LOCALIDAD:19 CIUDAD BOLÍVAR, UPZ:67 LUCERO, SECTOR:OLA INVERNAL 2010 FOPAE</t>
  </si>
  <si>
    <t>FANNY  ISMARE MERCAZA</t>
  </si>
  <si>
    <t>AYUDA TEMPORAL A LAS FAMILIAS DE VARIAS LOCALIDADES, PARA RELOCALIZACIÓN DE HOGARES LOCALIZADOS EN ZONAS DE ALTO RIESGO NO MITIGABLE ID:2015-W166-421, LOCALIDAD:19 CIUDAD BOLÍVAR, UPZ:67 LUCERO, SECTOR:WOUNAAN</t>
  </si>
  <si>
    <t>MARIO HUGO RODRIGUEZ FLOREZ</t>
  </si>
  <si>
    <t>AYUDA TEMPORAL A LAS FAMILIAS DE VARIAS LOCALIDADES, PARA RELOCALIZACIÓN DE HOGARES LOCALIZADOS EN ZONAS DE ALTO RIESGO NO MITIGABLE ID:2012-ALES-389, LOCALIDAD:19 CIUDAD BOLÍVAR, UPZ:69 ISMAEL PERDOMO, SECTOR:ALTOS DE LA ESTANCIA</t>
  </si>
  <si>
    <t>NELLY  SUA OJEDA</t>
  </si>
  <si>
    <t>AYUDA TEMPORAL A LAS FAMILIAS DE VARIAS LOCALIDADES, PARA RELOCALIZACIÓN DE HOGARES LOCALIZADOS EN ZONAS DE ALTO RIESGO NO MITIGABLE ID:2012-19-14068, LOCALIDAD:19 CIUDAD BOLÍVAR, UPZ:68 EL TESORO, SECTOR:QUEBRADA TROMPETA</t>
  </si>
  <si>
    <t>ANDREA ESMERALDA FRANCO ALGECIRA</t>
  </si>
  <si>
    <t>AYUDA TEMPORAL A LAS FAMILIAS DE VARIAS LOCALIDADES, PARA RELOCALIZACIÓN DE HOGARES LOCALIZADOS EN ZONAS DE ALTO RIESGO NO MITIGABLE ID:2014-18-14706, LOCALIDAD:18 RAFAEL URIBE URIBE, UPZ:53 MARCO FIDEL SUÁREZ</t>
  </si>
  <si>
    <t>MARIA INES CERINZA</t>
  </si>
  <si>
    <t>AYUDA TEMPORAL A LAS FAMILIAS DE VARIAS LOCALIDADES, PARA RELOCALIZACIÓN DE HOGARES LOCALIZADOS EN ZONAS DE ALTO RIESGO NO MITIGABLE ID:2011-19-12555, LOCALIDAD:19 CIUDAD BOLÍVAR, UPZ:69 ISMAEL PERDOMO, SECTOR:OLA INVERNAL 2010 FOPAE</t>
  </si>
  <si>
    <t>NUBIA ESPERANZA SIERRA LEON</t>
  </si>
  <si>
    <t>AYUDA TEMPORAL A LAS FAMILIAS DE VARIAS LOCALIDADES, PARA RELOCALIZACIÓN DE HOGARES LOCALIZADOS EN ZONAS DE ALTO RIESGO NO MITIGABLE ID:2016-08-14783, LOCALIDAD:08 KENNEDY, UPZ:82 PATIO BONITO, SECTOR:PALMITAS</t>
  </si>
  <si>
    <t>MONICA ANDREA VELEZ FERRIN</t>
  </si>
  <si>
    <t>AYUDA TEMPORAL A LAS FAMILIAS DE VARIAS LOCALIDADES, PARA RELOCALIZACIÓN DE HOGARES LOCALIZADOS EN ZONAS DE ALTO RIESGO NO MITIGABLE ID:2012-19-14510, LOCALIDAD:19 CIUDAD BOLÍVAR, UPZ:68 EL TESORO, SECTOR:QUEBRADA EL INFIERNO</t>
  </si>
  <si>
    <t>PABLO EMILIO REYES CALDERON</t>
  </si>
  <si>
    <t>AYUDA TEMPORAL A LAS FAMILIAS DE VARIAS LOCALIDADES, PARA RELOCALIZACIÓN DE HOGARES LOCALIZADOS EN ZONAS DE ALTO RIESGO NO MITIGABLE ID:2013-Q10-00229, LOCALIDAD:19 CIUDAD BOLÍVAR, UPZ:67 LUCERO, SECTOR:PEÑA COLORADA</t>
  </si>
  <si>
    <t>RUPERTO  SUAREZ MOLINA</t>
  </si>
  <si>
    <t>AYUDA TEMPORAL A LAS FAMILIAS DE VARIAS LOCALIDADES, PARA RELOCALIZACIÓN DE HOGARES LOCALIZADOS EN ZONAS DE ALTO RIESGO NO MITIGABLE ID:2016-08-14894, LOCALIDAD:08 KENNEDY, UPZ:82 PATIO BONITO, SECTOR:PALMITAS</t>
  </si>
  <si>
    <t>JOSE EDILBERTO RESTREPO FORERO</t>
  </si>
  <si>
    <t>AYUDA TEMPORAL A LAS FAMILIAS DE VARIAS LOCALIDADES, PARA RELOCALIZACIÓN DE HOGARES LOCALIZADOS EN ZONAS DE ALTO RIESGO NO MITIGABLE ID:2011-4-13183, LOCALIDAD:04 SAN CRISTÓBAL, UPZ:32 SAN BLAS</t>
  </si>
  <si>
    <t>HERNANDO  CASTRO MERGAREJO</t>
  </si>
  <si>
    <t>AYUDA TEMPORAL A LAS FAMILIAS DE VARIAS LOCALIDADES, PARA RELOCALIZACIÓN DE HOGARES LOCALIZADOS EN ZONAS DE ALTO RIESGO NO MITIGABLE ID:2013-Q09-00479, LOCALIDAD:19 CIUDAD BOLÍVAR, UPZ:67 LUCERO, SECTOR:QUEBRADA TROMPETA</t>
  </si>
  <si>
    <t>MARIA CLAUDIA MENDEZ SANCHEZ</t>
  </si>
  <si>
    <t>AYUDA TEMPORAL A LAS FAMILIAS DE VARIAS LOCALIDADES, PARA RELOCALIZACIÓN DE HOGARES LOCALIZADOS EN ZONAS DE ALTO RIESGO NO MITIGABLE ID:2011-19-12752, LOCALIDAD:19 CIUDAD BOLÍVAR, UPZ:68 EL TESORO, SECTOR:QUEBRADA EL INFIERNO</t>
  </si>
  <si>
    <t>LUZ DARY VIRVIESCAS SANCHEZ</t>
  </si>
  <si>
    <t>AYUDA TEMPORAL A LAS FAMILIAS DE VARIAS LOCALIDADES, PARA RELOCALIZACIÓN DE HOGARES LOCALIZADOS EN ZONAS DE ALTO RIESGO NO MITIGABLE ID:2011-19-12751, LOCALIDAD:19 CIUDAD BOLÍVAR, UPZ:68 EL TESORO, SECTOR:QUEBRADA EL INFIERNO</t>
  </si>
  <si>
    <t>SILVIA  CABRERA GUERRERO</t>
  </si>
  <si>
    <t>AYUDA TEMPORAL A LAS FAMILIAS DE VARIAS LOCALIDADES, PARA RELOCALIZACIÓN DE HOGARES LOCALIZADOS EN ZONAS DE ALTO RIESGO NO MITIGABLE ID:2015-W166-401, LOCALIDAD:19 CIUDAD BOLÍVAR, UPZ:70 JERUSALÉN, SECTOR:UITOTO</t>
  </si>
  <si>
    <t>ANUNCIO  MOÑA BURGARA</t>
  </si>
  <si>
    <t>AYUDA TEMPORAL A LAS FAMILIAS DE VARIAS LOCALIDADES, PARA RELOCALIZACIÓN DE HOGARES LOCALIZADOS EN ZONAS DE ALTO RIESGO NO MITIGABLE ID:2014-W166-052, LOCALIDAD:19 CIUDAD BOLÍVAR, UPZ:68 EL TESORO, SECTOR:WOUNAAN</t>
  </si>
  <si>
    <t>SANDRA PATRICIA RODRIGUEZ ORTIZ</t>
  </si>
  <si>
    <t>AYUDA TEMPORAL A LAS FAMILIAS DE VARIAS LOCALIDADES, PARA RELOCALIZACIÓN DE HOGARES LOCALIZADOS EN ZONAS DE ALTO RIESGO NO MITIGABLE ID:2014-OTR-01170, LOCALIDAD:11 SUBA, UPZ:71 TIBABUYES, SECTOR:GAVILANES</t>
  </si>
  <si>
    <t>ELISABETH  MENESES RODRIGUEZ</t>
  </si>
  <si>
    <t>AYUDA TEMPORAL A LAS FAMILIAS DE VARIAS LOCALIDADES, PARA RELOCALIZACIÓN DE HOGARES LOCALIZADOS EN ZONAS DE ALTO RIESGO NO MITIGABLE ID:2011-4-12690, LOCALIDAD:04 SAN CRISTÓBAL, UPZ:32 SAN BLAS</t>
  </si>
  <si>
    <t>ANA VICTORIA MOLINA VARGAS</t>
  </si>
  <si>
    <t>AYUDA TEMPORAL A LAS FAMILIAS DE VARIAS LOCALIDADES, PARA RELOCALIZACIÓN DE HOGARES LOCALIZADOS EN ZONAS DE ALTO RIESGO NO MITIGABLE ID:2016-4-14767, LOCALIDAD:04 SAN CRISTÓBAL, UPZ:32 SAN BLAS</t>
  </si>
  <si>
    <t>CARMEN  MARTINEZ</t>
  </si>
  <si>
    <t>AYUDA TEMPORAL A LAS FAMILIAS DE VARIAS LOCALIDADES, PARA RELOCALIZACIÓN DE HOGARES LOCALIZADOS EN ZONAS DE ALTO RIESGO NO MITIGABLE ID:2012-19-14046, LOCALIDAD:19 CIUDAD BOLÍVAR, UPZ:68 EL TESORO, SECTOR:QUEBRADA TROMPETA</t>
  </si>
  <si>
    <t>MANUEL LIBARDO ARIAS MARQUEZ</t>
  </si>
  <si>
    <t>AYUDA TEMPORAL A LAS FAMILIAS DE VARIAS LOCALIDADES, PARA RELOCALIZACIÓN DE HOGARES LOCALIZADOS EN ZONAS DE ALTO RIESGO NO MITIGABLE ID:2007-19-9702, LOCALIDAD:19 CIUDAD BOLÍVAR, UPZ:69 ISMAEL PERDOMO</t>
  </si>
  <si>
    <t>YERSON FABIAN LOPEZ PENAGOS</t>
  </si>
  <si>
    <t>EVA  ORTIZ CABEZON</t>
  </si>
  <si>
    <t>AYUDA TEMPORAL A LAS FAMILIAS DE VARIAS LOCALIDADES, PARA RELOCALIZACIÓN DE HOGARES LOCALIZADOS EN ZONAS DE ALTO RIESGO NO MITIGABLE ID:2014-W166-058, LOCALIDAD:19 CIUDAD BOLÍVAR, UPZ:68 EL TESORO, SECTOR:WOUNAAN</t>
  </si>
  <si>
    <t>JOSE GONZALO PINZON SOSA</t>
  </si>
  <si>
    <t>AYUDA TEMPORAL A LAS FAMILIAS DE VARIAS LOCALIDADES, PARA RELOCALIZACIÓN DE HOGARES LOCALIZADOS EN ZONAS DE ALTO RIESGO NO MITIGABLE ID:2011-4-12686, LOCALIDAD:04 SAN CRISTÓBAL, UPZ:32 SAN BLAS</t>
  </si>
  <si>
    <t>NUBIA ENID MENDEZ CORREDOR</t>
  </si>
  <si>
    <t>AYUDA TEMPORAL A LAS FAMILIAS DE VARIAS LOCALIDADES, PARA RELOCALIZACIÓN DE HOGARES LOCALIZADOS EN ZONAS DE ALTO RIESGO NO MITIGABLE ID:2014-LC-00812, LOCALIDAD:19 CIUDAD BOLÍVAR, UPZ:69 ISMAEL PERDOMO</t>
  </si>
  <si>
    <t>JHON ALEXANDER SARMIENTO</t>
  </si>
  <si>
    <t>AYUDA TEMPORAL A LAS FAMILIAS DE VARIAS LOCALIDADES, PARA RELOCALIZACIÓN DE HOGARES LOCALIZADOS EN ZONAS DE ALTO RIESGO NO MITIGABLE ID:2012-T314-04, LOCALIDAD:04 SAN CRISTÓBAL, UPZ:50 LA GLORIA</t>
  </si>
  <si>
    <t>JESUS MARCIAL MAYAG IPUJAN</t>
  </si>
  <si>
    <t>AYUDA TEMPORAL A LAS FAMILIAS DE VARIAS LOCALIDADES, PARA RELOCALIZACIÓN DE HOGARES LOCALIZADOS EN ZONAS DE ALTO RIESGO NO MITIGABLE ID:2011-4-12637, LOCALIDAD:04 SAN CRISTÓBAL, UPZ:32 SAN BLAS</t>
  </si>
  <si>
    <t>MARIA WFELMIDA ANZOLA GALINDO</t>
  </si>
  <si>
    <t>AYUDA TEMPORAL A LAS FAMILIAS DE VARIAS LOCALIDADES, PARA RELOCALIZACIÓN DE HOGARES LOCALIZADOS EN ZONAS DE ALTO RIESGO NO MITIGABLE ID:2012-19-14192, LOCALIDAD:19 CIUDAD BOLÍVAR, UPZ:68 EL TESORO, SECTOR:QUEBRADA TROMPETA</t>
  </si>
  <si>
    <t>MAYURI  RODRIGUEZ RAMIREZ</t>
  </si>
  <si>
    <t>AYUDA TEMPORAL A LAS FAMILIAS DE VARIAS LOCALIDADES, PARA RELOCALIZACIÓN DE HOGARES LOCALIZADOS EN ZONAS DE ALTO RIESGO NO MITIGABLE ID:2017-04-14930, LOCALIDAD:04 SAN CRISTÓBAL, UPZ:32 SAN BLAS, SECTOR:TRIANGULO ALTO</t>
  </si>
  <si>
    <t>BLANCA LUCILA BELTRAN</t>
  </si>
  <si>
    <t>AYUDA TEMPORAL A LAS FAMILIAS DE VARIAS LOCALIDADES, PARA RELOCALIZACIÓN DE HOGARES LOCALIZADOS EN ZONAS DE ALTO RIESGO NO MITIGABLE ID:2011-4-12656, LOCALIDAD:04 SAN CRISTÓBAL, UPZ:32 SAN BLAS</t>
  </si>
  <si>
    <t>LILIA INES DUARTE RUBIANO</t>
  </si>
  <si>
    <t>AYUDA TEMPORAL A LAS FAMILIAS DE VARIAS LOCALIDADES, PARA RELOCALIZACIÓN DE HOGARES LOCALIZADOS EN ZONAS DE ALTO RIESGO NO MITIGABLE ID:2010-5-11557, LOCALIDAD:05 USME, UPZ:57 GRAN YOMASA, SECTOR:OLA INVERNAL 2010 FOPAE</t>
  </si>
  <si>
    <t>JOSE FLORINDO BARAJAS</t>
  </si>
  <si>
    <t>AYUDA TEMPORAL A LAS FAMILIAS DE VARIAS LOCALIDADES, PARA RELOCALIZACIÓN DE HOGARES LOCALIZADOS EN ZONAS DE ALTO RIESGO NO MITIGABLE ID:2015-D227-00045, LOCALIDAD:04 SAN CRISTÓBAL, UPZ:51 LOS LIBERTADORES, SECTOR:SANTA TERESITA</t>
  </si>
  <si>
    <t>PEDRO ANTONIO RODRIGUEZ CIFUENTES</t>
  </si>
  <si>
    <t>AYUDA TEMPORAL A LAS FAMILIAS DE VARIAS LOCALIDADES, PARA RELOCALIZACIÓN DE HOGARES LOCALIZADOS EN ZONAS DE ALTO RIESGO NO MITIGABLE ID:2012-19-13964, LOCALIDAD:19 CIUDAD BOLÍVAR, UPZ:67 LUCERO, SECTOR:ZANJÓN DE LA ESTRELLA</t>
  </si>
  <si>
    <t>NUBIA XIMENA CAMACHO PUENTES</t>
  </si>
  <si>
    <t>AYUDA TEMPORAL A LAS FAMILIAS DE VARIAS LOCALIDADES, PARA RELOCALIZACIÓN DE HOGARES LOCALIZADOS EN ZONAS DE ALTO RIESGO NO MITIGABLE ID:2012-T314-02, LOCALIDAD:04 SAN CRISTÓBAL, UPZ:50 LA GLORIA</t>
  </si>
  <si>
    <t>LUZ AMANDA CASTRO</t>
  </si>
  <si>
    <t>AYUDA TEMPORAL A LAS FAMILIAS DE VARIAS LOCALIDADES, PARA RELOCALIZACIÓN DE HOGARES LOCALIZADOS EN ZONAS DE ALTO RIESGO NO MITIGABLE ID:2014-LC-00811, LOCALIDAD:19 CIUDAD BOLÍVAR, UPZ:69 ISMAEL PERDOMO</t>
  </si>
  <si>
    <t>LUZ STELLA CRIOLLO</t>
  </si>
  <si>
    <t>AYUDA TEMPORAL A LAS FAMILIAS DE VARIAS LOCALIDADES, PARA RELOCALIZACIÓN DE HOGARES LOCALIZADOS EN ZONAS DE ALTO RIESGO NO MITIGABLE ID:2014-Q03-00991, LOCALIDAD:19 CIUDAD BOLÍVAR, UPZ:66 SAN FRANCISCO, SECTOR:LIMAS</t>
  </si>
  <si>
    <t>ROSMIRA  ASPRILLA MOSQUERA</t>
  </si>
  <si>
    <t>AYUDA TEMPORAL A LAS FAMILIAS DE VARIAS LOCALIDADES, PARA RELOCALIZACIÓN DE HOGARES LOCALIZADOS EN ZONAS DE ALTO RIESGO NO MITIGABLE ID:2011-4-12712, LOCALIDAD:04 SAN CRISTÓBAL, UPZ:32 SAN BLAS</t>
  </si>
  <si>
    <t>LADY JOHANNA BENAVIDES RIVERA</t>
  </si>
  <si>
    <t>AYUDA TEMPORAL A LAS FAMILIAS DE VARIAS LOCALIDADES, PARA RELOCALIZACIÓN DE HOGARES LOCALIZADOS EN ZONAS DE ALTO RIESGO NO MITIGABLE ID:2016-08-14867, LOCALIDAD:08 KENNEDY, UPZ:82 PATIO BONITO, SECTOR:PALMITAS</t>
  </si>
  <si>
    <t>LUIS EDUARDO SANCHEZ VERA</t>
  </si>
  <si>
    <t>AYUDA TEMPORAL A LAS FAMILIAS DE VARIAS LOCALIDADES, PARA RELOCALIZACIÓN DE HOGARES LOCALIZADOS EN ZONAS DE ALTO RIESGO NO MITIGABLE ID:2013-Q10-00522, LOCALIDAD:04 SAN CRISTÓBAL, UPZ:51 LOS LIBERTADORES, SECTOR:QUEBRADA VEREJONES</t>
  </si>
  <si>
    <t>FRANCISCO LUIS LOPEZ OROZCO</t>
  </si>
  <si>
    <t>AYUDA TEMPORAL A LAS FAMILIAS DE VARIAS LOCALIDADES, PARA RELOCALIZACIÓN DE HOGARES LOCALIZADOS EN ZONAS DE ALTO RIESGO NO MITIGABLE ID:2011-19-12882, LOCALIDAD:19 CIUDAD BOLÍVAR, UPZ:67 LUCERO</t>
  </si>
  <si>
    <t>BERNEY  VIUCHE SIERRA</t>
  </si>
  <si>
    <t>AYUDA TEMPORAL A LAS FAMILIAS DE VARIAS LOCALIDADES, PARA RELOCALIZACIÓN DE HOGARES LOCALIZADOS EN ZONAS DE ALTO RIESGO NO MITIGABLE ID:2015-Q03-01487, LOCALIDAD:19 CIUDAD BOLÍVAR, UPZ:66 SAN FRANCISCO, SECTOR:LIMAS</t>
  </si>
  <si>
    <t>GUILLERMO  DIAZ PEREA</t>
  </si>
  <si>
    <t>AYUDA TEMPORAL A LAS FAMILIAS DE VARIAS LOCALIDADES, PARA RELOCALIZACIÓN DE HOGARES LOCALIZADOS EN ZONAS DE ALTO RIESGO NO MITIGABLE ID:2011-4-12693, LOCALIDAD:04 SAN CRISTÓBAL, UPZ:32 SAN BLAS</t>
  </si>
  <si>
    <t>GUSTAVO  PARRA CORTES</t>
  </si>
  <si>
    <t>AYUDA TEMPORAL A LAS FAMILIAS DE VARIAS LOCALIDADES, PARA RELOCALIZACIÓN DE HOGARES LOCALIZADOS EN ZONAS DE ALTO RIESGO NO MITIGABLE ID:2013-Q09-00082, LOCALIDAD:19 CIUDAD BOLÍVAR, UPZ:67 LUCERO, SECTOR:QUEBRADA HONDA</t>
  </si>
  <si>
    <t>GUSTAVO  RODRIGUEZ CANCELADO</t>
  </si>
  <si>
    <t>AYUDA TEMPORAL A LAS FAMILIAS DE VARIAS LOCALIDADES, PARA RELOCALIZACIÓN DE HOGARES LOCALIZADOS EN ZONAS DE ALTO RIESGO NO MITIGABLE ID:2015-Q03-03364, LOCALIDAD:19 CIUDAD BOLÍVAR, UPZ:67 LUCERO, SECTOR:LIMAS</t>
  </si>
  <si>
    <t>JAIME ENRIQUE GUERRERO</t>
  </si>
  <si>
    <t>AYUDA TEMPORAL A LAS FAMILIAS DE VARIAS LOCALIDADES, PARA RELOCALIZACIÓN DE HOGARES LOCALIZADOS EN ZONAS DE ALTO RIESGO NO MITIGABLE ID:2016-08-14797, LOCALIDAD:08 KENNEDY, UPZ:82 PATIO BONITO, SECTOR:PALMITAS</t>
  </si>
  <si>
    <t>EPIFANIO  TOVAR CUAMA</t>
  </si>
  <si>
    <t>AYUDA TEMPORAL A LAS FAMILIAS DE VARIAS LOCALIDADES, PARA RELOCALIZACIÓN DE HOGARES LOCALIZADOS EN ZONAS DE ALTO RIESGO NO MITIGABLE ID:2015-W166-532, LOCALIDAD:04 SAN CRISTÓBAL, UPZ:34 20 DE JULIO, SECTOR:EPERARA</t>
  </si>
  <si>
    <t>MARIA ELVIRA TOVAR</t>
  </si>
  <si>
    <t>AYUDA TEMPORAL A LAS FAMILIAS DE VARIAS LOCALIDADES, PARA RELOCALIZACIÓN DE HOGARES LOCALIZADOS EN ZONAS DE ALTO RIESGO NO MITIGABLE ID:2013000328, LOCALIDAD:19 CIUDAD BOLÍVAR, UPZ:67 LUCERO, SECTOR:PEÑA COLORADA</t>
  </si>
  <si>
    <t>LUZ DARY MEZA MEDINA</t>
  </si>
  <si>
    <t>AYUDA TEMPORAL A LAS FAMILIAS DE VARIAS LOCALIDADES, PARA RELOCALIZACIÓN DE HOGARES LOCALIZADOS EN ZONAS DE ALTO RIESGO NO MITIGABLE ID:2011-4-12677, LOCALIDAD:04 SAN CRISTÓBAL, UPZ:32 SAN BLAS</t>
  </si>
  <si>
    <t>JOSE ISMAEL BABATIVA BARRETO</t>
  </si>
  <si>
    <t>AYUDA TEMPORAL A LAS FAMILIAS DE VARIAS LOCALIDADES, PARA RELOCALIZACIÓN DE HOGARES LOCALIZADOS EN ZONAS DE ALTO RIESGO NO MITIGABLE ID:2012-4-14278, LOCALIDAD:04 SAN CRISTÓBAL, UPZ:32 SAN BLAS</t>
  </si>
  <si>
    <t>LAURA PATRICIA AREVALO</t>
  </si>
  <si>
    <t>AYUDA TEMPORAL A LAS FAMILIAS DE VARIAS LOCALIDADES, PARA RELOCALIZACIÓN DE HOGARES LOCALIZADOS EN ZONAS DE ALTO RIESGO NO MITIGABLE ID:2012-ALES-284, LOCALIDAD:19 CIUDAD BOLÍVAR, UPZ:69 ISMAEL PERDOMO</t>
  </si>
  <si>
    <t>MANUELA  DURA VALENCIA</t>
  </si>
  <si>
    <t>AYUDA TEMPORAL A LAS FAMILIAS DE VARIAS LOCALIDADES, PARA RELOCALIZACIÓN DE HOGARES LOCALIZADOS EN ZONAS DE ALTO RIESGO NO MITIGABLE ID:2015-W166-206, LOCALIDAD:04 SAN CRISTÓBAL, UPZ:33 SOSIEGO, SECTOR:EPERARA</t>
  </si>
  <si>
    <t>LUZ AIDA CHIRIMIA DURA</t>
  </si>
  <si>
    <t>AYUDA TEMPORAL A LAS FAMILIAS DE VARIAS LOCALIDADES, PARA RELOCALIZACIÓN DE HOGARES LOCALIZADOS EN ZONAS DE ALTO RIESGO NO MITIGABLE ID:2015-W166-217, LOCALIDAD:04 SAN CRISTÓBAL, UPZ:33 SOSIEGO, SECTOR:EPERARA</t>
  </si>
  <si>
    <t>ALBA RUBI TORRES FORERO</t>
  </si>
  <si>
    <t>AYUDA TEMPORAL A LAS FAMILIAS DE VARIAS LOCALIDADES, PARA RELOCALIZACIÓN DE HOGARES LOCALIZADOS EN ZONAS DE ALTO RIESGO NO MITIGABLE ID:2014-5-14734, LOCALIDAD:05 USME, UPZ:57 GRAN YOMASA</t>
  </si>
  <si>
    <t>ALDEMAR  BERMEO</t>
  </si>
  <si>
    <t>AYUDA TEMPORAL A LAS FAMILIAS DE VARIAS LOCALIDADES, PARA RELOCALIZACIÓN DE HOGARES LOCALIZADOS EN ZONAS DE ALTO RIESGO NO MITIGABLE ID:2016-08-14842, LOCALIDAD:08 KENNEDY, UPZ:82 PATIO BONITO, SECTOR:PALMITAS</t>
  </si>
  <si>
    <t>MARCELA  CHACON GAONA</t>
  </si>
  <si>
    <t>AYUDA TEMPORAL A LAS FAMILIAS DE VARIAS LOCALIDADES, PARA RELOCALIZACIÓN DE HOGARES LOCALIZADOS EN ZONAS DE ALTO RIESGO NO MITIGABLE ID:2014-Q04-01188, LOCALIDAD:19 CIUDAD BOLÍVAR, UPZ:67 LUCERO, SECTOR:PEÑA COLORADA</t>
  </si>
  <si>
    <t>PATRICIA  D ORTA CAMACHO</t>
  </si>
  <si>
    <t>AYUDA TEMPORAL A LAS FAMILIAS DE VARIAS LOCALIDADES, PARA RELOCALIZACIÓN DE HOGARES LOCALIZADOS EN ZONAS DE ALTO RIESGO NO MITIGABLE ID:2012-4-14531, LOCALIDAD:04 SAN CRISTÓBAL, UPZ:32 SAN BLAS</t>
  </si>
  <si>
    <t>EUDORO  HERNANDEZ TORRES</t>
  </si>
  <si>
    <t>AYUDA TEMPORAL A LAS FAMILIAS DE VARIAS LOCALIDADES, PARA RELOCALIZACIÓN DE HOGARES LOCALIZADOS EN ZONAS DE ALTO RIESGO NO MITIGABLE ID:2015-ALES-537, LOCALIDAD:19 CIUDAD BOLÍVAR, UPZ:69 ISMAEL PERDOMO, SECTOR:ALTOS DE LA ESTANCIA</t>
  </si>
  <si>
    <t>NIDIA  RODRIGUEZ ALONSO</t>
  </si>
  <si>
    <t>AYUDA TEMPORAL A LAS FAMILIAS DE VARIAS LOCALIDADES, PARA RELOCALIZACIÓN DE HOGARES LOCALIZADOS EN ZONAS DE ALTO RIESGO NO MITIGABLE ID:2010-4-11938, LOCALIDAD:04 SAN CRISTÓBAL, UPZ:32 SAN BLAS, SECTOR:OLA INVERNAL 2010 FOPAE</t>
  </si>
  <si>
    <t>MARIA DEL CARMEN MANCILLA LADINO</t>
  </si>
  <si>
    <t>AYUDA TEMPORAL A LAS FAMILIAS DE VARIAS LOCALIDADES, PARA RELOCALIZACIÓN DE HOGARES LOCALIZADOS EN ZONAS DE ALTO RIESGO NO MITIGABLE ID:2013-Q04-00299, LOCALIDAD:19 CIUDAD BOLÍVAR, UPZ:67 LUCERO, SECTOR:PEÑA COLORADA</t>
  </si>
  <si>
    <t>JOSE ANTONIO BAÑOL</t>
  </si>
  <si>
    <t>AYUDA TEMPORAL A LAS FAMILIAS DE VARIAS LOCALIDADES, PARA RELOCALIZACIÓN DE HOGARES LOCALIZADOS EN ZONAS DE ALTO RIESGO NO MITIGABLE ID:2016-08-14839, LOCALIDAD:08 KENNEDY, UPZ:82 PATIO BONITO, SECTOR:PALMITAS</t>
  </si>
  <si>
    <t>LEIDY YISELA REYES SANHABRIA</t>
  </si>
  <si>
    <t>AYUDA TEMPORAL A LAS FAMILIAS DE VARIAS LOCALIDADES, PARA RELOCALIZACIÓN DE HOGARES LOCALIZADOS EN ZONAS DE ALTO RIESGO NO MITIGABLE ID:2014-OTR-00959, LOCALIDAD:19 CIUDAD BOLÍVAR, UPZ:67 LUCERO, SECTOR:TABOR ALTALOMA</t>
  </si>
  <si>
    <t>OLGA LUCIA VARGAS ARCHILA</t>
  </si>
  <si>
    <t>AYUDA TEMPORAL A LAS FAMILIAS DE VARIAS LOCALIDADES, PARA RELOCALIZACIÓN DE HOGARES LOCALIZADOS EN ZONAS DE ALTO RIESGO NO MITIGABLE ID:2014-4-14714, LOCALIDAD:04 SAN CRISTÓBAL, UPZ:50 LA GLORIA</t>
  </si>
  <si>
    <t>JENNY CAROLINA ADAMES TAUTA</t>
  </si>
  <si>
    <t>AYUDA TEMPORAL A LAS FAMILIAS DE VARIAS LOCALIDADES, PARA RELOCALIZACIÓN DE HOGARES LOCALIZADOS EN ZONAS DE ALTO RIESGO NO MITIGABLE ID:2016-08-14853, LOCALIDAD:08 KENNEDY, UPZ:82 PATIO BONITO, SECTOR:PALMITAS</t>
  </si>
  <si>
    <t>MARIA ISLANDA LOPEZ GRACIA</t>
  </si>
  <si>
    <t>AYUDA TEMPORAL A LAS FAMILIAS DE VARIAS LOCALIDADES, PARA RELOCALIZACIÓN DE HOGARES LOCALIZADOS EN ZONAS DE ALTO RIESGO NO MITIGABLE ID:2003-19-5161, LOCALIDAD:19 CIUDAD BOLÍVAR, UPZ:69 ISMAEL PERDOMO, SECTOR:ALTOS DE LA ESTANCIA</t>
  </si>
  <si>
    <t>JOSE AUGUSTO MARTINEZ BAENA</t>
  </si>
  <si>
    <t>AYUDA TEMPORAL A LAS FAMILIAS DE VARIAS LOCALIDADES, PARA RELOCALIZACIÓN DE HOGARES LOCALIZADOS EN ZONAS DE ALTO RIESGO NO MITIGABLE ID:2015-D227-00007, LOCALIDAD:04 SAN CRISTÓBAL, UPZ:51 LOS LIBERTADORES, SECTOR:SANTA TERESITA</t>
  </si>
  <si>
    <t>JOSE ALBERTO REINA SICUA</t>
  </si>
  <si>
    <t>AYUDA TEMPORAL A LAS FAMILIAS DE VARIAS LOCALIDADES, PARA RELOCALIZACIÓN DE HOGARES LOCALIZADOS EN ZONAS DE ALTO RIESGO NO MITIGABLE ID:2013000376, LOCALIDAD:19 CIUDAD BOLÍVAR, UPZ:67 LUCERO, SECTOR:PEÑA COLORADA</t>
  </si>
  <si>
    <t>MARIA ADELIA LOPEZ QUINTERO</t>
  </si>
  <si>
    <t>AYUDA TEMPORAL A LAS FAMILIAS DE VARIAS LOCALIDADES, PARA RELOCALIZACIÓN DE HOGARES LOCALIZADOS EN ZONAS DE ALTO RIESGO NO MITIGABLE ID:2012-19-13791, LOCALIDAD:19 CIUDAD BOLÍVAR, UPZ:67 LUCERO</t>
  </si>
  <si>
    <t>GRECIA VERONICA PACHON GUTIERREZ</t>
  </si>
  <si>
    <t>AYUDA TEMPORAL A LAS FAMILIAS DE VARIAS LOCALIDADES, PARA RELOCALIZACIÓN DE HOGARES LOCALIZADOS EN ZONAS DE ALTO RIESGO NO MITIGABLE ID:2014-OTR-00968, LOCALIDAD:19 CIUDAD BOLÍVAR, UPZ:67 LUCERO, SECTOR:TABOR ALTALOMA</t>
  </si>
  <si>
    <t>JOSE HERMINSO MENDOZA GUISA</t>
  </si>
  <si>
    <t>AYUDA TEMPORAL A LAS FAMILIAS DE VARIAS LOCALIDADES, PARA RELOCALIZACIÓN DE HOGARES LOCALIZADOS EN ZONAS DE ALTO RIESGO NO MITIGABLE ID:2007-4-10150, LOCALIDAD:04 SAN CRISTÓBAL, UPZ:32 SAN BLAS</t>
  </si>
  <si>
    <t>JOSE GREGORIO MARTINEZ ACOSTA</t>
  </si>
  <si>
    <t>AYUDA TEMPORAL A LAS FAMILIAS DE VARIAS LOCALIDADES, PARA RELOCALIZACIÓN DE HOGARES LOCALIZADOS EN ZONAS DE ALTO RIESGO NO MITIGABLE ID:2016-08-14808, LOCALIDAD:08 KENNEDY, UPZ:82 PATIO BONITO, SECTOR:PALMITAS</t>
  </si>
  <si>
    <t>SANDRA PATRICIA CARILLO VILLOTA</t>
  </si>
  <si>
    <t>AYUDA TEMPORAL A LAS FAMILIAS DE VARIAS LOCALIDADES, PARA RELOCALIZACIÓN DE HOGARES LOCALIZADOS EN ZONAS DE ALTO RIESGO NO MITIGABLE ID:2014-Q04-01105, LOCALIDAD:19 CIUDAD BOLÍVAR, UPZ:67 LUCERO, SECTOR:PEÑA COLORADA</t>
  </si>
  <si>
    <t>LUZ ANGELA GARCIA</t>
  </si>
  <si>
    <t>AYUDA TEMPORAL A LAS FAMILIAS DE VARIAS LOCALIDADES, PARA RELOCALIZACIÓN DE HOGARES LOCALIZADOS EN ZONAS DE ALTO RIESGO NO MITIGABLE ID:2010-19-11755, LOCALIDAD:19 CIUDAD BOLÍVAR, UPZ:69 ISMAEL PERDOMO, SECTOR:ALTOS DE LA ESTANCIA - OLA INVERNAL 2010 FOPAE</t>
  </si>
  <si>
    <t>LIGIA MARYELY SANHABRIA ZAPATA</t>
  </si>
  <si>
    <t>AYUDA TEMPORAL A LAS FAMILIAS DE VARIAS LOCALIDADES, PARA RELOCALIZACIÓN DE HOGARES LOCALIZADOS EN ZONAS DE ALTO RIESGO NO MITIGABLE ID:2015-OTR-01295, LOCALIDAD:19 CIUDAD BOLÍVAR, UPZ:67 LUCERO, SECTOR:TABOR ALTALOMA</t>
  </si>
  <si>
    <t>MARIA ISABEL VELASQUEZ GARCIA</t>
  </si>
  <si>
    <t>AYUDA TEMPORAL A LAS FAMILIAS DE VARIAS LOCALIDADES, PARA RELOCALIZACIÓN DE HOGARES LOCALIZADOS EN ZONAS DE ALTO RIESGO NO MITIGABLE ID:2014-OTR-00977, LOCALIDAD:19 CIUDAD BOLÍVAR, UPZ:67 LUCERO, SECTOR:TABOR ALTALOMA</t>
  </si>
  <si>
    <t>ROSA YOHANA DELGADO LOPEZ</t>
  </si>
  <si>
    <t>AYUDA TEMPORAL A LAS FAMILIAS DE VARIAS LOCALIDADES, PARA RELOCALIZACIÓN DE HOGARES LOCALIZADOS EN ZONAS DE ALTO RIESGO NO MITIGABLE ID:2014-OTR-00881, LOCALIDAD:03 SANTA FE, UPZ:96 LOURDES, SECTOR:CASA 2</t>
  </si>
  <si>
    <t>ROSA AIDE OSORIO SOTO</t>
  </si>
  <si>
    <t>AYUDA TEMPORAL A LAS FAMILIAS DE VARIAS LOCALIDADES, PARA RELOCALIZACIÓN DE HOGARES LOCALIZADOS EN ZONAS DE ALTO RIESGO NO MITIGABLE ID:2011-4-12638, LOCALIDAD:04 SAN CRISTÓBAL, UPZ:32 SAN BLAS</t>
  </si>
  <si>
    <t>OSCAR ALEXANDER BARRERA GROSSO</t>
  </si>
  <si>
    <t>AYUDA TEMPORAL A LAS FAMILIAS DE VARIAS LOCALIDADES, PARA RELOCALIZACIÓN DE HOGARES LOCALIZADOS EN ZONAS DE ALTO RIESGO NO MITIGABLE ID:2013-3-14686, LOCALIDAD:03 SANTA FE, UPZ:94 LA CANDELARIA</t>
  </si>
  <si>
    <t>INGRIT PAOLA PARADA RUEDA</t>
  </si>
  <si>
    <t>AYUDA TEMPORAL A LAS FAMILIAS DE VARIAS LOCALIDADES, PARA RELOCALIZACIÓN DE HOGARES LOCALIZADOS EN ZONAS DE ALTO RIESGO NO MITIGABLE ID:2014-OTR-01246, LOCALIDAD:11 SUBA, UPZ:71 TIBABUYES, SECTOR:GAVILANES</t>
  </si>
  <si>
    <t>GLADYS  MUÑOZ SANTUARIO</t>
  </si>
  <si>
    <t>DIEGO  CABEZON MERCAZA</t>
  </si>
  <si>
    <t>AYUDA TEMPORAL A LAS FAMILIAS DE VARIAS LOCALIDADES, PARA RELOCALIZACIÓN DE HOGARES LOCALIZADOS EN ZONAS DE ALTO RIESGO NO MITIGABLE ID:2014-W166-041, LOCALIDAD:19 CIUDAD BOLÍVAR, UPZ:68 EL TESORO, SECTOR:WOUNAAN</t>
  </si>
  <si>
    <t>RAUL DARIO AREVALO SALINAS</t>
  </si>
  <si>
    <t>AYUDA TEMPORAL A LAS FAMILIAS DE VARIAS LOCALIDADES, PARA RELOCALIZACIÓN DE HOGARES LOCALIZADOS EN ZONAS DE ALTO RIESGO NO MITIGABLE ID:2012-4-14198, LOCALIDAD:04 SAN CRISTÓBAL, UPZ:32 SAN BLAS</t>
  </si>
  <si>
    <t>CANDIDA GLORIA BERNAL DE RICO</t>
  </si>
  <si>
    <t>AYUDA TEMPORAL A LAS FAMILIAS DE VARIAS LOCALIDADES, PARA RELOCALIZACIÓN DE HOGARES LOCALIZADOS EN ZONAS DE ALTO RIESGO NO MITIGABLE ID:2012-4-14202, LOCALIDAD:04 SAN CRISTÓBAL, UPZ:32 SAN BLAS</t>
  </si>
  <si>
    <t>GLORIA INES ESPINOSA DE OCAMPO</t>
  </si>
  <si>
    <t>AYUDA TEMPORAL A LAS FAMILIAS DE VARIAS LOCALIDADES, PARA RELOCALIZACIÓN DE HOGARES LOCALIZADOS EN ZONAS DE ALTO RIESGO NO MITIGABLE ID:2013000562, LOCALIDAD:05 USME, UPZ:56 DANUBIO, SECTOR:HOYA DEL RAMO</t>
  </si>
  <si>
    <t>LIBIA YANETH VARELA ROJAS</t>
  </si>
  <si>
    <t>AYUDA TEMPORAL A LAS FAMILIAS DE VARIAS LOCALIDADES, PARA RELOCALIZACIÓN DE HOGARES LOCALIZADOS EN ZONAS DE ALTO RIESGO NO MITIGABLE ID:2010-4-11976, LOCALIDAD:04 SAN CRISTÓBAL, UPZ:32 SAN BLAS, SECTOR:OLA INVERNAL 2010 FOPAE</t>
  </si>
  <si>
    <t>LEIDY SUSANA OSORIO QUINTERO</t>
  </si>
  <si>
    <t>AYUDA TEMPORAL A LAS FAMILIAS DE VARIAS LOCALIDADES, PARA RELOCALIZACIÓN DE HOGARES LOCALIZADOS EN ZONAS DE ALTO RIESGO NO MITIGABLE ID:2016-08-14780, LOCALIDAD:08 KENNEDY, UPZ:82 PATIO BONITO, SECTOR:PALMITAS</t>
  </si>
  <si>
    <t>BLANCA INES REINA PRIETO</t>
  </si>
  <si>
    <t>AYUDA TEMPORAL A LAS FAMILIAS DE VARIAS LOCALIDADES, PARA RELOCALIZACIÓN DE HOGARES LOCALIZADOS EN ZONAS DE ALTO RIESGO NO MITIGABLE ID:2013-4-14607, LOCALIDAD:04 SAN CRISTÓBAL, UPZ:32 SAN BLAS</t>
  </si>
  <si>
    <t>MARCO TULIO PRIAS VILLABON</t>
  </si>
  <si>
    <t>AYUDA TEMPORAL A LAS FAMILIAS DE VARIAS LOCALIDADES, PARA RELOCALIZACIÓN DE HOGARES LOCALIZADOS EN ZONAS DE ALTO RIESGO NO MITIGABLE ID:2014-OTR-00955, LOCALIDAD:19 CIUDAD BOLÍVAR, UPZ:67 LUCERO, SECTOR:TABOR ALTALOMA</t>
  </si>
  <si>
    <t>BRANDON CAMILO VILLALOBOS HIGUERA</t>
  </si>
  <si>
    <t>AYUDA TEMPORAL A LAS FAMILIAS DE VARIAS LOCALIDADES, PARA RELOCALIZACIÓN DE HOGARES LOCALIZADOS EN ZONAS DE ALTO RIESGO NO MITIGABLE ID:2016-08-14821, LOCALIDAD:08 KENNEDY, UPZ:82 PATIO BONITO, SECTOR:PALMITAS</t>
  </si>
  <si>
    <t>NORBERTO  GARCIA VILLEGAS</t>
  </si>
  <si>
    <t>AYUDA TEMPORAL A LAS FAMILIAS DE VARIAS LOCALIDADES, PARA RELOCALIZACIÓN DE HOGARES LOCALIZADOS EN ZONAS DE ALTO RIESGO NO MITIGABLE ID:2003-19-4838, LOCALIDAD:19 CIUDAD BOLÍVAR, UPZ:69 ISMAEL PERDOMO, SECTOR:ALTOS DE LA ESTANCIA</t>
  </si>
  <si>
    <t>LEIDY JOHANA GUTIERREZ ABELLO</t>
  </si>
  <si>
    <t>AYUDA TEMPORAL A LAS FAMILIAS DE VARIAS LOCALIDADES, PARA RELOCALIZACIÓN DE HOGARES LOCALIZADOS EN ZONAS DE ALTO RIESGO NO MITIGABLE ID:2010-19-11937, LOCALIDAD:19 CIUDAD BOLÍVAR, UPZ:67 LUCERO, SECTOR:LIMAS</t>
  </si>
  <si>
    <t>JOSE ALIRIO CHIRIMIA ISMARY</t>
  </si>
  <si>
    <t>AYUDA TEMPORAL A LAS FAMILIAS DE VARIAS LOCALIDADES, PARA RELOCALIZACIÓN DE HOGARES LOCALIZADOS EN ZONAS DE ALTO RIESGO NO MITIGABLE ID:2015-W166-215, LOCALIDAD:04 SAN CRISTÓBAL, UPZ:33 SOSIEGO, SECTOR:EPERARA</t>
  </si>
  <si>
    <t>MARIA ESMERALDA MARTINEZ</t>
  </si>
  <si>
    <t>AYUDA TEMPORAL A LAS FAMILIAS DE VARIAS LOCALIDADES, PARA RELOCALIZACIÓN DE HOGARES LOCALIZADOS EN ZONAS DE ALTO RIESGO NO MITIGABLE ID:2013-Q10-00306, LOCALIDAD:19 CIUDAD BOLÍVAR, UPZ:67 LUCERO, SECTOR:PEÑA COLORADA</t>
  </si>
  <si>
    <t>ALBEIRO  OSORIO SARCO</t>
  </si>
  <si>
    <t>AYUDA TEMPORAL A LAS FAMILIAS DE VARIAS LOCALIDADES, PARA RELOCALIZACIÓN DE HOGARES LOCALIZADOS EN ZONAS DE ALTO RIESGO NO MITIGABLE ID:2014-W166-009, LOCALIDAD:19 CIUDAD BOLÍVAR, UPZ:67 LUCERO, SECTOR:WOUNAAN</t>
  </si>
  <si>
    <t>JHON JAIRO MOYA PIRAZA</t>
  </si>
  <si>
    <t>AYUDA TEMPORAL A LAS FAMILIAS DE VARIAS LOCALIDADES, PARA RELOCALIZACIÓN DE HOGARES LOCALIZADOS EN ZONAS DE ALTO RIESGO NO MITIGABLE ID:2014-W166-068, LOCALIDAD:19 CIUDAD BOLÍVAR, UPZ:68 EL TESORO, SECTOR:WOUNAAN</t>
  </si>
  <si>
    <t>MARIA NILSA GRUESO DURA</t>
  </si>
  <si>
    <t>AYUDA TEMPORAL A LAS FAMILIAS DE VARIAS LOCALIDADES, PARA RELOCALIZACIÓN DE HOGARES LOCALIZADOS EN ZONAS DE ALTO RIESGO NO MITIGABLE ID:2015-W166-214, LOCALIDAD:04 SAN CRISTÓBAL, UPZ:33 SOSIEGO, SECTOR:EPERARA</t>
  </si>
  <si>
    <t>LIDIA RUTH DAZA BUSTOS</t>
  </si>
  <si>
    <t>AYUDA TEMPORAL A LAS FAMILIAS DE VARIAS LOCALIDADES, PARA RELOCALIZACIÓN DE HOGARES LOCALIZADOS EN ZONAS DE ALTO RIESGO NO MITIGABLE ID:2014-Q04-00915, LOCALIDAD:19 CIUDAD BOLÍVAR, UPZ:67 LUCERO, SECTOR:PEÑA COLORADA</t>
  </si>
  <si>
    <t>DAVID  MOÑA ISMARE</t>
  </si>
  <si>
    <t>AYUDA TEMPORAL A LAS FAMILIAS DE VARIAS LOCALIDADES, PARA RELOCALIZACIÓN DE HOGARES LOCALIZADOS EN ZONAS DE ALTO RIESGO NO MITIGABLE ID:2015-W166-512, LOCALIDAD:19 CIUDAD BOLÍVAR, UPZ:67 LUCERO, SECTOR:WOUNAAN</t>
  </si>
  <si>
    <t>AYUDA TEMPORAL A LAS FAMILIAS DE VARIAS LOCALIDADES, PARA RELOCALIZACIÓN DE HOGARES LOCALIZADOS EN ZONAS DE ALTO RIESGO NO MITIGABLE ID:2012-19-13937, LOCALIDAD:19 CIUDAD BOLÍVAR, UPZ:67 LUCERO</t>
  </si>
  <si>
    <t>MILENA ESTELA CETINA CADENA</t>
  </si>
  <si>
    <t>AYUDA TEMPORAL A LAS FAMILIAS DE VARIAS LOCALIDADES, PARA RELOCALIZACIÓN DE HOGARES LOCALIZADOS EN ZONAS DE ALTO RIESGO NO MITIGABLE ID:2013-Q09-00178, LOCALIDAD:19 CIUDAD BOLÍVAR, UPZ:67 LUCERO, SECTOR:QUEBRADA TROMPETA</t>
  </si>
  <si>
    <t>GONZALO  ROCHA</t>
  </si>
  <si>
    <t>AYUDA TEMPORAL A LAS FAMILIAS DE VARIAS LOCALIDADES, PARA RELOCALIZACIÓN DE HOGARES LOCALIZADOS EN ZONAS DE ALTO RIESGO NO MITIGABLE ID:2011-18-13554, LOCALIDAD:18 RAFAEL URIBE URIBE, UPZ:54 MARRUECOS</t>
  </si>
  <si>
    <t>MARIA ADELA LESMES PALACIOS</t>
  </si>
  <si>
    <t>AYUDA TEMPORAL A LAS FAMILIAS DE VARIAS LOCALIDADES, PARA RELOCALIZACIÓN DE HOGARES LOCALIZADOS EN ZONAS DE ALTO RIESGO NO MITIGABLE ID:2011-18-13660, LOCALIDAD:18 RAFAEL URIBE URIBE, UPZ:54 MARRUECOS</t>
  </si>
  <si>
    <t>YUDY MARCELA CIFUENTES RODRIGUEZ</t>
  </si>
  <si>
    <t>AYUDA TEMPORAL A LAS FAMILIAS DE VARIAS LOCALIDADES, PARA RELOCALIZACIÓN DE HOGARES LOCALIZADOS EN ZONAS DE ALTO RIESGO NO MITIGABLE ID:2016-08-14879, LOCALIDAD:08 KENNEDY, UPZ:82 PATIO BONITO, SECTOR:PALMITAS</t>
  </si>
  <si>
    <t>LAURY  CAICEDO MEJIA</t>
  </si>
  <si>
    <t>AYUDA TEMPORAL A LAS FAMILIAS DE VARIAS LOCALIDADES, PARA RELOCALIZACIÓN DE HOGARES LOCALIZADOS EN ZONAS DE ALTO RIESGO NO MITIGABLE ID:2015-W166-523, LOCALIDAD:03 SANTA FE, UPZ:95 LAS CRUCES, SECTOR:UITOTO</t>
  </si>
  <si>
    <t>JAIME ALBERTO FANDIÑO FORERO</t>
  </si>
  <si>
    <t>AYUDA TEMPORAL A LAS FAMILIAS DE VARIAS LOCALIDADES, PARA RELOCALIZACIÓN DE HOGARES LOCALIZADOS EN ZONAS DE ALTO RIESGO NO MITIGABLE ID:2007-4-9372, LOCALIDAD:04 SAN CRISTÓBAL, UPZ:32 SAN BLAS</t>
  </si>
  <si>
    <t>DIANA CAROLINA CACERES PEÑALOZA</t>
  </si>
  <si>
    <t>AYUDA TEMPORAL A LAS FAMILIAS DE VARIAS LOCALIDADES, PARA RELOCALIZACIÓN DE HOGARES LOCALIZADOS EN ZONAS DE ALTO RIESGO NO MITIGABLE ID:2016-08-14788, LOCALIDAD:08 KENNEDY, UPZ:82 PATIO BONITO, SECTOR:PALMITAS</t>
  </si>
  <si>
    <t>BLANCA CECILIA BENAVIDES</t>
  </si>
  <si>
    <t>AYUDA TEMPORAL A LAS FAMILIAS DE VARIAS LOCALIDADES, PARA RELOCALIZACIÓN DE HOGARES LOCALIZADOS EN ZONAS DE ALTO RIESGO NO MITIGABLE ID:2011-4-12708, LOCALIDAD:04 SAN CRISTÓBAL, UPZ:32 SAN BLAS</t>
  </si>
  <si>
    <t>LUIS  CRUZ DELGADO</t>
  </si>
  <si>
    <t>AYUDA TEMPORAL A LAS FAMILIAS DE VARIAS LOCALIDADES, PARA RELOCALIZACIÓN DE HOGARES LOCALIZADOS EN ZONAS DE ALTO RIESGO NO MITIGABLE ID:2003-19-5136, LOCALIDAD:19 CIUDAD BOLÍVAR, UPZ:69 ISMAEL PERDOMO, SECTOR:ALTOS DE LA ESTANCIA</t>
  </si>
  <si>
    <t>GLORIA  SANCHEZ DE SANCHEZ</t>
  </si>
  <si>
    <t>AYUDA TEMPORAL A LAS FAMILIAS DE VARIAS LOCALIDADES, PARA RELOCALIZACIÓN DE HOGARES LOCALIZADOS EN ZONAS DE ALTO RIESGO NO MITIGABLE ID:2011-4-12684, LOCALIDAD:04 SAN CRISTÓBAL, UPZ:32 SAN BLAS</t>
  </si>
  <si>
    <t>ANA MILENA JIMENEZ VARGAS</t>
  </si>
  <si>
    <t>AYUDA TEMPORAL A LAS FAMILIAS DE VARIAS LOCALIDADES, PARA RELOCALIZACIÓN DE HOGARES LOCALIZADOS EN ZONAS DE ALTO RIESGO NO MITIGABLE ID:2014-OTR-00867, LOCALIDAD:03 SANTA FE, UPZ:96 LOURDES, SECTOR:CASA 1</t>
  </si>
  <si>
    <t>MARTHA LILIANA SANCHEZ SANCHEZ</t>
  </si>
  <si>
    <t>AYUDA TEMPORAL A LAS FAMILIAS DE VARIAS LOCALIDADES, PARA RELOCALIZACIÓN DE HOGARES LOCALIZADOS EN ZONAS DE ALTO RIESGO NO MITIGABLE ID:2011-4-12673, LOCALIDAD:04 SAN CRISTÓBAL, UPZ:32 SAN BLAS</t>
  </si>
  <si>
    <t>KAREN NATHALIA RODRIGUEZ MORALES</t>
  </si>
  <si>
    <t>ORLANDO  COTRINA COTRINA</t>
  </si>
  <si>
    <t>AYUDA TEMPORAL A LAS FAMILIAS DE VARIAS LOCALIDADES, PARA RELOCALIZACIÓN DE HOGARES LOCALIZADOS EN ZONAS DE ALTO RIESGO NO MITIGABLE ID:2015-Q03-03408, LOCALIDAD:19 CIUDAD BOLÍVAR, UPZ:66 SAN FRANCISCO, SECTOR:LIMAS</t>
  </si>
  <si>
    <t>SANDRA PATRICIA ADAN</t>
  </si>
  <si>
    <t>AYUDA TEMPORAL A LAS FAMILIAS DE VARIAS LOCALIDADES, PARA RELOCALIZACIÓN DE HOGARES LOCALIZADOS EN ZONAS DE ALTO RIESGO NO MITIGABLE ID:2014-OTR-00870, LOCALIDAD:03 SANTA FE, UPZ:96 LOURDES, SECTOR:CASA 1</t>
  </si>
  <si>
    <t>DAINA JASMIN NAVARRETE</t>
  </si>
  <si>
    <t>AYUDA TEMPORAL A LAS FAMILIAS DE VARIAS LOCALIDADES, PARA RELOCALIZACIÓN DE HOGARES LOCALIZADOS EN ZONAS DE ALTO RIESGO NO MITIGABLE ID:2014-OTR-00892, LOCALIDAD:03 SANTA FE, UPZ:96 LOURDES, SECTOR:CASA 3</t>
  </si>
  <si>
    <t>DORYS MIREYA CAMARGO BUITRAGO</t>
  </si>
  <si>
    <t>AYUDA TEMPORAL A LAS FAMILIAS DE VARIAS LOCALIDADES, PARA RELOCALIZACIÓN DE HOGARES LOCALIZADOS EN ZONAS DE ALTO RIESGO NO MITIGABLE ID:2011-4-12630, LOCALIDAD:04 SAN CRISTÓBAL, UPZ:32 SAN BLAS</t>
  </si>
  <si>
    <t>ANGEL IGNACIO GARZON HERNANDEZ</t>
  </si>
  <si>
    <t>AYUDA TEMPORAL A LAS FAMILIAS DE VARIAS LOCALIDADES, PARA RELOCALIZACIÓN DE HOGARES LOCALIZADOS EN ZONAS DE ALTO RIESGO NO MITIGABLE ID:2011-4-12704, LOCALIDAD:04 SAN CRISTÓBAL, UPZ:32 SAN BLAS</t>
  </si>
  <si>
    <t>MABEL YADIRA ABRIL</t>
  </si>
  <si>
    <t>AYUDA TEMPORAL A LAS FAMILIAS DE VARIAS LOCALIDADES, PARA RELOCALIZACIÓN DE HOGARES LOCALIZADOS EN ZONAS DE ALTO RIESGO NO MITIGABLE ID:2015-OTR-01307, LOCALIDAD:19 CIUDAD BOLÍVAR, UPZ:68 EL TESORO, SECTOR:QUEBRADA TROMPETA</t>
  </si>
  <si>
    <t>YURI ALEJANDRA VISCAYA COPAJITA</t>
  </si>
  <si>
    <t>AYUDA TEMPORAL A LAS FAMILIAS DE VARIAS LOCALIDADES, PARA RELOCALIZACIÓN DE HOGARES LOCALIZADOS EN ZONAS DE ALTO RIESGO NO MITIGABLE ID:2014-OTR-01214, LOCALIDAD:11 SUBA, UPZ:71 TIBABUYES, SECTOR:GAVILANES</t>
  </si>
  <si>
    <t>DIEGO FERNANDO TOCANCIPA CORREA</t>
  </si>
  <si>
    <t>AYUDA TEMPORAL A LAS FAMILIAS DE VARIAS LOCALIDADES, PARA RELOCALIZACIÓN DE HOGARES LOCALIZADOS EN ZONAS DE ALTO RIESGO NO MITIGABLE ID:2016-4-00007, LOCALIDAD:04 SAN CRISTÓBAL, UPZ:32 SAN BLAS, SECTOR:TRIANGULO ALTO</t>
  </si>
  <si>
    <t>LEONARDO FABIO ROJAS PEREZ</t>
  </si>
  <si>
    <t>AYUDA TEMPORAL A LAS FAMILIAS DE VARIAS LOCALIDADES, PARA RELOCALIZACIÓN DE HOGARES LOCALIZADOS EN ZONAS DE ALTO RIESGO NO MITIGABLE ID:2014-OTR-00894, LOCALIDAD:03 SANTA FE, UPZ:96 LOURDES, SECTOR:CASA 3</t>
  </si>
  <si>
    <t>CAMPO ELIAS VELASCO DUARTE</t>
  </si>
  <si>
    <t>AYUDA TEMPORAL A LAS FAMILIAS DE VARIAS LOCALIDADES, PARA RELOCALIZACIÓN DE HOGARES LOCALIZADOS EN ZONAS DE ALTO RIESGO NO MITIGABLE ID:2014-OTR-01213, LOCALIDAD:11 SUBA, UPZ:71 TIBABUYES, SECTOR:GAVILANES</t>
  </si>
  <si>
    <t>ROSA CECILIA LOPEZ PATARROYO</t>
  </si>
  <si>
    <t>AYUDA TEMPORAL A LAS FAMILIAS DE VARIAS LOCALIDADES, PARA RELOCALIZACIÓN DE HOGARES LOCALIZADOS EN ZONAS DE ALTO RIESGO NO MITIGABLE ID:2014-OTR-00885, LOCALIDAD:03 SANTA FE, UPZ:96 LOURDES, SECTOR:CASA 2</t>
  </si>
  <si>
    <t>MARTHA PATRICIA JIMENEZ</t>
  </si>
  <si>
    <t>AYUDA TEMPORAL A LAS FAMILIAS DE VARIAS LOCALIDADES, PARA RELOCALIZACIÓN DE HOGARES LOCALIZADOS EN ZONAS DE ALTO RIESGO NO MITIGABLE ID:2007-2-10155, LOCALIDAD:02 CHAPINERO, UPZ:89 SAN ISIDRO PATIOS</t>
  </si>
  <si>
    <t>MORELIA  CANO</t>
  </si>
  <si>
    <t>AYUDA TEMPORAL A LAS FAMILIAS DE VARIAS LOCALIDADES, PARA RELOCALIZACIÓN DE HOGARES LOCALIZADOS EN ZONAS DE ALTO RIESGO NO MITIGABLE ID:2011-4-12639, LOCALIDAD:04 SAN CRISTÓBAL, UPZ:32 SAN BLAS</t>
  </si>
  <si>
    <t>DORIS ALICIA MARIÑO URIBE</t>
  </si>
  <si>
    <t>AYUDA TEMPORAL A LAS FAMILIAS DE VARIAS LOCALIDADES, PARA RELOCALIZACIÓN DE HOGARES LOCALIZADOS EN ZONAS DE ALTO RIESGO NO MITIGABLE ID:2005-4-6467, LOCALIDAD:04 SAN CRISTÓBAL, UPZ:51 LOS LIBERTADORES</t>
  </si>
  <si>
    <t>ANGELINA  CARRILLO LASSO</t>
  </si>
  <si>
    <t>AYUDA TEMPORAL A LAS FAMILIAS DE VARIAS LOCALIDADES, PARA RELOCALIZACIÓN DE HOGARES LOCALIZADOS EN ZONAS DE ALTO RIESGO NO MITIGABLE ID:2014-Q03-01007, LOCALIDAD:19 CIUDAD BOLÍVAR, UPZ:66 SAN FRANCISCO, SECTOR:LIMAS</t>
  </si>
  <si>
    <t>LUIS ALFREDO RODRIGUEZ GAVILAN</t>
  </si>
  <si>
    <t>AYUDA TEMPORAL A LAS FAMILIAS DE VARIAS LOCALIDADES, PARA RELOCALIZACIÓN DE HOGARES LOCALIZADOS EN ZONAS DE ALTO RIESGO NO MITIGABLE ID:2015-OTR-01446, LOCALIDAD:02 CHAPINERO, UPZ:90 PARDO RUBIO</t>
  </si>
  <si>
    <t>HUMBERTO  VELANDIA</t>
  </si>
  <si>
    <t>AYUDA TEMPORAL A LAS FAMILIAS DE VARIAS LOCALIDADES, PARA RELOCALIZACIÓN DE HOGARES LOCALIZADOS EN ZONAS DE ALTO RIESGO NO MITIGABLE ID:2013000176, LOCALIDAD:04 SAN CRISTÓBAL, UPZ:51 LOS LIBERTADORES, SECTOR:QUEBRADA VEREJONES</t>
  </si>
  <si>
    <t>GLADYS  JOAQUI DIAZ</t>
  </si>
  <si>
    <t>AYUDA TEMPORAL A LAS FAMILIAS DE VARIAS LOCALIDADES, PARA RELOCALIZACIÓN DE HOGARES LOCALIZADOS EN ZONAS DE ALTO RIESGO NO MITIGABLE ID:2002-4-2711, LOCALIDAD:04 SAN CRISTÓBAL, UPZ:32 SAN BLAS</t>
  </si>
  <si>
    <t>JOSE IGNACIO TORRES HORTA</t>
  </si>
  <si>
    <t>FRANKLIN HUMBERTO LEON CASTAÑEDA</t>
  </si>
  <si>
    <t>AYUDA TEMPORAL A LAS FAMILIAS DE VARIAS LOCALIDADES, PARA RELOCALIZACIÓN DE HOGARES LOCALIZADOS EN ZONAS DE ALTO RIESGO NO MITIGABLE ID:2015-D227-00034, LOCALIDAD:04 SAN CRISTÓBAL, UPZ:51 LOS LIBERTADORES, SECTOR:SANTA TERESITA</t>
  </si>
  <si>
    <t>MARIA EUGENIA BELTRAN HERNANDEZ</t>
  </si>
  <si>
    <t>AYUDA TEMPORAL A LAS FAMILIAS DE VARIAS LOCALIDADES, PARA RELOCALIZACIÓN DE HOGARES LOCALIZADOS EN ZONAS DE ALTO RIESGO NO MITIGABLE ID:2011-4-12654, LOCALIDAD:04 SAN CRISTÓBAL, UPZ:32 SAN BLAS</t>
  </si>
  <si>
    <t>JEISSON EDUARDO ESPITIA SAGANOME</t>
  </si>
  <si>
    <t>AYUDA TEMPORAL A LAS FAMILIAS DE VARIAS LOCALIDADES, PARA RELOCALIZACIÓN DE HOGARES LOCALIZADOS EN ZONAS DE ALTO RIESGO NO MITIGABLE ID:2014-OTR-01132, LOCALIDAD:11 SUBA, UPZ:71 TIBABUYES, SECTOR:GAVILANES</t>
  </si>
  <si>
    <t>RUBELIA  JARAMILLO ATEHORTUA</t>
  </si>
  <si>
    <t>AYUDA TEMPORAL A LAS FAMILIAS DE VARIAS LOCALIDADES, PARA RELOCALIZACIÓN DE HOGARES LOCALIZADOS EN ZONAS DE ALTO RIESGO NO MITIGABLE ID:2014-C01-00687, LOCALIDAD:19 CIUDAD BOLÍVAR, UPZ:68 EL TESORO</t>
  </si>
  <si>
    <t>EDWAR DAVID CANDUCHO TAPIERO</t>
  </si>
  <si>
    <t>AYUDA TEMPORAL A LAS FAMILIAS DE VARIAS LOCALIDADES, PARA RELOCALIZACIÓN DE HOGARES LOCALIZADOS EN ZONAS DE ALTO RIESGO NO MITIGABLE ID:2006-19-8409, LOCALIDAD:19 CIUDAD BOLÍVAR, UPZ:67 LUCERO</t>
  </si>
  <si>
    <t>SANDRA JAKELINE FORERO</t>
  </si>
  <si>
    <t>AYUDA TEMPORAL A LAS FAMILIAS DE VARIAS LOCALIDADES, PARA RELOCALIZACIÓN DE HOGARES LOCALIZADOS EN ZONAS DE ALTO RIESGO NO MITIGABLE ID:2016-08-14822, LOCALIDAD:08 KENNEDY, UPZ:82 PATIO BONITO, SECTOR:PALMITAS</t>
  </si>
  <si>
    <t>PASTOR  ALBARRACIN ALBARRACIN</t>
  </si>
  <si>
    <t>AYUDA TEMPORAL A LAS FAMILIAS DE VARIAS LOCALIDADES, PARA RELOCALIZACIÓN DE HOGARES LOCALIZADOS EN ZONAS DE ALTO RIESGO NO MITIGABLE ID:2011-19-13698, LOCALIDAD:19 CIUDAD BOLÍVAR, UPZ:67 LUCERO</t>
  </si>
  <si>
    <t>FLOR MYRIAM CORREA CORREA</t>
  </si>
  <si>
    <t>AYUDA TEMPORAL A LAS FAMILIAS DE VARIAS LOCALIDADES, PARA RELOCALIZACIÓN DE HOGARES LOCALIZADOS EN ZONAS DE ALTO RIESGO NO MITIGABLE ID:2013-Q04-00757, LOCALIDAD:19 CIUDAD BOLÍVAR, UPZ:67 LUCERO, SECTOR:PEÑA COLORADA</t>
  </si>
  <si>
    <t>JUAN DAVID LOPEZ</t>
  </si>
  <si>
    <t>AYUDA TEMPORAL A LAS FAMILIAS DE VARIAS LOCALIDADES, PARA RELOCALIZACIÓN DE HOGARES LOCALIZADOS EN ZONAS DE ALTO RIESGO NO MITIGABLE ID:2012-19-13786, LOCALIDAD:19 CIUDAD BOLÍVAR, UPZ:67 LUCERO</t>
  </si>
  <si>
    <t>ORFILIA  LEON BAQUERO</t>
  </si>
  <si>
    <t>AYUDA TEMPORAL A LAS FAMILIAS DE VARIAS LOCALIDADES, PARA RELOCALIZACIÓN DE HOGARES LOCALIZADOS EN ZONAS DE ALTO RIESGO NO MITIGABLE ID:2016-08-14816, LOCALIDAD:08 KENNEDY, UPZ:82 PATIO BONITO, SECTOR:PALMITAS</t>
  </si>
  <si>
    <t>ADRIANA  BARRANTES GONZALEZ</t>
  </si>
  <si>
    <t>AYUDA TEMPORAL A LAS FAMILIAS DE VARIAS LOCALIDADES, PARA RELOCALIZACIÓN DE HOGARES LOCALIZADOS EN ZONAS DE ALTO RIESGO NO MITIGABLE ID:2008-4-10899, LOCALIDAD:04 SAN CRISTÓBAL, UPZ:32 SAN BLAS</t>
  </si>
  <si>
    <t>CLARA INES ARGUELLO CAMARGO</t>
  </si>
  <si>
    <t>AYUDA TEMPORAL A LAS FAMILIAS DE VARIAS LOCALIDADES, PARA RELOCALIZACIÓN DE HOGARES LOCALIZADOS EN ZONAS DE ALTO RIESGO NO MITIGABLE ID:2015-Q09-03240, LOCALIDAD:19 CIUDAD BOLÍVAR, UPZ:68 EL TESORO, SECTOR:LA TROMPETA</t>
  </si>
  <si>
    <t>KATERINE  ROMERO GALLEGO</t>
  </si>
  <si>
    <t>AYUDA TEMPORAL A LAS FAMILIAS DE VARIAS LOCALIDADES, PARA RELOCALIZACIÓN DE HOGARES LOCALIZADOS EN ZONAS DE ALTO RIESGO NO MITIGABLE ID:2016-08-14826, LOCALIDAD:08 KENNEDY, UPZ:82 PATIO BONITO, SECTOR:PALMITAS</t>
  </si>
  <si>
    <t>MARTHA LUCIA MARTIN RESTREPO</t>
  </si>
  <si>
    <t>AYUDA TEMPORAL A LAS FAMILIAS DE VARIAS LOCALIDADES, PARA RELOCALIZACIÓN DE HOGARES LOCALIZADOS EN ZONAS DE ALTO RIESGO NO MITIGABLE ID:2013000534, LOCALIDAD:19 CIUDAD BOLÍVAR, UPZ:67 LUCERO, SECTOR:QUEBRADA TROMPETA</t>
  </si>
  <si>
    <t>JOSE MILCIADES SALCEDO</t>
  </si>
  <si>
    <t>AYUDA TEMPORAL A LAS FAMILIAS DE VARIAS LOCALIDADES, PARA RELOCALIZACIÓN DE HOGARES LOCALIZADOS EN ZONAS DE ALTO RIESGO NO MITIGABLE ID:2013000301, LOCALIDAD:19 CIUDAD BOLÍVAR, UPZ:67 LUCERO, SECTOR:QUEBRADA TROMPETA</t>
  </si>
  <si>
    <t>CARMENZA  GIL OLAYA</t>
  </si>
  <si>
    <t>AYUDA TEMPORAL A LAS FAMILIAS DE VARIAS LOCALIDADES, PARA RELOCALIZACIÓN DE HOGARES LOCALIZADOS EN ZONAS DE ALTO RIESGO NO MITIGABLE ID:2016-08-14848, LOCALIDAD:08 KENNEDY, UPZ:82 PATIO BONITO, SECTOR:PALMITAS</t>
  </si>
  <si>
    <t>MARIELA  BARRAGAN</t>
  </si>
  <si>
    <t>AYUDA TEMPORAL A LAS FAMILIAS DE VARIAS LOCALIDADES, PARA RELOCALIZACIÓN DE HOGARES LOCALIZADOS EN ZONAS DE ALTO RIESGO NO MITIGABLE ID:1999-2-3027, LOCALIDAD:02 CHAPINERO, UPZ:89 SAN ISIDRO PATIOS</t>
  </si>
  <si>
    <t>LUZ ANGELA SUAREZ MUNZA</t>
  </si>
  <si>
    <t>AYUDA TEMPORAL A LAS FAMILIAS DE VARIAS LOCALIDADES, PARA RELOCALIZACIÓN DE HOGARES LOCALIZADOS EN ZONAS DE ALTO RIESGO NO MITIGABLE ID:2016-08-14895, LOCALIDAD:08 KENNEDY, UPZ:82 PATIO BONITO, SECTOR:PALMITAS</t>
  </si>
  <si>
    <t>LUZ ALBA PLATA MARTINEZ</t>
  </si>
  <si>
    <t>AYUDA TEMPORAL A LAS FAMILIAS DE VARIAS LOCALIDADES, PARA RELOCALIZACIÓN DE HOGARES LOCALIZADOS EN ZONAS DE ALTO RIESGO NO MITIGABLE ID:2003-19-5342, LOCALIDAD:19 CIUDAD BOLÍVAR, UPZ:69 ISMAEL PERDOMO, SECTOR:ALTOS DE LA ESTANCIA</t>
  </si>
  <si>
    <t>ORLANDO  ESTRADA VALENCIA</t>
  </si>
  <si>
    <t>AYUDA TEMPORAL A LAS FAMILIAS DE VARIAS LOCALIDADES, PARA RELOCALIZACIÓN DE HOGARES LOCALIZADOS EN ZONAS DE ALTO RIESGO NO MITIGABLE ID:2012-ALES-445, LOCALIDAD:19 CIUDAD BOLÍVAR, UPZ:69 ISMAEL PERDOMO, SECTOR:ALTOS DE LA ESTANCIA</t>
  </si>
  <si>
    <t>ALEXANDER  MERCASA BARCORIZO</t>
  </si>
  <si>
    <t>AYUDA TEMPORAL A LAS FAMILIAS DE VARIAS LOCALIDADES, PARA RELOCALIZACIÓN DE HOGARES LOCALIZADOS EN ZONAS DE ALTO RIESGO NO MITIGABLE ID:2014-W166-019, LOCALIDAD:19 CIUDAD BOLÍVAR, UPZ:68 EL TESORO, SECTOR:WOUNAAN</t>
  </si>
  <si>
    <t>ENCARNACION  PEREZ SEGRERA</t>
  </si>
  <si>
    <t>AYUDA TEMPORAL A LAS FAMILIAS DE VARIAS LOCALIDADES, PARA RELOCALIZACIÓN DE HOGARES LOCALIZADOS EN ZONAS DE ALTO RIESGO NO MITIGABLE ID:2012-19-13839, LOCALIDAD:19 CIUDAD BOLÍVAR, UPZ:67 LUCERO</t>
  </si>
  <si>
    <t>CLAUDIA MILENA RINCON RICO</t>
  </si>
  <si>
    <t>AYUDA TEMPORAL A LAS FAMILIAS DE VARIAS LOCALIDADES, PARA RELOCALIZACIÓN DE HOGARES LOCALIZADOS EN ZONAS DE ALTO RIESGO NO MITIGABLE ID:2012-4-14206, LOCALIDAD:04 SAN CRISTÓBAL, UPZ:32 SAN BLAS</t>
  </si>
  <si>
    <t>LUIS ELIZARDO QUIROGA PEÑA</t>
  </si>
  <si>
    <t>AYUDA TEMPORAL A LAS FAMILIAS DE VARIAS LOCALIDADES, PARA RELOCALIZACIÓN DE HOGARES LOCALIZADOS EN ZONAS DE ALTO RIESGO NO MITIGABLE ID:2012-18-14355, LOCALIDAD:18 RAFAEL URIBE URIBE, UPZ:55 DIANA TURBAY</t>
  </si>
  <si>
    <t>ESTHER JULIA SALAZAR RAMOS</t>
  </si>
  <si>
    <t>AYUDA TEMPORAL A LAS FAMILIAS DE VARIAS LOCALIDADES, PARA RELOCALIZACIÓN DE HOGARES LOCALIZADOS EN ZONAS DE ALTO RIESGO NO MITIGABLE ID:2011-19-12418, LOCALIDAD:19 CIUDAD BOLÍVAR, UPZ:68 EL TESORO</t>
  </si>
  <si>
    <t>NELSON JAVIER REINA DURAN</t>
  </si>
  <si>
    <t>AYUDA TEMPORAL A LAS FAMILIAS DE VARIAS LOCALIDADES, PARA RELOCALIZACIÓN DE HOGARES LOCALIZADOS EN ZONAS DE ALTO RIESGO NO MITIGABLE ID:2013000325, LOCALIDAD:19 CIUDAD BOLÍVAR, UPZ:67 LUCERO, SECTOR:PEÑA COLORADA</t>
  </si>
  <si>
    <t>DILCIA  VALDERRAMA BALLEN</t>
  </si>
  <si>
    <t>AYUDA TEMPORAL A LAS FAMILIAS DE VARIAS LOCALIDADES, PARA RELOCALIZACIÓN DE HOGARES LOCALIZADOS EN ZONAS DE ALTO RIESGO NO MITIGABLE ID:2007-19-9544, LOCALIDAD:19 CIUDAD BOLÍVAR, UPZ:69 ISMAEL PERDOMO</t>
  </si>
  <si>
    <t>SILVIA  GUZMAN PINEDA</t>
  </si>
  <si>
    <t>AYUDA TEMPORAL A LAS FAMILIAS DE VARIAS LOCALIDADES, PARA RELOCALIZACIÓN DE HOGARES LOCALIZADOS EN ZONAS DE ALTO RIESGO NO MITIGABLE ID:2012-18-14354, LOCALIDAD:18 RAFAEL URIBE URIBE, UPZ:55 DIANA TURBAY</t>
  </si>
  <si>
    <t>OMAR EDUARDO AREVALO SALINAS</t>
  </si>
  <si>
    <t>AYUDA TEMPORAL A LAS FAMILIAS DE VARIAS LOCALIDADES, PARA RELOCALIZACIÓN DE HOGARES LOCALIZADOS EN ZONAS DE ALTO RIESGO NO MITIGABLE ID:2012-4-14200, LOCALIDAD:04 SAN CRISTÓBAL, UPZ:32 SAN BLAS</t>
  </si>
  <si>
    <t>RAFAEL  AREVALO NIÑO</t>
  </si>
  <si>
    <t>AYUDA TEMPORAL A LAS FAMILIAS DE VARIAS LOCALIDADES, PARA RELOCALIZACIÓN DE HOGARES LOCALIZADOS EN ZONAS DE ALTO RIESGO NO MITIGABLE ID:2011-4-13289, LOCALIDAD:04 SAN CRISTÓBAL, UPZ:32 SAN BLAS</t>
  </si>
  <si>
    <t>SANDRA PAOLA AREVALO SALINAS</t>
  </si>
  <si>
    <t>AYUDA TEMPORAL A LAS FAMILIAS DE VARIAS LOCALIDADES, PARA RELOCALIZACIÓN DE HOGARES LOCALIZADOS EN ZONAS DE ALTO RIESGO NO MITIGABLE ID:2012-4-14207, LOCALIDAD:04 SAN CRISTÓBAL, UPZ:32 SAN BLAS</t>
  </si>
  <si>
    <t>BLANCA LIBIA VANEGAS MARTINEZ</t>
  </si>
  <si>
    <t>AYUDA TEMPORAL A LAS FAMILIAS DE VARIAS LOCALIDADES, PARA RELOCALIZACIÓN DE HOGARES LOCALIZADOS EN ZONAS DE ALTO RIESGO NO MITIGABLE ID:2013000185, LOCALIDAD:04 SAN CRISTÓBAL, UPZ:51 LOS LIBERTADORES, SECTOR:QUEBRADA VEREJONES</t>
  </si>
  <si>
    <t>MARIA DEISSY CRUZ VARON</t>
  </si>
  <si>
    <t>AYUDA TEMPORAL A LAS FAMILIAS DE VARIAS LOCALIDADES, PARA RELOCALIZACIÓN DE HOGARES LOCALIZADOS EN ZONAS DE ALTO RIESGO NO MITIGABLE ID:2014-OTR-00957, LOCALIDAD:19 CIUDAD BOLÍVAR, UPZ:67 LUCERO, SECTOR:TABOR ALTALOMA</t>
  </si>
  <si>
    <t>JOSE JOAQUIN MONROY RODRIGUEZ</t>
  </si>
  <si>
    <t>AYUDA TEMPORAL A LAS FAMILIAS DE VARIAS LOCALIDADES, PARA RELOCALIZACIÓN DE HOGARES LOCALIZADOS EN ZONAS DE ALTO RIESGO NO MITIGABLE ID:2013-4-14662, LOCALIDAD:04 SAN CRISTÓBAL, UPZ:32 SAN BLAS</t>
  </si>
  <si>
    <t>DIOMEDES  PINEDA CERVANTES</t>
  </si>
  <si>
    <t>AYUDA TEMPORAL A LAS FAMILIAS DE VARIAS LOCALIDADES, PARA RELOCALIZACIÓN DE HOGARES LOCALIZADOS EN ZONAS DE ALTO RIESGO NO MITIGABLE ID:2011-3-12896, LOCALIDAD:03 SANTA FE, UPZ:96 LOURDES</t>
  </si>
  <si>
    <t>DAIRO NILSON CAÑAS RINCON</t>
  </si>
  <si>
    <t>AYUDA TEMPORAL A LAS FAMILIAS DE VARIAS LOCALIDADES, PARA RELOCALIZACIÓN DE HOGARES LOCALIZADOS EN ZONAS DE ALTO RIESGO NO MITIGABLE ID:2003-19-4535, LOCALIDAD:19 CIUDAD BOLÍVAR, UPZ:69 ISMAEL PERDOMO, SECTOR:ALTOS DE LA ESTANCIA</t>
  </si>
  <si>
    <t>MARIA JASIBE ANGEL BERMUDEZ</t>
  </si>
  <si>
    <t>AYUDA TEMPORAL A LAS FAMILIAS DE VARIAS LOCALIDADES, PARA RELOCALIZACIÓN DE HOGARES LOCALIZADOS EN ZONAS DE ALTO RIESGO NO MITIGABLE ID:2015-Q20-04127, LOCALIDAD:04 SAN CRISTÓBAL, UPZ:50 LA GLORIA, SECTOR:LA CHIGUAZA</t>
  </si>
  <si>
    <t>ANGEL ALBERTO JIMENEZ</t>
  </si>
  <si>
    <t>AYUDA TEMPORAL A LAS FAMILIAS DE VARIAS LOCALIDADES, PARA RELOCALIZACIÓN DE HOGARES LOCALIZADOS EN ZONAS DE ALTO RIESGO NO MITIGABLE ID:2013-4-14631, LOCALIDAD:04 SAN CRISTÓBAL, UPZ:32 SAN BLAS</t>
  </si>
  <si>
    <t>ANGELA MILENA GOMEZ BRAVO</t>
  </si>
  <si>
    <t>AYUDA TEMPORAL A LAS FAMILIAS DE VARIAS LOCALIDADES, PARA RELOCALIZACIÓN DE HOGARES LOCALIZADOS EN ZONAS DE ALTO RIESGO NO MITIGABLE ID:2016-08-14841, LOCALIDAD:08 KENNEDY, UPZ:82 PATIO BONITO, SECTOR:PALMITAS</t>
  </si>
  <si>
    <t>JOSE NIVER MERCAZA PIRAZA</t>
  </si>
  <si>
    <t>AYUDA TEMPORAL A LAS FAMILIAS DE VARIAS LOCALIDADES, PARA RELOCALIZACIÓN DE HOGARES LOCALIZADOS EN ZONAS DE ALTO RIESGO NO MITIGABLE ID:2015-W166-429, LOCALIDAD:19 CIUDAD BOLÍVAR, UPZ:68 EL TESORO, SECTOR:WOUNAAN</t>
  </si>
  <si>
    <t>MISAEL  CASTRILLON JIMENEZ</t>
  </si>
  <si>
    <t>AYUDA TEMPORAL A LAS FAMILIAS DE VARIAS LOCALIDADES, PARA RELOCALIZACIÓN DE HOGARES LOCALIZADOS EN ZONAS DE ALTO RIESGO NO MITIGABLE ID:2013-Q21-00600, LOCALIDAD:19 CIUDAD BOLÍVAR, UPZ:67 LUCERO, SECTOR:BRAZO DERECHO DE LIMAS</t>
  </si>
  <si>
    <t>AGUSTIN ENRIQUE GONZALEZ RAMOS</t>
  </si>
  <si>
    <t>AYUDA TEMPORAL A LAS FAMILIAS DE VARIAS LOCALIDADES, PARA RELOCALIZACIÓN DE HOGARES LOCALIZADOS EN ZONAS DE ALTO RIESGO NO MITIGABLE ID:2010-19-11689, LOCALIDAD:19 CIUDAD BOLÍVAR, UPZ:69 ISMAEL PERDOMO, SECTOR:OLA INVERNAL 2010 FOPAE</t>
  </si>
  <si>
    <t>ESPERANZA  AGUILLON NIÑO</t>
  </si>
  <si>
    <t>AYUDA TEMPORAL A LAS FAMILIAS DE VARIAS LOCALIDADES, PARA RELOCALIZACIÓN DE HOGARES LOCALIZADOS EN ZONAS DE ALTO RIESGO NO MITIGABLE ID:2004-18-5460, LOCALIDAD:18 RAFAEL URIBE URIBE, UPZ:54 MARRUECOS</t>
  </si>
  <si>
    <t>JUAN CARLOS RODRIGUEZ RIOS</t>
  </si>
  <si>
    <t>AYUDA TEMPORAL A LAS FAMILIAS DE VARIAS LOCALIDADES, PARA RELOCALIZACIÓN DE HOGARES LOCALIZADOS EN ZONAS DE ALTO RIESGO NO MITIGABLE ID:2014-OTR-00858, LOCALIDAD:04 SAN CRISTÓBAL, UPZ:32 SAN BLAS</t>
  </si>
  <si>
    <t>ABELARDO  RODRIGUEZ RODRIGUEZ</t>
  </si>
  <si>
    <t>AYUDA TEMPORAL A LAS FAMILIAS DE VARIAS LOCALIDADES, PARA RELOCALIZACIÓN DE HOGARES LOCALIZADOS EN ZONAS DE ALTO RIESGO NO MITIGABLE ID:2015-D227-00039, LOCALIDAD:04 SAN CRISTÓBAL, UPZ:51 LOS LIBERTADORES, SECTOR:SANTA TERESITA</t>
  </si>
  <si>
    <t>WILLIAM JAVIER POSADA VIVAS</t>
  </si>
  <si>
    <t>AYUDA TEMPORAL A LAS FAMILIAS DE VARIAS LOCALIDADES, PARA RELOCALIZACIÓN DE HOGARES LOCALIZADOS EN ZONAS DE ALTO RIESGO NO MITIGABLE ID:1999-4-2782, LOCALIDAD:04 SAN CRISTÓBAL, UPZ:32 SAN BLAS</t>
  </si>
  <si>
    <t>VICTOR HUGO MALPICA FUENTES</t>
  </si>
  <si>
    <t>AYUDA TEMPORAL A LAS FAMILIAS DE VARIAS LOCALIDADES, PARA RELOCALIZACIÓN DE HOGARES LOCALIZADOS EN ZONAS DE ALTO RIESGO NO MITIGABLE ID:2013-Q10-00649, LOCALIDAD:04 SAN CRISTÓBAL, UPZ:51 LOS LIBERTADORES, SECTOR:QUEBRADA VEREJONES</t>
  </si>
  <si>
    <t>MARIA ANDREA GARCIA RUIZ</t>
  </si>
  <si>
    <t>AYUDA TEMPORAL A LAS FAMILIAS DE VARIAS LOCALIDADES, PARA RELOCALIZACIÓN DE HOGARES LOCALIZADOS EN ZONAS DE ALTO RIESGO NO MITIGABLE ID:2016-08-14778, LOCALIDAD:08 KENNEDY, UPZ:82 PATIO BONITO, SECTOR:PALMITAS</t>
  </si>
  <si>
    <t>WILSON  MEDINA SANCHEZ</t>
  </si>
  <si>
    <t>AYUDA TEMPORAL A LAS FAMILIAS DE VARIAS LOCALIDADES, PARA RELOCALIZACIÓN DE HOGARES LOCALIZADOS EN ZONAS DE ALTO RIESGO NO MITIGABLE ID:2015-4-14739, LOCALIDAD:04 SAN CRISTÓBAL, UPZ:32 SAN BLAS</t>
  </si>
  <si>
    <t>JESICA ALEJANDRA CERON ESPINOSA</t>
  </si>
  <si>
    <t>BERTHA LILIANA VASQUEZ CASTRILLON</t>
  </si>
  <si>
    <t>VICTOR MANUEL TORRES AMAYA</t>
  </si>
  <si>
    <t>AYUDA TEMPORAL A LAS FAMILIAS DE VARIAS LOCALIDADES, PARA RELOCALIZACIÓN DE HOGARES LOCALIZADOS EN ZONAS DE ALTO RIESGO NO MITIGABLE ID:2011-19-12561, LOCALIDAD:19 CIUDAD BOLÍVAR, UPZ:69 ISMAEL PERDOMO, SECTOR:OLA INVERNAL 2010 FOPAE</t>
  </si>
  <si>
    <t>MONICA LILIANA RODRIGUEZ VELASQUEZ</t>
  </si>
  <si>
    <t>AYUDA TEMPORAL A LAS FAMILIAS DE VARIAS LOCALIDADES, PARA RELOCALIZACIÓN DE HOGARES LOCALIZADOS EN ZONAS DE ALTO RIESGO NO MITIGABLE ID:2015-OTR-01372, LOCALIDAD:11 SUBA, UPZ:71 TIBABUYES, SECTOR:GAVILANES</t>
  </si>
  <si>
    <t>FLOR MARINA SOSA</t>
  </si>
  <si>
    <t>AYUDA TEMPORAL A LAS FAMILIAS DE VARIAS LOCALIDADES, PARA RELOCALIZACIÓN DE HOGARES LOCALIZADOS EN ZONAS DE ALTO RIESGO NO MITIGABLE ID:2015-D227-00026, LOCALIDAD:04 SAN CRISTÓBAL, UPZ:51 LOS LIBERTADORES, SECTOR:SANTA TERESITA</t>
  </si>
  <si>
    <t>RUBIELA  SANCHEZ</t>
  </si>
  <si>
    <t>AYUDA TEMPORAL A LAS FAMILIAS DE VARIAS LOCALIDADES, PARA RELOCALIZACIÓN DE HOGARES LOCALIZADOS EN ZONAS DE ALTO RIESGO NO MITIGABLE ID:2011-4-12706, LOCALIDAD:04 SAN CRISTÓBAL, UPZ:32 SAN BLAS</t>
  </si>
  <si>
    <t>ANGIE LORENA CAGUA YATE</t>
  </si>
  <si>
    <t>AYUDA TEMPORAL A LAS FAMILIAS DE VARIAS LOCALIDADES, PARA RELOCALIZACIÓN DE HOGARES LOCALIZADOS EN ZONAS DE ALTO RIESGO NO MITIGABLE ID:2016-08-14774, LOCALIDAD:08 KENNEDY, UPZ:82 PATIO BONITO, SECTOR:PALMITAS</t>
  </si>
  <si>
    <t>CELMIRA  GUARIN</t>
  </si>
  <si>
    <t>AYUDA TEMPORAL A LAS FAMILIAS DE VARIAS LOCALIDADES, PARA RELOCALIZACIÓN DE HOGARES LOCALIZADOS EN ZONAS DE ALTO RIESGO NO MITIGABLE ID:2013000335, LOCALIDAD:19 CIUDAD BOLÍVAR, UPZ:67 LUCERO, SECTOR:PEÑA COLORADA</t>
  </si>
  <si>
    <t>DOLORES  MUNAR DE LOMBANA</t>
  </si>
  <si>
    <t>AYUDA TEMPORAL A LAS FAMILIAS DE VARIAS LOCALIDADES, PARA RELOCALIZACIÓN DE HOGARES LOCALIZADOS EN ZONAS DE ALTO RIESGO NO MITIGABLE ID:2006-1-9146, LOCALIDAD:01 USAQUÉN, UPZ:11 SAN CRISTÓBAL NORTE</t>
  </si>
  <si>
    <t>RAFAEL MAXIMILIANO GUEVARA SUAREZ</t>
  </si>
  <si>
    <t>AYUDA TEMPORAL A LAS FAMILIAS DE VARIAS LOCALIDADES, PARA RELOCALIZACIÓN DE HOGARES LOCALIZADOS EN ZONAS DE ALTO RIESGO NO MITIGABLE ID:2013000576, LOCALIDAD:04 SAN CRISTÓBAL, UPZ:51 LOS LIBERTADORES, SECTOR:QUEBRADA VEREJONES</t>
  </si>
  <si>
    <t>THUYLON  CHIRINOS PRIETO</t>
  </si>
  <si>
    <t>AYUDA TEMPORAL A LAS FAMILIAS DE VARIAS LOCALIDADES, PARA RELOCALIZACIÓN DE HOGARES LOCALIZADOS EN ZONAS DE ALTO RIESGO NO MITIGABLE ID:2010-4-11795, LOCALIDAD:04 SAN CRISTÓBAL, UPZ:34 20 DE JULIO, SECTOR:OLA INVERNAL 2010 FOPAE</t>
  </si>
  <si>
    <t>MABEL ALICIA ARANDIA PULIDO</t>
  </si>
  <si>
    <t>AYUDA TEMPORAL A LAS FAMILIAS DE VARIAS LOCALIDADES, PARA RELOCALIZACIÓN DE HOGARES LOCALIZADOS EN ZONAS DE ALTO RIESGO NO MITIGABLE ID:2014-OTR-01134, LOCALIDAD:11 SUBA, UPZ:71 TIBABUYES, SECTOR:GAVILANES</t>
  </si>
  <si>
    <t>FANNY MARCELA MORENO ACHURI</t>
  </si>
  <si>
    <t>AYUDA TEMPORAL A LAS FAMILIAS DE VARIAS LOCALIDADES, PARA RELOCALIZACIÓN DE HOGARES LOCALIZADOS EN ZONAS DE ALTO RIESGO NO MITIGABLE ID:2012-18-14326, LOCALIDAD:18 RAFAEL URIBE URIBE, UPZ:55 DIANA TURBAY</t>
  </si>
  <si>
    <t>NORALBA  OYOLA BOTACHE</t>
  </si>
  <si>
    <t>AYUDA TEMPORAL A LAS FAMILIAS DE VARIAS LOCALIDADES, PARA RELOCALIZACIÓN DE HOGARES LOCALIZADOS EN ZONAS DE ALTO RIESGO NO MITIGABLE ID:2013000169, LOCALIDAD:19 CIUDAD BOLÍVAR, UPZ:67 LUCERO, SECTOR:QUEBRADA TROMPETA</t>
  </si>
  <si>
    <t>MARIBEL  ACOSTA TRIGOS</t>
  </si>
  <si>
    <t>AYUDA TEMPORAL A LAS FAMILIAS DE VARIAS LOCALIDADES, PARA RELOCALIZACIÓN DE HOGARES LOCALIZADOS EN ZONAS DE ALTO RIESGO NO MITIGABLE ID:2012-19-14129, LOCALIDAD:19 CIUDAD BOLÍVAR, UPZ:68 EL TESORO, SECTOR:QUEBRADA TROMPETA</t>
  </si>
  <si>
    <t>RUBIELA  RUIZ DE MARQUEZ</t>
  </si>
  <si>
    <t>AYUDA TEMPORAL A LAS FAMILIAS DE VARIAS LOCALIDADES, PARA RELOCALIZACIÓN DE HOGARES LOCALIZADOS EN ZONAS DE ALTO RIESGO NO MITIGABLE ID:2007-19-9701, LOCALIDAD:19 CIUDAD BOLÍVAR, UPZ:69 ISMAEL PERDOMO, SECTOR:ZANJÓN MURALLA</t>
  </si>
  <si>
    <t>ALBA LILIA GARCIA CORTES</t>
  </si>
  <si>
    <t>AYUDA TEMPORAL A LAS FAMILIAS DE VARIAS LOCALIDADES, PARA RELOCALIZACIÓN DE HOGARES LOCALIZADOS EN ZONAS DE ALTO RIESGO NO MITIGABLE ID:2014-Q18-00938, LOCALIDAD:19 CIUDAD BOLÍVAR, UPZ:69 ISMAEL PERDOMO, SECTOR:ZANJÓN MURALLA</t>
  </si>
  <si>
    <t>YANELY  ISMARE PIRAZA</t>
  </si>
  <si>
    <t>AYUDA TEMPORAL A LAS FAMILIAS DE VARIAS LOCALIDADES, PARA RELOCALIZACIÓN DE HOGARES LOCALIZADOS EN ZONAS DE ALTO RIESGO NO MITIGABLE ID:2014-W166-012, LOCALIDAD:19 CIUDAD BOLÍVAR, UPZ:68 EL TESORO, SECTOR:WOUNAAN</t>
  </si>
  <si>
    <t>MAR NIDIA NARVAEZ MENESES</t>
  </si>
  <si>
    <t>AYUDA TEMPORAL A LAS FAMILIAS DE VARIAS LOCALIDADES, PARA RELOCALIZACIÓN DE HOGARES LOCALIZADOS EN ZONAS DE ALTO RIESGO NO MITIGABLE ID:2012-ALES-346, LOCALIDAD:19 CIUDAD BOLÍVAR, UPZ:69 ISMAEL PERDOMO, SECTOR:ALTOS DE LA ESTANCIA</t>
  </si>
  <si>
    <t>IRENE  YATE PAVA</t>
  </si>
  <si>
    <t>AYUDA TEMPORAL A LAS FAMILIAS DE VARIAS LOCALIDADES, PARA RELOCALIZACIÓN DE HOGARES LOCALIZADOS EN ZONAS DE ALTO RIESGO NO MITIGABLE ID:2016-08-14819, LOCALIDAD:08 KENNEDY, UPZ:82 PATIO BONITO, SECTOR:PALMITAS</t>
  </si>
  <si>
    <t>BLANCA ARAMINTA MARTINEZ LAGUNA</t>
  </si>
  <si>
    <t>AYUDA TEMPORAL A LAS FAMILIAS DE VARIAS LOCALIDADES, PARA RELOCALIZACIÓN DE HOGARES LOCALIZADOS EN ZONAS DE ALTO RIESGO NO MITIGABLE ID:2014-OTR-01141, LOCALIDAD:11 SUBA, UPZ:71 TIBABUYES, SECTOR:GAVILANES</t>
  </si>
  <si>
    <t>JULIO ERNESTO LAGOS MOJICA</t>
  </si>
  <si>
    <t>AYUDA TEMPORAL A LAS FAMILIAS DE VARIAS LOCALIDADES, PARA RELOCALIZACIÓN DE HOGARES LOCALIZADOS EN ZONAS DE ALTO RIESGO NO MITIGABLE ID:2012-ALES-15, LOCALIDAD:19 CIUDAD BOLÍVAR, UPZ:69 ISMAEL PERDOMO</t>
  </si>
  <si>
    <t>ALEYDA  POSADA BEDOYA</t>
  </si>
  <si>
    <t>AYUDA TEMPORAL A LAS FAMILIAS DE VARIAS LOCALIDADES, PARA RELOCALIZACIÓN DE HOGARES LOCALIZADOS EN ZONAS DE ALTO RIESGO NO MITIGABLE ID:2016-08-14893, LOCALIDAD:08 KENNEDY, UPZ:82 PATIO BONITO, SECTOR:PALMITAS</t>
  </si>
  <si>
    <t>ADRIANA PATRICIA QUIÑONES BUSTOS</t>
  </si>
  <si>
    <t>AYUDA TEMPORAL A LAS FAMILIAS DE VARIAS LOCALIDADES, PARA RELOCALIZACIÓN DE HOGARES LOCALIZADOS EN ZONAS DE ALTO RIESGO NO MITIGABLE ID:2013-Q04-00528, LOCALIDAD:19 CIUDAD BOLÍVAR, UPZ:67 LUCERO, SECTOR:PEÑA COLORADA</t>
  </si>
  <si>
    <t>LUZ MARINA CRUZ</t>
  </si>
  <si>
    <t>AYUDA TEMPORAL A LAS FAMILIAS DE VARIAS LOCALIDADES, PARA RELOCALIZACIÓN DE HOGARES LOCALIZADOS EN ZONAS DE ALTO RIESGO NO MITIGABLE ID:2012-19-14414, LOCALIDAD:19 CIUDAD BOLÍVAR, UPZ:68 EL TESORO, SECTOR:QUEBRADA TROMPETA</t>
  </si>
  <si>
    <t>YOLIBIA ANGELICA YAGUARA</t>
  </si>
  <si>
    <t>GUILLERMO  LOPEZ SORA</t>
  </si>
  <si>
    <t>GLORIA SOFIA ROSAS TORRES</t>
  </si>
  <si>
    <t>AYUDA TEMPORAL A LAS FAMILIAS DE VARIAS LOCALIDADES, PARA RELOCALIZACIÓN DE HOGARES LOCALIZADOS EN ZONAS DE ALTO RIESGO NO MITIGABLE ID:2011-19-13328, LOCALIDAD:19 CIUDAD BOLÍVAR, UPZ:68 EL TESORO</t>
  </si>
  <si>
    <t>CARLOS EVELIO TANGARIFE VILLA</t>
  </si>
  <si>
    <t>AYUDA TEMPORAL A LAS FAMILIAS DE VARIAS LOCALIDADES, PARA RELOCALIZACIÓN DE HOGARES LOCALIZADOS EN ZONAS DE ALTO RIESGO NO MITIGABLE ID:2011-4-12682, LOCALIDAD:04 SAN CRISTÓBAL, UPZ:32 SAN BLAS</t>
  </si>
  <si>
    <t>MARIA CRISTINA PRECIADO FUQUENE</t>
  </si>
  <si>
    <t>AYUDA TEMPORAL A LAS FAMILIAS DE VARIAS LOCALIDADES, PARA RELOCALIZACIÓN DE HOGARES LOCALIZADOS EN ZONAS DE ALTO RIESGO NO MITIGABLE ID:2014-P474-00744, LOCALIDAD:04 SAN CRISTÓBAL, UPZ:33 SOSIEGO, SECTOR:PROCESO LA MARIA</t>
  </si>
  <si>
    <t>AMADEO  ESPINOSA MONDRAGON</t>
  </si>
  <si>
    <t>AYUDA TEMPORAL A LAS FAMILIAS DE VARIAS LOCALIDADES, PARA RELOCALIZACIÓN DE HOGARES LOCALIZADOS EN ZONAS DE ALTO RIESGO NO MITIGABLE ID:2013000257, LOCALIDAD:19 CIUDAD BOLÍVAR, UPZ:67 LUCERO, SECTOR:PEÑA COLORADA</t>
  </si>
  <si>
    <t>JEIMY ANDREA RUBIO BERMUDEZ</t>
  </si>
  <si>
    <t>AYUDA TEMPORAL A LAS FAMILIAS DE VARIAS LOCALIDADES, PARA RELOCALIZACIÓN DE HOGARES LOCALIZADOS EN ZONAS DE ALTO RIESGO NO MITIGABLE ID:2012-19-14509, LOCALIDAD:19 CIUDAD BOLÍVAR, UPZ:68 EL TESORO, SECTOR:QUEBRADA EL INFIERNO</t>
  </si>
  <si>
    <t>MARLON DAMIAN VALENCIA PERTIAGA</t>
  </si>
  <si>
    <t>AYUDA TEMPORAL A LAS FAMILIAS DE VARIAS LOCALIDADES, PARA RELOCALIZACIÓN DE HOGARES LOCALIZADOS EN ZONAS DE ALTO RIESGO NO MITIGABLE ID:2015-W166-534, LOCALIDAD:04 SAN CRISTÓBAL, UPZ:34 20 DE JULIO, SECTOR:EPERARA</t>
  </si>
  <si>
    <t>NORBERTO  DURA ISMARE</t>
  </si>
  <si>
    <t>AYUDA TEMPORAL A LAS FAMILIAS DE VARIAS LOCALIDADES, PARA RELOCALIZACIÓN DE HOGARES LOCALIZADOS EN ZONAS DE ALTO RIESGO NO MITIGABLE ID:2014-W166-043, LOCALIDAD:19 CIUDAD BOLÍVAR, UPZ:67 LUCERO, SECTOR:WOUNAAN</t>
  </si>
  <si>
    <t>JOSE LERU DURA ISMARE</t>
  </si>
  <si>
    <t>AYUDA TEMPORAL A LAS FAMILIAS DE VARIAS LOCALIDADES, PARA RELOCALIZACIÓN DE HOGARES LOCALIZADOS EN ZONAS DE ALTO RIESGO NO MITIGABLE ID:2014-W166-073, LOCALIDAD:19 CIUDAD BOLÍVAR, UPZ:68 EL TESORO, SECTOR:WOUNAAN</t>
  </si>
  <si>
    <t>BLANCA LILIANA CAMARGO LOZANO</t>
  </si>
  <si>
    <t>AYUDA TEMPORAL A LAS FAMILIAS DE VARIAS LOCALIDADES, PARA RELOCALIZACIÓN DE HOGARES LOCALIZADOS EN ZONAS DE ALTO RIESGO NO MITIGABLE ID:2015-3-14762, LOCALIDAD:03 SANTA FE, UPZ:96 LOURDES</t>
  </si>
  <si>
    <t>LUZ ANGELA CASTRO REYES</t>
  </si>
  <si>
    <t>AYUDA TEMPORAL A LAS FAMILIAS DE VARIAS LOCALIDADES, PARA RELOCALIZACIÓN DE HOGARES LOCALIZADOS EN ZONAS DE ALTO RIESGO NO MITIGABLE ID:2012-19-13954, LOCALIDAD:19 CIUDAD BOLÍVAR, UPZ:68 EL TESORO</t>
  </si>
  <si>
    <t>MARIA YOLANDA NAJAR</t>
  </si>
  <si>
    <t>AYUDA TEMPORAL A LAS FAMILIAS DE VARIAS LOCALIDADES, PARA RELOCALIZACIÓN DE HOGARES LOCALIZADOS EN ZONAS DE ALTO RIESGO NO MITIGABLE ID:2006-3-9158, LOCALIDAD:03 SANTA FE, UPZ:92 LA MACARENA</t>
  </si>
  <si>
    <t>CARLOS JULIO CUCUNUBA PANQUEBA</t>
  </si>
  <si>
    <t>AYUDA TEMPORAL A LAS FAMILIAS DE VARIAS LOCALIDADES, PARA RELOCALIZACIÓN DE HOGARES LOCALIZADOS EN ZONAS DE ALTO RIESGO NO MITIGABLE ID:2015-D227-00044, LOCALIDAD:04 SAN CRISTÓBAL, UPZ:51 LOS LIBERTADORES, SECTOR:SANTA TERESITA</t>
  </si>
  <si>
    <t>LUZ MARINA QUIROGA</t>
  </si>
  <si>
    <t>AYUDA TEMPORAL A LAS FAMILIAS DE VARIAS LOCALIDADES, PARA RELOCALIZACIÓN DE HOGARES LOCALIZADOS EN ZONAS DE ALTO RIESGO NO MITIGABLE ID:2016-08-14881, LOCALIDAD:08 KENNEDY, UPZ:82 PATIO BONITO, SECTOR:PALMITAS</t>
  </si>
  <si>
    <t>MARIA ODILIA BARBOSA SABOGAL</t>
  </si>
  <si>
    <t>AYUDA TEMPORAL A LAS FAMILIAS DE VARIAS LOCALIDADES, PARA RELOCALIZACIÓN DE HOGARES LOCALIZADOS EN ZONAS DE ALTO RIESGO NO MITIGABLE ID:2013000130, LOCALIDAD:04 SAN CRISTÓBAL, UPZ:51 LOS LIBERTADORES, SECTOR:QUEBRADA VEREJONES</t>
  </si>
  <si>
    <t>MIRYAM  PIAMBA MAJIN</t>
  </si>
  <si>
    <t>AYUDA TEMPORAL A LAS FAMILIAS DE VARIAS LOCALIDADES, PARA RELOCALIZACIÓN DE HOGARES LOCALIZADOS EN ZONAS DE ALTO RIESGO NO MITIGABLE ID:2011-4-13294, LOCALIDAD:04 SAN CRISTÓBAL, UPZ:51 LOS LIBERTADORES, SECTOR:QUEBRADA VEREJONES</t>
  </si>
  <si>
    <t>JORGE ANDRES MARTINEZ</t>
  </si>
  <si>
    <t>AYUDA TEMPORAL A LAS FAMILIAS DE VARIAS LOCALIDADES, PARA RELOCALIZACIÓN DE HOGARES LOCALIZADOS EN ZONAS DE ALTO RIESGO NO MITIGABLE ID:2017-08-14926, LOCALIDAD:08 KENNEDY, UPZ:82 PATIO BONITO, SECTOR:PALMITAS</t>
  </si>
  <si>
    <t>LUZ STELLA MORA CABALLERO</t>
  </si>
  <si>
    <t>AYUDA TEMPORAL A LAS FAMILIAS DE VARIAS LOCALIDADES, PARA RELOCALIZACIÓN DE HOGARES LOCALIZADOS EN ZONAS DE ALTO RIESGO NO MITIGABLE ID:2013000251, LOCALIDAD:19 CIUDAD BOLÍVAR, UPZ:67 LUCERO, SECTOR:PEÑA COLORADA</t>
  </si>
  <si>
    <t>LUIS ENRIQUE CARDOZO ACOSTA</t>
  </si>
  <si>
    <t>AYUDA TEMPORAL A LAS FAMILIAS DE VARIAS LOCALIDADES, PARA RELOCALIZACIÓN DE HOGARES LOCALIZADOS EN ZONAS DE ALTO RIESGO NO MITIGABLE ID:2012-4-14267, LOCALIDAD:04 SAN CRISTÓBAL, UPZ:32 SAN BLAS</t>
  </si>
  <si>
    <t>ALBENIS  TORRES</t>
  </si>
  <si>
    <t>AYUDA TEMPORAL A LAS FAMILIAS DE VARIAS LOCALIDADES, PARA RELOCALIZACIÓN DE HOGARES LOCALIZADOS EN ZONAS DE ALTO RIESGO NO MITIGABLE ID:2013-Q10-00213, LOCALIDAD:04 SAN CRISTÓBAL, UPZ:51 LOS LIBERTADORES, SECTOR:QUEBRADA VEREJONES</t>
  </si>
  <si>
    <t>ALCIRA  VELASQUEZ CHIQUIZA</t>
  </si>
  <si>
    <t>AYUDA TEMPORAL A LAS FAMILIAS DE VARIAS LOCALIDADES, PARA RELOCALIZACIÓN DE HOGARES LOCALIZADOS EN ZONAS DE ALTO RIESGO NO MITIGABLE ID:2011-19-12536, LOCALIDAD:19 CIUDAD BOLÍVAR, UPZ:69 ISMAEL PERDOMO, SECTOR:OLA INVERNAL 2010 FOPAE</t>
  </si>
  <si>
    <t>LUZ ESPERANZA AGUILAR CUTIVA</t>
  </si>
  <si>
    <t>AYUDA TEMPORAL A LAS FAMILIAS DE VARIAS LOCALIDADES, PARA RELOCALIZACIÓN DE HOGARES LOCALIZADOS EN ZONAS DE ALTO RIESGO NO MITIGABLE ID:2014-Q03-00992, LOCALIDAD:19 CIUDAD BOLÍVAR, UPZ:66 SAN FRANCISCO, SECTOR:LIMAS</t>
  </si>
  <si>
    <t>YOLANDA  RINCON RODRIGUEZ</t>
  </si>
  <si>
    <t>AYUDA TEMPORAL A LAS FAMILIAS DE VARIAS LOCALIDADES, PARA RELOCALIZACIÓN DE HOGARES LOCALIZADOS EN ZONAS DE ALTO RIESGO NO MITIGABLE ID:2006-19-8121, LOCALIDAD:19 CIUDAD BOLÍVAR, UPZ:66 SAN FRANCISCO</t>
  </si>
  <si>
    <t>BRUCELEE  MOÑA MEPAQUITO</t>
  </si>
  <si>
    <t>AYUDA TEMPORAL A LAS FAMILIAS DE VARIAS LOCALIDADES, PARA RELOCALIZACIÓN DE HOGARES LOCALIZADOS EN ZONAS DE ALTO RIESGO NO MITIGABLE ID:2015-W166-522, LOCALIDAD:19 CIUDAD BOLÍVAR, UPZ:67 LUCERO, SECTOR:WOUNAAN</t>
  </si>
  <si>
    <t>LUIS ORLANDO AGUILLON CASTAÑEDA</t>
  </si>
  <si>
    <t>AYUDA TEMPORAL A LAS FAMILIAS DE VARIAS LOCALIDADES, PARA RELOCALIZACIÓN DE HOGARES LOCALIZADOS EN ZONAS DE ALTO RIESGO NO MITIGABLE ID:2014-19-14698, LOCALIDAD:19 CIUDAD BOLÍVAR, UPZ:67 LUCERO</t>
  </si>
  <si>
    <t>MARIA HIDALIA DURANGO</t>
  </si>
  <si>
    <t>AYUDA TEMPORAL A LAS FAMILIAS DE VARIAS LOCALIDADES, PARA RELOCALIZACIÓN DE HOGARES LOCALIZADOS EN ZONAS DE ALTO RIESGO NO MITIGABLE ID:2011-5-13011, LOCALIDAD:05 USME, UPZ:56 DANUBIO</t>
  </si>
  <si>
    <t>NELSON  DELGADO RAMIREZ</t>
  </si>
  <si>
    <t>AYUDA TEMPORAL A LAS FAMILIAS DE VARIAS LOCALIDADES, PARA RELOCALIZACIÓN DE HOGARES LOCALIZADOS EN ZONAS DE ALTO RIESGO NO MITIGABLE ID:2014-Q09-01185, LOCALIDAD:19 CIUDAD BOLÍVAR, UPZ:67 LUCERO, SECTOR:QUEBRADA TROMPETA</t>
  </si>
  <si>
    <t>ALEXANDRA NATALI SANCHEZ RODRIGUEZ</t>
  </si>
  <si>
    <t>AYUDA TEMPORAL A LAS FAMILIAS DE VARIAS LOCALIDADES, PARA RELOCALIZACIÓN DE HOGARES LOCALIZADOS EN ZONAS DE ALTO RIESGO NO MITIGABLE ID:2015-ALES-534, LOCALIDAD:19 CIUDAD BOLÍVAR, UPZ:69 ISMAEL PERDOMO, SECTOR:ALTOS DE LA ESTANCIA</t>
  </si>
  <si>
    <t>YENI ESPERANZA ROJAS MARTINEZ</t>
  </si>
  <si>
    <t>AYUDA TEMPORAL A LAS FAMILIAS DE VARIAS LOCALIDADES, PARA RELOCALIZACIÓN DE HOGARES LOCALIZADOS EN ZONAS DE ALTO RIESGO NO MITIGABLE ID:2015-19-14746, LOCALIDAD:19 CIUDAD BOLÍVAR, UPZ:68 EL TESORO</t>
  </si>
  <si>
    <t>ROMULO JESUS YATE VEGA</t>
  </si>
  <si>
    <t>AYUDA TEMPORAL A LAS FAMILIAS DE VARIAS LOCALIDADES, PARA RELOCALIZACIÓN DE HOGARES LOCALIZADOS EN ZONAS DE ALTO RIESGO NO MITIGABLE ID:2012-ALES-377, LOCALIDAD:19 CIUDAD BOLÍVAR, UPZ:69 ISMAEL PERDOMO, SECTOR:ALTOS DE LA ESTANCIA</t>
  </si>
  <si>
    <t>ADRIANA  SIERRA</t>
  </si>
  <si>
    <t>AYUDA TEMPORAL A LAS FAMILIAS DE VARIAS LOCALIDADES, PARA RELOCALIZACIÓN DE HOGARES LOCALIZADOS EN ZONAS DE ALTO RIESGO NO MITIGABLE ID:2014-OTR-00952, LOCALIDAD:19 CIUDAD BOLÍVAR, UPZ:67 LUCERO, SECTOR:TABOR ALTALOMA</t>
  </si>
  <si>
    <t>JHON EDUARDO CABALLERO URRIAGO</t>
  </si>
  <si>
    <t>AYUDA TEMPORAL A LAS FAMILIAS DE VARIAS LOCALIDADES, PARA RELOCALIZACIÓN DE HOGARES LOCALIZADOS EN ZONAS DE ALTO RIESGO NO MITIGABLE ID:2014-Q03-01081, LOCALIDAD:19 CIUDAD BOLÍVAR, UPZ:66 SAN FRANCISCO, SECTOR:LIMAS</t>
  </si>
  <si>
    <t>ELIDA  MOÑA ISMARE</t>
  </si>
  <si>
    <t>AYUDA TEMPORAL A LAS FAMILIAS DE VARIAS LOCALIDADES, PARA RELOCALIZACIÓN DE HOGARES LOCALIZADOS EN ZONAS DE ALTO RIESGO NO MITIGABLE ID:2015-W166-525, LOCALIDAD:05 USME, UPZ:59 ALFONSO LÓPEZ, SECTOR:WOUNAAN</t>
  </si>
  <si>
    <t>JOEL ANTONIO VARELA LUGO</t>
  </si>
  <si>
    <t>AYUDA TEMPORAL A LAS FAMILIAS DE VARIAS LOCALIDADES, PARA RELOCALIZACIÓN DE HOGARES LOCALIZADOS EN ZONAS DE ALTO RIESGO NO MITIGABLE ID:2012-T314-16, LOCALIDAD:04 SAN CRISTÓBAL, UPZ:50 LA GLORIA</t>
  </si>
  <si>
    <t>MARIA CRISTINA GALINDO MEDINA</t>
  </si>
  <si>
    <t>AYUDA TEMPORAL A LAS FAMILIAS DE VARIAS LOCALIDADES, PARA RELOCALIZACIÓN DE HOGARES LOCALIZADOS EN ZONAS DE ALTO RIESGO NO MITIGABLE ID:2011-4-12676, LOCALIDAD:04 SAN CRISTÓBAL, UPZ:32 SAN BLAS</t>
  </si>
  <si>
    <t>JAQUELINE  LOPEZ PEREZ</t>
  </si>
  <si>
    <t>AYUDA TEMPORAL A LAS FAMILIAS DE VARIAS LOCALIDADES, PARA RELOCALIZACIÓN DE HOGARES LOCALIZADOS EN ZONAS DE ALTO RIESGO NO MITIGABLE ID:2012-T314-10, LOCALIDAD:04 SAN CRISTÓBAL, UPZ:50 LA GLORIA</t>
  </si>
  <si>
    <t>SILVIA ESPERANZA ALDANA PULIDO</t>
  </si>
  <si>
    <t>AYUDA TEMPORAL A LAS FAMILIAS DE VARIAS LOCALIDADES, PARA RELOCALIZACIÓN DE HOGARES LOCALIZADOS EN ZONAS DE ALTO RIESGO NO MITIGABLE ID:2012-T314-12, LOCALIDAD:04 SAN CRISTÓBAL, UPZ:50 LA GLORIA</t>
  </si>
  <si>
    <t>JOSE VICENTE RODRIGUEZ PARRA</t>
  </si>
  <si>
    <t>AYUDA TEMPORAL A LAS FAMILIAS DE VARIAS LOCALIDADES, PARA RELOCALIZACIÓN DE HOGARES LOCALIZADOS EN ZONAS DE ALTO RIESGO NO MITIGABLE ID:2017-04-14932, LOCALIDAD:04 SAN CRISTÓBAL, UPZ:32 SAN BLAS, SECTOR:TRIANGULO ALTO</t>
  </si>
  <si>
    <t>BEATRIZ  MORALES RUIZ</t>
  </si>
  <si>
    <t>AYUDA TEMPORAL A LAS FAMILIAS DE VARIAS LOCALIDADES, PARA RELOCALIZACIÓN DE HOGARES LOCALIZADOS EN ZONAS DE ALTO RIESGO NO MITIGABLE ID:2012-T314-13, LOCALIDAD:04 SAN CRISTÓBAL, UPZ:50 LA GLORIA</t>
  </si>
  <si>
    <t>ELIANA PATRICIA MORENO ARDILA</t>
  </si>
  <si>
    <t>AYUDA TEMPORAL A LAS FAMILIAS DE VARIAS LOCALIDADES, PARA RELOCALIZACIÓN DE HOGARES LOCALIZADOS EN ZONAS DE ALTO RIESGO NO MITIGABLE ID:2013-Q10-00650, LOCALIDAD:04 SAN CRISTÓBAL, UPZ:51 LOS LIBERTADORES, SECTOR:QUEBRADA VEREJONES</t>
  </si>
  <si>
    <t>LUIS HERNANDO VENTURA VIRGUEZ</t>
  </si>
  <si>
    <t>AYUDA TEMPORAL A LAS FAMILIAS DE VARIAS LOCALIDADES, PARA RELOCALIZACIÓN DE HOGARES LOCALIZADOS EN ZONAS DE ALTO RIESGO NO MITIGABLE ID:2015-ALES-533, LOCALIDAD:19 CIUDAD BOLÍVAR, UPZ:69 ISMAEL PERDOMO, SECTOR:ALTOS DE LA ESTANCIA</t>
  </si>
  <si>
    <t>SOLEDAD  PINO PEREZ</t>
  </si>
  <si>
    <t>AYUDA TEMPORAL A LAS FAMILIAS DE VARIAS LOCALIDADES, PARA RELOCALIZACIÓN DE HOGARES LOCALIZADOS EN ZONAS DE ALTO RIESGO NO MITIGABLE ID:2012-T314-15, LOCALIDAD:04 SAN CRISTÓBAL, UPZ:50 LA GLORIA</t>
  </si>
  <si>
    <t>MARTHA LILIANA PINO PEREZ</t>
  </si>
  <si>
    <t>AYUDA TEMPORAL A LAS FAMILIAS DE VARIAS LOCALIDADES, PARA RELOCALIZACIÓN DE HOGARES LOCALIZADOS EN ZONAS DE ALTO RIESGO NO MITIGABLE ID:2012-T314-14, LOCALIDAD:04 SAN CRISTÓBAL, UPZ:50 LA GLORIA</t>
  </si>
  <si>
    <t>JACOBA  MORENO GUERRERO</t>
  </si>
  <si>
    <t>AYUDA TEMPORAL A LAS FAMILIAS DE VARIAS LOCALIDADES, PARA RELOCALIZACIÓN DE HOGARES LOCALIZADOS EN ZONAS DE ALTO RIESGO NO MITIGABLE ID:2014-OTR-00893, LOCALIDAD:03 SANTA FE, UPZ:96 LOURDES, SECTOR:CASA 3</t>
  </si>
  <si>
    <t>MARLEN  BELTRAN CASTELLANOS</t>
  </si>
  <si>
    <t>AYUDA TEMPORAL A LAS FAMILIAS DE VARIAS LOCALIDADES, PARA RELOCALIZACIÓN DE HOGARES LOCALIZADOS EN ZONAS DE ALTO RIESGO NO MITIGABLE ID:2011-4-12671, LOCALIDAD:04 SAN CRISTÓBAL, UPZ:32 SAN BLAS</t>
  </si>
  <si>
    <t>MARIA DEL PILAR PINO PEREZ</t>
  </si>
  <si>
    <t>AYUDA TEMPORAL A LAS FAMILIAS DE VARIAS LOCALIDADES, PARA RELOCALIZACIÓN DE HOGARES LOCALIZADOS EN ZONAS DE ALTO RIESGO NO MITIGABLE ID:2012-T314-06, LOCALIDAD:04 SAN CRISTÓBAL, UPZ:50 LA GLORIA</t>
  </si>
  <si>
    <t>ROSARIO  PINO PEREZ</t>
  </si>
  <si>
    <t>AYUDA TEMPORAL A LAS FAMILIAS DE VARIAS LOCALIDADES, PARA RELOCALIZACIÓN DE HOGARES LOCALIZADOS EN ZONAS DE ALTO RIESGO NO MITIGABLE ID:2012-T314-03, LOCALIDAD:04 SAN CRISTÓBAL, UPZ:50 LA GLORIA</t>
  </si>
  <si>
    <t>AHIDA MARIBEL MARROQUIN GUEVARA</t>
  </si>
  <si>
    <t>AYUDA TEMPORAL A LAS FAMILIAS DE VARIAS LOCALIDADES, PARA RELOCALIZACIÓN DE HOGARES LOCALIZADOS EN ZONAS DE ALTO RIESGO NO MITIGABLE ID:2014-Q03-01085, LOCALIDAD:19 CIUDAD BOLÍVAR, UPZ:66 SAN FRANCISCO, SECTOR:LIMAS</t>
  </si>
  <si>
    <t>MARIA DOLORES AREVALO</t>
  </si>
  <si>
    <t>AYUDA TEMPORAL A LAS FAMILIAS DE VARIAS LOCALIDADES, PARA RELOCALIZACIÓN DE HOGARES LOCALIZADOS EN ZONAS DE ALTO RIESGO NO MITIGABLE ID:2010-4-12312, LOCALIDAD:04 SAN CRISTÓBAL, UPZ:32 SAN BLAS, SECTOR:OLA INVERNAL 2010 FOPAE</t>
  </si>
  <si>
    <t>MARLENY  GARCIA VILLEGAS</t>
  </si>
  <si>
    <t>AYUDA TEMPORAL A LAS FAMILIAS DE VARIAS LOCALIDADES, PARA RELOCALIZACIÓN DE HOGARES LOCALIZADOS EN ZONAS DE ALTO RIESGO NO MITIGABLE ID:2012-ALES-396, LOCALIDAD:19 CIUDAD BOLÍVAR, UPZ:69 ISMAEL PERDOMO, SECTOR:ALTOS DE LA ESTANCIA</t>
  </si>
  <si>
    <t>MARIA ELVIA CHIVATA IBAGUE</t>
  </si>
  <si>
    <t>AYUDA TEMPORAL A LAS FAMILIAS DE VARIAS LOCALIDADES, PARA RELOCALIZACIÓN DE HOGARES LOCALIZADOS EN ZONAS DE ALTO RIESGO NO MITIGABLE ID:2014-OTR-01048, LOCALIDAD:19 CIUDAD BOLÍVAR, UPZ:67 LUCERO, SECTOR:TABOR ALTALOMA</t>
  </si>
  <si>
    <t>DENIS ALEXANDER BAÑOL ARIAS</t>
  </si>
  <si>
    <t>AYUDA TEMPORAL A LAS FAMILIAS DE VARIAS LOCALIDADES, PARA RELOCALIZACIÓN DE HOGARES LOCALIZADOS EN ZONAS DE ALTO RIESGO NO MITIGABLE ID:2016-08-14838, LOCALIDAD:08 KENNEDY, UPZ:82 PATIO BONITO, SECTOR:PALMITAS</t>
  </si>
  <si>
    <t>MARIA GRACIELA ALONSO PIÑEROS</t>
  </si>
  <si>
    <t>AYUDA TEMPORAL A LAS FAMILIAS DE VARIAS LOCALIDADES, PARA RELOCALIZACIÓN DE HOGARES LOCALIZADOS EN ZONAS DE ALTO RIESGO NO MITIGABLE ID:2013-Q04-00413, LOCALIDAD:19 CIUDAD BOLÍVAR, UPZ:67 LUCERO, SECTOR:PEÑA COLORADA</t>
  </si>
  <si>
    <t>MARIA EMILIA CELY SANCHEZ</t>
  </si>
  <si>
    <t>AYUDA TEMPORAL A LAS FAMILIAS DE VARIAS LOCALIDADES, PARA RELOCALIZACIÓN DE HOGARES LOCALIZADOS EN ZONAS DE ALTO RIESGO NO MITIGABLE ID:2011-4-12634, LOCALIDAD:04 SAN CRISTÓBAL, UPZ:32 SAN BLAS</t>
  </si>
  <si>
    <t>GLORIA INES BEDOYA CORREA</t>
  </si>
  <si>
    <t>AYUDA TEMPORAL A LAS FAMILIAS DE VARIAS LOCALIDADES, PARA RELOCALIZACIÓN DE HOGARES LOCALIZADOS EN ZONAS DE ALTO RIESGO NO MITIGABLE ID:2016-08-14798, LOCALIDAD:08 KENNEDY, UPZ:82 PATIO BONITO, SECTOR:PALMITAS</t>
  </si>
  <si>
    <t>NANCY BRIYITH TORRES ALFONSO</t>
  </si>
  <si>
    <t>AYUDA TEMPORAL A LAS FAMILIAS DE VARIAS LOCALIDADES, PARA RELOCALIZACIÓN DE HOGARES LOCALIZADOS EN ZONAS DE ALTO RIESGO NO MITIGABLE ID:2007-18-9400, LOCALIDAD:18 RAFAEL URIBE URIBE, UPZ:55 DIANA TURBAY</t>
  </si>
  <si>
    <t>MARTHA LUCIA AREVALO SALINAS</t>
  </si>
  <si>
    <t>AYUDA TEMPORAL A LAS FAMILIAS DE VARIAS LOCALIDADES, PARA RELOCALIZACIÓN DE HOGARES LOCALIZADOS EN ZONAS DE ALTO RIESGO NO MITIGABLE ID:2012-4-14199, LOCALIDAD:04 SAN CRISTÓBAL, UPZ:32 SAN BLAS</t>
  </si>
  <si>
    <t>GLORIA LISBRTH OCAMPO ESPINOSA</t>
  </si>
  <si>
    <t>AYUDA TEMPORAL A LAS FAMILIAS DE VARIAS LOCALIDADES, PARA RELOCALIZACIÓN DE HOGARES LOCALIZADOS EN ZONAS DE ALTO RIESGO NO MITIGABLE ID:2014-Q01-01032, LOCALIDAD:05 USME, UPZ:56 DANUBIO, SECTOR:HOYA DEL RAMO</t>
  </si>
  <si>
    <t>DORIS  DIAZ CASTILLO</t>
  </si>
  <si>
    <t>AYUDA TEMPORAL A LAS FAMILIAS DE VARIAS LOCALIDADES, PARA RELOCALIZACIÓN DE HOGARES LOCALIZADOS EN ZONAS DE ALTO RIESGO NO MITIGABLE ID:2011-4-12721, LOCALIDAD:04 SAN CRISTÓBAL, UPZ:32 SAN BLAS</t>
  </si>
  <si>
    <t>JOSE ALBEIRO CASTAÑO RIVERA</t>
  </si>
  <si>
    <t>AYUDA TEMPORAL A LAS FAMILIAS DE VARIAS LOCALIDADES, PARA RELOCALIZACIÓN DE HOGARES LOCALIZADOS EN ZONAS DE ALTO RIESGO NO MITIGABLE ID:2011-5-13024, LOCALIDAD:05 USME, UPZ:56 DANUBIO</t>
  </si>
  <si>
    <t>MARIA CARMEN ROSA PAEZ</t>
  </si>
  <si>
    <t>AYUDA TEMPORAL A LAS FAMILIAS DE VARIAS LOCALIDADES, PARA RELOCALIZACIÓN DE HOGARES LOCALIZADOS EN ZONAS DE ALTO RIESGO NO MITIGABLE ID:2013-Q10-00247, LOCALIDAD:04 SAN CRISTÓBAL, UPZ:51 LOS LIBERTADORES, SECTOR:QUEBRADA VEREJONES</t>
  </si>
  <si>
    <t>MABIL  BOBADILLA</t>
  </si>
  <si>
    <t>AYUDA TEMPORAL A LAS FAMILIAS DE VARIAS LOCALIDADES, PARA RELOCALIZACIÓN DE HOGARES LOCALIZADOS EN ZONAS DE ALTO RIESGO NO MITIGABLE ID:2014-OTR-00873, LOCALIDAD:03 SANTA FE, UPZ:96 LOURDES, SECTOR:CASA 1</t>
  </si>
  <si>
    <t>LUIS CUSTODIO MARQUEZ SUEROKE</t>
  </si>
  <si>
    <t>AYUDA TEMPORAL A LAS FAMILIAS DE VARIAS LOCALIDADES, PARA RELOCALIZACIÓN DE HOGARES LOCALIZADOS EN ZONAS DE ALTO RIESGO NO MITIGABLE ID:2015-W166-507, LOCALIDAD:03 SANTA FE, UPZ:92 LA MACARENA, SECTOR:UITOTO</t>
  </si>
  <si>
    <t>HENRY STEVEN AGUILERA BENITEZ</t>
  </si>
  <si>
    <t>AYUDA TEMPORAL A LAS FAMILIAS DE VARIAS LOCALIDADES, PARA RELOCALIZACIÓN DE HOGARES LOCALIZADOS EN ZONAS DE ALTO RIESGO NO MITIGABLE ID:2015-Q03-01474, LOCALIDAD:19 CIUDAD BOLÍVAR, UPZ:66 SAN FRANCISCO, SECTOR:LIMAS</t>
  </si>
  <si>
    <t>EFRAIN  TORRES</t>
  </si>
  <si>
    <t>AYUDA TEMPORAL A LAS FAMILIAS DE VARIAS LOCALIDADES, PARA RELOCALIZACIÓN DE HOGARES LOCALIZADOS EN ZONAS DE ALTO RIESGO NO MITIGABLE ID:2012-19-14090, LOCALIDAD:19 CIUDAD BOLÍVAR, UPZ:68 EL TESORO, SECTOR:QUEBRADA TROMPETA</t>
  </si>
  <si>
    <t>DIANA MARIA LOPEZ GOMEZ</t>
  </si>
  <si>
    <t>AYUDA TEMPORAL A LAS FAMILIAS DE VARIAS LOCALIDADES, PARA RELOCALIZACIÓN DE HOGARES LOCALIZADOS EN ZONAS DE ALTO RIESGO NO MITIGABLE ID:2015-D227-00006, LOCALIDAD:04 SAN CRISTÓBAL, UPZ:51 LOS LIBERTADORES, SECTOR:SANTA TERESITA</t>
  </si>
  <si>
    <t>YUDY ZULEYDI TORRES MUÑOZ</t>
  </si>
  <si>
    <t>AYUDA TEMPORAL A LAS FAMILIAS DE VARIAS LOCALIDADES, PARA RELOCALIZACIÓN DE HOGARES LOCALIZADOS EN ZONAS DE ALTO RIESGO NO MITIGABLE ID:2015-OTR-01373, LOCALIDAD:11 SUBA, UPZ:71 TIBABUYES, SECTOR:GAVILANES</t>
  </si>
  <si>
    <t>CLAUDIA CASTRO PENAGOS</t>
  </si>
  <si>
    <t>AYUDA TEMPORAL A LAS FAMILIAS DE VARIAS LOCALIDADES, PARA RELOCALIZACIÓN DE HOGARES LOCALIZADOS EN ZONAS DE ALTO RIESGO NO MITIGABLE ID:1999-18-2316, LOCALIDAD:18 RAFAEL URIBE URIBE, UPZ:53 MARCO FIDEL SUÁREZ</t>
  </si>
  <si>
    <t>KIRFAFA  CARPIO MEMBACHE</t>
  </si>
  <si>
    <t>AYUDA TEMPORAL A LAS FAMILIAS DE VARIAS LOCALIDADES, PARA RELOCALIZACIÓN DE HOGARES LOCALIZADOS EN ZONAS DE ALTO RIESGO NO MITIGABLE ID:2014-W166-075, LOCALIDAD:19 CIUDAD BOLÍVAR, UPZ:68 EL TESORO, SECTOR:WOUNAAN</t>
  </si>
  <si>
    <t>GERTRUDIS  MORALES TOMBE</t>
  </si>
  <si>
    <t>AYUDA TEMPORAL A LAS FAMILIAS DE VARIAS LOCALIDADES, PARA RELOCALIZACIÓN DE HOGARES LOCALIZADOS EN ZONAS DE ALTO RIESGO NO MITIGABLE ID:2013-Q09-00429, LOCALIDAD:19 CIUDAD BOLÍVAR, UPZ:67 LUCERO, SECTOR:QUEBRADA TROMPETA</t>
  </si>
  <si>
    <t>SANDRA SUGEY BELTRAN</t>
  </si>
  <si>
    <t>AYUDA TEMPORAL A LAS FAMILIAS DE VARIAS LOCALIDADES, PARA RELOCALIZACIÓN DE HOGARES LOCALIZADOS EN ZONAS DE ALTO RIESGO NO MITIGABLE ID:2011-4-12653, LOCALIDAD:04 SAN CRISTÓBAL, UPZ:32 SAN BLAS</t>
  </si>
  <si>
    <t>ANA ISABEL TORRES LOPEZ</t>
  </si>
  <si>
    <t>AYUDA TEMPORAL A LAS FAMILIAS DE VARIAS LOCALIDADES, PARA RELOCALIZACIÓN DE HOGARES LOCALIZADOS EN ZONAS DE ALTO RIESGO NO MITIGABLE ID:2013-Q10-00501, LOCALIDAD:04 SAN CRISTÓBAL, UPZ:51 LOS LIBERTADORES, SECTOR:QUEBRADA VEREJONES</t>
  </si>
  <si>
    <t>AYUDA TEMPORAL A LAS FAMILIAS DE VARIAS LOCALIDADES, PARA RELOCALIZACIÓN DE HOGARES LOCALIZADOS EN ZONAS DE ALTO RIESGO NO MITIGABLE ID:2015-W166-436, LOCALIDAD:19 CIUDAD BOLÍVAR, UPZ:68 EL TESORO, SECTOR:WOUNAAN</t>
  </si>
  <si>
    <t>JOSE MILLER NARANJO MANJARRES</t>
  </si>
  <si>
    <t>AYUDA TEMPORAL A LAS FAMILIAS DE VARIAS LOCALIDADES, PARA RELOCALIZACIÓN DE HOGARES LOCALIZADOS EN ZONAS DE ALTO RIESGO NO MITIGABLE ID:2011-19-12566, LOCALIDAD:19 CIUDAD BOLÍVAR, UPZ:69 ISMAEL PERDOMO, SECTOR:OLA INVERNAL 2010 FOPAE</t>
  </si>
  <si>
    <t>HECTOR DANILO FORERO PALACIO</t>
  </si>
  <si>
    <t>AYUDA TEMPORAL A LAS FAMILIAS DE VARIAS LOCALIDADES, PARA RELOCALIZACIÓN DE HOGARES LOCALIZADOS EN ZONAS DE ALTO RIESGO NO MITIGABLE ID:2015-D227-00046, LOCALIDAD:04 SAN CRISTÓBAL, UPZ:51 LOS LIBERTADORES, SECTOR:SANTA TERESITA</t>
  </si>
  <si>
    <t>BEYER ERIBERTO ARENAS SALGADO</t>
  </si>
  <si>
    <t>AYUDA TEMPORAL A LAS FAMILIAS DE VARIAS LOCALIDADES, PARA RELOCALIZACIÓN DE HOGARES LOCALIZADOS EN ZONAS DE ALTO RIESGO NO MITIGABLE ID:2013-Q09-00157, LOCALIDAD:19 CIUDAD BOLÍVAR, UPZ:67 LUCERO, SECTOR:QUEBRADA TROMPETA</t>
  </si>
  <si>
    <t>MARIA ELISA SAMACA TOCARRUNCHO</t>
  </si>
  <si>
    <t>AYUDA TEMPORAL A LAS FAMILIAS DE VARIAS LOCALIDADES, PARA RELOCALIZACIÓN DE HOGARES LOCALIZADOS EN ZONAS DE ALTO RIESGO NO MITIGABLE ID:2006-3-8885, LOCALIDAD:03 SANTA FE, UPZ:96 LOURDES</t>
  </si>
  <si>
    <t>CARLOS ANDRES CRUZ RODRIGUEZ</t>
  </si>
  <si>
    <t>AYUDA TEMPORAL A LAS FAMILIAS DE VARIAS LOCALIDADES, PARA RELOCALIZACIÓN DE HOGARES LOCALIZADOS EN ZONAS DE ALTO RIESGO NO MITIGABLE ID:2015-D227-00037, LOCALIDAD:04 SAN CRISTÓBAL, UPZ:51 LOS LIBERTADORES, SECTOR:SANTA TERESITA</t>
  </si>
  <si>
    <t>YONY JAVIER CARO LEMUS</t>
  </si>
  <si>
    <t>AYUDA TEMPORAL A LAS FAMILIAS DE VARIAS LOCALIDADES, PARA RELOCALIZACIÓN DE HOGARES LOCALIZADOS EN ZONAS DE ALTO RIESGO NO MITIGABLE ID:2011-4-13533, LOCALIDAD:04 SAN CRISTÓBAL, UPZ:50 LA GLORIA</t>
  </si>
  <si>
    <t>EMILCEN  LLANTEN GUERRERO</t>
  </si>
  <si>
    <t>AYUDA TEMPORAL A LAS FAMILIAS DE VARIAS LOCALIDADES, PARA RELOCALIZACIÓN DE HOGARES LOCALIZADOS EN ZONAS DE ALTO RIESGO NO MITIGABLE ID:2012-ALES-468, LOCALIDAD:19 CIUDAD BOLÍVAR, UPZ:69 ISMAEL PERDOMO, SECTOR:ALTOS DE LA ESTANCIA</t>
  </si>
  <si>
    <t>MARIA LUCRECIA CORTES JOTA</t>
  </si>
  <si>
    <t>AYUDA TEMPORAL A LAS FAMILIAS DE VARIAS LOCALIDADES, PARA RELOCALIZACIÓN DE HOGARES LOCALIZADOS EN ZONAS DE ALTO RIESGO NO MITIGABLE ID:2012-19-13826, LOCALIDAD:19 CIUDAD BOLÍVAR, UPZ:67 LUCERO</t>
  </si>
  <si>
    <t>MARGI  CUEVAS CALDERON</t>
  </si>
  <si>
    <t>AYUDA TEMPORAL A LAS FAMILIAS DE VARIAS LOCALIDADES, PARA RELOCALIZACIÓN DE HOGARES LOCALIZADOS EN ZONAS DE ALTO RIESGO NO MITIGABLE ID:2016-08-14831, LOCALIDAD:08 KENNEDY, UPZ:82 PATIO BONITO, SECTOR:PALMITAS</t>
  </si>
  <si>
    <t>LIBIA AZUCENA FRANCO ALGECIRA</t>
  </si>
  <si>
    <t>AYUDA TEMPORAL A LAS FAMILIAS DE VARIAS LOCALIDADES, PARA RELOCALIZACIÓN DE HOGARES LOCALIZADOS EN ZONAS DE ALTO RIESGO NO MITIGABLE ID:2014-18-14705, LOCALIDAD:18 RAFAEL URIBE URIBE, UPZ:53 MARCO FIDEL SUÁREZ, SECTOR:</t>
  </si>
  <si>
    <t>BLANCA DORIS FERNANDEZ</t>
  </si>
  <si>
    <t>AYUDA TEMPORAL A LAS FAMILIAS DE VARIAS LOCALIDADES, PARA RELOCALIZACIÓN DE HOGARES LOCALIZADOS EN ZONAS DE ALTO RIESGO NO MITIGABLE ID:2013-Q09-00189, LOCALIDAD:19 CIUDAD BOLÍVAR, UPZ:67 LUCERO, SECTOR:QUEBRADA TROMPETA</t>
  </si>
  <si>
    <t>MARIA JUDY GARZON GUATAVA</t>
  </si>
  <si>
    <t>AYUDA TEMPORAL A LAS FAMILIAS DE VARIAS LOCALIDADES, PARA RELOCALIZACIÓN DE HOGARES LOCALIZADOS EN ZONAS DE ALTO RIESGO NO MITIGABLE ID:2012-19-13823, LOCALIDAD:19 CIUDAD BOLÍVAR, UPZ:67 LUCERO</t>
  </si>
  <si>
    <t>ALDEMAR  MALAVER CRUZ</t>
  </si>
  <si>
    <t>AYUDA TEMPORAL A LAS FAMILIAS DE VARIAS LOCALIDADES, PARA RELOCALIZACIÓN DE HOGARES LOCALIZADOS EN ZONAS DE ALTO RIESGO NO MITIGABLE ID:2015-Q03-01488, LOCALIDAD:19 CIUDAD BOLÍVAR, UPZ:66 SAN FRANCISCO, SECTOR:LIMAS</t>
  </si>
  <si>
    <t>JOSE DE JESUS RODRIGUEZ RODRIGUEZ</t>
  </si>
  <si>
    <t>AYUDA TEMPORAL A LAS FAMILIAS DE VARIAS LOCALIDADES, PARA RELOCALIZACIÓN DE HOGARES LOCALIZADOS EN ZONAS DE ALTO RIESGO NO MITIGABLE ID:2015-Q03-01427, LOCALIDAD:19 CIUDAD BOLÍVAR, UPZ:66 SAN FRANCISCO, SECTOR:LIMAS</t>
  </si>
  <si>
    <t>ANGIE JULIETTE ROJAS CARRILLO</t>
  </si>
  <si>
    <t>AYUDA TEMPORAL A LAS FAMILIAS DE VARIAS LOCALIDADES, PARA RELOCALIZACIÓN DE HOGARES LOCALIZADOS EN ZONAS DE ALTO RIESGO NO MITIGABLE ID:2015-Q03-01433, LOCALIDAD:19 CIUDAD BOLÍVAR, UPZ:66 SAN FRANCISCO, SECTOR:LIMAS</t>
  </si>
  <si>
    <t>YEISMI  GALINDO GONZALEZ</t>
  </si>
  <si>
    <t>AYUDA TEMPORAL A LAS FAMILIAS DE VARIAS LOCALIDADES, PARA RELOCALIZACIÓN DE HOGARES LOCALIZADOS EN ZONAS DE ALTO RIESGO NO MITIGABLE ID:2014-OTR-00949, LOCALIDAD:19 CIUDAD BOLÍVAR, UPZ:67 LUCERO, SECTOR:TABOR ALTALOMA</t>
  </si>
  <si>
    <t>MARIA HELENA GALINDO GONZALEZ</t>
  </si>
  <si>
    <t>AYUDA TEMPORAL A LAS FAMILIAS DE VARIAS LOCALIDADES, PARA RELOCALIZACIÓN DE HOGARES LOCALIZADOS EN ZONAS DE ALTO RIESGO NO MITIGABLE ID:2014-OTR-00956, LOCALIDAD:19 CIUDAD BOLÍVAR, UPZ:67 LUCERO, SECTOR:TABOR ALTALOMA</t>
  </si>
  <si>
    <t>MARIA DEL CARMEN GONZALEZ</t>
  </si>
  <si>
    <t>AYUDA TEMPORAL A LAS FAMILIAS DE VARIAS LOCALIDADES, PARA RELOCALIZACIÓN DE HOGARES LOCALIZADOS EN ZONAS DE ALTO RIESGO NO MITIGABLE ID:2014-OTR-00966, LOCALIDAD:19 CIUDAD BOLÍVAR, UPZ:67 LUCERO, SECTOR:TABOR ALTALOMA</t>
  </si>
  <si>
    <t>AGRIPINA IMELDA ROBLES VIUDA DE TINJACA</t>
  </si>
  <si>
    <t>AYUDA TEMPORAL A LAS FAMILIAS DE VARIAS LOCALIDADES, PARA RELOCALIZACIÓN DE HOGARES LOCALIZADOS EN ZONAS DE ALTO RIESGO NO MITIGABLE ID:2013-Q04-00283, LOCALIDAD:19 CIUDAD BOLÍVAR, UPZ:67 LUCERO, SECTOR:PEÑA COLORADA</t>
  </si>
  <si>
    <t>YENNI PATRICIA ROA CASAS</t>
  </si>
  <si>
    <t>AYUDA TEMPORAL A LAS FAMILIAS DE VARIAS LOCALIDADES, PARA RELOCALIZACIÓN DE HOGARES LOCALIZADOS EN ZONAS DE ALTO RIESGO NO MITIGABLE ID:2010-19-12301, LOCALIDAD:19 CIUDAD BOLÍVAR, UPZ:67 LUCERO</t>
  </si>
  <si>
    <t>JESUS EDUARDO HENAO SOTO</t>
  </si>
  <si>
    <t>AYUDA TEMPORAL A LAS FAMILIAS DE VARIAS LOCALIDADES, PARA RELOCALIZACIÓN DE HOGARES LOCALIZADOS EN ZONAS DE ALTO RIESGO NO MITIGABLE ID:2013-Q04-00297, LOCALIDAD:19 CIUDAD BOLÍVAR, UPZ:67 LUCERO, SECTOR:PEÑA COLORADA</t>
  </si>
  <si>
    <t>OMAR  SALAZAR HERNANDEZ</t>
  </si>
  <si>
    <t>AYUDA TEMPORAL A LAS FAMILIAS DE VARIAS LOCALIDADES, PARA RELOCALIZACIÓN DE HOGARES LOCALIZADOS EN ZONAS DE ALTO RIESGO NO MITIGABLE ID:2008-4-10769, LOCALIDAD:04 SAN CRISTÓBAL, UPZ:51 LOS LIBERTADORES, SECTOR:QUEBRADA VEREJONES</t>
  </si>
  <si>
    <t>ALBA YOLIMA GARCIA</t>
  </si>
  <si>
    <t>AYUDA TEMPORAL A LAS FAMILIAS DE VARIAS LOCALIDADES, PARA RELOCALIZACIÓN DE HOGARES LOCALIZADOS EN ZONAS DE ALTO RIESGO NO MITIGABLE ID:2006-19-8545, LOCALIDAD:19 CIUDAD BOLÍVAR, UPZ:68 EL TESORO, SECTOR:QUEBRADA EL INFIERNO</t>
  </si>
  <si>
    <t>FLOR ALBA RODRIGUEZ GOMEZ</t>
  </si>
  <si>
    <t>AYUDA TEMPORAL A LAS FAMILIAS DE VARIAS LOCALIDADES, PARA RELOCALIZACIÓN DE HOGARES LOCALIZADOS EN ZONAS DE ALTO RIESGO NO MITIGABLE ID:2009-4-11165, LOCALIDAD:04 SAN CRISTÓBAL, UPZ:50 LA GLORIA</t>
  </si>
  <si>
    <t>NATALI  RODRIGUEZ GONZALEZ</t>
  </si>
  <si>
    <t>AYUDA TEMPORAL A LAS FAMILIAS DE VARIAS LOCALIDADES, PARA RELOCALIZACIÓN DE HOGARES LOCALIZADOS EN ZONAS DE ALTO RIESGO NO MITIGABLE ID:2014-OTR-01001, LOCALIDAD:19 CIUDAD BOLÍVAR, UPZ:67 LUCERO, SECTOR:TABOR ALTALOMA</t>
  </si>
  <si>
    <t>MAIRA TATIANA GARCIA GUTIERREZ</t>
  </si>
  <si>
    <t>AYUDA TEMPORAL A LAS FAMILIAS DE VARIAS LOCALIDADES, PARA RELOCALIZACIÓN DE HOGARES LOCALIZADOS EN ZONAS DE ALTO RIESGO NO MITIGABLE ID:2014-OTR-01101, LOCALIDAD:19 CIUDAD BOLÍVAR, UPZ:67 LUCERO, SECTOR:TABOR ALTALOMA</t>
  </si>
  <si>
    <t>GILDARDO  TOVAR ABELLO</t>
  </si>
  <si>
    <t>AYUDA TEMPORAL A LAS FAMILIAS DE VARIAS LOCALIDADES, PARA RELOCALIZACIÓN DE HOGARES LOCALIZADOS EN ZONAS DE ALTO RIESGO NO MITIGABLE ID:2016-19-00006, LOCALIDAD:19 CIUDAD BOLÍVAR, UPZ:67 LUCERO</t>
  </si>
  <si>
    <t>HECTOR JULIO GOMEZ HERRERA</t>
  </si>
  <si>
    <t>AYUDA TEMPORAL A LAS FAMILIAS DE VARIAS LOCALIDADES, PARA RELOCALIZACIÓN DE HOGARES LOCALIZADOS EN ZONAS DE ALTO RIESGO NO MITIGABLE ID:2010-5-11595, LOCALIDAD:05 USME, UPZ:57 GRAN YOMASA, SECTOR:OLA INVERNAL 2010 FOPAE</t>
  </si>
  <si>
    <t>SANDRA PILAR GUAVITA GAITAN</t>
  </si>
  <si>
    <t>AYUDA TEMPORAL A LAS FAMILIAS DE VARIAS LOCALIDADES, PARA RELOCALIZACIÓN DE HOGARES LOCALIZADOS EN ZONAS DE ALTO RIESGO NO MITIGABLE ID:2010-5-11643, LOCALIDAD:05 USME, UPZ:57 GRAN YOMASA, SECTOR:OLA INVERNAL 2010 FOPAE</t>
  </si>
  <si>
    <t>MARTHA LUCIA BERNAL ECHAVARRIA</t>
  </si>
  <si>
    <t>AYUDA TEMPORAL A LAS FAMILIAS DE VARIAS LOCALIDADES, PARA RELOCALIZACIÓN DE HOGARES LOCALIZADOS EN ZONAS DE ALTO RIESGO NO MITIGABLE ID:2015-D227-00010, LOCALIDAD:04 SAN CRISTÓBAL, UPZ:51 LOS LIBERTADORES, SECTOR:SANTA TERESITA</t>
  </si>
  <si>
    <t>MYRIAM EDITH ALVAREZ DUARTE</t>
  </si>
  <si>
    <t>AYUDA TEMPORAL A LAS FAMILIAS DE VARIAS LOCALIDADES, PARA RELOCALIZACIÓN DE HOGARES LOCALIZADOS EN ZONAS DE ALTO RIESGO NO MITIGABLE ID:2011-19-12558, LOCALIDAD:19 CIUDAD BOLÍVAR, UPZ:69 ISMAEL PERDOMO, SECTOR:OLA INVERNAL 2010 FOPAE</t>
  </si>
  <si>
    <t>LEYDI ALEJANDRA RUIZ GUTIERREZ</t>
  </si>
  <si>
    <t>AYUDA TEMPORAL A LAS FAMILIAS DE VARIAS LOCALIDADES, PARA RELOCALIZACIÓN DE HOGARES LOCALIZADOS EN ZONAS DE ALTO RIESGO NO MITIGABLE ID:2014-OTR-00943, LOCALIDAD:19 CIUDAD BOLÍVAR, UPZ:67 LUCERO, SECTOR:TABOR ALTALOMA</t>
  </si>
  <si>
    <t>ZOILA YORANY QUIROGA HERNANDEZ</t>
  </si>
  <si>
    <t>AYUDA TEMPORAL A LAS FAMILIAS DE VARIAS LOCALIDADES, PARA RELOCALIZACIÓN DE HOGARES LOCALIZADOS EN ZONAS DE ALTO RIESGO NO MITIGABLE ID:2012-18-14311, LOCALIDAD:18 RAFAEL URIBE URIBE, UPZ:55 DIANA TURBAY</t>
  </si>
  <si>
    <t>ANA LUCERO DIAZ DIAZ</t>
  </si>
  <si>
    <t>AYUDA TEMPORAL A LAS FAMILIAS DE VARIAS LOCALIDADES, PARA RELOCALIZACIÓN DE HOGARES LOCALIZADOS EN ZONAS DE ALTO RIESGO NO MITIGABLE ID:2010-5-11581, LOCALIDAD:05 USME, UPZ:57 GRAN YOMASA, SECTOR:OLA INVERNAL 2010 FOPAE</t>
  </si>
  <si>
    <t>HECTOR GUILLERMO GOMEZ SALINAS</t>
  </si>
  <si>
    <t>AYUDA TEMPORAL A LAS FAMILIAS DE VARIAS LOCALIDADES, PARA RELOCALIZACIÓN DE HOGARES LOCALIZADOS EN ZONAS DE ALTO RIESGO NO MITIGABLE ID:2013-Q05-00009, LOCALIDAD:19 CIUDAD BOLÍVAR, UPZ:67 LUCERO, SECTOR:QUEBRADA CAÑO BAÚL</t>
  </si>
  <si>
    <t>LUZ NEIDA BARRAGAN GARCIA</t>
  </si>
  <si>
    <t>AYUDA TEMPORAL A LAS FAMILIAS DE VARIAS LOCALIDADES, PARA RELOCALIZACIÓN DE HOGARES LOCALIZADOS EN ZONAS DE ALTO RIESGO NO MITIGABLE ID:2016-08-14904, LOCALIDAD:08 KENNEDY, UPZ:82 PATIO BONITO, SECTOR:PALMITAS</t>
  </si>
  <si>
    <t>NELVA  CASTRO TRUJILLO</t>
  </si>
  <si>
    <t>AYUDA TEMPORAL A LAS FAMILIAS DE VARIAS LOCALIDADES, PARA RELOCALIZACIÓN DE HOGARES LOCALIZADOS EN ZONAS DE ALTO RIESGO NO MITIGABLE ID:2016-08-14886, LOCALIDAD:08 KENNEDY, UPZ:82 PATIO BONITO, SECTOR:PALMITAS</t>
  </si>
  <si>
    <t>TANIA JAEL MEDINA</t>
  </si>
  <si>
    <t>AYUDA TEMPORAL A LAS FAMILIAS DE VARIAS LOCALIDADES, PARA RELOCALIZACIÓN DE HOGARES LOCALIZADOS EN ZONAS DE ALTO RIESGO NO MITIGABLE ID:2005-19-7653, LOCALIDAD:19 CIUDAD BOLÍVAR, UPZ:67 LUCERO</t>
  </si>
  <si>
    <t>GRACIELA  RUIZ SEGURA</t>
  </si>
  <si>
    <t>AYUDA TEMPORAL A LAS FAMILIAS DE VARIAS LOCALIDADES, PARA RELOCALIZACIÓN DE HOGARES LOCALIZADOS EN ZONAS DE ALTO RIESGO NO MITIGABLE ID:2009-5-11048, LOCALIDAD:05 USME, UPZ:57 GRAN YOMASA</t>
  </si>
  <si>
    <t>ANGELA MARIA RODRIGUEZ RUBIANO</t>
  </si>
  <si>
    <t>AYUDA TEMPORAL A LAS FAMILIAS DE VARIAS LOCALIDADES, PARA RELOCALIZACIÓN DE HOGARES LOCALIZADOS EN ZONAS DE ALTO RIESGO NO MITIGABLE ID:2014-Q09-00805, LOCALIDAD:19 CIUDAD BOLÍVAR, UPZ:67 LUCERO, SECTOR:QUEBRADA TROMPETA</t>
  </si>
  <si>
    <t>GILMA  GIRALDO FLOREZ</t>
  </si>
  <si>
    <t>AYUDA TEMPORAL A LAS FAMILIAS DE VARIAS LOCALIDADES, PARA RELOCALIZACIÓN DE HOGARES LOCALIZADOS EN ZONAS DE ALTO RIESGO NO MITIGABLE ID:2013-Q10-00199, LOCALIDAD:19 CIUDAD BOLÍVAR, UPZ:69 ISMAEL PERDOMO, SECTOR:ZANJÓN MURALLA</t>
  </si>
  <si>
    <t>LINA MARIA RIAZA CANO</t>
  </si>
  <si>
    <t>AYUDA TEMPORAL A LAS FAMILIAS DE VARIAS LOCALIDADES, PARA RELOCALIZACIÓN DE HOGARES LOCALIZADOS EN ZONAS DE ALTO RIESGO NO MITIGABLE ID:2011-18-12426, LOCALIDAD:18 RAFAEL URIBE URIBE, UPZ:55 DIANA TURBAY, SECTOR:OLA INVERNAL 2010 FOPAE</t>
  </si>
  <si>
    <t>JERSON FABIAN RODRIGUEZ VELASQUEZ</t>
  </si>
  <si>
    <t>AYUDA TEMPORAL A LAS FAMILIAS DE VARIAS LOCALIDADES, PARA RELOCALIZACIÓN DE HOGARES LOCALIZADOS EN ZONAS DE ALTO RIESGO NO MITIGABLE ID:2015-OTR-01368, LOCALIDAD:11 SUBA, UPZ:71 TIBABUYES, SECTOR:GAVILANES</t>
  </si>
  <si>
    <t>GEIDY MARCELA SAGANOME CABRERA</t>
  </si>
  <si>
    <t>AYUDA TEMPORAL A LAS FAMILIAS DE VARIAS LOCALIDADES, PARA RELOCALIZACIÓN DE HOGARES LOCALIZADOS EN ZONAS DE ALTO RIESGO NO MITIGABLE ID:2014-OTR-01193, LOCALIDAD:11 SUBA, UPZ:71 TIBABUYES, SECTOR:GAVILANES</t>
  </si>
  <si>
    <t>LUZ MARITSA VALENCIA UYOKE</t>
  </si>
  <si>
    <t>AYUDA TEMPORAL A LAS FAMILIAS DE VARIAS LOCALIDADES, PARA RELOCALIZACIÓN DE HOGARES LOCALIZADOS EN ZONAS DE ALTO RIESGO NO MITIGABLE ID:2015-W166-411, LOCALIDAD:04 SAN CRISTÓBAL, UPZ:32 SAN BLAS, SECTOR:UITOTO</t>
  </si>
  <si>
    <t>CLAUDIA PATRICIA POLOCHE</t>
  </si>
  <si>
    <t>AYUDA TEMPORAL A LAS FAMILIAS DE VARIAS LOCALIDADES, PARA RELOCALIZACIÓN DE HOGARES LOCALIZADOS EN ZONAS DE ALTO RIESGO NO MITIGABLE ID:2010-4-11980, LOCALIDAD:04 SAN CRISTÓBAL, UPZ:32 SAN BLAS, SECTOR:OLA INVERNAL 2010 FOPAE</t>
  </si>
  <si>
    <t>CILVINA  RODRIGUEZ ROMERO</t>
  </si>
  <si>
    <t>AYUDA TEMPORAL A LAS FAMILIAS DE VARIAS LOCALIDADES, PARA RELOCALIZACIÓN DE HOGARES LOCALIZADOS EN ZONAS DE ALTO RIESGO NO MITIGABLE ID:2011-4-12707, LOCALIDAD:04 SAN CRISTÓBAL, UPZ:32 SAN BLAS</t>
  </si>
  <si>
    <t>JUAN CARLOS PINILLA MONCADA</t>
  </si>
  <si>
    <t>AYUDA TEMPORAL A LAS FAMILIAS DE VARIAS LOCALIDADES, PARA RELOCALIZACIÓN DE HOGARES LOCALIZADOS EN ZONAS DE ALTO RIESGO NO MITIGABLE ID:2011-4-12670, LOCALIDAD:04 SAN CRISTÓBAL, UPZ:32 SAN BLAS</t>
  </si>
  <si>
    <t>LILIANA MARCELA CADENA</t>
  </si>
  <si>
    <t>AYUDA TEMPORAL A LAS FAMILIAS DE VARIAS LOCALIDADES, PARA RELOCALIZACIÓN DE HOGARES LOCALIZADOS EN ZONAS DE ALTO RIESGO NO MITIGABLE ID:2011-19-12742, LOCALIDAD:19 CIUDAD BOLÍVAR, UPZ:68 EL TESORO, SECTOR:QUEBRADA TROMPETA</t>
  </si>
  <si>
    <t>CARLOS JOSE DIMATE VILLARRAGA</t>
  </si>
  <si>
    <t>AYUDA TEMPORAL A LAS FAMILIAS DE VARIAS LOCALIDADES, PARA RELOCALIZACIÓN DE HOGARES LOCALIZADOS EN ZONAS DE ALTO RIESGO NO MITIGABLE ID:2010-5-11555, LOCALIDAD:05 USME, UPZ:57 GRAN YOMASA, SECTOR:OLA INVERNAL 2010 FOPAE</t>
  </si>
  <si>
    <t>MARIA MARGARITA COMESAQUIRA RISCANEVO</t>
  </si>
  <si>
    <t>AYUDA TEMPORAL A LAS FAMILIAS DE VARIAS LOCALIDADES, PARA RELOCALIZACIÓN DE HOGARES LOCALIZADOS EN ZONAS DE ALTO RIESGO NO MITIGABLE ID:2012-19-14152, LOCALIDAD:19 CIUDAD BOLÍVAR, UPZ:68 EL TESORO, SECTOR:QUEBRADA TROMPETA</t>
  </si>
  <si>
    <t>MARIA INES ISMARE PIRAZA</t>
  </si>
  <si>
    <t>AYUDA TEMPORAL A LAS FAMILIAS DE VARIAS LOCALIDADES, PARA RELOCALIZACIÓN DE HOGARES LOCALIZADOS EN ZONAS DE ALTO RIESGO NO MITIGABLE ID:2014-W166-095, LOCALIDAD:19 CIUDAD BOLÍVAR, UPZ:68 EL TESORO, SECTOR:WOUNAAN</t>
  </si>
  <si>
    <t>ERSIN  MALAGA PIZARIO</t>
  </si>
  <si>
    <t>AYUDA TEMPORAL A LAS FAMILIAS DE VARIAS LOCALIDADES, PARA RELOCALIZACIÓN DE HOGARES LOCALIZADOS EN ZONAS DE ALTO RIESGO NO MITIGABLE ID:2014-W166-056, LOCALIDAD:19 CIUDAD BOLÍVAR, UPZ:68 EL TESORO, SECTOR:WOUNAAN</t>
  </si>
  <si>
    <t>NANY  ISMARE PIRAZA</t>
  </si>
  <si>
    <t>AYUDA TEMPORAL A LAS FAMILIAS DE VARIAS LOCALIDADES, PARA RELOCALIZACIÓN DE HOGARES LOCALIZADOS EN ZONAS DE ALTO RIESGO NO MITIGABLE ID:2014-W166-104, LOCALIDAD:19 CIUDAD BOLÍVAR, UPZ:67 LUCERO, SECTOR:WOUNAAN</t>
  </si>
  <si>
    <t>NELSY  CHOCHO MEMBACHE</t>
  </si>
  <si>
    <t>AYUDA TEMPORAL A LAS FAMILIAS DE VARIAS LOCALIDADES, PARA RELOCALIZACIÓN DE HOGARES LOCALIZADOS EN ZONAS DE ALTO RIESGO NO MITIGABLE ID:2015-W166-435, LOCALIDAD:19 CIUDAD BOLÍVAR, UPZ:67 LUCERO, SECTOR:WOUNAAN</t>
  </si>
  <si>
    <t>ANA DOLORES BERNAL DE OÑATE</t>
  </si>
  <si>
    <t>AYUDA TEMPORAL A LAS FAMILIAS DE VARIAS LOCALIDADES, PARA RELOCALIZACIÓN DE HOGARES LOCALIZADOS EN ZONAS DE ALTO RIESGO NO MITIGABLE ID:2011-4-13161, LOCALIDAD:04 SAN CRISTÓBAL, UPZ:34 20 DE JULIO</t>
  </si>
  <si>
    <t>RODOLFO  CHIRIMIA MERCAZA</t>
  </si>
  <si>
    <t>AYUDA TEMPORAL A LAS FAMILIAS DE VARIAS LOCALIDADES, PARA RELOCALIZACIÓN DE HOGARES LOCALIZADOS EN ZONAS DE ALTO RIESGO NO MITIGABLE ID:2014-W166-011, LOCALIDAD:19 CIUDAD BOLÍVAR, UPZ:68 EL TESORO, SECTOR:WOUNAAN</t>
  </si>
  <si>
    <t>SANDRA MILENA SANCHEZ RODRIGUEZ</t>
  </si>
  <si>
    <t>AYUDA TEMPORAL A LAS FAMILIAS DE VARIAS LOCALIDADES, PARA RELOCALIZACIÓN DE HOGARES LOCALIZADOS EN ZONAS DE ALTO RIESGO NO MITIGABLE ID:2007-18-10201, LOCALIDAD:18 RAFAEL URIBE URIBE, UPZ:55 DIANA TURBAY</t>
  </si>
  <si>
    <t>SONIA PATRICIA PINILLA</t>
  </si>
  <si>
    <t>AYUDA TEMPORAL A LAS FAMILIAS DE VARIAS LOCALIDADES, PARA RELOCALIZACIÓN DE HOGARES LOCALIZADOS EN ZONAS DE ALTO RIESGO NO MITIGABLE ID:2016-08-14790, LOCALIDAD:08 KENNEDY, UPZ:82 PATIO BONITO, SECTOR:PALMITAS</t>
  </si>
  <si>
    <t>YAMILE HELENA PEREZ LIZARAZO</t>
  </si>
  <si>
    <t>AYUDA TEMPORAL A LAS FAMILIAS DE VARIAS LOCALIDADES, PARA RELOCALIZACIÓN DE HOGARES LOCALIZADOS EN ZONAS DE ALTO RIESGO NO MITIGABLE ID:2012-ALES-465, LOCALIDAD:19 CIUDAD BOLÍVAR, UPZ:69 ISMAEL PERDOMO, SECTOR:ALTOS DE LA ESTANCIA</t>
  </si>
  <si>
    <t>NOHORA LIGIA LONDOÑO RINCON</t>
  </si>
  <si>
    <t>AYUDA TEMPORAL A LAS FAMILIAS DE VARIAS LOCALIDADES, PARA RELOCALIZACIÓN DE HOGARES LOCALIZADOS EN ZONAS DE ALTO RIESGO NO MITIGABLE ID:2012-19-14388, LOCALIDAD:19 CIUDAD BOLÍVAR, UPZ:68 EL TESORO</t>
  </si>
  <si>
    <t>CLEMENTINA  CORDOBA TOQUICA</t>
  </si>
  <si>
    <t>AYUDA TEMPORAL A LAS FAMILIAS DE VARIAS LOCALIDADES, PARA RELOCALIZACIÓN DE HOGARES LOCALIZADOS EN ZONAS DE ALTO RIESGO NO MITIGABLE ID:2013-Q21-00597, LOCALIDAD:19 CIUDAD BOLÍVAR, UPZ:67 LUCERO, SECTOR:BRAZO DERECHO DE LIMAS</t>
  </si>
  <si>
    <t>FELICIANO  QUINTERO CHIRIPUA</t>
  </si>
  <si>
    <t>AYUDA TEMPORAL A LAS FAMILIAS DE VARIAS LOCALIDADES, PARA RELOCALIZACIÓN DE HOGARES LOCALIZADOS EN ZONAS DE ALTO RIESGO NO MITIGABLE ID:2015-W166-425, LOCALIDAD:19 CIUDAD BOLÍVAR, UPZ:68 EL TESORO, SECTOR:WOUNAAN</t>
  </si>
  <si>
    <t>MARIA GUADALUPE PULIDO GONZALEZ</t>
  </si>
  <si>
    <t>AYUDA TEMPORAL A LAS FAMILIAS DE VARIAS LOCALIDADES, PARA RELOCALIZACIÓN DE HOGARES LOCALIZADOS EN ZONAS DE ALTO RIESGO NO MITIGABLE ID:2015-OTR-01363, LOCALIDAD:19 CIUDAD BOLÍVAR, UPZ:67 LUCERO, SECTOR:TABOR ALTALOMA</t>
  </si>
  <si>
    <t>MARIA KATHERINE GARCIA DEAZA</t>
  </si>
  <si>
    <t>AYUDA TEMPORAL A LAS FAMILIAS DE VARIAS LOCALIDADES, PARA RELOCALIZACIÓN DE HOGARES LOCALIZADOS EN ZONAS DE ALTO RIESGO NO MITIGABLE ID:2016-08-14806, LOCALIDAD:08 KENNEDY, UPZ:82 PATIO BONITO, SECTOR:PALMITAS</t>
  </si>
  <si>
    <t>FLOR DABEIBA POSADA BEDOYA</t>
  </si>
  <si>
    <t>AYUDA TEMPORAL A LAS FAMILIAS DE VARIAS LOCALIDADES, PARA RELOCALIZACIÓN DE HOGARES LOCALIZADOS EN ZONAS DE ALTO RIESGO NO MITIGABLE ID:2016-08-14908, LOCALIDAD:08 KENNEDY, UPZ:82 PATIO BONITO, SECTOR:PALMITAS</t>
  </si>
  <si>
    <t>HECTOR  DE LA CRUZ MONCAYO</t>
  </si>
  <si>
    <t>AAYUDA TEMPORAL A LAS FAMILIAS DE VARIAS LOCALIDADES, PARA RELOCALIZACIÓN DE HOGARES LOCALIZADOS EN ZONAS DE ALTO RIESGO NO MITIGABLE ID:2015-D227-00058, LOCALIDAD:04 SAN CRISTÓBAL, UPZ:51 LOS LIBERTADORES, SECTOR:SANTA TERESITA</t>
  </si>
  <si>
    <t>WILMER  PIRAZA CARPIO</t>
  </si>
  <si>
    <t>AYUDA TEMPORAL A LAS FAMILIAS DE VARIAS LOCALIDADES, PARA RELOCALIZACIÓN DE HOGARES LOCALIZADOS EN ZONAS DE ALTO RIESGO NO MITIGABLE ID:2014-W166-033, LOCALIDAD:19 CIUDAD BOLÍVAR, UPZ:67 LUCERO, SECTOR:WOUNAAN</t>
  </si>
  <si>
    <t>RUFINA  PAEZ MONTAÑA</t>
  </si>
  <si>
    <t>AYUDA TEMPORAL A LAS FAMILIAS DE VARIAS LOCALIDADES, PARA RELOCALIZACIÓN DE HOGARES LOCALIZADOS EN ZONAS DE ALTO RIESGO NO MITIGABLE ID:2011-19-12511, LOCALIDAD:19 CIUDAD BOLÍVAR, UPZ:69 ISMAEL PERDOMO, SECTOR:OLA INVERNAL 2010 FOPAE</t>
  </si>
  <si>
    <t>SANDRA JASDIBY VILLEGAS CASTRILLON</t>
  </si>
  <si>
    <t>AYUDA TEMPORAL A LAS FAMILIAS DE VARIAS LOCALIDADES, PARA RELOCALIZACIÓN DE HOGARES LOCALIZADOS EN ZONAS DE ALTO RIESGO NO MITIGABLE ID:2012-19-13798, LOCALIDAD:19 CIUDAD BOLÍVAR, UPZ:67 LUCERO</t>
  </si>
  <si>
    <t>ANGELA PATRICIA GARZON VARGAS</t>
  </si>
  <si>
    <t>AYUDA TEMPORAL A LAS FAMILIAS DE VARIAS LOCALIDADES, PARA RELOCALIZACIÓN DE HOGARES LOCALIZADOS EN ZONAS DE ALTO RIESGO NO MITIGABLE ID:2014-4-14692, LOCALIDAD:04 SAN CRISTÓBAL, UPZ:32 SAN BLAS</t>
  </si>
  <si>
    <t>BLANCA NIEVES GOMEZ PEDRAZA</t>
  </si>
  <si>
    <t>AYUDA TEMPORAL A LAS FAMILIAS DE VARIAS LOCALIDADES, PARA RELOCALIZACIÓN DE HOGARES LOCALIZADOS EN ZONAS DE ALTO RIESGO NO MITIGABLE ID:2010-19-12181, LOCALIDAD:19 CIUDAD BOLÍVAR, UPZ:67 LUCERO, SECTOR:OLA INVERNAL 2010 FOPAE</t>
  </si>
  <si>
    <t>ANGELA  GARZON ROA</t>
  </si>
  <si>
    <t>AYUDA TEMPORAL A LAS FAMILIAS DE VARIAS LOCALIDADES, PARA RELOCALIZACIÓN DE HOGARES LOCALIZADOS EN ZONAS DE ALTO RIESGO NO MITIGABLE ID:2013000262, LOCALIDAD:04 SAN CRISTÓBAL, UPZ:51 LOS LIBERTADORES, SECTOR:QUEBRADA VEREJONES</t>
  </si>
  <si>
    <t>NELIDA MARTHA CASTILLO HERNANDEZ</t>
  </si>
  <si>
    <t>AYUDA TEMPORAL A LAS FAMILIAS DE VARIAS LOCALIDADES, PARA RELOCALIZACIÓN DE HOGARES LOCALIZADOS EN ZONAS DE ALTO RIESGO NO MITIGABLE ID:2011-18-12496, LOCALIDAD:18 RAFAEL URIBE URIBE, UPZ:53 MARCO FIDEL SUÁREZ, SECTOR:OLA INVERNAL 2010 FOPAE</t>
  </si>
  <si>
    <t>JOSE ARTURO REINA SALGADO</t>
  </si>
  <si>
    <t>AYUDA TEMPORAL A LAS FAMILIAS DE VARIAS LOCALIDADES, PARA RELOCALIZACIÓN DE HOGARES LOCALIZADOS EN ZONAS DE ALTO RIESGO NO MITIGABLE ID:2007-4-9377, LOCALIDAD:04 SAN CRISTÓBAL, UPZ:32 SAN BLAS</t>
  </si>
  <si>
    <t>MIGUEL ARCESIO CANIZALES MERCADO</t>
  </si>
  <si>
    <t>AYUDA TEMPORAL A LAS FAMILIAS DE VARIAS LOCALIDADES, PARA RELOCALIZACIÓN DE HOGARES LOCALIZADOS EN ZONAS DE ALTO RIESGO NO MITIGABLE ID:2016-08-14770, LOCALIDAD:08 KENNEDY, UPZ:82 PATIO BONITO, SECTOR:PALMITAS</t>
  </si>
  <si>
    <t>SOCORRO  QUIROGA QUIROGA</t>
  </si>
  <si>
    <t>AYUDA TEMPORAL A LAS FAMILIAS DE VARIAS LOCALIDADES, PARA RELOCALIZACIÓN DE HOGARES LOCALIZADOS EN ZONAS DE ALTO RIESGO NO MITIGABLE ID:2011-4-12923, LOCALIDAD:04 SAN CRISTÓBAL, UPZ:50 LA GLORIA</t>
  </si>
  <si>
    <t>GLORIA CECILIA QUIMBAYO SUAREZ</t>
  </si>
  <si>
    <t>AYUDA TEMPORAL A LAS FAMILIAS DE VARIAS LOCALIDADES, PARA RELOCALIZACIÓN DE HOGARES LOCALIZADOS EN ZONAS DE ALTO RIESGO NO MITIGABLE ID:2003-19-4618, LOCALIDAD:19 CIUDAD BOLÍVAR, UPZ:69 ISMAEL PERDOMO, SECTOR:ALTOS DE LA ESTANCIA</t>
  </si>
  <si>
    <t>NANCY  SILVA CRISTIANO</t>
  </si>
  <si>
    <t>AYUDA TEMPORAL A LAS FAMILIAS DE VARIAS LOCALIDADES, PARA RELOCALIZACIÓN DE HOGARES LOCALIZADOS EN ZONAS DE ALTO RIESGO NO MITIGABLE ID:2012-19-13922, LOCALIDAD:19 CIUDAD BOLÍVAR, UPZ:67 LUCERO</t>
  </si>
  <si>
    <t>JOSE GRATINIANO BOJACA OLIVEROS</t>
  </si>
  <si>
    <t>AYUDA TEMPORAL A LAS FAMILIAS DE VARIAS LOCALIDADES, PARA RELOCALIZACIÓN DE HOGARES LOCALIZADOS EN ZONAS DE ALTO RIESGO NO MITIGABLE ID:2016-04-14919, LOCALIDAD:04 SAN CRISTÓBAL, UPZ:32 SAN BLAS, SECTOR:TRIANGULO ALTO</t>
  </si>
  <si>
    <t>CARMEN ROSA HERNANDEZ TORRES</t>
  </si>
  <si>
    <t>AYUDA TEMPORAL A LAS FAMILIAS DE VARIAS LOCALIDADES, PARA RELOCALIZACIÓN DE HOGARES LOCALIZADOS EN ZONAS DE ALTO RIESGO NO MITIGABLE ID:2015-Q03-03349, LOCALIDAD:19 CIUDAD BOLÍVAR, UPZ:67 LUCERO, SECTOR:LIMAS</t>
  </si>
  <si>
    <t>YECI PAOLA SAMUDIO SIPACON</t>
  </si>
  <si>
    <t>AYUDA TEMPORAL A LAS FAMILIAS DE VARIAS LOCALIDADES, PARA RELOCALIZACIÓN DE HOGARES LOCALIZADOS EN ZONAS DE ALTO RIESGO NO MITIGABLE ID:2016-08-14773, LOCALIDAD:08 KENNEDY, UPZ:82 PATIO BONITO, SECTOR:PALMITAS</t>
  </si>
  <si>
    <t>FRAECEDIS  PACHECO TOVAR</t>
  </si>
  <si>
    <t>AYUDA TEMPORAL A LAS FAMILIAS DE VARIAS LOCALIDADES, PARA RELOCALIZACIÓN DE HOGARES LOCALIZADOS EN ZONAS DE ALTO RIESGO NO MITIGABLE ID:2016-08-14907, LOCALIDAD:08 KENNEDY, UPZ:82 PATIO BONITO, SECTOR:PALMITAS</t>
  </si>
  <si>
    <t>MANUEL GUILLERMO PEÑA GONZALEZ</t>
  </si>
  <si>
    <t>AYUDA TEMPORAL A LAS FAMILIAS DE VARIAS LOCALIDADES, PARA RELOCALIZACIÓN DE HOGARES LOCALIZADOS EN ZONAS DE ALTO RIESGO NO MITIGABLE ID:2014-Q07-00924, LOCALIDAD:19 CIUDAD BOLÍVAR, UPZ:67 LUCERO, SECTOR:QUEBRADA TROMPETA</t>
  </si>
  <si>
    <t>BENEDICTO  VALBUENA LEON</t>
  </si>
  <si>
    <t>AYUDA TEMPORAL A LAS FAMILIAS DE VARIAS LOCALIDADES, PARA RELOCALIZACIÓN DE HOGARES LOCALIZADOS EN ZONAS DE ALTO RIESGO NO MITIGABLE ID:2014-OTR-00978, LOCALIDAD:19 CIUDAD BOLÍVAR, UPZ:67 LUCERO, SECTOR:TABOR ALTALOMA</t>
  </si>
  <si>
    <t>VICTOR MANUEL ARIZA CABREJO</t>
  </si>
  <si>
    <t>AYUDA TEMPORAL A LAS FAMILIAS DE VARIAS LOCALIDADES, PARA RELOCALIZACIÓN DE HOGARES LOCALIZADOS EN ZONAS DE ALTO RIESGO NO MITIGABLE ID:2010-5-11546, LOCALIDAD:05 USME, UPZ:57 GRAN YOMASA, SECTOR:OLA INVERNAL 2010 FOPAE</t>
  </si>
  <si>
    <t>PAOLA KARINA ERASO</t>
  </si>
  <si>
    <t>AYUDA TEMPORAL A LAS FAMILIAS DE VARIAS LOCALIDADES, PARA RELOCALIZACIÓN DE HOGARES LOCALIZADOS EN ZONAS DE ALTO RIESGO NO MITIGABLE ID:2013-Q17-00086, LOCALIDAD:19 CIUDAD BOLÍVAR, UPZ:67 LUCERO, SECTOR:QUEBRADA TROMPETA</t>
  </si>
  <si>
    <t>HARRISON DAVID BARBOSA RINCON</t>
  </si>
  <si>
    <t>AYUDA TEMPORAL A LAS FAMILIAS DE VARIAS LOCALIDADES, PARA RELOCALIZACIÓN DE HOGARES LOCALIZADOS EN ZONAS DE ALTO RIESGO NO MITIGABLE ID:2010-18-12342, LOCALIDAD:18 RAFAEL URIBE URIBE, UPZ:55 DIANA TURBAY, SECTOR:OLA INVERNAL 2010 FOPAE</t>
  </si>
  <si>
    <t>PAULA ANDREA OTALVARO TORRES</t>
  </si>
  <si>
    <t>AYUDA TEMPORAL A LAS FAMILIAS DE VARIAS LOCALIDADES, PARA RELOCALIZACIÓN DE HOGARES LOCALIZADOS EN ZONAS DE ALTO RIESGO NO MITIGABLE ID:2016-08-14877, LOCALIDAD:08 KENNEDY, UPZ:82 PATIO BONITO, SECTOR:PALMITAS</t>
  </si>
  <si>
    <t>JORGE HERNANDO DIAZ SILVA</t>
  </si>
  <si>
    <t>EGBERTO  URREGO VALBUENA</t>
  </si>
  <si>
    <t>ADQUISICIÓN PREDIAL DTO. 511 DE 2010. LOCALIDAD: USAQUEN; BARRIO: CASA DE TEJA;ID: 2013-Q09-00140</t>
  </si>
  <si>
    <t>PASCUAL ALVEIRO SEMANATE ANACONA</t>
  </si>
  <si>
    <t>VUR DE LA ACTUAL VIGENCIA DE ACUERDO CON EL DECRETO 255 DE 2013. LOCALIDAD: CIUDAD BOLIVAR; BARRIO:EL MIRADOR 3; ID: 2017-19-14960.</t>
  </si>
  <si>
    <t>ERNESTO  BUITRAGO TORO</t>
  </si>
  <si>
    <t>AYUDA TEMPORAL A LAS FAMILIAS DE VARIAS LOCALIDADES, PARA RELOCALIZACIÓN DE HOGARES LOCALIZADOS EN ZONAS DE ALTO RIESGO NO MITIGABLE ID:2014-Q17-01010, LOCALIDAD:19 CIUDAD BOLÍVAR, UPZ:67 LUCERO, SECTOR:ZANJÓN DEL AHORCADO</t>
  </si>
  <si>
    <t>ALBA FLOR IBAÑEZ JIMENEZ</t>
  </si>
  <si>
    <t>AYUDA TEMPORAL A LAS FAMILIAS DE VARIAS LOCALIDADES, PARA RELOCALIZACIÓN DE HOGARES LOCALIZADOS EN ZONAS DE ALTO RIESGO NO MITIGABLE ID:2014-Q20-01253, LOCALIDAD:04 SAN CRISTÓBAL, UPZ:50 LA GLORIA, SECTOR:LA CHIGUAZA</t>
  </si>
  <si>
    <t>EDGAR  FRANCO GAONA</t>
  </si>
  <si>
    <t>AYUDA TEMPORAL A LAS FAMILIAS DE VARIAS LOCALIDADES, PARA RELOCALIZACIÓN DE HOGARES LOCALIZADOS EN ZONAS DE ALTO RIESGO NO MITIGABLE ID:2013-19-14624, LOCALIDAD:19 CIUDAD BOLÍVAR, UPZ:68 EL TESORO</t>
  </si>
  <si>
    <t>GLADYS  OCAMPO ESPINOSA</t>
  </si>
  <si>
    <t>AYUDA TEMPORAL A LAS FAMILIAS DE VARIAS LOCALIDADES, PARA RELOCALIZACIÓN DE HOGARES LOCALIZADOS EN ZONAS DE ALTO RIESGO NO MITIGABLE ID:2014-Q01-01064, LOCALIDAD:05 USME, UPZ:56 DANUBIO, SECTOR:HOYA DEL RAMO</t>
  </si>
  <si>
    <t>LEIDI VIVIANA MARTINEZ AMEZQUITA</t>
  </si>
  <si>
    <t>AYUDA TEMPORAL A LAS FAMILIAS DE VARIAS LOCALIDADES, PARA RELOCALIZACIÓN DE HOGARES LOCALIZADOS EN ZONAS DE ALTO RIESGO NO MITIGABLE ID:2016-08-14802, LOCALIDAD:08 KENNEDY, UPZ:82 PATIO BONITO, SECTOR:PALMITAS</t>
  </si>
  <si>
    <t>PILAR  RIVERA PELAEZ</t>
  </si>
  <si>
    <t>AYUDA TEMPORAL A LAS FAMILIAS DE VARIAS LOCALIDADES, PARA RELOCALIZACIÓN DE HOGARES LOCALIZADOS EN ZONAS DE ALTO RIESGO NO MITIGABLE ID:2016-08-14836, LOCALIDAD:08 KENNEDY, UPZ:82 PATIO BONITO, SECTOR:PALMITAS</t>
  </si>
  <si>
    <t>BEYANIRA  GRACIA BARRAGAN</t>
  </si>
  <si>
    <t>AYUDA TEMPORAL A LAS FAMILIAS DE VARIAS LOCALIDADES, PARA RELOCALIZACIÓN DE HOGARES LOCALIZADOS EN ZONAS DE ALTO RIESGO NO MITIGABLE ID:2013-Q04-00310, LOCALIDAD:04 SAN CRISTÓBAL, UPZ:51 LOS LIBERTADORES, SECTOR:QUEBRADA VEREJONES</t>
  </si>
  <si>
    <t>ANA BEATRIZ PEÑA TOVAR</t>
  </si>
  <si>
    <t>AYUDA TEMPORAL A LAS FAMILIAS DE VARIAS LOCALIDADES, PARA RELOCALIZACIÓN DE HOGARES LOCALIZADOS EN ZONAS DE ALTO RIESGO NO MITIGABLE ID:2014-OTR-00905, LOCALIDAD:03 SANTA FE, UPZ:96 LOURDES, SECTOR:CASA 3</t>
  </si>
  <si>
    <t>MARIA EVANGELINA HERRERA HERRERA</t>
  </si>
  <si>
    <t>AYUDA TEMPORAL A LAS FAMILIAS DE VARIAS LOCALIDADES, PARA RELOCALIZACIÓN DE HOGARES LOCALIZADOS EN ZONAS DE ALTO RIESGO NO MITIGABLE ID:2013000553, LOCALIDAD:19 CIUDAD BOLÍVAR, UPZ:67 LUCERO, SECTOR:QUEBRADA TROMPETA</t>
  </si>
  <si>
    <t>BLANCA LUCIA GIRON ROSERO</t>
  </si>
  <si>
    <t>AYUDA TEMPORAL A LAS FAMILIAS DE VARIAS LOCALIDADES, PARA RELOCALIZACIÓN DE HOGARES LOCALIZADOS EN ZONAS DE ALTO RIESGO NO MITIGABLE ID:2011-19-13373, LOCALIDAD:19 CIUDAD BOLÍVAR, UPZ:3 UPR RIO TUNJUELO</t>
  </si>
  <si>
    <t>ESNEDA  LASSO MACHADO</t>
  </si>
  <si>
    <t>AYUDA TEMPORAL A LAS FAMILIAS DE VARIAS LOCALIDADES, PARA RELOCALIZACIÓN DE HOGARES LOCALIZADOS EN ZONAS DE ALTO RIESGO NO MITIGABLE ID:2011-19-12866, LOCALIDAD:19 CIUDAD BOLÍVAR, UPZ:67 LUCERO</t>
  </si>
  <si>
    <t>JOSE ANTONIO CASTEBLANCO CAMARGO</t>
  </si>
  <si>
    <t>AYUDA TEMPORAL A LAS FAMILIAS DE VARIAS LOCALIDADES, PARA RELOCALIZACIÓN DE HOGARES LOCALIZADOS EN ZONAS DE ALTO RIESGO NO MITIGABLE ID:2013000167, LOCALIDAD:19 CIUDAD BOLÍVAR, UPZ:67 LUCERO, SECTOR:QUEBRADA TROMPETA</t>
  </si>
  <si>
    <t>MARIELA  CHARRY PINTO</t>
  </si>
  <si>
    <t>AYUDA TEMPORAL A LAS FAMILIAS DE VARIAS LOCALIDADES, PARA RELOCALIZACIÓN DE HOGARES LOCALIZADOS EN ZONAS DE ALTO RIESGO NO MITIGABLE ID:2012-18-14360, LOCALIDAD:18 RAFAEL URIBE URIBE, UPZ:55 DIANA TURBAY</t>
  </si>
  <si>
    <t>MARIA FANNY PERDOMO AMAYA</t>
  </si>
  <si>
    <t>ANGGIE JULIETH MARENTE BUSTOS</t>
  </si>
  <si>
    <t>BLANCA LEONOR AREVALO CAICEDO</t>
  </si>
  <si>
    <t>ANGELICA  CARO BERMUDEZ</t>
  </si>
  <si>
    <t>MARIA INES GALINDO CASTEBLANCO</t>
  </si>
  <si>
    <t>OLGA LUCIA MORALES RICO</t>
  </si>
  <si>
    <t>EDINSON  LOPEZ RODRIGUEZ</t>
  </si>
  <si>
    <t>EDWARD ANDRES MARENTE BUSTOS</t>
  </si>
  <si>
    <t>LIZETH PAOLA VILLA YAGUARA</t>
  </si>
  <si>
    <t>VICTOR JAVIER RODRIGUEZ GARZON</t>
  </si>
  <si>
    <t>AYUDA TEMPORAL A LAS FAMILIAS DE VARIAS LOCALIDADES, PARA RELOCALIZACIÓN DE HOGARES LOCALIZADOS EN ZONAS DE ALTO RIESGO NO MITIGABLE ID:2012-18-14327, LOCALIDAD:18 RAFAEL URIBE URIBE, UPZ:55 DIANA TURBAY</t>
  </si>
  <si>
    <t>ANA GLORIA GIRALDO ROJAS</t>
  </si>
  <si>
    <t>AYUDA TEMPORAL A LAS FAMILIAS DE VARIAS LOCALIDADES, PARA RELOCALIZACIÓN DE HOGARES LOCALIZADOS EN ZONAS DE ALTO RIESGO NO MITIGABLE ID:2012-5-14149, LOCALIDAD:05 USME, UPZ:56 DANUBIO</t>
  </si>
  <si>
    <t>GLORIA INES RICO BERNAL</t>
  </si>
  <si>
    <t>AYUDA TEMPORAL A LAS FAMILIAS DE VARIAS LOCALIDADES, PARA RELOCALIZACIÓN DE HOGARES LOCALIZADOS EN ZONAS DE ALTO RIESGO NO MITIGABLE ID:2012-4-14203, LOCALIDAD:04 SAN CRISTÓBAL, UPZ:32 SAN BLAS, SECTOR:</t>
  </si>
  <si>
    <t>MARTHA CECILIA LASSO MACHADO</t>
  </si>
  <si>
    <t>AYUDA TEMPORAL A LAS FAMILIAS DE VARIAS LOCALIDADES, PARA RELOCALIZACIÓN DE HOGARES LOCALIZADOS EN ZONAS DE ALTO RIESGO NO MITIGABLE ID:2011-19-12867, LOCALIDAD:19 CIUDAD BOLÍVAR, UPZ:67 LUCERO, SECTOR:</t>
  </si>
  <si>
    <t>FIDELIA  OTAVO</t>
  </si>
  <si>
    <t>AYUDA TEMPORAL A LAS FAMILIAS DE VARIAS LOCALIDADES, PARA RELOCALIZACIÓN DE HOGARES LOCALIZADOS EN ZONAS DE ALTO RIESGO NO MITIGABLE ID:2011-19-13704, LOCALIDAD:19 CIUDAD BOLÍVAR, UPZ:67 LUCERO,</t>
  </si>
  <si>
    <t>PEDRO ISMAEL RICO BERNAL</t>
  </si>
  <si>
    <t>AYUDA TEMPORAL A LAS FAMILIAS DE VARIAS LOCALIDADES, PARA RELOCALIZACIÓN DE HOGARES LOCALIZADOS EN ZONAS DE ALTO RIESGO NO MITIGABLE ID:2012-4-14205, LOCALIDAD:04 SAN CRISTÓBAL, UPZ:32 SAN BLAS, SECTOR:</t>
  </si>
  <si>
    <t>DIANA PAOLA ARIAS CASTILLO</t>
  </si>
  <si>
    <t>AYUDA TEMPORAL A LAS FAMILIAS DE VARIAS LOCALIDADES, PARA RELOCALIZACIÓN DE HOGARES LOCALIZADOS EN ZONAS DE ALTO RIESGO NO MITIGABLE ID:2012-ALES-231, LOCALIDAD:19 CIUDAD BOLÍVAR, UPZ:69 ISMAEL PERDOMO</t>
  </si>
  <si>
    <t>OLGA LUCIA GONZALEZ AREVALO</t>
  </si>
  <si>
    <t>AYUDA TEMPORAL A LAS FAMILIAS DE VARIAS LOCALIDADES, PARA RELOCALIZACIÓN DE HOGARES LOCALIZADOS EN ZONAS DE ALTO RIESGO NO MITIGABLE ID:2003-19-5062, LOCALIDAD:19 CIUDAD BOLÍVAR, UPZ:69 ISMAEL PERDOMO, SECTOR:ALTOS DE LA ESTANCIA</t>
  </si>
  <si>
    <t>ANA CRISTINA GONZALEZ ESTRADA</t>
  </si>
  <si>
    <t>AYUDA TEMPORAL A LAS FAMILIAS DE VARIAS LOCALIDADES, PARA RELOCALIZACIÓN DE HOGARES LOCALIZADOS EN ZONAS DE ALTO RIESGO NO MITIGABLE ID:2011-4-12696, LOCALIDAD:04 SAN CRISTÓBAL, UPZ:32 SAN BLAS, SECTOR:</t>
  </si>
  <si>
    <t>MARIA STELLA PEÑA VELOSA</t>
  </si>
  <si>
    <t>AYUDA TEMPORAL A LAS FAMILIAS DE VARIAS LOCALIDADES, PARA RELOCALIZACIÓN DE HOGARES LOCALIZADOS EN ZONAS DE ALTO RIESGO NO MITIGABLE ID:2011-4-12659, LOCALIDAD:04 SAN CRISTÓBAL, UPZ:32 SAN BLAS.</t>
  </si>
  <si>
    <t>MARTHA CECILIA RUBIO ALVIS</t>
  </si>
  <si>
    <t>AYUDA TEMPORAL A LAS FAMILIAS DE VARIAS LOCALIDADES, PARA RELOCALIZACIÓN DE HOGARES LOCALIZADOS EN ZONAS DE ALTO RIESGO NO MITIGABLE ID:2015-Q09-03181, LOCALIDAD:19 CIUDAD BOLÍVAR, UPZ:68 EL TESORO, SECTOR:QUEBRADA TROMPETA</t>
  </si>
  <si>
    <t>SANDRA MILENA LESMES RODRIGUEZ</t>
  </si>
  <si>
    <t>AYUDA TEMPORAL A LAS FAMILIAS DE VARIAS LOCALIDADES, PARA RELOCALIZACIÓN DE HOGARES LOCALIZADOS EN ZONAS DE ALTO RIESGO NO MITIGABLE ID:2011-19-12628, LOCALIDAD:19 CIUDAD BOLÍVAR, UPZ:68 EL TESORO, SECTOR:OLA INVERNAL 2010 FOPAE</t>
  </si>
  <si>
    <t>ADELA  BERMUDEZ FORERO</t>
  </si>
  <si>
    <t>AYUDA TEMPORAL A LAS FAMILIAS DE VARIAS LOCALIDADES, PARA RELOCALIZACIÓN DE HOGARES LOCALIZADOS EN ZONAS DE ALTO RIESGO NO MITIGABLE ID:2016-08-14824, LOCALIDAD:08 KENNEDY, UPZ:82 PATIO BONITO, SECTOR:PALMITAS</t>
  </si>
  <si>
    <t>HUMBERTO  LOZANO SILVA</t>
  </si>
  <si>
    <t>AYUDA TEMPORAL A LAS FAMILIAS DE VARIAS LOCALIDADES, PARA RELOCALIZACIÓN DE HOGARES LOCALIZADOS EN ZONAS DE ALTO RIESGO NO MITIGABLE ID:2015-Q03-03386, LOCALIDAD:19 CIUDAD BOLÍVAR, UPZ:67 LUCERO, SECTOR:LIMAS</t>
  </si>
  <si>
    <t>LUZ MARINA DIOSA RENDON</t>
  </si>
  <si>
    <t>AYUDA TEMPORAL A LAS FAMILIAS DE VARIAS LOCALIDADES, PARA RELOCALIZACIÓN DE HOGARES LOCALIZADOS EN ZONAS DE ALTO RIESGO NO MITIGABLE ID:2014-Q21-00704, LOCALIDAD:19 CIUDAD BOLÍVAR, UPZ:67 LUCERO, SECTOR:PEÑA COLORADA</t>
  </si>
  <si>
    <t>MARIA INES MARTINEZ PINTO</t>
  </si>
  <si>
    <t>AYUDA TEMPORAL A LAS FAMILIAS DE VARIAS LOCALIDADES, PARA RELOCALIZACIÓN DE HOGARES LOCALIZADOS EN ZONAS DE ALTO RIESGO NO MITIGABLE ID:2013000530, LOCALIDAD:19 CIUDAD BOLÍVAR, UPZ:67 LUCERO, SECTOR:QUEBRADA TROMPETA</t>
  </si>
  <si>
    <t>ANADELIA  MELO JOYA</t>
  </si>
  <si>
    <t>AYUDA TEMPORAL A LAS FAMILIAS DE VARIAS LOCALIDADES, PARA RELOCALIZACIÓN DE HOGARES LOCALIZADOS EN ZONAS DE ALTO RIESGO NO MITIGABLE ID:2003-19-5220, LOCALIDAD:19 CIUDAD BOLÍVAR, UPZ:69 ISMAEL PERDOMO, SECTOR:ALTOS DE LA ESTANCIA</t>
  </si>
  <si>
    <t>BARBARA  BOHORQUEZ CABALLERO</t>
  </si>
  <si>
    <t>AYUDA TEMPORAL A LAS FAMILIAS DE VARIAS LOCALIDADES, PARA RELOCALIZACIÓN DE HOGARES LOCALIZADOS EN ZONAS DE ALTO RIESGO NO MITIGABLE ID:2004-5-5564, LOCALIDAD:05 USME, UPZ:57 GRAN YOMASA,</t>
  </si>
  <si>
    <t>ARACELY  ARCE AGUDELO</t>
  </si>
  <si>
    <t>AYUDA TEMPORAL A LAS FAMILIAS DE VARIAS LOCALIDADES, PARA RELOCALIZACIÓN DE HOGARES LOCALIZADOS EN ZONAS DE ALTO RIESGO NO MITIGABLE ID:2013000473, LOCALIDAD:19 CIUDAD BOLÍVAR, UPZ:67 LUCERO, SECTOR:QUEBRADA TROMPETA</t>
  </si>
  <si>
    <t>ALBERTO  CARDONA</t>
  </si>
  <si>
    <t>AYUDA TEMPORAL A LAS FAMILIAS DE VARIAS LOCALIDADES, PARA RELOCALIZACIÓN DE HOGARES LOCALIZADOS EN ZONAS DE ALTO RIESGO NO MITIGABLE ID:2007-4-9373, LOCALIDAD:04 SAN CRISTÓBAL, UPZ:32 SAN BLAS, SECTOR:</t>
  </si>
  <si>
    <t>HILDA MARLENY PEREZ</t>
  </si>
  <si>
    <t>AYUDA TEMPORAL A LAS FAMILIAS DE VARIAS LOCALIDADES, PARA RELOCALIZACIÓN DE HOGARES LOCALIZADOS EN ZONAS DE ALTO RIESGO NO MITIGABLE ID:2013000267, LOCALIDAD:04 SAN CRISTÓBAL, UPZ:51 LOS LIBERTADORES, SECTOR:QUEBRADA VEREJONES</t>
  </si>
  <si>
    <t>YURY GISELL BERMUDEZ FORERO</t>
  </si>
  <si>
    <t>AYUDA TEMPORAL A LAS FAMILIAS DE VARIAS LOCALIDADES, PARA RELOCALIZACIÓN DE HOGARES LOCALIZADOS EN ZONAS DE ALTO RIESGO NO MITIGABLE ID:2016-08-14813, LOCALIDAD:08 KENNEDY, UPZ:82 PATIO BONITO, SECTOR:PALMITAS</t>
  </si>
  <si>
    <t>ALEXANDER JOAQUIN RODRIGUEZ LOPEZ</t>
  </si>
  <si>
    <t>AYUDA TEMPORAL A LAS FAMILIAS DE VARIAS LOCALIDADES, PARA RELOCALIZACIÓN DE HOGARES LOCALIZADOS EN ZONAS DE ALTO RIESGO NO MITIGABLE ID:2014-Q03-01109, LOCALIDAD:19 CIUDAD BOLÍVAR, UPZ:66 SAN FRANCISCO, SECTOR:LIMAS</t>
  </si>
  <si>
    <t>JESUS LIBORIO GONZALEZ GALEANO</t>
  </si>
  <si>
    <t>AYUDA TEMPORAL A LAS FAMILIAS DE VARIAS LOCALIDADES, PARA RELOCALIZACIÓN DE HOGARES LOCALIZADOS EN ZONAS DE ALTO RIESGO NO MITIGABLE ID:2012-ALES-65, LOCALIDAD:19 CIUDAD BOLÍVAR, UPZ:69 ISMAEL PERDOMO, SECTOR:ALTOS DE LA ESTANCIA</t>
  </si>
  <si>
    <t>ALVARO  GUTIERREZ ARTUNDUAGA</t>
  </si>
  <si>
    <t>AYUDA TEMPORAL A LAS FAMILIAS DE VARIAS LOCALIDADES, PARA RELOCALIZACIÓN DE HOGARES LOCALIZADOS EN ZONAS DE ALTO RIESGO NO MITIGABLE ID:2013000411, LOCALIDAD:04 SAN CRISTÓBAL, UPZ:51 LOS LIBERTADORES, SECTOR:QUEBRADA VEREJONES</t>
  </si>
  <si>
    <t>ELIZABETH  VEGA PARRA</t>
  </si>
  <si>
    <t>AYUDA TEMPORAL A LAS FAMILIAS DE VARIAS LOCALIDADES, PARA RELOCALIZACIÓN DE HOGARES LOCALIZADOS EN ZONAS DE ALTO RIESGO NO MITIGABLE ID:2012-18-14356, LOCALIDAD:18 RAFAEL URIBE URIBE, UPZ:55 DIANA TURBAY, SECTOR:</t>
  </si>
  <si>
    <t>YUDI KATERINE RAMIREZ RODRIGUEZ</t>
  </si>
  <si>
    <t>AYUDA TEMPORAL A LAS FAMILIAS DE VARIAS LOCALIDADES, PARA RELOCALIZACIÓN DE HOGARES LOCALIZADOS EN ZONAS DE ALTO RIESGO NO MITIGABLE ID:2014-OTR-00882, LOCALIDAD:03 SANTA FE, UPZ:96 LOURDES, SECTOR:CASA 2</t>
  </si>
  <si>
    <t>MARINELA  GAONA GONZALEZ</t>
  </si>
  <si>
    <t>AYUDA TEMPORAL A LAS FAMILIAS DE VARIAS LOCALIDADES, PARA RELOCALIZACIÓN DE HOGARES LOCALIZADOS EN ZONAS DE ALTO RIESGO NO MITIGABLE ID:2012-4-14293, LOCALIDAD:04 SAN CRISTÓBAL, UPZ:50 LA GLORIA, SECTOR:</t>
  </si>
  <si>
    <t>VICTORIA EUGENIA BENITEZ BASTIDAS</t>
  </si>
  <si>
    <t>AYUDA TEMPORAL A LAS FAMILIAS DE VARIAS LOCALIDADES, PARA RELOCALIZACIÓN DE HOGARES LOCALIZADOS EN ZONAS DE ALTO RIESGO NO MITIGABLE ID:2012-19-14380, LOCALIDAD:19 CIUDAD BOLÍVAR, UPZ:68 EL TESORO</t>
  </si>
  <si>
    <t>MYRIAM JACQUELINE ABRIL CRUZ</t>
  </si>
  <si>
    <t>AYUDA TEMPORAL A LAS FAMILIAS DE VARIAS LOCALIDADES, PARA RELOCALIZACIÓN DE HOGARES LOCALIZADOS EN ZONAS DE ALTO RIESGO NO MITIGABLE ID:2012-18-14319, LOCALIDAD:18 RAFAEL URIBE URIBE, UPZ:55 DIANA TURBAY,</t>
  </si>
  <si>
    <t>ERIKA STELLA RIOS WILCHES</t>
  </si>
  <si>
    <t>AYUDA TEMPORAL A LAS FAMILIAS DE VARIAS LOCALIDADES, PARA RELOCALIZACIÓN DE HOGARES LOCALIZADOS EN ZONAS DE ALTO RIESGO NO MITIGABLE ID:2011-19-13384, LOCALIDAD:19 CIUDAD BOLÍVAR, UPZ:68 EL TESORO.</t>
  </si>
  <si>
    <t>ALBA MARINA ARIAS DIAZ</t>
  </si>
  <si>
    <t>AYUDA TEMPORAL A LAS FAMILIAS DE VARIAS LOCALIDADES, PARA RELOCALIZACIÓN DE HOGARES LOCALIZADOS EN ZONAS DE ALTO RIESGO NO MITIGABLE ID:2016-08-14804, LOCALIDAD:08 KENNEDY, UPZ:82 PATIO BONITO, SECTOR:PALMITAS</t>
  </si>
  <si>
    <t>LUIS ALBERTO URREA LEMUS</t>
  </si>
  <si>
    <t>AYUDA TEMPORAL A LAS FAMILIAS DE VARIAS LOCALIDADES, PARA RELOCALIZACIÓN DE HOGARES LOCALIZADOS EN ZONAS DE ALTO RIESGO NO MITIGABLE ID:2013-Q21-00354, LOCALIDAD:19 CIUDAD BOLÍVAR, UPZ:67 LUCERO, SECTOR:BRAZO DERECHO DE LIMAS</t>
  </si>
  <si>
    <t>JOSE BERCELI MOSUCHA MOYA</t>
  </si>
  <si>
    <t>AYUDA TEMPORAL A LAS FAMILIAS DE VARIAS LOCALIDADES, PARA RELOCALIZACIÓN DE HOGARES LOCALIZADOS EN ZONAS DE ALTO RIESGO NO MITIGABLE ID:2013-Q22-00622, LOCALIDAD:04 SAN CRISTÓBAL, UPZ:32 SAN BLAS, SECTOR:FUCHA</t>
  </si>
  <si>
    <t>JOSE LEONARDO LOZANO GUTIERREZ</t>
  </si>
  <si>
    <t>AYUDA TEMPORAL A LAS FAMILIAS DE VARIAS LOCALIDADES, PARA RELOCALIZACIÓN DE HOGARES LOCALIZADOS EN ZONAS DE ALTO RIESGO NO MITIGABLE ID:2013000321, LOCALIDAD:19 CIUDAD BOLÍVAR, UPZ:67 LUCERO, SECTOR:PEÑA COLORADA</t>
  </si>
  <si>
    <t>JEINNY ANDREA NAVARRETE</t>
  </si>
  <si>
    <t>AYUDA TEMPORAL A LAS FAMILIAS DE VARIAS LOCALIDADES, PARA RELOCALIZACIÓN DE HOGARES LOCALIZADOS EN ZONAS DE ALTO RIESGO NO MITIGABLE ID:2014-OTR-00898, LOCALIDAD:03 SANTA FE, UPZ:96 LOURDES, SECTOR:CASA 3</t>
  </si>
  <si>
    <t>DIEGO LEONARDO PEÑA PEÑA</t>
  </si>
  <si>
    <t>AYUDA TEMPORAL A LAS FAMILIAS DE VARIAS LOCALIDADES, PARA RELOCALIZACIÓN DE HOGARES LOCALIZADOS EN ZONAS DE ALTO RIESGO NO MITIGABLE ID:2016-08-14791, LOCALIDAD:08 KENNEDY, UPZ:82 PATIO BONITO, SECTOR:PALMITAS</t>
  </si>
  <si>
    <t>SANDRA CEILIA ZAMUDIO VARGAS</t>
  </si>
  <si>
    <t>AYUDA TEMPORAL A LAS FAMILIAS DE VARIAS LOCALIDADES, PARA RELOCALIZACIÓN DE HOGARES LOCALIZADOS EN ZONAS DE ALTO RIESGO NO MITIGABLE ID:2015-Q03-01306, LOCALIDAD:19 CIUDAD BOLÍVAR, UPZ:67 LUCERO, SECTOR:LIMAS</t>
  </si>
  <si>
    <t>MARIA ISABEL CUELLAR GOMEZ</t>
  </si>
  <si>
    <t>AYUDA TEMPORAL A LAS FAMILIAS DE VARIAS LOCALIDADES, PARA RELOCALIZACIÓN DE HOGARES LOCALIZADOS EN ZONAS DE ALTO RIESGO NO MITIGABLE ID:2013-Q09-00152, LOCALIDAD:19 CIUDAD BOLÍVAR, UPZ:67 LUCERO, SECTOR:QUEBRADA TROMPETA</t>
  </si>
  <si>
    <t>GLORIA INES SANCHEZ RODRIGUEZ</t>
  </si>
  <si>
    <t>AYUDA TEMPORAL A LAS FAMILIAS DE VARIAS LOCALIDADES, PARA RELOCALIZACIÓN DE HOGARES LOCALIZADOS EN ZONAS DE ALTO RIESGO NO MITIGABLE ID:2010-5-11596, LOCALIDAD:05 USME, UPZ:57 GRAN YOMASA, SECTOR:OLA INVERNAL 2010 FOPAE</t>
  </si>
  <si>
    <t>YOLANDA  VELASQUEZ SIERRA</t>
  </si>
  <si>
    <t>AYUDA TEMPORAL A LAS FAMILIAS DE VARIAS LOCALIDADES, PARA RELOCALIZACIÓN DE HOGARES LOCALIZADOS EN ZONAS DE ALTO RIESGO NO MITIGABLE ID:2013-Q21-00478, LOCALIDAD:19 CIUDAD BOLÍVAR, UPZ:67 LUCERO, SECTOR:BRAZO DERECHO DE LIMAS</t>
  </si>
  <si>
    <t>JAIME ALBERTO MOLINA</t>
  </si>
  <si>
    <t>AYUDA TEMPORAL A LAS FAMILIAS DE VARIAS LOCALIDADES, PARA RELOCALIZACIÓN DE HOGARES LOCALIZADOS EN ZONAS DE ALTO RIESGO NO MITIGABLE ID:2002-4-2657, LOCALIDAD:04 SAN CRISTÓBAL, UPZ:32 SAN BLAS,</t>
  </si>
  <si>
    <t>JOSE MIGUEL VILLALOBOS HIGUERA</t>
  </si>
  <si>
    <t>AYUDA TEMPORAL A LAS FAMILIAS DE VARIAS LOCALIDADES, PARA RELOCALIZACIÓN DE HOGARES LOCALIZADOS EN ZONAS DE ALTO RIESGO NO MITIGABLE ID:2016-08-14794, LOCALIDAD:08 KENNEDY, UPZ:82 PATIO BONITO, SECTOR:PALMITAS</t>
  </si>
  <si>
    <t>LUIS AUDICEL MELO MARTIN</t>
  </si>
  <si>
    <t>AYUDA TEMPORAL A LAS FAMILIAS DE VARIAS LOCALIDADES, PARA RELOCALIZACIÓN DE HOGARES LOCALIZADOS EN ZONAS DE ALTO RIESGO NO MITIGABLE ID:2017-19-14969, LOCALIDAD:19 CIUDAD BOLÍVAR, UPZ:67 LUCERO, SECTOR:LAS MANITAS II</t>
  </si>
  <si>
    <t>CARLOS ALBERTO MARTINEZ MORENO</t>
  </si>
  <si>
    <t>AYUDA TEMPORAL A LAS FAMILIAS DE VARIAS LOCALIDADES, PARA RELOCALIZACIÓN DE HOGARES LOCALIZADOS EN ZONAS DE ALTO RIESGO NO MITIGABLE ID:2014-Q06-01006, LOCALIDAD:19 CIUDAD BOLÍVAR, UPZ:67 LUCERO, SECTOR:QUEBRADA EL INFIERNO</t>
  </si>
  <si>
    <t>EDITH  MALAGON RINCON</t>
  </si>
  <si>
    <t>AYUDA TEMPORAL A LAS FAMILIAS DE VARIAS LOCALIDADES, PARA RELOCALIZACIÓN DE HOGARES LOCALIZADOS EN ZONAS DE ALTO RIESGO NO MITIGABLE ID:2016-08-14829, LOCALIDAD:08 KENNEDY, UPZ:82 PATIO BONITO, SECTOR:PALMITAS</t>
  </si>
  <si>
    <t>UBERTO GABRIEL SERPA JIMENEZ</t>
  </si>
  <si>
    <t>AYUDA TEMPORAL A LAS FAMILIAS DE VARIAS LOCALIDADES, PARA RELOCALIZACIÓN DE HOGARES LOCALIZADOS EN ZONAS DE ALTO RIESGO NO MITIGABLE ID:2016-08-14872, LOCALIDAD:08 KENNEDY, UPZ:82 PATIO BONITO, SECTOR:PALMITAS</t>
  </si>
  <si>
    <t>ABELARDO  CHOCO CHIRIVIRO</t>
  </si>
  <si>
    <t>AYUDA TEMPORAL A LAS FAMILIAS DE VARIAS LOCALIDADES, PARA RELOCALIZACIÓN DE HOGARES LOCALIZADOS EN ZONAS DE ALTO RIESGO NO MITIGABLE ID:2014-W166-046, LOCALIDAD:19 CIUDAD BOLÍVAR, UPZ:68 EL TESORO, SECTOR:WOUNAAN</t>
  </si>
  <si>
    <t>ADONAY  ESCALANTE DOMINGUEZ</t>
  </si>
  <si>
    <t>AYUDA TEMPORAL A LAS FAMILIAS DE VARIAS LOCALIDADES, PARA RELOCALIZACIÓN DE HOGARES LOCALIZADOS EN ZONAS DE ALTO RIESGO NO MITIGABLE ID:2011-19-12824, LOCALIDAD:19 CIUDAD BOLÍVAR, UPZ:68 EL TESORO, SECTOR:QUEBRADA TROMPETA</t>
  </si>
  <si>
    <t>AMANDA  GONZALEZ</t>
  </si>
  <si>
    <t>AYUDA TEMPORAL A LAS FAMILIAS DE VARIAS LOCALIDADES, PARA RELOCALIZACIÓN DE HOGARES LOCALIZADOS EN ZONAS DE ALTO RIESGO NO MITIGABLE ID:2014-Q09-01206, LOCALIDAD:19 CIUDAD BOLÍVAR, UPZ:67 LUCERO, SECTOR:QUEBRADA TROMPETA</t>
  </si>
  <si>
    <t>MATILDE  HERREÑO SUAREZ</t>
  </si>
  <si>
    <t>AYUDA TEMPORAL A LAS FAMILIAS DE VARIAS LOCALIDADES, PARA RELOCALIZACIÓN DE HOGARES LOCALIZADOS EN ZONAS DE ALTO RIESGO NO MITIGABLE ID:2010-19-12001, LOCALIDAD:19 CIUDAD BOLÍVAR, UPZ:68 EL TESORO, SECTOR:OLA INVERNAL 2010 FOPAE</t>
  </si>
  <si>
    <t>YOLANDA  DAZA RAMIREZ</t>
  </si>
  <si>
    <t>AYUDA TEMPORAL A LAS FAMILIAS DE VARIAS LOCALIDADES, PARA RELOCALIZACIÓN DE HOGARES LOCALIZADOS EN ZONAS DE ALTO RIESGO NO MITIGABLE ID:2016-08-14849, LOCALIDAD:08 KENNEDY, UPZ:82 PATIO BONITO, SECTOR:PALMITAS</t>
  </si>
  <si>
    <t>PEDRO MIGUEL GONZALEZ</t>
  </si>
  <si>
    <t>AYUDA TEMPORAL A LAS FAMILIAS DE VARIAS LOCALIDADES, PARA RELOCALIZACIÓN DE HOGARES LOCALIZADOS EN ZONAS DE ALTO RIESGO NO MITIGABLE ID:2013-Q04-00107, LOCALIDAD:04 SAN CRISTÓBAL, UPZ:51 LOS LIBERTADORES, SECTOR:QUEBRADA VEREJONES</t>
  </si>
  <si>
    <t>LUZ GIOVANNA HERNANDEZ GUTIERREZ</t>
  </si>
  <si>
    <t>AYUDA TEMPORAL A LAS FAMILIAS DE VARIAS LOCALIDADES, PARA RELOCALIZACIÓN DE HOGARES LOCALIZADOS EN ZONAS DE ALTO RIESGO NO MITIGABLE ID:2014-OTR-00951, LOCALIDAD:19 CIUDAD BOLÍVAR, UPZ:67 LUCERO, SECTOR:TABOR ALTALOMA</t>
  </si>
  <si>
    <t>EDGAR GERMAN LEON HERNANDEZ</t>
  </si>
  <si>
    <t>AYUDA TEMPORAL A LAS FAMILIAS DE VARIAS LOCALIDADES, PARA RELOCALIZACIÓN DE HOGARES LOCALIZADOS EN ZONAS DE ALTO RIESGO NO MITIGABLE ID:2011-19-13539, LOCALIDAD:19 CIUDAD BOLÍVAR, UPZ:68 EL TESORO, SECTOR:</t>
  </si>
  <si>
    <t>JOSE HERESMILDO CRUZ AVILA</t>
  </si>
  <si>
    <t>AYUDA TEMPORAL A LAS FAMILIAS DE VARIAS LOCALIDADES, PARA RELOCALIZACIÓN DE HOGARES LOCALIZADOS EN ZONAS DE ALTO RIESGO NO MITIGABLE ID:2013000378, LOCALIDAD:19 CIUDAD BOLÍVAR, UPZ:67 LUCERO, SECTOR:PEÑA COLORADA</t>
  </si>
  <si>
    <t>LUZ ADRIANA LAGUNA CUELLAR</t>
  </si>
  <si>
    <t>AYUDA TEMPORAL A LAS FAMILIAS DE VARIAS LOCALIDADES, PARA RELOCALIZACIÓN DE HOGARES LOCALIZADOS EN ZONAS DE ALTO RIESGO NO MITIGABLE ID:2016-Q09-14768, LOCALIDAD:19 CIUDAD BOLÍVAR, UPZ:67 LUCERO, SECTOR:QUEBRADA TROMPETA</t>
  </si>
  <si>
    <t>AYDA LUZ PIAMBA MAJIN</t>
  </si>
  <si>
    <t>AYUDA TEMPORAL A LAS FAMILIAS DE VARIAS LOCALIDADES, PARA RELOCALIZACIÓN DE HOGARES LOCALIZADOS EN ZONAS DE ALTO RIESGO NO MITIGABLE ID:2011-4-13076, LOCALIDAD:04 SAN CRISTÓBAL, UPZ:51 LOS LIBERTADORES, SECTOR:QUEBRADA VEREJONES</t>
  </si>
  <si>
    <t>ARAMINTA  PIÑEROS MARTIN</t>
  </si>
  <si>
    <t>AYUDA TEMPORAL A LAS FAMILIAS DE VARIAS LOCALIDADES, PARA RELOCALIZACIÓN DE HOGARES LOCALIZADOS EN ZONAS DE ALTO RIESGO NO MITIGABLE ID:2011-5-13039, LOCALIDAD:05 USME, UPZ:56 DANUBIO, SECTOR:</t>
  </si>
  <si>
    <t>FRANCISCO ALBERTO BANDERA MARTINEZ</t>
  </si>
  <si>
    <t>AYUDA TEMPORAL A LAS FAMILIAS DE VARIAS LOCALIDADES, PARA RELOCALIZACIÓN DE HOGARES LOCALIZADOS EN ZONAS DE ALTO RIESGO NO MITIGABLE ID:2011-4-13552, LOCALIDAD:04 SAN CRISTÓBAL, UPZ:51 LOS LIBERTADORES, SECTOR:QUEBRADA VEREJONES</t>
  </si>
  <si>
    <t>MARLENY  GUTIERREZ SANCHEZ</t>
  </si>
  <si>
    <t>AYUDA TEMPORAL A LAS FAMILIAS DE VARIAS LOCALIDADES, PARA RELOCALIZACIÓN DE HOGARES LOCALIZADOS EN ZONAS DE ALTO RIESGO NO MITIGABLE ID:2014-OTR-00953, LOCALIDAD:19 CIUDAD BOLÍVAR, UPZ:67 LUCERO, SECTOR:TABOR ALTALOMA</t>
  </si>
  <si>
    <t>MIGUEL ANGEL BELTRAN CASTRO</t>
  </si>
  <si>
    <t>AYUDA TEMPORAL A LAS FAMILIAS DE VARIAS LOCALIDADES, PARA RELOCALIZACIÓN DE HOGARES LOCALIZADOS EN ZONAS DE ALTO RIESGO NO MITIGABLE ID:2014-OTR-01026, LOCALIDAD:19 CIUDAD BOLÍVAR, UPZ:67 LUCERO, SECTOR:TABOR ALTALOMA</t>
  </si>
  <si>
    <t>RUTH  PEREIRA CAMACHO</t>
  </si>
  <si>
    <t>AYUDA TEMPORAL A LAS FAMILIAS DE VARIAS LOCALIDADES, PARA RELOCALIZACIÓN DE HOGARES LOCALIZADOS EN ZONAS DE ALTO RIESGO NO MITIGABLE ID:2015-Q10-01506, LOCALIDAD:04 SAN CRISTÓBAL, UPZ:51 LOS LIBERTADORES, SECTOR:QUEBRADA VEREJONES</t>
  </si>
  <si>
    <t>BLANCA NUBIA RODRIGUEZ CABRERA</t>
  </si>
  <si>
    <t>AYUDA TEMPORAL A LAS FAMILIAS DE VARIAS LOCALIDADES, PARA RELOCALIZACIÓN DE HOGARES LOCALIZADOS EN ZONAS DE ALTO RIESGO NO MITIGABLE ID:2006-4-8967, LOCALIDAD:04 SAN CRISTÓBAL, UPZ:32 SAN BLAS</t>
  </si>
  <si>
    <t>MARIA LUCRECIA LOPEZ TORRES</t>
  </si>
  <si>
    <t>AYUDA TEMPORAL A LAS FAMILIAS DE VARIAS LOCALIDADES, PARA RELOCALIZACIÓN DE HOGARES LOCALIZADOS EN ZONAS DE ALTO RIESGO NO MITIGABLE ID:2014-Q09-00913, LOCALIDAD:19 CIUDAD BOLÍVAR, UPZ:67 LUCERO, SECTOR:QUEBRADA TROMPETA</t>
  </si>
  <si>
    <t>ADRIANA  ALARCON GIRON</t>
  </si>
  <si>
    <t>AYUDA TEMPORAL A LAS FAMILIAS DE VARIAS LOCALIDADES, PARA RELOCALIZACIÓN DE HOGARES LOCALIZADOS EN ZONAS DE ALTO RIESGO NO MITIGABLE ID:2012-19-13841, LOCALIDAD:19 CIUDAD BOLÍVAR, UPZ:67 LUCERO,</t>
  </si>
  <si>
    <t>OMAR  PRIETO DIAZ</t>
  </si>
  <si>
    <t>AYUDA TEMPORAL A LAS FAMILIAS DE VARIAS LOCALIDADES, PARA RELOCALIZACIÓN DE HOGARES LOCALIZADOS EN ZONAS DE ALTO RIESGO NO MITIGABLE ID:2013000209, LOCALIDAD:19 CIUDAD BOLÍVAR, UPZ:67 LUCERO, SECTOR:QUEBRADA EL INFIERNO</t>
  </si>
  <si>
    <t>LURENCITA  CHAMAPURO PEÑA</t>
  </si>
  <si>
    <t>AYUDA TEMPORAL A LAS FAMILIAS DE VARIAS LOCALIDADES, PARA RELOCALIZACIÓN DE HOGARES LOCALIZADOS EN ZONAS DE ALTO RIESGO NO MITIGABLE ID:2015-W166-414, LOCALIDAD:19 CIUDAD BOLÍVAR, UPZ:67 LUCERO, SECTOR:WOUNAAN</t>
  </si>
  <si>
    <t>MABEL  MONTOYA RAMIREZ</t>
  </si>
  <si>
    <t>AYUDA TEMPORAL A LAS FAMILIAS DE VARIAS LOCALIDADES, PARA RELOCALIZACIÓN DE HOGARES LOCALIZADOS EN ZONAS DE ALTO RIESGO NO MITIGABLE ID:2007-4-10216, LOCALIDAD:04 SAN CRISTÓBAL, UPZ:32 SAN BLAS</t>
  </si>
  <si>
    <t>FRANCY  QUEVEDO DAZA</t>
  </si>
  <si>
    <t>AYUDA TEMPORAL A LAS FAMILIAS DE VARIAS LOCALIDADES, PARA RELOCALIZACIÓN DE HOGARES LOCALIZADOS EN ZONAS DE ALTO RIESGO NO MITIGABLE ID:2016-08-14852, LOCALIDAD:08 KENNEDY, UPZ:82 PATIO BONITO, SECTOR:PALMITAS</t>
  </si>
  <si>
    <t>FLOR MARINA MARTIN PIÑEROS</t>
  </si>
  <si>
    <t>AYUDA TEMPORAL A LAS FAMILIAS DE VARIAS LOCALIDADES, PARA RELOCALIZACIÓN DE HOGARES LOCALIZADOS EN ZONAS DE ALTO RIESGO NO MITIGABLE ID:2011-5-13083, LOCALIDAD:05 USME, UPZ:56 DANUBIO</t>
  </si>
  <si>
    <t>YURY TATIANA VILLALOBOS HIGUERA</t>
  </si>
  <si>
    <t>AYUDA TEMPORAL A LAS FAMILIAS DE VARIAS LOCALIDADES, PARA RELOCALIZACIÓN DE HOGARES LOCALIZADOS EN ZONAS DE ALTO RIESGO NO MITIGABLE ID:2016-08-14785, LOCALIDAD:08 KENNEDY, UPZ:82 PATIO BONITO, SECTOR:PALMITAS</t>
  </si>
  <si>
    <t>GEORGINA  HERNANDEZ</t>
  </si>
  <si>
    <t>AYUDA TEMPORAL A LAS FAMILIAS DE VARIAS LOCALIDADES, PARA RELOCALIZACIÓN DE HOGARES LOCALIZADOS EN ZONAS DE ALTO RIESGO NO MITIGABLE ID:2013000463, LOCALIDAD:04 SAN CRISTÓBAL, UPZ:51 LOS LIBERTADORES, SECTOR:QUEBRADA VEREJONES</t>
  </si>
  <si>
    <t>MARIBEL  GONZALEZ CUBILLOS</t>
  </si>
  <si>
    <t>AYUDA TEMPORAL A LAS FAMILIAS DE VARIAS LOCALIDADES, PARA RELOCALIZACIÓN DE HOGARES LOCALIZADOS EN ZONAS DE ALTO RIESGO NO MITIGABLE ID:2012-19-13820, LOCALIDAD:19 CIUDAD BOLÍVAR, UPZ:67 LUCERO.</t>
  </si>
  <si>
    <t>DIANA DEL PILAR GALINDO GONZALEZ</t>
  </si>
  <si>
    <t>AYUDA TEMPORAL A LAS FAMILIAS DE VARIAS LOCALIDADES, PARA RELOCALIZACIÓN DE HOGARES LOCALIZADOS EN ZONAS DE ALTO RIESGO NO MITIGABLE ID:2014-OTR-00946, LOCALIDAD:19 CIUDAD BOLÍVAR, UPZ:67 LUCERO, SECTOR:TABOR ALTALOMA</t>
  </si>
  <si>
    <t>JOSUE  MERCAZA PIRAZA</t>
  </si>
  <si>
    <t>AYUDA TEMPORAL A LAS FAMILIAS DE VARIAS LOCALIDADES, PARA RELOCALIZACIÓN DE HOGARES LOCALIZADOS EN ZONAS DE ALTO RIESGO NO MITIGABLE ID:2014-W166-074, LOCALIDAD:19 CIUDAD BOLÍVAR, UPZ:68 EL TESORO, SECTOR:WOUNAAN</t>
  </si>
  <si>
    <t>ANA LIBIA GORDILLO LEON</t>
  </si>
  <si>
    <t>AYUDA TEMPORAL A LAS FAMILIAS DE VARIAS LOCALIDADES, PARA RELOCALIZACIÓN DE HOGARES LOCALIZADOS EN ZONAS DE ALTO RIESGO NO MITIGABLE ID:2011-4-12719, LOCALIDAD:04 SAN CRISTÓBAL, UPZ:32 SAN BLAS, SECTOR:</t>
  </si>
  <si>
    <t>LUZ MARINA GONZALEZ JUZGA</t>
  </si>
  <si>
    <t>AYUDA TEMPORAL A LAS FAMILIAS DE VARIAS LOCALIDADES, PARA RELOCALIZACIÓN DE HOGARES LOCALIZADOS EN ZONAS DE ALTO RIESGO NO MITIGABLE ID:2014-Q05-01096, LOCALIDAD:19 CIUDAD BOLÍVAR, UPZ:67 LUCERO, SECTOR:QUEBRADA CAÑO BAÚL</t>
  </si>
  <si>
    <t>JULIO CESAR MORENO VARGAS</t>
  </si>
  <si>
    <t>AYUDA TEMPORAL A LAS FAMILIAS DE VARIAS LOCALIDADES, PARA RELOCALIZACIÓN DE HOGARES LOCALIZADOS EN ZONAS DE ALTO RIESGO NO MITIGABLE ID:2011-4-12664, LOCALIDAD:04 SAN CRISTÓBAL, UPZ:32 SAN BLAS</t>
  </si>
  <si>
    <t>LUIS ALEJANDRO ARIAS VANEGAS</t>
  </si>
  <si>
    <t>AYUDA TEMPORAL A LAS FAMILIAS DE VARIAS LOCALIDADES, PARA RELOCALIZACIÓN DE HOGARES LOCALIZADOS EN ZONAS DE ALTO RIESGO NO MITIGABLE ID:2013-Q10-00668, LOCALIDAD:04 SAN CRISTÓBAL, UPZ:51 LOS LIBERTADORES, SECTOR:QUEBRADA VEREJONES</t>
  </si>
  <si>
    <t>GLORIA PATRICIA TANGARIFE GOMEZ</t>
  </si>
  <si>
    <t>AYUDA TEMPORAL A LAS FAMILIAS DE VARIAS LOCALIDADES, PARA RELOCALIZACIÓN DE HOGARES LOCALIZADOS EN ZONAS DE ALTO RIESGO NO MITIGABLE ID:2015-D227-00027, LOCALIDAD:04 SAN CRISTÓBAL, UPZ:51 LOS LIBERTADORES, SECTOR:SANTA TERESITA</t>
  </si>
  <si>
    <t>GLADYS  TRIANA BASTO</t>
  </si>
  <si>
    <t>AYUDA TEMPORAL A LAS FAMILIAS DE VARIAS LOCALIDADES, PARA RELOCALIZACIÓN DE HOGARES LOCALIZADOS EN ZONAS DE ALTO RIESGO NO MITIGABLE ID:2010-19-12064, LOCALIDAD:19 CIUDAD BOLÍVAR, UPZ:69 ISMAEL PERDOMO, SECTOR:ALTOS DE LA ESTANCIA - OLA INVERNAL 2010 FOPAE</t>
  </si>
  <si>
    <t>MARIA CIELITO RINCON GONZALEZ</t>
  </si>
  <si>
    <t>AYUDA TEMPORAL A LAS FAMILIAS DE VARIAS LOCALIDADES, PARA RELOCALIZACIÓN DE HOGARES LOCALIZADOS EN ZONAS DE ALTO RIESGO NO MITIGABLE ID:2011-4-12663, LOCALIDAD:04 SAN CRISTÓBAL, UPZ:32 SAN BLAS, SECTOR:</t>
  </si>
  <si>
    <t>CLAUDIA YANETH GONZALEZ MOYA</t>
  </si>
  <si>
    <t>AYUDA TEMPORAL A LAS FAMILIAS DE VARIAS LOCALIDADES, PARA RELOCALIZACIÓN DE HOGARES LOCALIZADOS EN ZONAS DE ALTO RIESGO NO MITIGABLE ID:2013-Q10-00574, LOCALIDAD:04 SAN CRISTÓBAL, UPZ:51 LOS LIBERTADORES, SECTOR:QUEBRADA VEREJONES</t>
  </si>
  <si>
    <t>ELOINA  NIÑO CARREÑO</t>
  </si>
  <si>
    <t>AYUDA TEMPORAL A LAS FAMILIAS DE VARIAS LOCALIDADES, PARA RELOCALIZACIÓN DE HOGARES LOCALIZADOS EN ZONAS DE ALTO RIESGO NO MITIGABLE ID:2011-19-12876, LOCALIDAD:19 CIUDAD BOLÍVAR, UPZ:67 LUCERO</t>
  </si>
  <si>
    <t>GLORIA EMILDA SANCHEZ SUAREZ</t>
  </si>
  <si>
    <t>AYUDA TEMPORAL A LAS FAMILIAS DE VARIAS LOCALIDADES, PARA RELOCALIZACIÓN DE HOGARES LOCALIZADOS EN ZONAS DE ALTO RIESGO NO MITIGABLE ID:2016-08-14843, LOCALIDAD:08 KENNEDY, UPZ:82 PATIO BONITO, SECTOR:PALMITAS</t>
  </si>
  <si>
    <t>ALEXANDER  ROJAS MOSQUERA</t>
  </si>
  <si>
    <t>AYUDA TEMPORAL A LAS FAMILIAS DE VARIAS LOCALIDADES, PARA RELOCALIZACIÓN DE HOGARES LOCALIZADOS EN ZONAS DE ALTO RIESGO NO MITIGABLE ID:2012-ALES-18, LOCALIDAD:19 CIUDAD BOLÍVAR, UPZ:69 ISMAEL PERDOMO</t>
  </si>
  <si>
    <t>LIBARDO  LONDOÑO ZULUAGA</t>
  </si>
  <si>
    <t>AYUDA TEMPORAL A LAS FAMILIAS DE VARIAS LOCALIDADES, PARA RELOCALIZACIÓN DE HOGARES LOCALIZADOS EN ZONAS DE ALTO RIESGO NO MITIGABLE ID:2013-Q04-00527, LOCALIDAD:19 CIUDAD BOLÍVAR, UPZ:67 LUCERO, SECTOR:PEÑA COLORADA</t>
  </si>
  <si>
    <t>CENAIDA  MORALES</t>
  </si>
  <si>
    <t>AYUDA TEMPORAL A LAS FAMILIAS DE VARIAS LOCALIDADES, PARA RELOCALIZACIÓN DE HOGARES LOCALIZADOS EN ZONAS DE ALTO RIESGO NO MITIGABLE ID:2007-18-10235, LOCALIDAD:18 RAFAEL URIBE URIBE, UPZ:55 DIANA TURBAY</t>
  </si>
  <si>
    <t>LUZ MARINA ASTAIZA AGREDO</t>
  </si>
  <si>
    <t>AYUDA TEMPORAL A LAS FAMILIAS DE VARIAS LOCALIDADES, PARA RELOCALIZACIÓN DE HOGARES LOCALIZADOS EN ZONAS DE ALTO RIESGO NO MITIGABLE ID:2015-Q10-01457, LOCALIDAD:04 SAN CRISTÓBAL, UPZ:51 LOS LIBERTADORES, SECTOR:QUEBRADA VEREJONES</t>
  </si>
  <si>
    <t>ALBA CECILIA AGUIRRE LOPEZ</t>
  </si>
  <si>
    <t>AYUDA TEMPORAL A LAS FAMILIAS DE VARIAS LOCALIDADES, PARA RELOCALIZACIÓN DE HOGARES LOCALIZADOS EN ZONAS DE ALTO RIESGO NO MITIGABLE ID:2007-19-10333, LOCALIDAD:19 CIUDAD BOLÍVAR, UPZ:67 LUCERO, SECTOR:QUEBRADA HONDA</t>
  </si>
  <si>
    <t>YENNY PAOLA DAZA MOTTA</t>
  </si>
  <si>
    <t>AYUDA TEMPORAL A LAS FAMILIAS DE VARIAS LOCALIDADES, PARA RELOCALIZACIÓN DE HOGARES LOCALIZADOS EN ZONAS DE ALTO RIESGO NO MITIGABLE ID:2014-4-14720, LOCALIDAD:04 SAN CRISTÓBAL, UPZ:32 SAN BLAS, SECTOR:</t>
  </si>
  <si>
    <t>ROSA MARIA MUÑOZ QUISABONI</t>
  </si>
  <si>
    <t>AYUDA TEMPORAL A LAS FAMILIAS DE VARIAS LOCALIDADES, PARA RELOCALIZACIÓN DE HOGARES LOCALIZADOS EN ZONAS DE ALTO RIESGO NO MITIGABLE ID:2012-18-14308, LOCALIDAD:18 RAFAEL URIBE URIBE, UPZ:55 DIANA TURBAY</t>
  </si>
  <si>
    <t>LUZ NEIDA GARCIA MORA</t>
  </si>
  <si>
    <t>AYUDA TEMPORAL A LAS FAMILIAS DE VARIAS LOCALIDADES, PARA RELOCALIZACIÓN DE HOGARES LOCALIZADOS EN ZONAS DE ALTO RIESGO NO MITIGABLE ID:2016-08-14795, LOCALIDAD:08 KENNEDY, UPZ:82 PATIO BONITO, SECTOR:PALMITAS</t>
  </si>
  <si>
    <t>NELSON  DELGADO LOPEZ</t>
  </si>
  <si>
    <t>AYUDA TEMPORAL A LAS FAMILIAS DE VARIAS LOCALIDADES, PARA RELOCALIZACIÓN DE HOGARES LOCALIZADOS EN ZONAS DE ALTO RIESGO NO MITIGABLE ID:2014-OTR-00884, LOCALIDAD:03 SANTA FE, UPZ:96 LOURDES, SECTOR:CASA 2</t>
  </si>
  <si>
    <t>ANGELICA  PERDIZ ISMARE</t>
  </si>
  <si>
    <t>AYUDA TEMPORAL A LAS FAMILIAS DE VARIAS LOCALIDADES, PARA RELOCALIZACIÓN DE HOGARES LOCALIZADOS EN ZONAS DE ALTO RIESGO NO MITIGABLE ID:2015-W166-511, LOCALIDAD:19 CIUDAD BOLÍVAR, UPZ:67 LUCERO, SECTOR:WOUNAAN</t>
  </si>
  <si>
    <t>LUIS GREGORIO PEÑA MORA</t>
  </si>
  <si>
    <t>AYUDA TEMPORAL A LAS FAMILIAS DE VARIAS LOCALIDADES, PARA RELOCALIZACIÓN DE HOGARES LOCALIZADOS EN ZONAS DE ALTO RIESGO NO MITIGABLE ID:2012-18-14365, LOCALIDAD:18 RAFAEL URIBE URIBE, UPZ:55 DIANA TURBAY</t>
  </si>
  <si>
    <t>GLADYS  CIFUENTES CASTAÑEDA</t>
  </si>
  <si>
    <t>AYUDA TEMPORAL A LAS FAMILIAS DE VARIAS LOCALIDADES, PARA RELOCALIZACIÓN DE HOGARES LOCALIZADOS EN ZONAS DE ALTO RIESGO NO MITIGABLE ID:2012-19-14088, LOCALIDAD:19 CIUDAD BOLÍVAR, UPZ:68 EL TESORO, SECTOR:QUEBRADA TROMPETA</t>
  </si>
  <si>
    <t>JAIME ORLANDO CHECA MORA</t>
  </si>
  <si>
    <t>AYUDA TEMPORAL A LAS FAMILIAS DE VARIAS LOCALIDADES, PARA RELOCALIZACIÓN DE HOGARES LOCALIZADOS EN ZONAS DE ALTO RIESGO NO MITIGABLE ID:2011-4-13653, LOCALIDAD:04 SAN CRISTÓBAL, UPZ:34 20 DE JULIO</t>
  </si>
  <si>
    <t>OLIVERIO  VARGAS GONZALEZ</t>
  </si>
  <si>
    <t>AYUDA TEMPORAL A LAS FAMILIAS DE VARIAS LOCALIDADES, PARA RELOCALIZACIÓN DE HOGARES LOCALIZADOS EN ZONAS DE ALTO RIESGO NO MITIGABLE ID:2014-Q04-00995, LOCALIDAD:19 CIUDAD BOLÍVAR, UPZ:67 LUCERO, SECTOR:PEÑA COLORADA</t>
  </si>
  <si>
    <t>FLORENTINO  BARRERA SUAREZ</t>
  </si>
  <si>
    <t>AYUDA TEMPORAL A LAS FAMILIAS DE VARIAS LOCALIDADES, PARA RELOCALIZACIÓN DE HOGARES LOCALIZADOS EN ZONAS DE ALTO RIESGO NO MITIGABLE ID:2012-3-14351, LOCALIDAD:03 SANTA FE, UPZ:96 LOURDES</t>
  </si>
  <si>
    <t>NATALI  RIVERA PELAEZ</t>
  </si>
  <si>
    <t>AYUDA TEMPORAL A LAS FAMILIAS DE VARIAS LOCALIDADES, PARA RELOCALIZACIÓN DE HOGARES LOCALIZADOS EN ZONAS DE ALTO RIESGO NO MITIGABLE ID:2016-08-14792, LOCALIDAD:08 KENNEDY, UPZ:82 PATIO BONITO, SECTOR:PALMITAS</t>
  </si>
  <si>
    <t>LINA PAOLA GALINDO ARGUELLO</t>
  </si>
  <si>
    <t>AYUDA TEMPORAL A LAS FAMILIAS DE VARIAS LOCALIDADES, PARA RELOCALIZACIÓN DE HOGARES LOCALIZADOS EN ZONAS DE ALTO RIESGO NO MITIGABLE ID:2015-4-14738, LOCALIDAD:04 SAN CRISTÓBAL, UPZ:32 SAN BLAS</t>
  </si>
  <si>
    <t>FLORENCIO  FORERO ARTEAGA</t>
  </si>
  <si>
    <t>AYUDA TEMPORAL A LAS FAMILIAS DE VARIAS LOCALIDADES, PARA RELOCALIZACIÓN DE HOGARES LOCALIZADOS EN ZONAS DE ALTO RIESGO NO MITIGABLE ID:2011-19-12836, LOCALIDAD:19 CIUDAD BOLÍVAR, UPZ:67 LUCERO, SECTOR:LIMAS</t>
  </si>
  <si>
    <t>ROBERTO  DUQUE ARCIA</t>
  </si>
  <si>
    <t>AYUDA TEMPORAL A LAS FAMILIAS DE VARIAS LOCALIDADES, PARA RELOCALIZACIÓN DE HOGARES LOCALIZADOS EN ZONAS DE ALTO RIESGO NO MITIGABLE ID:2003-19-5298, LOCALIDAD:19 CIUDAD BOLÍVAR, UPZ:69 ISMAEL PERDOMO, SECTOR:ALTOS DE LA ESTANCIA</t>
  </si>
  <si>
    <t>CLAUDIA PATRICIA SANCHEZ ESCOBAR</t>
  </si>
  <si>
    <t>AYUDA TEMPORAL A LAS FAMILIAS DE VARIAS LOCALIDADES, PARA RELOCALIZACIÓN DE HOGARES LOCALIZADOS EN ZONAS DE ALTO RIESGO NO MITIGABLE ID:2013-Q04-00233, LOCALIDAD:04 SAN CRISTÓBAL, UPZ:51 LOS LIBERTADORES, SECTOR:QUEBRADA VEREJONES</t>
  </si>
  <si>
    <t>ANA JOAQUINA PARDO PARDO</t>
  </si>
  <si>
    <t>AYUDA TEMPORAL A LAS FAMILIAS DE VARIAS LOCALIDADES, PARA RELOCALIZACIÓN DE HOGARES LOCALIZADOS EN ZONAS DE ALTO RIESGO NO MITIGABLE ID:2015-Q20-01330, LOCALIDAD:04 SAN CRISTÓBAL, UPZ:50 LA GLORIA, SECTOR:LA CHIGUAZA</t>
  </si>
  <si>
    <t>AYUDA TEMPORAL A LAS FAMILIAS DE VARIAS LOCALIDADES, PARA RELOCALIZACIÓN DE HOGARES LOCALIZADOS EN ZONAS DE ALTO RIESGO NO MITIGABLE ID:2014-Q07-00795, LOCALIDAD:19 CIUDAD BOLÍVAR, UPZ:68 EL TESORO, SECTOR:QUEBRADA GALINDO</t>
  </si>
  <si>
    <t>HILDA LEONOR HIDALGO URREGO</t>
  </si>
  <si>
    <t>AYUDA TEMPORAL A LAS FAMILIAS DE VARIAS LOCALIDADES, PARA RELOCALIZACIÓN DE HOGARES LOCALIZADOS EN ZONAS DE ALTO RIESGO NO MITIGABLE ID:2012-19-14580, LOCALIDAD:19 CIUDAD BOLÍVAR, UPZ:68 EL TESORO, SECTOR:QUEBRADA TROMPETA</t>
  </si>
  <si>
    <t>EVARISTO  HEREDIA CAMACHO</t>
  </si>
  <si>
    <t>AYUDA TEMPORAL A LAS FAMILIAS DE VARIAS LOCALIDADES, PARA RELOCALIZACIÓN DE HOGARES LOCALIZADOS EN ZONAS DE ALTO RIESGO NO MITIGABLE ID:2010-18-12318, LOCALIDAD:18 RAFAEL URIBE URIBE, UPZ:55 DIANA TURBAY, SECTOR:OLA INVERNAL 2010 FOPAE</t>
  </si>
  <si>
    <t>EVANGELISTA  ARDILA QUIROGA</t>
  </si>
  <si>
    <t>AYUDA TEMPORAL A LAS FAMILIAS DE VARIAS LOCALIDADES, PARA RELOCALIZACIÓN DE HOGARES LOCALIZADOS EN ZONAS DE ALTO RIESGO NO MITIGABLE ID:2012-19-14220, LOCALIDAD:19 CIUDAD BOLÍVAR, UPZ:68 EL TESORO, SECTOR:QUEBRADA TROMPETA</t>
  </si>
  <si>
    <t>MARIA DEL CARMEN CEPEDA DE MORENO</t>
  </si>
  <si>
    <t>AYUDA TEMPORAL A LAS FAMILIAS DE VARIAS LOCALIDADES, PARA RELOCALIZACIÓN DE HOGARES LOCALIZADOS EN ZONAS DE ALTO RIESGO NO MITIGABLE ID:2015-D227-00052, LOCALIDAD:04 SAN CRISTÓBAL, UPZ:51 LOS LIBERTADORES, SECTOR:SANTA TERESITA</t>
  </si>
  <si>
    <t>LAURENCIO  REYES SANABRIA</t>
  </si>
  <si>
    <t>AYUDA TEMPORAL A LAS FAMILIAS DE VARIAS LOCALIDADES, PARA RELOCALIZACIÓN DE HOGARES LOCALIZADOS EN ZONAS DE ALTO RIESGO NO MITIGABLE ID:2015-OTR-01477, LOCALIDAD:19 CIUDAD BOLÍVAR, UPZ:67 LUCERO, SECTOR:TABOR ALTALOMA</t>
  </si>
  <si>
    <t>CONCEPCION  TOVAR MUÑOZ</t>
  </si>
  <si>
    <t>AYUDA TEMPORAL A LAS FAMILIAS DE VARIAS LOCALIDADES, PARA RELOCALIZACIÓN DE HOGARES LOCALIZADOS EN ZONAS DE ALTO RIESGO NO MITIGABLE ID:2011-5-12895, LOCALIDAD:05 USME, UPZ:61 CIUDAD DE USME, SECTOR:</t>
  </si>
  <si>
    <t>ROSA GLORIA CARDENAS MORA</t>
  </si>
  <si>
    <t>AYUDA TEMPORAL A LAS FAMILIAS DE VARIAS LOCALIDADES, PARA RELOCALIZACIÓN DE HOGARES LOCALIZADOS EN ZONAS DE ALTO RIESGO NO MITIGABLE ID:2011-19-13484, LOCALIDAD:19 CIUDAD BOLÍVAR, UPZ:68 EL TESORO, SECTOR:</t>
  </si>
  <si>
    <t>JONATHAN JULIAN GUZMAN RODRIGUEZ</t>
  </si>
  <si>
    <t>AYUDA TEMPORAL A LAS FAMILIAS DE VARIAS LOCALIDADES, PARA RELOCALIZACIÓN DE HOGARES LOCALIZADOS EN ZONAS DE ALTO RIESGO NO MITIGABLE ID:2013-Q04-00277, LOCALIDAD:19 CIUDAD BOLÍVAR, UPZ:67 LUCERO, SECTOR:PEÑA COLORADA</t>
  </si>
  <si>
    <t>ROSA ELENA ARIAS ARIAS</t>
  </si>
  <si>
    <t>AYUDA TEMPORAL A LAS FAMILIAS DE VARIAS LOCALIDADES, PARA RELOCALIZACIÓN DE HOGARES LOCALIZADOS EN ZONAS DE ALTO RIESGO NO MITIGABLE ID:2015-OTR-01535, LOCALIDAD:05 USME, UPZ:52 LA FLORA, SECTOR:</t>
  </si>
  <si>
    <t>JULIO WILCHEZ GUERRERO GONZALEZ</t>
  </si>
  <si>
    <t>AYUDA TEMPORAL A LAS FAMILIAS DE VARIAS LOCALIDADES, PARA RELOCALIZACIÓN DE HOGARES LOCALIZADOS EN ZONAS DE ALTO RIESGO NO MITIGABLE ID:2011-5-13263, LOCALIDAD:05 USME, UPZ:56 DANUBIO, SECTOR:</t>
  </si>
  <si>
    <t>JOHAN STIVEN DIAZ POSADA</t>
  </si>
  <si>
    <t>AYUDA TEMPORAL A LAS FAMILIAS DE VARIAS LOCALIDADES, PARA RELOCALIZACIÓN DE HOGARES LOCALIZADOS EN ZONAS DE ALTO RIESGO NO MITIGABLE ID:2012-18-14525, LOCALIDAD:18 RAFAEL URIBE URIBE, UPZ:55 DIANA TURBAY, SECTOR:</t>
  </si>
  <si>
    <t>CARMEN ELISA ORTIZ REYES</t>
  </si>
  <si>
    <t>AYUDA TEMPORAL A LAS FAMILIAS DE VARIAS LOCALIDADES, PARA RELOCALIZACIÓN DE HOGARES LOCALIZADOS EN ZONAS DE ALTO RIESGO NO MITIGABLE ID:2012-19-14579, LOCALIDAD:19 CIUDAD BOLÍVAR, UPZ:68 EL TESORO, SECTOR:QUEBRADA TROMPETA</t>
  </si>
  <si>
    <t>LEIDY  CRUZ INFANTE</t>
  </si>
  <si>
    <t>AYUDA TEMPORAL A LAS FAMILIAS DE VARIAS LOCALIDADES, PARA RELOCALIZACIÓN DE HOGARES LOCALIZADOS EN ZONAS DE ALTO RIESGO NO MITIGABLE ID:2015-OTR-01539, LOCALIDAD:18 RAFAEL URIBE URIBE, UPZ:55 DIANA TURBAY, SECTOR:CERROS DE ORIENTE</t>
  </si>
  <si>
    <t>YENNY MARCELA MEDINA RODRIGUEZ</t>
  </si>
  <si>
    <t>AYUDA TEMPORAL A LAS FAMILIAS DE VARIAS LOCALIDADES, PARA RELOCALIZACIÓN DE HOGARES LOCALIZADOS EN ZONAS DE ALTO RIESGO NO MITIGABLE ID:2016-08-14903, LOCALIDAD:08 KENNEDY, UPZ:82 PATIO BONITO, SECTOR:PALMITAS</t>
  </si>
  <si>
    <t>HORTENCIA  NUÑEZ BARRERA</t>
  </si>
  <si>
    <t>AYUDA TEMPORAL A LAS FAMILIAS DE VARIAS LOCALIDADES, PARA RELOCALIZACIÓN DE HOGARES LOCALIZADOS EN ZONAS DE ALTO RIESGO NO MITIGABLE ID:2014-Q21-00705, LOCALIDAD:04 SAN CRISTÓBAL, UPZ:51 LOS LIBERTADORES, SECTOR:QUEBRADA VEREJONES</t>
  </si>
  <si>
    <t>ROSA MARIA CRUZ GUERRERO</t>
  </si>
  <si>
    <t>AYUDA TEMPORAL A LAS FAMILIAS DE VARIAS LOCALIDADES, PARA RELOCALIZACIÓN DE HOGARES LOCALIZADOS EN ZONAS DE ALTO RIESGO NO MITIGABLE ID:2012-19-13938, LOCALIDAD:19 CIUDAD BOLÍVAR, UPZ:67 LUCERO, SECTOR:</t>
  </si>
  <si>
    <t>SANDRA YANETH PADUA PULIDO</t>
  </si>
  <si>
    <t>AYUDA TEMPORAL A LAS FAMILIAS DE VARIAS LOCALIDADES, PARA RELOCALIZACIÓN DE HOGARES LOCALIZADOS EN ZONAS DE ALTO RIESGO NO MITIGABLE ID:2011-4-12668, LOCALIDAD:04 SAN CRISTÓBAL, UPZ:32 SAN BLAS</t>
  </si>
  <si>
    <t>JOHAM AYMER PERDIZ GUACORIZO</t>
  </si>
  <si>
    <t>AYUDA TEMPORAL A LAS FAMILIAS DE VARIAS LOCALIDADES, PARA RELOCALIZACIÓN DE HOGARES LOCALIZADOS EN ZONAS DE ALTO RIESGO NO MITIGABLE ID:2014-W166-070, LOCALIDAD:19 CIUDAD BOLÍVAR, UPZ:68 EL TESORO, SECTOR:WOUNAAN</t>
  </si>
  <si>
    <t>ANGELA JACKELINE ACOSTA RAMIREZ</t>
  </si>
  <si>
    <t>AYUDA TEMPORAL A LAS FAMILIAS DE VARIAS LOCALIDADES, PARA RELOCALIZACIÓN DE HOGARES LOCALIZADOS EN ZONAS DE ALTO RIESGO NO MITIGABLE ID:2013-Q09-00118, LOCALIDAD:04 SAN CRISTÓBAL, UPZ:51 LOS LIBERTADORES, SECTOR:QUEBRADA VEREJONES</t>
  </si>
  <si>
    <t>YEIN  REY GUERRERO</t>
  </si>
  <si>
    <t>AYUDA TEMPORAL A LAS FAMILIAS DE VARIAS LOCALIDADES, PARA RELOCALIZACIÓN DE HOGARES LOCALIZADOS EN ZONAS DE ALTO RIESGO NO MITIGABLE ID:2015-W166-301, LOCALIDAD:03 SANTA FE, UPZ:95 LAS CRUCES, SECTOR:UITOTO</t>
  </si>
  <si>
    <t>NANCY MIREYA MOLINA CALVO</t>
  </si>
  <si>
    <t>AYUDA TEMPORAL A LAS FAMILIAS DE VARIAS LOCALIDADES, PARA RELOCALIZACIÓN DE HOGARES LOCALIZADOS EN ZONAS DE ALTO RIESGO NO MITIGABLE ID:2016-08-14870, LOCALIDAD:08 KENNEDY, UPZ:82 PATIO BONITO, SECTOR:PALMITAS</t>
  </si>
  <si>
    <t>VICTOR ALFONSO QUIROGA</t>
  </si>
  <si>
    <t>AYUDA TEMPORAL A LAS FAMILIAS DE VARIAS LOCALIDADES, PARA RELOCALIZACIÓN DE HOGARES LOCALIZADOS EN ZONAS DE ALTO RIESGO NO MITIGABLE ID:2016-08-14775, LOCALIDAD:08 KENNEDY, UPZ:82 PATIO BONITO, SECTOR:PALMITAS</t>
  </si>
  <si>
    <t>YEIMY MAVEL SANABRIA PAEZ</t>
  </si>
  <si>
    <t>AYUDA TEMPORAL A LAS FAMILIAS DE VARIAS LOCALIDADES, PARA RELOCALIZACIÓN DE HOGARES LOCALIZADOS EN ZONAS DE ALTO RIESGO NO MITIGABLE ID:2011-19-12544, LOCALIDAD:19 CIUDAD BOLÍVAR, UPZ:69 ISMAEL PERDOMO, SECTOR:OLA INVERNAL 2010 FOPAE</t>
  </si>
  <si>
    <t>JHONNY RAMON PEREA MURILLO</t>
  </si>
  <si>
    <t>AYUDA TEMPORAL A LAS FAMILIAS DE VARIAS LOCALIDADES, PARA RELOCALIZACIÓN DE HOGARES LOCALIZADOS EN ZONAS DE ALTO RIESGO NO MITIGABLE ID:2012-18-14312, LOCALIDAD:18 RAFAEL URIBE URIBE, UPZ:55 DIANA TURBAY</t>
  </si>
  <si>
    <t>VIRGINIA  JEREZ CASTRO</t>
  </si>
  <si>
    <t>AYUDA TEMPORAL A LAS FAMILIAS DE VARIAS LOCALIDADES, PARA RELOCALIZACIÓN DE HOGARES LOCALIZADOS EN ZONAS DE ALTO RIESGO NO MITIGABLE ID:2011-4-12672, LOCALIDAD:04 SAN CRISTÓBAL, UPZ:32 SAN BLAS,</t>
  </si>
  <si>
    <t>ANDREA MILENA PRIETO</t>
  </si>
  <si>
    <t>AYUDA TEMPORAL A LAS FAMILIAS DE VARIAS LOCALIDADES, PARA RELOCALIZACIÓN DE HOGARES LOCALIZADOS EN ZONAS DE ALTO RIESGO NO MITIGABLE ID:2013-Q10-00207, LOCALIDAD:19 CIUDAD BOLÍVAR, UPZ:67 LUCERO, SECTOR:PEÑA COLORADA</t>
  </si>
  <si>
    <t>CAROLINA  RUBIO MANCIPE</t>
  </si>
  <si>
    <t>AYUDA TEMPORAL A LAS FAMILIAS DE VARIAS LOCALIDADES, PARA RELOCALIZACIÓN DE HOGARES LOCALIZADOS EN ZONAS DE ALTO RIESGO NO MITIGABLE ID:2015-19-14752, LOCALIDAD:19 CIUDAD BOLÍVAR, UPZ:67 LUCERO</t>
  </si>
  <si>
    <t>YOLANDA  MANCIPE GIRALDO</t>
  </si>
  <si>
    <t>AYUDA TEMPORAL A LAS FAMILIAS DE VARIAS LOCALIDADES, PARA RELOCALIZACIÓN DE HOGARES LOCALIZADOS EN ZONAS DE ALTO RIESGO NO MITIGABLE ID:2012-19-13845, LOCALIDAD:19 CIUDAD BOLÍVAR, UPZ:67 LUCERO</t>
  </si>
  <si>
    <t>SIXTA ROGELIA PINILLA DE RODRIGUEZ</t>
  </si>
  <si>
    <t>AYUDA TEMPORAL A LAS FAMILIAS DE VARIAS LOCALIDADES, PARA RELOCALIZACIÓN DE HOGARES LOCALIZADOS EN ZONAS DE ALTO RIESGO NO MITIGABLE ID:2006-19-8097, LOCALIDAD:19 CIUDAD BOLÍVAR, UPZ:67 LUCERO, SECTOR:LIMAS</t>
  </si>
  <si>
    <t>VIVIANA GERALDINE GARZON VARGAS</t>
  </si>
  <si>
    <t>AYUDA TEMPORAL A LAS FAMILIAS DE VARIAS LOCALIDADES, PARA RELOCALIZACIÓN DE HOGARES LOCALIZADOS EN ZONAS DE ALTO RIESGO NO MITIGABLE ID:2016-OTR-01553, LOCALIDAD:04 SAN CRISTÓBAL, UPZ:32 SAN BLAS, SECTOR:TRIANGULO ALTO</t>
  </si>
  <si>
    <t>GUMERCINDO  HERNANDEZ QUINTERO</t>
  </si>
  <si>
    <t>AYUDA TEMPORAL A LAS FAMILIAS DE VARIAS LOCALIDADES, PARA RELOCALIZACIÓN DE HOGARES LOCALIZADOS EN ZONAS DE ALTO RIESGO NO MITIGABLE ID:2016-08-14889, LOCALIDAD:08 KENNEDY, UPZ:82 PATIO BONITO, SECTOR:PALMITAS</t>
  </si>
  <si>
    <t>MARLENE  MEDINA RODRIGUEZ</t>
  </si>
  <si>
    <t>AYUDA TEMPORAL A LAS FAMILIAS DE VARIAS LOCALIDADES, PARA RELOCALIZACIÓN DE HOGARES LOCALIZADOS EN ZONAS DE ALTO RIESGO NO MITIGABLE ID:2017-04-14981, LOCALIDAD:04 SAN CRISTÓBAL, UPZ:50 LA GLORIA</t>
  </si>
  <si>
    <t>HECTOR  CIFUENTES</t>
  </si>
  <si>
    <t>AYUDA TEMPORAL A LAS FAMILIAS DE VARIAS LOCALIDADES, PARA RELOCALIZACIÓN DE HOGARES LOCALIZADOS EN ZONAS DE ALTO RIESGO NO MITIGABLE ID:2012-19-13865, LOCALIDAD:19 CIUDAD BOLÍVAR, UPZ:67 LUCERO</t>
  </si>
  <si>
    <t>MARIA LUZ MERNI USECHE</t>
  </si>
  <si>
    <t>AYUDA TEMPORAL A LAS FAMILIAS DE VARIAS LOCALIDADES, PARA RELOCALIZACIÓN DE HOGARES LOCALIZADOS EN ZONAS DE ALTO RIESGO NO MITIGABLE ID:2012-19-13969, LOCALIDAD:19 CIUDAD BOLÍVAR, UPZ:68 EL TESORO</t>
  </si>
  <si>
    <t>MARIBEL  PARRADO CABEZAS</t>
  </si>
  <si>
    <t>AYUDA TEMPORAL A LAS FAMILIAS DE VARIAS LOCALIDADES, PARA RELOCALIZACIÓN DE HOGARES LOCALIZADOS EN ZONAS DE ALTO RIESGO NO MITIGABLE ID:2011-19-13515, LOCALIDAD:19 CIUDAD BOLÍVAR, UPZ:68 EL TESORO.</t>
  </si>
  <si>
    <t>MILEIDY  MALAGON RINCON</t>
  </si>
  <si>
    <t>AYUDA TEMPORAL A LAS FAMILIAS DE VARIAS LOCALIDADES, PARA RELOCALIZACIÓN DE HOGARES LOCALIZADOS EN ZONAS DE ALTO RIESGO NO MITIGABLE ID:2016-08-14771, LOCALIDAD:08 KENNEDY, UPZ:82 PATIO BONITO, SECTOR:PALMITAS</t>
  </si>
  <si>
    <t>YEISON ESNEIDER RONCANCIO BUITRAGO</t>
  </si>
  <si>
    <t>AYUDA TEMPORAL A LAS FAMILIAS DE VARIAS LOCALIDADES, PARA RELOCALIZACIÓN DE HOGARES LOCALIZADOS EN ZONAS DE ALTO RIESGO NO MITIGABLE ID:2016-08-14793, LOCALIDAD:08 KENNEDY, UPZ:82 PATIO BONITO, SECTOR:PALMITAS</t>
  </si>
  <si>
    <t>JORGE ENRIQUE CORTES</t>
  </si>
  <si>
    <t>AYUDA TEMPORAL A LAS FAMILIAS DE VARIAS LOCALIDADES, PARA RELOCALIZACIÓN DE HOGARES LOCALIZADOS EN ZONAS DE ALTO RIESGO NO MITIGABLE ID:2010-19-11684, LOCALIDAD:19 CIUDAD BOLÍVAR, UPZ:69 ISMAEL PERDOMO, SECTOR:OLA INVERNAL 2010 FOPAE</t>
  </si>
  <si>
    <t>JOSE NELSON BOCANEGRA SILVA</t>
  </si>
  <si>
    <t>AYUDA TEMPORAL A LAS FAMILIAS DE VARIAS LOCALIDADES, PARA RELOCALIZACIÓN DE HOGARES LOCALIZADOS EN ZONAS DE ALTO RIESGO NO MITIGABLE ID:2011-4-12633, LOCALIDAD:04 SAN CRISTÓBAL, UPZ:32 SAN BLAS</t>
  </si>
  <si>
    <t>FAYSULI  RIVERA RIVERA</t>
  </si>
  <si>
    <t>AYUDA TEMPORAL A LAS FAMILIAS DE VARIAS LOCALIDADES, PARA RELOCALIZACIÓN DE HOGARES LOCALIZADOS EN ZONAS DE ALTO RIESGO NO MITIGABLE ID:2016-08-14880, LOCALIDAD:08 KENNEDY, UPZ:82 PATIO BONITO, SECTOR:PALMITAS</t>
  </si>
  <si>
    <t>ORLANDO  AGUIRRE GARCIA</t>
  </si>
  <si>
    <t>AYUDA TEMPORAL A LAS FAMILIAS DE VARIAS LOCALIDADES, PARA RELOCALIZACIÓN DE HOGARES LOCALIZADOS EN ZONAS DE ALTO RIESGO NO MITIGABLE ID:2012-T314-20, LOCALIDAD:04 SAN CRISTÓBAL, UPZ:50 LA GLORIA</t>
  </si>
  <si>
    <t>YANETH  QUIÑONES PRIETO</t>
  </si>
  <si>
    <t>AYUDA TEMPORAL A LAS FAMILIAS DE VARIAS LOCALIDADES, PARA RELOCALIZACIÓN DE HOGARES LOCALIZADOS EN ZONAS DE ALTO RIESGO NO MITIGABLE ID:2012-ALES-223, LOCALIDAD:19 CIUDAD BOLÍVAR, UPZ:69 ISMAEL PERDOMO</t>
  </si>
  <si>
    <t>MARIA BELLANITH MAYOR PEDRAZA</t>
  </si>
  <si>
    <t>AYUDA TEMPORAL A LAS FAMILIAS DE VARIAS LOCALIDADES, PARA RELOCALIZACIÓN DE HOGARES LOCALIZADOS EN ZONAS DE ALTO RIESGO NO MITIGABLE ID:2011-4-12688, LOCALIDAD:04 SAN CRISTÓBAL, UPZ:32 SAN BLAS</t>
  </si>
  <si>
    <t>LADY ALEJANDRA BULLA MARTINEZ</t>
  </si>
  <si>
    <t>AYUDA TEMPORAL A LAS FAMILIAS DE VARIAS LOCALIDADES, PARA RELOCALIZACIÓN DE HOGARES LOCALIZADOS EN ZONAS DE ALTO RIESGO NO MITIGABLE ID:2014-OTR-00985, LOCALIDAD:03 SANTA FE, UPZ:96 LOURDES, SECTOR:CASA 1</t>
  </si>
  <si>
    <t>JENNY MARITZA JAJOY JANSASOY</t>
  </si>
  <si>
    <t>AYUDA TEMPORAL A LAS FAMILIAS DE VARIAS LOCALIDADES, PARA RELOCALIZACIÓN DE HOGARES LOCALIZADOS EN ZONAS DE ALTO RIESGO NO MITIGABLE ID:2014-C01-00689, LOCALIDAD:19 CIUDAD BOLÍVAR, UPZ:68 EL TESORO.</t>
  </si>
  <si>
    <t>VICTOR ANTONIO RIVERO SEVILLA</t>
  </si>
  <si>
    <t>AYUDA TEMPORAL A LAS FAMILIAS DE VARIAS LOCALIDADES, PARA RELOCALIZACIÓN DE HOGARES LOCALIZADOS EN ZONAS DE ALTO RIESGO NO MITIGABLE ID:2011-4-12657, LOCALIDAD:04 SAN CRISTÓBAL, UPZ:32 SAN BLAS</t>
  </si>
  <si>
    <t>LUIS ALBERTO MIRANDA MORELO</t>
  </si>
  <si>
    <t>AYUDA TEMPORAL A LAS FAMILIAS DE VARIAS LOCALIDADES, PARA RELOCALIZACIÓN DE HOGARES LOCALIZADOS EN ZONAS DE ALTO RIESGO NO MITIGABLE ID:2012-T314-08, LOCALIDAD:04 SAN CRISTÓBAL, UPZ:50 LA GLORIA</t>
  </si>
  <si>
    <t>CINDY PAOLA MARTINEZ ECHEVERRY</t>
  </si>
  <si>
    <t>AYUDA TEMPORAL A LAS FAMILIAS DE VARIAS LOCALIDADES, PARA RELOCALIZACIÓN DE HOGARES LOCALIZADOS EN ZONAS DE ALTO RIESGO NO MITIGABLE ID:2016-08-14805, LOCALIDAD:08 KENNEDY, UPZ:82 PATIO BONITO, SECTOR:PALMITAS</t>
  </si>
  <si>
    <t>ELISABEL  REDONDO MOLINA</t>
  </si>
  <si>
    <t>AYUDA TEMPORAL A LAS FAMILIAS DE VARIAS LOCALIDADES, PARA RELOCALIZACIÓN DE HOGARES LOCALIZADOS EN ZONAS DE ALTO RIESGO NO MITIGABLE ID:2017-08-14925, LOCALIDAD:08 KENNEDY, UPZ:82 PATIO BONITO, SECTOR:PALMITAS</t>
  </si>
  <si>
    <t>MARIA HELENA GONZALEZ MENA</t>
  </si>
  <si>
    <t>AYUDA TEMPORAL A LAS FAMILIAS DE VARIAS LOCALIDADES, PARA RELOCALIZACIÓN DE HOGARES LOCALIZADOS EN ZONAS DE ALTO RIESGO NO MITIGABLE ID:2015-OTR-01462, LOCALIDAD:02 CHAPINERO, UPZ:90 PARDO RUBIO</t>
  </si>
  <si>
    <t>EMIR  CARPIO LUVIEZA</t>
  </si>
  <si>
    <t>AYUDA TEMPORAL A LAS FAMILIAS DE VARIAS LOCALIDADES, PARA RELOCALIZACIÓN DE HOGARES LOCALIZADOS EN ZONAS DE ALTO RIESGO NO MITIGABLE ID:2014-W166-038, LOCALIDAD:19 CIUDAD BOLÍVAR, UPZ:68 EL TESORO, SECTOR:WOUNAAN</t>
  </si>
  <si>
    <t>PLACIDO  MENDOZA MUINANE</t>
  </si>
  <si>
    <t>AYUDA TEMPORAL A LAS FAMILIAS DE VARIAS LOCALIDADES, PARA RELOCALIZACIÓN DE HOGARES LOCALIZADOS EN ZONAS DE ALTO RIESGO NO MITIGABLE ID:2015-W166-505, LOCALIDAD:03 SANTA FE, UPZ:96 LOURDES, SECTOR:UITOTO</t>
  </si>
  <si>
    <t>PEDRO PABLO RINCON VELASQUEZ</t>
  </si>
  <si>
    <t>AYUDA TEMPORAL A LAS FAMILIAS DE VARIAS LOCALIDADES, PARA RELOCALIZACIÓN DE HOGARES LOCALIZADOS EN ZONAS DE ALTO RIESGO NO MITIGABLE ID:2012-T314-19, LOCALIDAD:04 SAN CRISTÓBAL, UPZ:50 LA GLORIA</t>
  </si>
  <si>
    <t>OLINDA GRACILIANA VELASQUEZ DEROMERO</t>
  </si>
  <si>
    <t>AYUDA TEMPORAL A LAS FAMILIAS DE VARIAS LOCALIDADES, PARA RELOCALIZACIÓN DE HOGARES LOCALIZADOS EN ZONAS DE ALTO RIESGO NO MITIGABLE ID:2009-4-11166, LOCALIDAD:04 SAN CRISTÓBAL, UPZ:50 LA GLORIA</t>
  </si>
  <si>
    <t>PERCY  RIVAS PERILLA</t>
  </si>
  <si>
    <t>AYUDA TEMPORAL A LAS FAMILIAS DE VARIAS LOCALIDADES, PARA RELOCALIZACIÓN DE HOGARES LOCALIZADOS EN ZONAS DE ALTO RIESGO NO MITIGABLE ID:2011-19-12621, LOCALIDAD:19 CIUDAD BOLÍVAR, UPZ:67 LUCERO</t>
  </si>
  <si>
    <t>MIRELLA NATIVA MENDEZ ARISTIZABAL</t>
  </si>
  <si>
    <t>AYUDA TEMPORAL A LAS FAMILIAS DE VARIAS LOCALIDADES, PARA RELOCALIZACIÓN DE HOGARES LOCALIZADOS EN ZONAS DE ALTO RIESGO NO MITIGABLE ID:2015-ALES-536, LOCALIDAD:19 CIUDAD BOLÍVAR, UPZ:69 ISMAEL PERDOMO, SECTOR:ALTOS DE LA ESTANCIA</t>
  </si>
  <si>
    <t>RUFINO ZAT ARIZA CONTRERAS</t>
  </si>
  <si>
    <t>AYUDA TEMPORAL A LAS FAMILIAS DE VARIAS LOCALIDADES, PARA RELOCALIZACIÓN DE HOGARES LOCALIZADOS EN ZONAS DE ALTO RIESGO NO MITIGABLE ID:2013-V01-00754, LOCALIDAD:19 CIUDAD BOLÍVAR, UPZ:67 LUCERO, SECTOR:</t>
  </si>
  <si>
    <t>BLANCA STELLA DIAZ SALAMANCA</t>
  </si>
  <si>
    <t>AYUDA TEMPORAL A LAS FAMILIAS DE VARIAS LOCALIDADES, PARA RELOCALIZACIÓN DE HOGARES LOCALIZADOS EN ZONAS DE ALTO RIESGO NO MITIGABLE ID:2011-20-13434, LOCALIDAD:20 SUMAPAZ, UPZ:5 UPR RIO SUMAPAZ</t>
  </si>
  <si>
    <t>MARIA GUILLERMINA LOPEZ DE ZAMBRANO</t>
  </si>
  <si>
    <t>AYUDA TEMPORAL A LAS FAMILIAS DE VARIAS LOCALIDADES, PARA RELOCALIZACIÓN DE HOGARES LOCALIZADOS EN ZONAS DE ALTO RIESGO NO MITIGABLE ID:2014-C01-00808, LOCALIDAD:19 CIUDAD BOLÍVAR, UPZ:68 EL TESORO</t>
  </si>
  <si>
    <t>FABIAN  CASTRO CASTAÑEDA</t>
  </si>
  <si>
    <t>AYUDA TEMPORAL A LAS FAMILIAS DE VARIAS LOCALIDADES, PARA RELOCALIZACIÓN DE HOGARES LOCALIZADOS EN ZONAS DE ALTO RIESGO NO MITIGABLE ID:2015-OTR-01494, LOCALIDAD:11 SUBA, UPZ:71 TIBABUYES, SECTOR:GAVILANES</t>
  </si>
  <si>
    <t>LUZ MARY CASTILLO DE REINA</t>
  </si>
  <si>
    <t>AYUDA TEMPORAL A LAS FAMILIAS DE VARIAS LOCALIDADES, PARA RELOCALIZACIÓN DE HOGARES LOCALIZADOS EN ZONAS DE ALTO RIESGO NO MITIGABLE ID:2011-19-13492, LOCALIDAD:19 CIUDAD BOLÍVAR, UPZ:68 EL TESORO</t>
  </si>
  <si>
    <t>JHON FREDY PARRA PARRA</t>
  </si>
  <si>
    <t>AYUDA TEMPORAL A LAS FAMILIAS DE VARIAS LOCALIDADES, PARA RELOCALIZACIÓN DE HOGARES LOCALIZADOS EN ZONAS DE ALTO RIESGO NO MITIGABLE ID:2013-Q10-00612, LOCALIDAD:04 SAN CRISTÓBAL, UPZ:51 LOS LIBERTADORES, SECTOR:QUEBRADA VEREJONES</t>
  </si>
  <si>
    <t>ROSA ELENA GUTIERREZ</t>
  </si>
  <si>
    <t>AYUDA TEMPORAL A LAS FAMILIAS DE VARIAS LOCALIDADES, PARA RELOCALIZACIÓN DE HOGARES LOCALIZADOS EN ZONAS DE ALTO RIESGO NO MITIGABLE ID:2011-4-12651, LOCALIDAD:04 SAN CRISTÓBAL, UPZ:32 SAN BLAS</t>
  </si>
  <si>
    <t>AMPARO  CHAPARRO</t>
  </si>
  <si>
    <t>AYUDA TEMPORAL A LAS FAMILIAS DE VARIAS LOCALIDADES, PARA RELOCALIZACIÓN DE HOGARES LOCALIZADOS EN ZONAS DE ALTO RIESGO NO MITIGABLE ID:2013-Q04-00287, LOCALIDAD:19 CIUDAD BOLÍVAR, UPZ:67 LUCERO, SECTOR:PEÑA COLORADA</t>
  </si>
  <si>
    <t>MARIA WALDINA MANCILLA LADINO</t>
  </si>
  <si>
    <t>AYUDA TEMPORAL A LAS FAMILIAS DE VARIAS LOCALIDADES, PARA RELOCALIZACIÓN DE HOGARES LOCALIZADOS EN ZONAS DE ALTO RIESGO NO MITIGABLE ID:2013000532, LOCALIDAD:19 CIUDAD BOLÍVAR, UPZ:67 LUCERO, SECTOR:PEÑA COLORADA</t>
  </si>
  <si>
    <t>ANA MILENA SUREZ MUNZA</t>
  </si>
  <si>
    <t>AYUDA TEMPORAL A LAS FAMILIAS DE VARIAS LOCALIDADES, PARA RELOCALIZACIÓN DE HOGARES LOCALIZADOS EN ZONAS DE ALTO RIESGO NO MITIGABLE ID:2016-08-14897, LOCALIDAD:08 KENNEDY, UPZ:82 PATIO BONITO, SECTOR:PALMITAS</t>
  </si>
  <si>
    <t>HECTOR MAURICIO VELEZ SANCHEZ</t>
  </si>
  <si>
    <t>AYUDA TEMPORAL A LAS FAMILIAS DE VARIAS LOCALIDADES, PARA RELOCALIZACIÓN DE HOGARES LOCALIZADOS EN ZONAS DE ALTO RIESGO NO MITIGABLE ID:2011-5-13283, LOCALIDAD:05 USME, UPZ:56 DANUBIO</t>
  </si>
  <si>
    <t>ANA CLAUDINA ESCOBAR ROJAS</t>
  </si>
  <si>
    <t>AYUDA TEMPORAL A LAS FAMILIAS DE VARIAS LOCALIDADES, PARA RELOCALIZACIÓN DE HOGARES LOCALIZADOS EN ZONAS DE ALTO RIESGO NO MITIGABLE ID:2013000468, LOCALIDAD:04 SAN CRISTÓBAL, UPZ:51 LOS LIBERTADORES, SECTOR:QUEBRADA VEREJONES</t>
  </si>
  <si>
    <t>ELIZABETH  CAGUA YATE</t>
  </si>
  <si>
    <t>AYUDA TEMPORAL A LAS FAMILIAS DE VARIAS LOCALIDADES, PARA RELOCALIZACIÓN DE HOGARES LOCALIZADOS EN ZONAS DE ALTO RIESGO NO MITIGABLE ID:2016-08-14796, LOCALIDAD:08 KENNEDY, UPZ:82 PATIO BONITO, SECTOR:PALMITAS</t>
  </si>
  <si>
    <t>ADELA DEL CARMEN ROSAS DE VARGAS</t>
  </si>
  <si>
    <t>AYUDA TEMPORAL A LAS FAMILIAS DE VARIAS LOCALIDADES, PARA RELOCALIZACIÓN DE HOGARES LOCALIZADOS EN ZONAS DE ALTO RIESGO NO MITIGABLE ID:2015-Q20-01408, LOCALIDAD:04 SAN CRISTÓBAL, UPZ:50 LA GLORIA, SECTOR:LA CHIGUAZA</t>
  </si>
  <si>
    <t>LUIS JORGE ROJAS HERNANDEZ</t>
  </si>
  <si>
    <t>AYUDA TEMPORAL A LAS FAMILIAS DE VARIAS LOCALIDADES, PARA RELOCALIZACIÓN DE HOGARES LOCALIZADOS EN ZONAS DE ALTO RIESGO NO MITIGABLE ID:2014-OTR-00961, LOCALIDAD:19 CIUDAD BOLÍVAR, UPZ:67 LUCERO, SECTOR:TABOR ALTALOMA</t>
  </si>
  <si>
    <t>DILFIO  MERCAZA ISMARE</t>
  </si>
  <si>
    <t>AYUDA TEMPORAL A LAS FAMILIAS DE VARIAS LOCALIDADES, PARA RELOCALIZACIÓN DE HOGARES LOCALIZADOS EN ZONAS DE ALTO RIESGO NO MITIGABLE ID:2014-W166-024, LOCALIDAD:19 CIUDAD BOLÍVAR, UPZ:68 EL TESORO, SECTOR:WOUNAAN</t>
  </si>
  <si>
    <t>ALONSO  CONQUISTA CARPIO</t>
  </si>
  <si>
    <t>AYUDA TEMPORAL A LAS FAMILIAS DE VARIAS LOCALIDADES, PARA RELOCALIZACIÓN DE HOGARES LOCALIZADOS EN ZONAS DE ALTO RIESGO NO MITIGABLE ID:2014-W166-049, LOCALIDAD:19 CIUDAD BOLÍVAR, UPZ:68 EL TESORO, SECTOR:WOUNAAN</t>
  </si>
  <si>
    <t>MYRIAM  MUNERA DE LONDONO</t>
  </si>
  <si>
    <t>AYUDA TEMPORAL A LAS FAMILIAS DE VARIAS LOCALIDADES, PARA RELOCALIZACIÓN DE HOGARES LOCALIZADOS EN ZONAS DE ALTO RIESGO NO MITIGABLE ID:2013000126, LOCALIDAD:04 SAN CRISTÓBAL, UPZ:51 LOS LIBERTADORES, SECTOR:QUEBRADA VEREJONES</t>
  </si>
  <si>
    <t>HENRY  ALVAREZ</t>
  </si>
  <si>
    <t>AYUDA TEMPORAL A LAS FAMILIAS DE VARIAS LOCALIDADES, PARA RELOCALIZACIÓN DE HOGARES LOCALIZADOS EN ZONAS DE ALTO RIESGO NO MITIGABLE ID:2015-D227-00060, LOCALIDAD:04 SAN CRISTÓBAL, UPZ:51 LOS LIBERTADORES, SECTOR:SANTA TERESITA</t>
  </si>
  <si>
    <t>JUAN ANTONIO BORJAS</t>
  </si>
  <si>
    <t>AYUDA TEMPORAL A LAS FAMILIAS DE VARIAS LOCALIDADES, PARA RELOCALIZACIÓN DE HOGARES LOCALIZADOS EN ZONAS DE ALTO RIESGO NO MITIGABLE ID:2007-19-9742, LOCALIDAD:19 CIUDAD BOLÍVAR, UPZ:69 ISMAEL PERDOMO, SECTOR:</t>
  </si>
  <si>
    <t>LUIS HERNAN SIERRA CASAS</t>
  </si>
  <si>
    <t>AYUDA TEMPORAL A LAS FAMILIAS DE VARIAS LOCALIDADES, PARA RELOCALIZACIÓN DE HOGARES LOCALIZADOS EN ZONAS DE ALTO RIESGO NO MITIGABLE ID:2015-D227-00030, LOCALIDAD:04 SAN CRISTÓBAL, UPZ:51 LOS LIBERTADORES, SECTOR:SANTA TERESITA</t>
  </si>
  <si>
    <t>GUILLERMO ANTONIO PARRA BAUTISTA</t>
  </si>
  <si>
    <t>AYUDA TEMPORAL A LAS FAMILIAS DE VARIAS LOCALIDADES, PARA RELOCALIZACIÓN DE HOGARES LOCALIZADOS EN ZONAS DE ALTO RIESGO NO MITIGABLE ID:2016-08-14863, LOCALIDAD:08 KENNEDY, UPZ:82 PATIO BONITO, SECTOR:PALMITAS</t>
  </si>
  <si>
    <t>HERMENCIA  RODRIGUEZ BARRANTES</t>
  </si>
  <si>
    <t>AYUDA TEMPORAL A LAS FAMILIAS DE VARIAS LOCALIDADES, PARA RELOCALIZACIÓN DE HOGARES LOCALIZADOS EN ZONAS DE ALTO RIESGO NO MITIGABLE ID:2013000019, LOCALIDAD:19 CIUDAD BOLÍVAR, UPZ:67 LUCERO, SECTOR:QUEBRADA CAÑO BAÚL</t>
  </si>
  <si>
    <t>CIRO  MENDOZA ORTIZ</t>
  </si>
  <si>
    <t>AYUDA TEMPORAL A LAS FAMILIAS DE VARIAS LOCALIDADES, PARA RELOCALIZACIÓN DE HOGARES LOCALIZADOS EN ZONAS DE ALTO RIESGO NO MITIGABLE ID:2015-W166-504, LOCALIDAD:03 SANTA FE, UPZ:96 LOURDES, SECTOR:UITOTO</t>
  </si>
  <si>
    <t>ALBEIRO  ORTIZ CHICHILIANO</t>
  </si>
  <si>
    <t>AYUDA TEMPORAL A LAS FAMILIAS DE VARIAS LOCALIDADES, PARA RELOCALIZACIÓN DE HOGARES LOCALIZADOS EN ZONAS DE ALTO RIESGO NO MITIGABLE ID:2015-W166-418, LOCALIDAD:19 CIUDAD BOLÍVAR, UPZ:67 LUCERO, SECTOR:WOUNAAN</t>
  </si>
  <si>
    <t>EVANGELISTA  MORALES MORALES</t>
  </si>
  <si>
    <t>AYUDA TEMPORAL A LAS FAMILIAS DE VARIAS LOCALIDADES, PARA RELOCALIZACIÓN DE HOGARES LOCALIZADOS EN ZONAS DE ALTO RIESGO NO MITIGABLE ID:2013-Q10-00506, LOCALIDAD:04 SAN CRISTÓBAL, UPZ:51 LOS LIBERTADORES, SECTOR:QUEBRADA VEREJONES</t>
  </si>
  <si>
    <t>MARIA CELINA ÑEÑETOFE MATIAS</t>
  </si>
  <si>
    <t>AYUDA TEMPORAL A LAS FAMILIAS DE VARIAS LOCALIDADES, PARA RELOCALIZACIÓN DE HOGARES LOCALIZADOS EN ZONAS DE ALTO RIESGO NO MITIGABLE ID:2015-W166-524, LOCALIDAD:04 SAN CRISTÓBAL, UPZ:32 SAN BLAS, SECTOR:UITOTO</t>
  </si>
  <si>
    <t>GRACIELA  GANZASOY</t>
  </si>
  <si>
    <t>AYUDA TEMPORAL A LAS FAMILIAS DE VARIAS LOCALIDADES, PARA RELOCALIZACIÓN DE HOGARES LOCALIZADOS EN ZONAS DE ALTO RIESGO NO MITIGABLE ID:2006-4-8757, LOCALIDAD:04 SAN CRISTÓBAL, UPZ:50 LA GLORIA.</t>
  </si>
  <si>
    <t>AMILKAR  PIRAZA MEPAQUITO</t>
  </si>
  <si>
    <t>AYUDA TEMPORAL A LAS FAMILIAS DE VARIAS LOCALIDADES, PARA RELOCALIZACIÓN DE HOGARES LOCALIZADOS EN ZONAS DE ALTO RIESGO NO MITIGABLE ID:2014-W166-050, LOCALIDAD:19 CIUDAD BOLÍVAR, UPZ:68 EL TESORO, SECTOR:WOUNAAN</t>
  </si>
  <si>
    <t>MARIA HILDA PRIETO SALAMANCA</t>
  </si>
  <si>
    <t>AYUDA TEMPORAL A LAS FAMILIAS DE VARIAS LOCALIDADES, PARA RELOCALIZACIÓN DE HOGARES LOCALIZADOS EN ZONAS DE ALTO RIESGO NO MITIGABLE ID:2011-4-13355, LOCALIDAD:04 SAN CRISTÓBAL, UPZ:32 SAN BLAS.</t>
  </si>
  <si>
    <t>JAIME ANTONIO CAMARGO</t>
  </si>
  <si>
    <t>AYUDA TEMPORAL A LAS FAMILIAS DE VARIAS LOCALIDADES, PARA RELOCALIZACIÓN DE HOGARES LOCALIZADOS EN ZONAS DE ALTO RIESGO NO MITIGABLE ID:2013-Q10-00471, LOCALIDAD:04 SAN CRISTÓBAL, UPZ:51 LOS LIBERTADORES, SECTOR:QUEBRADA VEREJONES</t>
  </si>
  <si>
    <t>OLGA LUCIA ANDRADE SANCHEZ</t>
  </si>
  <si>
    <t>AYUDA TEMPORAL A LAS FAMILIAS DE VARIAS LOCALIDADES, PARA RELOCALIZACIÓN DE HOGARES LOCALIZADOS EN ZONAS DE ALTO RIESGO NO MITIGABLE ID:2013000459, LOCALIDAD:04 SAN CRISTÓBAL, UPZ:51 LOS LIBERTADORES, SECTOR:QUEBRADA VEREJONES</t>
  </si>
  <si>
    <t>MARIA ELENA QUINTERO</t>
  </si>
  <si>
    <t>AYUDA TEMPORAL A LAS FAMILIAS DE VARIAS LOCALIDADES, PARA RELOCALIZACIÓN DE HOGARES LOCALIZADOS EN ZONAS DE ALTO RIESGO NO MITIGABLE ID:2005-18-7102, LOCALIDAD:18 RAFAEL URIBE URIBE, UPZ:55 DIANA TURBAY.</t>
  </si>
  <si>
    <t>NELFRIDO ENRIQUE TOVAR HOYOS</t>
  </si>
  <si>
    <t>AYUDA TEMPORAL A LAS FAMILIAS DE VARIAS LOCALIDADES, PARA RELOCALIZACIÓN DE HOGARES LOCALIZADOS EN ZONAS DE ALTO RIESGO NO MITIGABLE ID:2016-08-14874, LOCALIDAD:08 KENNEDY, UPZ:82 PATIO BONITO, SECTOR:PALMITAS</t>
  </si>
  <si>
    <t>JOSE MARIA DOKOE CAUCHERO</t>
  </si>
  <si>
    <t>AYUDA TEMPORAL A LAS FAMILIAS DE VARIAS LOCALIDADES, PARA RELOCALIZACIÓN DE HOGARES LOCALIZADOS EN ZONAS DE ALTO RIESGO NO MITIGABLE ID:2016-W166-00025, LOCALIDAD:03 SANTA FE, UPZ:95 LAS CRUCES, SECTOR:UITOTO</t>
  </si>
  <si>
    <t>CLEOFELINA  GARCIA DE CASTRO</t>
  </si>
  <si>
    <t>AYUDA TEMPORAL A LAS FAMILIAS DE VARIAS LOCALIDADES, PARA RELOCALIZACIÓN DE HOGARES LOCALIZADOS EN ZONAS DE ALTO RIESGO NO MITIGABLE ID:2014-OTR-00888, LOCALIDAD:03 SANTA FE, UPZ:96 LOURDES, SECTOR:CASA 2</t>
  </si>
  <si>
    <t>NELSON ARLEY ZULUAGA RAMIREZ</t>
  </si>
  <si>
    <t>AYUDA TEMPORAL A LAS FAMILIAS DE VARIAS LOCALIDADES, PARA RELOCALIZACIÓN DE HOGARES LOCALIZADOS EN ZONAS DE ALTO RIESGO NO MITIGABLE ID:2016-08-14862, LOCALIDAD:08 KENNEDY, UPZ:82 PATIO BONITO, SECTOR:PALMITAS</t>
  </si>
  <si>
    <t>ASTRID KATHERINE GAMBA GARZON</t>
  </si>
  <si>
    <t>AYUDA TEMPORAL A LAS FAMILIAS DE VARIAS LOCALIDADES, PARA RELOCALIZACIÓN DE HOGARES LOCALIZADOS EN ZONAS DE ALTO RIESGO NO MITIGABLE ID:2015-3-14759, LOCALIDAD:03 SANTA FE, UPZ:96 LOURDES,</t>
  </si>
  <si>
    <t>DIANA MARCELA AVELLA GUTIERREZ</t>
  </si>
  <si>
    <t>AYUDA TEMPORAL A LAS FAMILIAS DE VARIAS LOCALIDADES, PARA RELOCALIZACIÓN DE HOGARES LOCALIZADOS EN ZONAS DE ALTO RIESGO NO MITIGABLE ID:2013-Q17-00021, LOCALIDAD:19 CIUDAD BOLÍVAR, UPZ:68 EL TESORO, SECTOR:QUEBRADA GALINDO</t>
  </si>
  <si>
    <t>CECILIA  GONZALEZ GUZMAN</t>
  </si>
  <si>
    <t>AYUDA TEMPORAL A LAS FAMILIAS DE VARIAS LOCALIDADES, PARA RELOCALIZACIÓN DE HOGARES LOCALIZADOS EN ZONAS DE ALTO RIESGO NO MITIGABLE ID:2007-19-9711, LOCALIDAD:19 CIUDAD BOLÍVAR, UPZ:69 ISMAEL PERDOMO,</t>
  </si>
  <si>
    <t>MIGUEL  PARRA BERNAL</t>
  </si>
  <si>
    <t>AYUDA TEMPORAL A LAS FAMILIAS DE VARIAS LOCALIDADES, PARA RELOCALIZACIÓN DE HOGARES LOCALIZADOS EN ZONAS DE ALTO RIESGO NO MITIGABLE ID:2014-Q03-01229, LOCALIDAD:19 CIUDAD BOLÍVAR, UPZ:66 SAN FRANCISCO, SECTOR:LIMAS</t>
  </si>
  <si>
    <t>LEONILDE  GARZON CORTES</t>
  </si>
  <si>
    <t>AYUDA TEMPORAL A LAS FAMILIAS DE VARIAS LOCALIDADES, PARA RELOCALIZACIÓN DE HOGARES LOCALIZADOS EN ZONAS DE ALTO RIESGO NO MITIGABLE ID:2012-19-14130, LOCALIDAD:19 CIUDAD BOLÍVAR, UPZ:68 EL TESORO, SECTOR:QUEBRADA TROMPETA</t>
  </si>
  <si>
    <t>YADIRA  GOMEZ DAZA</t>
  </si>
  <si>
    <t>AYUDA TEMPORAL A LAS FAMILIAS DE VARIAS LOCALIDADES, PARA RELOCALIZACIÓN DE HOGARES LOCALIZADOS EN ZONAS DE ALTO RIESGO NO MITIGABLE ID:2012-19-14382, LOCALIDAD:19 CIUDAD BOLÍVAR, UPZ:68 EL TESORO, SECTOR:</t>
  </si>
  <si>
    <t>ANGELA PATRICIA ROJAS SIERRA</t>
  </si>
  <si>
    <t>AYUDA TEMPORAL A LAS FAMILIAS DE VARIAS LOCALIDADES, PARA RELOCALIZACIÓN DE HOGARES LOCALIZADOS EN ZONAS DE ALTO RIESGO NO MITIGABLE ID:2011-4-12720, LOCALIDAD:04 SAN CRISTÓBAL, UPZ:32 SAN BLAS,</t>
  </si>
  <si>
    <t>MARIA CARLOTA ARENAS GIRALDO</t>
  </si>
  <si>
    <t>AYUDA TEMPORAL A LAS FAMILIAS DE VARIAS LOCALIDADES, PARA RELOCALIZACIÓN DE HOGARES LOCALIZADOS EN ZONAS DE ALTO RIESGO NO MITIGABLE ID:2012-T314-01, LOCALIDAD:04 SAN CRISTÓBAL, UPZ:50 LA GLORIA, SECTOR:</t>
  </si>
  <si>
    <t>GERMAN MAURICIO TERREROS</t>
  </si>
  <si>
    <t>AYUDA TEMPORAL A LAS FAMILIAS DE VARIAS LOCALIDADES, PARA RELOCALIZACIÓN DE HOGARES LOCALIZADOS EN ZONAS DE ALTO RIESGO NO MITIGABLE ID:2015-D227-00032, LOCALIDAD:04 SAN CRISTÓBAL, UPZ:51 LOS LIBERTADORES, SECTOR:SANTA TERESITA</t>
  </si>
  <si>
    <t>ISRAEL  ALVAREZ RONDON</t>
  </si>
  <si>
    <t>AYUDA TEMPORAL A LAS FAMILIAS DE VARIAS LOCALIDADES, PARA RELOCALIZACIÓN DE HOGARES LOCALIZADOS EN ZONAS DE ALTO RIESGO NO MITIGABLE ID:2011-4-12922, LOCALIDAD:04 SAN CRISTÓBAL, UPZ:50 LA GLORIA,</t>
  </si>
  <si>
    <t>LUZ MARINA RAMOS RODRIGUEZ</t>
  </si>
  <si>
    <t>AYUDA TEMPORAL A LAS FAMILIAS DE VARIAS LOCALIDADES, PARA RELOCALIZACIÓN DE HOGARES LOCALIZADOS EN ZONAS DE ALTO RIESGO NO MITIGABLE ID:2015-D227-00033, LOCALIDAD:04 SAN CRISTÓBAL, UPZ:51 LOS LIBERTADORES, SECTOR:SANTA TERESITA</t>
  </si>
  <si>
    <t>JULIO CESAR CHICA BAUTISTA</t>
  </si>
  <si>
    <t>AYUDA TEMPORAL A LAS FAMILIAS DE VARIAS LOCALIDADES, PARA RELOCALIZACIÓN DE HOGARES LOCALIZADOS EN ZONAS DE ALTO RIESGO NO MITIGABLE ID:2015-OTR-01370, LOCALIDAD:11 SUBA, UPZ:71 TIBABUYES, SECTOR:GAVILANES</t>
  </si>
  <si>
    <t>ANA CECILIA VILLAQUIRA TITIMBO</t>
  </si>
  <si>
    <t>AYUDA TEMPORAL A LAS FAMILIAS DE VARIAS LOCALIDADES, PARA RELOCALIZACIÓN DE HOGARES LOCALIZADOS EN ZONAS DE ALTO RIESGO NO MITIGABLE ID:2014-OTR-00950, LOCALIDAD:19 CIUDAD BOLÍVAR, UPZ:67 LUCERO, SECTOR:TABOR ALTALOMA</t>
  </si>
  <si>
    <t>EDILBERTO  RODRIGUEZ DIAZ</t>
  </si>
  <si>
    <t>AYUDA TEMPORAL A LAS FAMILIAS DE VARIAS LOCALIDADES, PARA RELOCALIZACIÓN DE HOGARES LOCALIZADOS EN ZONAS DE ALTO RIESGO NO MITIGABLE ID:2011-4-12483, LOCALIDAD:04 SAN CRISTÓBAL, UPZ:50 LA GLORIA, SECTOR:OLA INVERNAL 2010 FOPAE</t>
  </si>
  <si>
    <t>NEYRA  MORENO PEÑA</t>
  </si>
  <si>
    <t>AYUDA TEMPORAL A LAS FAMILIAS DE VARIAS LOCALIDADES, PARA RELOCALIZACIÓN DE HOGARES LOCALIZADOS EN ZONAS DE ALTO RIESGO NO MITIGABLE ID:2013-Q04-00498, LOCALIDAD:19 CIUDAD BOLÍVAR, UPZ:67 LUCERO, SECTOR:PEÑA COLORADA</t>
  </si>
  <si>
    <t>OLGA  GONZALEZ GONZALEZ</t>
  </si>
  <si>
    <t>AYUDA TEMPORAL A LAS FAMILIAS DE VARIAS LOCALIDADES, PARA RELOCALIZACIÓN DE HOGARES LOCALIZADOS EN ZONAS DE ALTO RIESGO NO MITIGABLE ID:2014-Q01-01192, LOCALIDAD:05 USME, UPZ:56 DANUBIO, SECTOR:HOYA DEL RAMO</t>
  </si>
  <si>
    <t>BLANCA NELLY SANCHEZ VARGAS</t>
  </si>
  <si>
    <t>AYUDA TEMPORAL A LAS FAMILIAS DE VARIAS LOCALIDADES, PARA RELOCALIZACIÓN DE HOGARES LOCALIZADOS EN ZONAS DE ALTO RIESGO NO MITIGABLE ID:2012-ALES-83, LOCALIDAD:19 CIUDAD BOLÍVAR, UPZ:69 ISMAEL PERDOMO, SECTOR:ALTOS DE LA ESTANCIA</t>
  </si>
  <si>
    <t>RUBIELA  AROCA YARA</t>
  </si>
  <si>
    <t>AYUDA TEMPORAL A LAS FAMILIAS DE VARIAS LOCALIDADES, PARA RELOCALIZACIÓN DE HOGARES LOCALIZADOS EN ZONAS DE ALTO RIESGO NO MITIGABLE ID:2006-4-8640, LOCALIDAD:04 SAN CRISTÓBAL, UPZ:50 LA GLORIA, SECTOR:</t>
  </si>
  <si>
    <t>YENNY  CHAMAPURO CHIRIMIA</t>
  </si>
  <si>
    <t>AYUDA TEMPORAL A LAS FAMILIAS DE VARIAS LOCALIDADES, PARA RELOCALIZACIÓN DE HOGARES LOCALIZADOS EN ZONAS DE ALTO RIESGO NO MITIGABLE ID:2015-W166-437, LOCALIDAD:19 CIUDAD BOLÍVAR, UPZ:68 EL TESORO, SECTOR:WOUNAAN</t>
  </si>
  <si>
    <t>MARIA LUCENA QUINTERO ARIAS</t>
  </si>
  <si>
    <t>AYUDA TEMPORAL A LAS FAMILIAS DE VARIAS LOCALIDADES, PARA RELOCALIZACIÓN DE HOGARES LOCALIZADOS EN ZONAS DE ALTO RIESGO NO MITIGABLE ID:2011-19-12886, LOCALIDAD:19 CIUDAD BOLÍVAR, UPZ:67 LUCERO</t>
  </si>
  <si>
    <t>SONIA CECILIA BEDOYA TRIANA</t>
  </si>
  <si>
    <t>AYUDA TEMPORAL A LAS FAMILIAS DE VARIAS LOCALIDADES, PARA RELOCALIZACIÓN DE HOGARES LOCALIZADOS EN ZONAS DE ALTO RIESGO NO MITIGABLE ID:2011-5-13640, LOCALIDAD:05 USME, UPZ:58 COMUNEROS.</t>
  </si>
  <si>
    <t>LUIS JAVIER LEON CAICEDO</t>
  </si>
  <si>
    <t>AYUDA TEMPORAL A LAS FAMILIAS DE VARIAS LOCALIDADES, PARA RELOCALIZACIÓN DE HOGARES LOCALIZADOS EN ZONAS DE ALTO RIESGO NO MITIGABLE ID:2011-19-13408, LOCALIDAD:19 CIUDAD BOLÍVAR, UPZ:3 UPR RIO TUNJUELO.</t>
  </si>
  <si>
    <t>LUZ MERY BERMUDEZ VARGAS</t>
  </si>
  <si>
    <t>AYUDA TEMPORAL A LAS FAMILIAS DE VARIAS LOCALIDADES, PARA RELOCALIZACIÓN DE HOGARES LOCALIZADOS EN ZONAS DE ALTO RIESGO NO MITIGABLE ID:2015-Q03-03361, LOCALIDAD:19 CIUDAD BOLÍVAR, UPZ:67 LUCERO, SECTOR:LIMAS</t>
  </si>
  <si>
    <t>ELVIRA  CORZO DE GALEANO</t>
  </si>
  <si>
    <t>AYUDA TEMPORAL A LAS FAMILIAS DE VARIAS LOCALIDADES, PARA RELOCALIZACIÓN DE HOGARES LOCALIZADOS EN ZONAS DE ALTO RIESGO NO MITIGABLE ID:2014-Q07-00919, LOCALIDAD:19 CIUDAD BOLÍVAR, UPZ:68 EL TESORO, SECTOR:QUEBRADA GALINDO</t>
  </si>
  <si>
    <t>ALVARO  GARZON GONZALEZ</t>
  </si>
  <si>
    <t>AYUDA TEMPORAL A LAS FAMILIAS DE VARIAS LOCALIDADES, PARA RELOCALIZACIÓN DE HOGARES LOCALIZADOS EN ZONAS DE ALTO RIESGO NO MITIGABLE ID:2015-D227-00038, LOCALIDAD:04 SAN CRISTÓBAL, UPZ:51 LOS LIBERTADORES, SECTOR:SANTA TERESITA</t>
  </si>
  <si>
    <t>JENNY MARCELA MARTINEZ ECHEVERRI</t>
  </si>
  <si>
    <t>AYUDA TEMPORAL A LAS FAMILIAS DE VARIAS LOCALIDADES, PARA RELOCALIZACIÓN DE HOGARES LOCALIZADOS EN ZONAS DE ALTO RIESGO NO MITIGABLE ID:2016-08-14868, LOCALIDAD:08 KENNEDY, UPZ:82 PATIO BONITO, SECTOR:PALMITAS</t>
  </si>
  <si>
    <t>MARIA GILMA TAPIERO</t>
  </si>
  <si>
    <t>AYUDA TEMPORAL A LAS FAMILIAS DE VARIAS LOCALIDADES, PARA RELOCALIZACIÓN DE HOGARES LOCALIZADOS EN ZONAS DE ALTO RIESGO NO MITIGABLE ID:2012-19-13830, LOCALIDAD:19 CIUDAD BOLÍVAR, UPZ:67 LUCERO, SECTOR:</t>
  </si>
  <si>
    <t>MARLEN  BELTRAN MUÑOZ</t>
  </si>
  <si>
    <t>AYUDA TEMPORAL A LAS FAMILIAS DE VARIAS LOCALIDADES, PARA RELOCALIZACIÓN DE HOGARES LOCALIZADOS EN ZONAS DE ALTO RIESGO NO MITIGABLE ID:2011-4-13393, LOCALIDAD:04 SAN CRISTÓBAL, UPZ:32 SAN BLAS.</t>
  </si>
  <si>
    <t>JOSE URBANO MUNZA PEÑA</t>
  </si>
  <si>
    <t>AYUDA TEMPORAL A LAS FAMILIAS DE VARIAS LOCALIDADES, PARA RELOCALIZACIÓN DE HOGARES LOCALIZADOS EN ZONAS DE ALTO RIESGO NO MITIGABLE ID:2016-08-14811, LOCALIDAD:08 KENNEDY, UPZ:82 PATIO BONITO, SECTOR:PALMITAS</t>
  </si>
  <si>
    <t>ESPERANZA  CANCHON LUGO</t>
  </si>
  <si>
    <t>AYUDA TEMPORAL A LAS FAMILIAS DE VARIAS LOCALIDADES, PARA RELOCALIZACIÓN DE HOGARES LOCALIZADOS EN ZONAS DE ALTO RIESGO NO MITIGABLE ID:2011-4-13092, LOCALIDAD:04 SAN CRISTÓBAL, UPZ:34 20 DE JULIO, SECTOR:</t>
  </si>
  <si>
    <t>ANGIE GINETH RODRIGUEZ SUAREZ</t>
  </si>
  <si>
    <t>AYUDA TEMPORAL A LAS FAMILIAS DE VARIAS LOCALIDADES, PARA RELOCALIZACIÓN DE HOGARES LOCALIZADOS EN ZONAS DE ALTO RIESGO NO MITIGABLE ID:2012-ALES-58, LOCALIDAD:19 CIUDAD BOLÍVAR, UPZ:69 ISMAEL PERDOMO, SECTOR:ALTOS DE LA ESTANCIA</t>
  </si>
  <si>
    <t>LUZ MARINA GARCIA</t>
  </si>
  <si>
    <t>AYUDA TEMPORAL A LAS FAMILIAS DE VARIAS LOCALIDADES, PARA RELOCALIZACIÓN DE HOGARES LOCALIZADOS EN ZONAS DE ALTO RIESGO NO MITIGABLE ID:2011-5-13414, LOCALIDAD:05 USME, UPZ:58 COMUNEROS.</t>
  </si>
  <si>
    <t>NANCY  CANCHON LUGO</t>
  </si>
  <si>
    <t>AYUDA TEMPORAL A LAS FAMILIAS DE VARIAS LOCALIDADES, PARA RELOCALIZACIÓN DE HOGARES LOCALIZADOS EN ZONAS DE ALTO RIESGO NO MITIGABLE ID:2011-4-13091, LOCALIDAD:04 SAN CRISTÓBAL, UPZ:34 20 DE JULIO, SECTOR:</t>
  </si>
  <si>
    <t>ANA JAZMIN MUÑOZ PEÑA</t>
  </si>
  <si>
    <t>AYUDA TEMPORAL A LAS FAMILIAS DE VARIAS LOCALIDADES, PARA RELOCALIZACIÓN DE HOGARES LOCALIZADOS EN ZONAS DE ALTO RIESGO NO MITIGABLE ID:2015-D227-00012, LOCALIDAD:04 SAN CRISTÓBAL, UPZ:51 LOS LIBERTADORES, SECTOR:SANTA TERESITA</t>
  </si>
  <si>
    <t>LYDA MARCELA VELASQUEZ DIAZ</t>
  </si>
  <si>
    <t>AYUDA TEMPORAL A LAS FAMILIAS DE VARIAS LOCALIDADES, PARA RELOCALIZACIÓN DE HOGARES LOCALIZADOS EN ZONAS DE ALTO RIESGO NO MITIGABLE ID:2011-4-12484, LOCALIDAD:04 SAN CRISTÓBAL, UPZ:50 LA GLORIA, SECTOR:OLA INVERNAL 2010 FOPAE</t>
  </si>
  <si>
    <t>YURI MARCELA RODRIGUEZ TRUJILLO</t>
  </si>
  <si>
    <t>AYUDA TEMPORAL A LAS FAMILIAS DE VARIAS LOCALIDADES, PARA RELOCALIZACIÓN DE HOGARES LOCALIZADOS EN ZONAS DE ALTO RIESGO NO MITIGABLE ID:2012-4-14480, LOCALIDAD:04 SAN CRISTÓBAL, UPZ:32 SAN BLAS, SECTOR:</t>
  </si>
  <si>
    <t>GEIMAR ARLEY NIÑO SANCHEZ</t>
  </si>
  <si>
    <t>AYUDA TEMPORAL A LAS FAMILIAS DE VARIAS LOCALIDADES, PARA RELOCALIZACIÓN DE HOGARES LOCALIZADOS EN ZONAS DE ALTO RIESGO NO MITIGABLE ID:2014-Q03-01077, LOCALIDAD:19 CIUDAD BOLÍVAR, UPZ:66 SAN FRANCISCO, SECTOR:LIMAS</t>
  </si>
  <si>
    <t>ISABELA  OPUA MEMBACHE</t>
  </si>
  <si>
    <t>OTONIEL  GIRALDO RODRIGUEZ</t>
  </si>
  <si>
    <t>AYUDA TEMPORAL A LAS FAMILIAS DE VARIAS LOCALIDADES, PARA RELOCALIZACIÓN DE HOGARES LOCALIZADOS EN ZONAS DE ALTO RIESGO NO MITIGABLE ID:2014-Q04-00835, LOCALIDAD:19 CIUDAD BOLÍVAR, UPZ:67 LUCERO, SECTOR:PEÑA COLORADA</t>
  </si>
  <si>
    <t>MARTHA LILIANA BLANCO PEREZ</t>
  </si>
  <si>
    <t>AYUDA TEMPORAL A LAS FAMILIAS DE VARIAS LOCALIDADES, PARA RELOCALIZACIÓN DE HOGARES LOCALIZADOS EN ZONAS DE ALTO RIESGO NO MITIGABLE ID:2014-Q03-01021, LOCALIDAD:19 CIUDAD BOLÍVAR, UPZ:66 SAN FRANCISCO, SECTOR:LIMAS</t>
  </si>
  <si>
    <t>HEIDY CAROLINA CONTRERAS GONZALEZ</t>
  </si>
  <si>
    <t>AYUDA TEMPORAL A LAS FAMILIAS DE VARIAS LOCALIDADES, PARA RELOCALIZACIÓN DE HOGARES LOCALIZADOS EN ZONAS DE ALTO RIESGO NO MITIGABLE ID:2014-OTR-01216, LOCALIDAD:11 SUBA, UPZ:71 TIBABUYES, SECTOR:GAVILANES</t>
  </si>
  <si>
    <t>ANGIE NATALIA TORRES RISCANEVO</t>
  </si>
  <si>
    <t>AYUDA TEMPORAL A LAS FAMILIAS DE VARIAS LOCALIDADES, PARA RELOCALIZACIÓN DE HOGARES LOCALIZADOS EN ZONAS DE ALTO RIESGO NO MITIGABLE ID:2016-08-14883, LOCALIDAD:08 KENNEDY, UPZ:82 PATIO BONITO, SECTOR:PALMITAS</t>
  </si>
  <si>
    <t>AIDA LUCI CARPIO MEMBACHE</t>
  </si>
  <si>
    <t>AYUDA TEMPORAL A LAS FAMILIAS DE VARIAS LOCALIDADES, PARA RELOCALIZACIÓN DE HOGARES LOCALIZADOS EN ZONAS DE ALTO RIESGO NO MITIGABLE ID:2014-W166-032, LOCALIDAD:19 CIUDAD BOLÍVAR, UPZ:67 LUCERO, SECTOR:WOUNAAN</t>
  </si>
  <si>
    <t>FLOR ALBA MONTERO RICAURTE</t>
  </si>
  <si>
    <t>AYUDA TEMPORAL A LAS FAMILIAS DE VARIAS LOCALIDADES, PARA RELOCALIZACIÓN DE HOGARES LOCALIZADOS EN ZONAS DE ALTO RIESGO NO MITIGABLE ID:2010-5-11616, LOCALIDAD:05 USME, UPZ:57 GRAN YOMASA, SECTOR:OLA INVERNAL 2010 FOPAE</t>
  </si>
  <si>
    <t>JOSE PABLO LUNA CUELLAR</t>
  </si>
  <si>
    <t>AYUDA TEMPORAL A LAS FAMILIAS DE VARIAS LOCALIDADES, PARA RELOCALIZACIÓN DE HOGARES LOCALIZADOS EN ZONAS DE ALTO RIESGO NO MITIGABLE ID:2014-OTR-01258, LOCALIDAD:11 SUBA, UPZ:71 TIBABUYES, SECTOR:GAVILANES</t>
  </si>
  <si>
    <t>MARIA LILIA BONILLA</t>
  </si>
  <si>
    <t>AYUDA TEMPORAL A LAS FAMILIAS DE VARIAS LOCALIDADES, PARA RELOCALIZACIÓN DE HOGARES LOCALIZADOS EN ZONAS DE ALTO RIESGO NO MITIGABLE ID:2012-19-13821, LOCALIDAD:19 CIUDAD BOLÍVAR, UPZ:67 LUCERO, SECTOR:</t>
  </si>
  <si>
    <t>ANTONIO VICENTE TORRES RUBIO</t>
  </si>
  <si>
    <t>AYUDA TEMPORAL A LAS FAMILIAS DE VARIAS LOCALIDADES, PARA RELOCALIZACIÓN DE HOGARES LOCALIZADOS EN ZONAS DE ALTO RIESGO NO MITIGABLE ID:2015-D227-00008, LOCALIDAD:04 SAN CRISTÓBAL, UPZ:51 LOS LIBERTADORES, SECTOR:SANTA TERESITA</t>
  </si>
  <si>
    <t>ELVER YAIMA BONILLA</t>
  </si>
  <si>
    <t>AYUDA TEMPORAL A LAS FAMILIAS DE VARIAS LOCALIDADES, PARA RELOCALIZACIÓN DE HOGARES LOCALIZADOS EN ZONAS DE ALTO RIESGO NO MITIGABLE ID:2012-19-13884, LOCALIDAD:19 CIUDAD BOLÍVAR, UPZ:67 LUCERO, SECTOR:</t>
  </si>
  <si>
    <t>BLANCA LUZ TORRES CARRILLO</t>
  </si>
  <si>
    <t>AYUDA TEMPORAL A LAS FAMILIAS DE VARIAS LOCALIDADES, PARA RELOCALIZACIÓN DE HOGARES LOCALIZADOS EN ZONAS DE ALTO RIESGO NO MITIGABLE ID:2014-Q03-01022, LOCALIDAD:19 CIUDAD BOLÍVAR, UPZ:66 SAN FRANCISCO, SECTOR:LIMAS</t>
  </si>
  <si>
    <t>JACKELINE  GOMEZ NUÑEZ</t>
  </si>
  <si>
    <t>AYUDA TEMPORAL A LAS FAMILIAS DE VARIAS LOCALIDADES, PARA RELOCALIZACIÓN DE HOGARES LOCALIZADOS EN ZONAS DE ALTO RIESGO NO MITIGABLE ID:2014-Q09-00928, LOCALIDAD:19 CIUDAD BOLÍVAR, UPZ:67 LUCERO, SECTOR:QUEBRADA TROMPETA</t>
  </si>
  <si>
    <t>ANA MERCEDES GUTIERREZ NAJAR</t>
  </si>
  <si>
    <t>AYUDA TEMPORAL A LAS FAMILIAS DE VARIAS LOCALIDADES, PARA RELOCALIZACIÓN DE HOGARES LOCALIZADOS EN ZONAS DE ALTO RIESGO NO MITIGABLE ID:2006-3-9153, LOCALIDAD:03 SANTA FE, UPZ:92 LA MACARENA, SECTOR:</t>
  </si>
  <si>
    <t>SANDRA BIBIANA GONZALEZ SABOGAL</t>
  </si>
  <si>
    <t>AYUDA TEMPORAL A LAS FAMILIAS DE VARIAS LOCALIDADES, PARA RELOCALIZACIÓN DE HOGARES LOCALIZADOS EN ZONAS DE ALTO RIESGO NO MITIGABLE ID:2006-4-8696, LOCALIDAD:04 SAN CRISTÓBAL, UPZ:50 LA GLORIA, SECTOR:</t>
  </si>
  <si>
    <t>FRANCELY  MURRILLO LARROTTA</t>
  </si>
  <si>
    <t>AYUDA TEMPORAL A LAS FAMILIAS DE VARIAS LOCALIDADES, PARA RELOCALIZACIÓN DE HOGARES LOCALIZADOS EN ZONAS DE ALTO RIESGO NO MITIGABLE ID:2012-19-13778, LOCALIDAD:19 CIUDAD BOLÍVAR, UPZ:67 LUCERO, SECTOR:</t>
  </si>
  <si>
    <t>JOSE JESUS NUÑEZ</t>
  </si>
  <si>
    <t>AYUDA TEMPORAL A LAS FAMILIAS DE VARIAS LOCALIDADES, PARA RELOCALIZACIÓN DE HOGARES LOCALIZADOS EN ZONAS DE ALTO RIESGO NO MITIGABLE ID:2012-ALES-260, LOCALIDAD:19 CIUDAD BOLÍVAR, UPZ:69 ISMAEL PERDOMO, SECTOR:ALTOS DE LA ESTANCIA</t>
  </si>
  <si>
    <t>JOSE DE LOS SANTOS RIOS SALGADO</t>
  </si>
  <si>
    <t>AYUDA TEMPORAL A LAS FAMILIAS DE VARIAS LOCALIDADES, PARA RELOCALIZACIÓN DE HOGARES LOCALIZADOS EN ZONAS DE ALTO RIESGO NO MITIGABLE ID:2012-ALES-261, LOCALIDAD:19 CIUDAD BOLÍVAR, UPZ:69 ISMAEL PERDOMO, SECTOR:ALTOS DE LA ESTANCIA</t>
  </si>
  <si>
    <t>JHON FLAVIO MORALES GUARNIZO</t>
  </si>
  <si>
    <t>AYUDA TEMPORAL A LAS FAMILIAS DE VARIAS LOCALIDADES, PARA RELOCALIZACIÓN DE HOGARES LOCALIZADOS EN ZONAS DE ALTO RIESGO NO MITIGABLE ID:2017-19-15043, LOCALIDAD:19 CIUDAD BOLÍVAR, UPZ:67 EL LUCERO, SECTOR:BELLA FLOR</t>
  </si>
  <si>
    <t>ROBERTO DE JESUS URREA ATEHORTUA</t>
  </si>
  <si>
    <t>AYUDA TEMPORAL A LAS FAMILIAS DE VARIAS LOCALIDADES, PARA RELOCALIZACIÓN DE HOGARES LOCALIZADOS EN ZONAS DE ALTO RIESGO NO MITIGABLE ID:2012-19-13808, LOCALIDAD:19 CIUDAD BOLÍVAR, UPZ:67 LUCERO, SECTOR:</t>
  </si>
  <si>
    <t>BERNARDA  MATEUS</t>
  </si>
  <si>
    <t>AYUDA TEMPORAL A LAS FAMILIAS DE VARIAS LOCALIDADES, PARA RELOCALIZACIÓN DE HOGARES LOCALIZADOS EN ZONAS DE ALTO RIESGO NO MITIGABLE ID:2015-OTR-01369, LOCALIDAD:11 SUBA, UPZ:71 TIBABUYES, SECTOR:GAVILANES</t>
  </si>
  <si>
    <t>EDWIN ANGEL DUARTE GOMEZ</t>
  </si>
  <si>
    <t>AYUDA TEMPORAL A LAS FAMILIAS DE VARIAS LOCALIDADES, PARA RELOCALIZACIÓN DE HOGARES LOCALIZADOS EN ZONAS DE ALTO RIESGO NO MITIGABLE ID:2013-Q21-00607, LOCALIDAD:19 CIUDAD BOLÍVAR, UPZ:67 LUCERO, SECTOR:BRAZO DERECHO DE LIMAS</t>
  </si>
  <si>
    <t>CAROLINA  GUZMAN ROMERO</t>
  </si>
  <si>
    <t>AYUDA TEMPORAL A LAS FAMILIAS DE VARIAS LOCALIDADES, PARA RELOCALIZACIÓN DE HOGARES LOCALIZADOS EN ZONAS DE ALTO RIESGO NO MITIGABLE ID:2016-08-14921, LOCALIDAD:08 KENNEDY, UPZ:82 PATIO BONITO, SECTOR:PALMITAS</t>
  </si>
  <si>
    <t>PEDRO ANTONIO POSADA VILLAMIL</t>
  </si>
  <si>
    <t>AYUDA TEMPORAL A LAS FAMILIAS DE VARIAS LOCALIDADES, PARA RELOCALIZACIÓN DE HOGARES LOCALIZADOS EN ZONAS DE ALTO RIESGO NO MITIGABLE ID:2015-D227-00049, LOCALIDAD:04 SAN CRISTÓBAL, UPZ:51 LOS LIBERTADORES, SECTOR:SANTA TERESITA</t>
  </si>
  <si>
    <t>JUAN DE JESUS RUBIO NIETO</t>
  </si>
  <si>
    <t>AYUDA TEMPORAL A LAS FAMILIAS DE VARIAS LOCALIDADES, PARA RELOCALIZACIÓN DE HOGARES LOCALIZADOS EN ZONAS DE ALTO RIESGO NO MITIGABLE ID:2011-19-13767, LOCALIDAD:19 CIUDAD BOLÍVAR, UPZ:67 LUCERO, SECTOR:</t>
  </si>
  <si>
    <t>CLARA INES MARTINEZ</t>
  </si>
  <si>
    <t>AYUDA TEMPORAL A LAS FAMILIAS DE VARIAS LOCALIDADES, PARA RELOCALIZACIÓN DE HOGARES LOCALIZADOS EN ZONAS DE ALTO RIESGO NO MITIGABLE ID:2013000015, LOCALIDAD:19 CIUDAD BOLÍVAR, UPZ:67 LUCERO, SECTOR:QUEBRADA CAÑO BAÚL</t>
  </si>
  <si>
    <t>YANETH  LOPEZ MURCIA</t>
  </si>
  <si>
    <t>AYUDA TEMPORAL A LAS FAMILIAS DE VARIAS LOCALIDADES, PARA RELOCALIZACIÓN DE HOGARES LOCALIZADOS EN ZONAS DE ALTO RIESGO NO MITIGABLE ID:2011-4-12698, LOCALIDAD:04 SAN CRISTÓBAL, UPZ:32 SAN BLAS</t>
  </si>
  <si>
    <t>MARIA ELENA NIEVES MARTINEZ TOVAR</t>
  </si>
  <si>
    <t>AYUDA TEMPORAL A LAS FAMILIAS DE VARIAS LOCALIDADES, PARA RELOCALIZACIÓN DE HOGARES LOCALIZADOS EN ZONAS DE ALTO RIESGO NO MITIGABLE ID:2010-19-11687, LOCALIDAD:19 CIUDAD BOLÍVAR, UPZ:69 ISMAEL PERDOMO, SECTOR:OLA INVERNAL 2010 FOPAE</t>
  </si>
  <si>
    <t>LINA MARIA MALPICA FUENTES</t>
  </si>
  <si>
    <t>AYUDA TEMPORAL A LAS FAMILIAS DE VARIAS LOCALIDADES, PARA RELOCALIZACIÓN DE HOGARES LOCALIZADOS EN ZONAS DE ALTO RIESGO NO MITIGABLE ID:2013-Q04-00309, LOCALIDAD:04 SAN CRISTÓBAL, UPZ:51 LOS LIBERTADORES, SECTOR:QUEBRADA VEREJONES</t>
  </si>
  <si>
    <t>RAUL ALBERTO CERON LOPEZ</t>
  </si>
  <si>
    <t>AYUDA TEMPORAL A LAS FAMILIAS DE VARIAS LOCALIDADES, PARA RELOCALIZACIÓN DE HOGARES LOCALIZADOS EN ZONAS DE ALTO RIESGO NO MITIGABLE ID:2013-Q04-00580, LOCALIDAD:19 CIUDAD BOLÍVAR, UPZ:67 LUCERO, SECTOR:PEÑA COLORADA</t>
  </si>
  <si>
    <t>KATHERINE PAOLA DUARTE BENITEZ</t>
  </si>
  <si>
    <t>AYUDA TEMPORAL A LAS FAMILIAS DE VARIAS LOCALIDADES, PARA RELOCALIZACIÓN DE HOGARES LOCALIZADOS EN ZONAS DE ALTO RIESGO NO MITIGABLE ID:2016-04-14918, LOCALIDAD:04 SAN CRISTÓBAL, UPZ:51 LOS LIBERTADORES, SECTOR:SANTA TERESITA</t>
  </si>
  <si>
    <t>JORGE ANDRES CANTOR PINZON</t>
  </si>
  <si>
    <t>AYUDA TEMPORAL A LAS FAMILIAS DE VARIAS LOCALIDADES, PARA RELOCALIZACIÓN DE HOGARES LOCALIZADOS EN ZONAS DE ALTO RIESGO NO MITIGABLE ID:2013000265, LOCALIDAD:04 SAN CRISTÓBAL, UPZ:51 LOS LIBERTADORES, SECTOR:QUEBRADA VEREJONES</t>
  </si>
  <si>
    <t>LUIS EDUARDO GARCIA MORENO</t>
  </si>
  <si>
    <t>AYUDA TEMPORAL A LAS FAMILIAS DE VARIAS LOCALIDADES, PARA RELOCALIZACIÓN DE HOGARES LOCALIZADOS EN ZONAS DE ALTO RIESGO NO MITIGABLE ID:2013-Q07-00024, LOCALIDAD:19 CIUDAD BOLÍVAR, UPZ:67 LUCERO, SECTOR:ZANJÓN DEL AHORCADO</t>
  </si>
  <si>
    <t>ANDRES  TURRIAGO FORERO</t>
  </si>
  <si>
    <t>AYUDA TEMPORAL A LAS FAMILIAS DE VARIAS LOCALIDADES, PARA RELOCALIZACIÓN DE HOGARES LOCALIZADOS EN ZONAS DE ALTO RIESGO NO MITIGABLE ID:2012-T314-07, LOCALIDAD:04 SAN CRISTÓBAL, UPZ:50 LA GLORIA</t>
  </si>
  <si>
    <t>ANASTASIO  RIVERA RIVERA</t>
  </si>
  <si>
    <t>AYUDA TEMPORAL A LAS FAMILIAS DE VARIAS LOCALIDADES, PARA RELOCALIZACIÓN DE HOGARES LOCALIZADOS EN ZONAS DE ALTO RIESGO NO MITIGABLE ID:2015-W166-402, LOCALIDAD:19 CIUDAD BOLÍVAR, UPZ:67 LUCERO, SECTOR:UITOTO</t>
  </si>
  <si>
    <t>JOSE SIGIFREDO CASTELLANOS MONTILLA</t>
  </si>
  <si>
    <t>AYUDA TEMPORAL A LAS FAMILIAS DE VARIAS LOCALIDADES, PARA RELOCALIZACIÓN DE HOGARES LOCALIZADOS EN ZONAS DE ALTO RIESGO NO MITIGABLE ID:2010-19-11685, LOCALIDAD:19 CIUDAD BOLÍVAR, UPZ:69 ISMAEL PERDOMO, SECTOR:OLA INVERNAL 2010 FOPAE</t>
  </si>
  <si>
    <t>REGINALDO  PIZARIO CHAMAPURO</t>
  </si>
  <si>
    <t>AYUDA TEMPORAL A LAS FAMILIAS DE VARIAS LOCALIDADES, PARA RELOCALIZACIÓN DE HOGARES LOCALIZADOS EN ZONAS DE ALTO RIESGO NO MITIGABLE ID:2014-W166-003, LOCALIDAD:19 CIUDAD BOLÍVAR, UPZ:68 EL TESORO, SECTOR:WOUNAAN</t>
  </si>
  <si>
    <t>BLANCA EDITH RINCON ROJAS</t>
  </si>
  <si>
    <t>AYUDA TEMPORAL A LAS FAMILIAS DE VARIAS LOCALIDADES, PARA RELOCALIZACIÓN DE HOGARES LOCALIZADOS EN ZONAS DE ALTO RIESGO NO MITIGABLE ID:2016-08-14787, LOCALIDAD:08 KENNEDY, UPZ:82 PATIO BONITO, SECTOR:PALMITAS</t>
  </si>
  <si>
    <t>NOEL  TORRES BECERRA</t>
  </si>
  <si>
    <t>AYUDA TEMPORAL A LAS FAMILIAS DE VARIAS LOCALIDADES, PARA RELOCALIZACIÓN DE HOGARES LOCALIZADOS EN ZONAS DE ALTO RIESGO NO MITIGABLE ID:2011-20-13433, LOCALIDAD:20 SUMAPAZ, UPZ:5 UPR RIO SUMAPAZ, SECTOR:</t>
  </si>
  <si>
    <t>ROSA MARIA MONTENEGRO DE SAYAGO</t>
  </si>
  <si>
    <t>AYUDA TEMPORAL A LAS FAMILIAS DE VARIAS LOCALIDADES, PARA RELOCALIZACIÓN DE HOGARES LOCALIZADOS EN ZONAS DE ALTO RIESGO NO MITIGABLE ID:2011-5-13264, LOCALIDAD:05 USME, UPZ:56 DANUBIO, SECTOR:</t>
  </si>
  <si>
    <t>ADOLFO  DAZA CAMARGO</t>
  </si>
  <si>
    <t>AYUDA TEMPORAL A LAS FAMILIAS DE VARIAS LOCALIDADES, PARA RELOCALIZACIÓN DE HOGARES LOCALIZADOS EN ZONAS DE ALTO RIESGO NO MITIGABLE ID:2013-Q21-00671, LOCALIDAD:19 CIUDAD BOLÍVAR, UPZ:67 LUCERO, SECTOR:BRAZO DERECHO DE LIMAS</t>
  </si>
  <si>
    <t>TOMAS AUGUSTO QUIZA ALVAREZ</t>
  </si>
  <si>
    <t>AYUDA TEMPORAL A LAS FAMILIAS DE VARIAS LOCALIDADES, PARA RELOCALIZACIÓN DE HOGARES LOCALIZADOS EN ZONAS DE ALTO RIESGO NO MITIGABLE ID:2006-4-8838, LOCALIDAD:04 SAN CRISTÓBAL, UPZ:50 LA GLORIA, SECTOR:</t>
  </si>
  <si>
    <t>JOSE VICENTE DUARTE GONZALEZ</t>
  </si>
  <si>
    <t>AYUDA TEMPORAL A LAS FAMILIAS DE VARIAS LOCALIDADES, PARA RELOCALIZACIÓN DE HOGARES LOCALIZADOS EN ZONAS DE ALTO RIESGO NO MITIGABLE ID:2010-19-12227, LOCALIDAD:19 CIUDAD BOLÍVAR, UPZ:67 LUCERO, SECTOR:LIMAS</t>
  </si>
  <si>
    <t>HERMINSO  ALTURO PERDOMO</t>
  </si>
  <si>
    <t>AYUDA TEMPORAL A LAS FAMILIAS DE VARIAS LOCALIDADES, PARA RELOCALIZACIÓN DE HOGARES LOCALIZADOS EN ZONAS DE ALTO RIESGO NO MITIGABLE ID:2015-OTR-01375, LOCALIDAD:11 SUBA, UPZ:71 TIBABUYES, SECTOR:GAVILANES</t>
  </si>
  <si>
    <t>TEOFILO  CABEZON CARDENAS</t>
  </si>
  <si>
    <t>AYUDA TEMPORAL A LAS FAMILIAS DE VARIAS LOCALIDADES, PARA RELOCALIZACIÓN DE HOGARES LOCALIZADOS EN ZONAS DE ALTO RIESGO NO MITIGABLE ID:2014-W166-023, LOCALIDAD:19 CIUDAD BOLÍVAR, UPZ:68 EL TESORO, SECTOR:WOUNAAN</t>
  </si>
  <si>
    <t>GILBERTO  FORERO</t>
  </si>
  <si>
    <t>AYUDA TEMPORAL A LAS FAMILIAS DE VARIAS LOCALIDADES, PARA RELOCALIZACIÓN DE HOGARES LOCALIZADOS EN ZONAS DE ALTO RIESGO NO MITIGABLE ID:2012-ALES-190, LOCALIDAD:19 CIUDAD BOLÍVAR, UPZ:69 ISMAEL PERDOMO, SECTOR:ALTOS DE LA ESTANCIA</t>
  </si>
  <si>
    <t>LEYDI YOHANA GARZON MARTINEZ</t>
  </si>
  <si>
    <t>AYUDA TEMPORAL A LAS FAMILIAS DE VARIAS LOCALIDADES, PARA RELOCALIZACIÓN DE HOGARES LOCALIZADOS EN ZONAS DE ALTO RIESGO NO MITIGABLE ID:2015-Q03-03625, LOCALIDAD:19 CIUDAD BOLÍVAR, UPZ:67 LUCERO, SECTOR:LIMAS</t>
  </si>
  <si>
    <t>FABELICIA  BURGARA CHAUCARAMA</t>
  </si>
  <si>
    <t>AYUDA TEMPORAL A LAS FAMILIAS DE VARIAS LOCALIDADES, PARA RELOCALIZACIÓN DE HOGARES LOCALIZADOS EN ZONAS DE ALTO RIESGO NO MITIGABLE ID:2015-W166-438, LOCALIDAD:19 CIUDAD BOLÍVAR, UPZ:68 EL TESORO, SECTOR:WOUNAAN</t>
  </si>
  <si>
    <t>OLGA  CHIRIMIA GINGUIMIA</t>
  </si>
  <si>
    <t>AYUDA TEMPORAL A LAS FAMILIAS DE VARIAS LOCALIDADES, PARA RELOCALIZACIÓN DE HOGARES LOCALIZADOS EN ZONAS DE ALTO RIESGO NO MITIGABLE ID:2015-W166-204, LOCALIDAD:04 SAN CRISTÓBAL, UPZ:33 SOSIEGO, SECTOR:EPERARA</t>
  </si>
  <si>
    <t>JOSE RICARDO TANGARIFE GOMEZ</t>
  </si>
  <si>
    <t>AYUDA TEMPORAL A LAS FAMILIAS DE VARIAS LOCALIDADES, PARA RELOCALIZACIÓN DE HOGARES LOCALIZADOS EN ZONAS DE ALTO RIESGO NO MITIGABLE ID:2015-D227-00054, LOCALIDAD:04 SAN CRISTÓBAL, UPZ:51 LOS LIBERTADORES, SECTOR:SANTA TERESITA</t>
  </si>
  <si>
    <t>LAMINIA  ISMARE OPUA</t>
  </si>
  <si>
    <t>AYUDA TEMPORAL A LAS FAMILIAS DE VARIAS LOCALIDADES, PARA RELOCALIZACIÓN DE HOGARES LOCALIZADOS EN ZONAS DE ALTO RIESGO NO MITIGABLE ID:2014-W166-035, LOCALIDAD:19 CIUDAD BOLÍVAR, UPZ:67 LUCERO, SECTOR:WOUNAAN</t>
  </si>
  <si>
    <t>CLARA LILIA AREVALO</t>
  </si>
  <si>
    <t>AYUDA TEMPORAL A LAS FAMILIAS DE VARIAS LOCALIDADES, PARA RELOCALIZACIÓN DE HOGARES LOCALIZADOS EN ZONAS DE ALTO RIESGO NO MITIGABLE ID:2011-5-13260, LOCALIDAD:05 USME, UPZ:56 DANUBIO</t>
  </si>
  <si>
    <t>MARIA  AYALA</t>
  </si>
  <si>
    <t>AYUDA TEMPORAL A LAS FAMILIAS DE VARIAS LOCALIDADES, PARA RELOCALIZACIÓN DE HOGARES LOCALIZADOS EN ZONAS DE ALTO RIESGO NO MITIGABLE ID:2006-19-8520, LOCALIDAD:19 CIUDAD BOLÍVAR, UPZ:68 EL TESORO, SECTOR:QUEBRADA EL INFIERNO</t>
  </si>
  <si>
    <t>YEISA AYCHELL RIVERA OLAYA</t>
  </si>
  <si>
    <t>AYUDA TEMPORAL A LAS FAMILIAS DE VARIAS LOCALIDADES, PARA RELOCALIZACIÓN DE HOGARES LOCALIZADOS EN ZONAS DE ALTO RIESGO NO MITIGABLE ID:2015-W166-403, LOCALIDAD:19 CIUDAD BOLÍVAR, UPZ:67 LUCERO, SECTOR:UITOTO</t>
  </si>
  <si>
    <t>FLOR MARIA JAIME</t>
  </si>
  <si>
    <t>AYUDA TEMPORAL A LAS FAMILIAS DE VARIAS LOCALIDADES, PARA RELOCALIZACIÓN DE HOGARES LOCALIZADOS EN ZONAS DE ALTO RIESGO NO MITIGABLE ID:2013-Q09-00146, LOCALIDAD:19 CIUDAD BOLÍVAR, UPZ:67 LUCERO, SECTOR:QUEBRADA TROMPETA</t>
  </si>
  <si>
    <t>YENIFER  AGUDELO GONZALEZ</t>
  </si>
  <si>
    <t>AYUDA TEMPORAL A LAS FAMILIAS DE VARIAS LOCALIDADES, PARA RELOCALIZACIÓN DE HOGARES LOCALIZADOS EN ZONAS DE ALTO RIESGO NO MITIGABLE ID:2011-19-13423, LOCALIDAD:19 CIUDAD BOLÍVAR, UPZ:69 ISMAEL PERDOMO.</t>
  </si>
  <si>
    <t>MERY LILIA FURQUE VEGA</t>
  </si>
  <si>
    <t>AYUDA TEMPORAL A LAS FAMILIAS DE VARIAS LOCALIDADES, PARA RELOCALIZACIÓN DE HOGARES LOCALIZADOS EN ZONAS DE ALTO RIESGO NO MITIGABLE ID:2007-4-9376, LOCALIDAD:04 SAN CRISTÓBAL, UPZ:32 SAN BLAS</t>
  </si>
  <si>
    <t>OMAIRA  SALCEDO ANGARITA</t>
  </si>
  <si>
    <t>REYES ALFONSO LEYTON</t>
  </si>
  <si>
    <t>JUAN DAVID LOPEZ PENAGOS</t>
  </si>
  <si>
    <t>ANYI VANESSA ARIZA CAMACHO</t>
  </si>
  <si>
    <t>LEIDY YOHANNA AGUILAR VELASQUEZ</t>
  </si>
  <si>
    <t>ALFREDO  CASTELLANOS</t>
  </si>
  <si>
    <t>MARIA GLADYS OSORIO CASTRO</t>
  </si>
  <si>
    <t>CELIA MARIA AGUIRRE MUÑOZ</t>
  </si>
  <si>
    <t>AURORA YANETH VELASQUEZ</t>
  </si>
  <si>
    <t>MARTHA JANETH ARIZA CAMACHO</t>
  </si>
  <si>
    <t>JOSE MANUEL TORRES NAIZAQUE</t>
  </si>
  <si>
    <t>LUZ ADRIANA GARCIA DIAZ</t>
  </si>
  <si>
    <t>DEIVY JAIR NAVARRO SARMIENTO</t>
  </si>
  <si>
    <t>CARMEN ROSA POVEDA VDA DE CAMACHO</t>
  </si>
  <si>
    <t>ISABEL  GOMEZ JIMENEZ</t>
  </si>
  <si>
    <t>AYUDA TEMPORAL A LAS FAMILIAS DE VARIAS LOCALIDADES, PARA RELOCALIZACIÓN DE HOGARES LOCALIZADOS EN ZONAS DE ALTO RIESGO NO MITIGABLE ID:2012-ALES-227, LOCALIDAD:19 CIUDAD BOLÍVAR, UPZ:69 ISMAEL PERDOMO, SECTOR:ALTOS DE LA ESTANCIA</t>
  </si>
  <si>
    <t>OSCAR JAVIER VELANDIA SIERRA</t>
  </si>
  <si>
    <t>AYUDA TEMPORAL A LAS FAMILIAS DE VARIAS LOCALIDADES, PARA RELOCALIZACIÓN DE HOGARES LOCALIZADOS EN ZONAS DE ALTO RIESGO NO MITIGABLE ID:2013-Q10-00548, LOCALIDAD:04 SAN CRISTÓBAL, UPZ:51 LOS LIBERTADORES, SECTOR:QUEBRADA VEREJONES</t>
  </si>
  <si>
    <t>NELSON  GALEANO CORZO</t>
  </si>
  <si>
    <t>AYUDA TEMPORAL A LAS FAMILIAS DE VARIAS LOCALIDADES, PARA RELOCALIZACIÓN DE HOGARES LOCALIZADOS EN ZONAS DE ALTO RIESGO NO MITIGABLE ID:2013-Q05-00054, LOCALIDAD:19 CIUDAD BOLÍVAR, UPZ:68 EL TESORO, SECTOR:QUEBRADA GALINDO</t>
  </si>
  <si>
    <t>ARCESIO  CANIZALEZ SOTO</t>
  </si>
  <si>
    <t>AYUDA TEMPORAL A LAS FAMILIAS DE VARIAS LOCALIDADES, PARA RELOCALIZACIÓN DE HOGARES LOCALIZADOS EN ZONAS DE ALTO RIESGO NO MITIGABLE ID:2016-08-14914, LOCALIDAD:08 KENNEDY, UPZ:82 PATIO BONITO, SECTOR:PALMITAS</t>
  </si>
  <si>
    <t>JOSE ANTONIO GRIMALDO BONILLA</t>
  </si>
  <si>
    <t>AYUDA TEMPORAL A LAS FAMILIAS DE VARIAS LOCALIDADES, PARA RELOCALIZACIÓN DE HOGARES LOCALIZADOS EN ZONAS DE ALTO RIESGO NO MITIGABLE ID:2016-08-14892, LOCALIDAD:08 KENNEDY, UPZ:82 PATIO BONITO, SECTOR:PALMITAS</t>
  </si>
  <si>
    <t>JOSE MIYER CHIRIPUA GARCIA</t>
  </si>
  <si>
    <t>AYUDA TEMPORAL A LAS FAMILIAS DE VARIAS LOCALIDADES, PARA RELOCALIZACIÓN DE HOGARES LOCALIZADOS EN ZONAS DE ALTO RIESGO NO MITIGABLE ID:2014-W166-025, LOCALIDAD:19 CIUDAD BOLÍVAR, UPZ:67 LUCERO, SECTOR:WOUNAAN</t>
  </si>
  <si>
    <t>ORLANDO  OCHOA MOSUCA</t>
  </si>
  <si>
    <t>AYUDA TEMPORAL A LAS FAMILIAS DE VARIAS LOCALIDADES, PARA RELOCALIZACIÓN DE HOGARES LOCALIZADOS EN ZONAS DE ALTO RIESGO NO MITIGABLE ID:2013-Q04-00517, LOCALIDAD:19 CIUDAD BOLÍVAR, UPZ:67 LUCERO, SECTOR:PEÑA COLORADA</t>
  </si>
  <si>
    <t>NELSON RODRIGUEZ MONTOYA</t>
  </si>
  <si>
    <t>AYUDA TEMPORAL A LAS FAMILIAS DE VARIAS LOCALIDADES, PARA RELOCALIZACIÓN DE HOGARES LOCALIZADOS EN ZONAS DE ALTO RIESGO NO MITIGABLE ID:2014-Q09-01189, LOCALIDAD:19 CIUDAD BOLÍVAR, UPZ:67 LUCERO, SECTOR:QUEBRADA TROMPETA</t>
  </si>
  <si>
    <t>JOSE BRANDON TELLO NARANJO</t>
  </si>
  <si>
    <t>YEISON ALEXANDER CHAPARRO ANGULO</t>
  </si>
  <si>
    <t>AYUDA TEMPORAL A LAS FAMILIAS DE VARIAS LOCALIDADES, PARA RELOCALIZACIÓN DE HOGARES LOCALIZADOS EN ZONAS DE ALTO RIESGO NO MITIGABLE ID:2011-5-13065, LOCALIDAD:05 USME, UPZ:56 DANUBIO.</t>
  </si>
  <si>
    <t>MARTHA CECILIA DIAZ DIAZ</t>
  </si>
  <si>
    <t>AYUDA TEMPORAL A LAS FAMILIAS DE VARIAS LOCALIDADES, PARA RELOCALIZACIÓN DE HOGARES LOCALIZADOS EN ZONAS DE ALTO RIESGO NO MITIGABLE ID:2015-D227-00015, LOCALIDAD:04 SAN CRISTÓBAL, UPZ:51 LOS LIBERTADORES, SECTOR:SANTA TERESITA</t>
  </si>
  <si>
    <t>JUAN FRANCISCO ORTIZ REYES</t>
  </si>
  <si>
    <t>AYUDA TEMPORAL A LAS FAMILIAS DE VARIAS LOCALIDADES, PARA RELOCALIZACIÓN DE HOGARES LOCALIZADOS EN ZONAS DE ALTO RIESGO NO MITIGABLE ID:2014-Q09-00906, LOCALIDAD:19 CIUDAD BOLÍVAR, UPZ:67 LUCERO, SECTOR:QUEBRADA TROMPETA</t>
  </si>
  <si>
    <t>ROSARIO  JANSASOY AGREDA</t>
  </si>
  <si>
    <t>SANDRA MILENA CASTRO MORA</t>
  </si>
  <si>
    <t>MARIA CLEOTILDE CARO TOVAR</t>
  </si>
  <si>
    <t>LUIS ALBERTO CERON ESPINOSA</t>
  </si>
  <si>
    <t>MARIA ALEJANDRA ESPINOSA PASCUAS</t>
  </si>
  <si>
    <t>NIDIA JOHANA JIMENEZ CASTELLANOS</t>
  </si>
  <si>
    <t>LEYDI CAROLINA ARIZA CAMACHO</t>
  </si>
  <si>
    <t>JHON ALEXANDER OROZCO CHITIVA</t>
  </si>
  <si>
    <t>DANIEL  BARRERA MORENO</t>
  </si>
  <si>
    <t>ROSA JULIA CHITIVA PABON</t>
  </si>
  <si>
    <t>MANUEL FERNANDO GAMBA MARTINEZ</t>
  </si>
  <si>
    <t>MARTHA EDITH VALDEZ CORTES</t>
  </si>
  <si>
    <t>JAIRO  CASTRO MORA</t>
  </si>
  <si>
    <t>LUISA FERNANDA MAHECHA MORENO</t>
  </si>
  <si>
    <t>VICTOR LEONARDO CERON ESPINOSA</t>
  </si>
  <si>
    <t>JOSE DAVID RODRIGUEZ VALDES</t>
  </si>
  <si>
    <t>RUBIELA  LEON OBANDO</t>
  </si>
  <si>
    <t>EDWIN  PATIÑO LEON</t>
  </si>
  <si>
    <t>ASIGNACION DEL INSTRUMENTO FINANCIERO A LAS FAMILIAS OCUPANTES DEL PREDIO QUE HAYAN SUPERADO LA FASE DE VERIFICACION; DENTRO DEL MARCO DELDECRETO 457 DE 2017. LOCALIDAD: KENNEDY; BARRIO: VEREDITAS; ID: 2018-8-15013 - CAROLINA NOPE ARIAS, REPRESENTANTE LEGAL DEL BENEFICIARIO ROBERT STEVEN RUSINQUE NOPE CON T.I.  1,001,052,651</t>
  </si>
  <si>
    <t>FABIO IVAN ESPITIA GONZALEZ</t>
  </si>
  <si>
    <t>AYUDA TEMPORAL A LAS FAMILIAS DE VARIAS LOCALIDADES, PARA RELOCALIZACIÓN DE HOGARES LOCALIZADOS EN ZONAS DE ALTO RIESGO NO MITIGABLE ID:2014-OTR-01128, LOCALIDAD:11 SUBA, UPZ:71 TIBABUYES, SECTOR:GAVILANES</t>
  </si>
  <si>
    <t>CONSUELO DEL CARMEN HERNANDEZ ARCIA</t>
  </si>
  <si>
    <t>AYUDA TEMPORAL A LAS FAMILIAS DE VARIAS LOCALIDADES, PARA RELOCALIZACIÓN DE HOGARES LOCALIZADOS EN ZONAS DE ALTO RIESGO NO MITIGABLE ID:2015-Q04-01434, LOCALIDAD:19 CIUDAD BOLÍVAR, UPZ:67 LUCERO, SECTOR:PEÑA COLORADA</t>
  </si>
  <si>
    <t>JOSE ORLANDO GANZO MORALES</t>
  </si>
  <si>
    <t>AYUDA TEMPORAL A LAS FAMILIAS DE VARIAS LOCALIDADES, PARA RELOCALIZACIÓN DE HOGARES LOCALIZADOS EN ZONAS DE ALTO RIESGO NO MITIGABLE ID:2011-4-12724, LOCALIDAD:04 SAN CRISTÓBAL, UPZ:32 SAN BLAS</t>
  </si>
  <si>
    <t>ALBA LUCIA PEÑA LINARES</t>
  </si>
  <si>
    <t>AYUDA TEMPORAL A LAS FAMILIAS DE VARIAS LOCALIDADES, PARA RELOCALIZACIÓN DE HOGARES LOCALIZADOS EN ZONAS DE ALTO RIESGO NO MITIGABLE ID:2012-T314-09, LOCALIDAD:04 SAN CRISTÓBAL, UPZ:50 LA GLORIA</t>
  </si>
  <si>
    <t>ANA ISABEL FORERO SOTO</t>
  </si>
  <si>
    <t>AYUDA TEMPORAL A LAS FAMILIAS DE VARIAS LOCALIDADES, PARA RELOCALIZACIÓN DE HOGARES LOCALIZADOS EN ZONAS DE ALTO RIESGO NO MITIGABLE ID:2014-OTR-00879, LOCALIDAD:03 SANTA FE, UPZ:96 LOURDES, SECTOR:CASA 2</t>
  </si>
  <si>
    <t>MARLENY  MARTINEZ MARTINEZ</t>
  </si>
  <si>
    <t>AYUDA TEMPORAL A LAS FAMILIAS DE VARIAS LOCALIDADES, PARA RELOCALIZACIÓN DE HOGARES LOCALIZADOS EN ZONAS DE ALTO RIESGO NO MITIGABLE ID:2011-19-12731, LOCALIDAD:19 CIUDAD BOLÍVAR, UPZ:67 LUCERO, SECTOR:OLA INVERNAL 2010 FOPAE</t>
  </si>
  <si>
    <t>JOSE GUILLERMO ARIZA</t>
  </si>
  <si>
    <t>AYUDA TEMPORAL A LAS FAMILIAS DE VARIAS LOCALIDADES, PARA RELOCALIZACIÓN DE HOGARES LOCALIZADOS EN ZONAS DE ALTO RIESGO NO MITIGABLE ID:2011-4-12643, LOCALIDAD:04 SAN CRISTÓBAL, UPZ:32 SAN BLAS</t>
  </si>
  <si>
    <t>VICTOR MANUEL FIGUEROA RAMOS</t>
  </si>
  <si>
    <t>AYUDA TEMPORAL A LAS FAMILIAS DE VARIAS LOCALIDADES, PARA RELOCALIZACIÓN DE HOGARES LOCALIZADOS EN ZONAS DE ALTO RIESGO NO MITIGABLE ID:2014-Q03-01043, LOCALIDAD:19 CIUDAD BOLÍVAR, UPZ:66 SAN FRANCISCO, SECTOR:LIMAS</t>
  </si>
  <si>
    <t>JENNY PAOLA CABALLERO TORRES</t>
  </si>
  <si>
    <t>AYUDA TEMPORAL A LAS FAMILIAS DE VARIAS LOCALIDADES, PARA RELOCALIZACIÓN DE HOGARES LOCALIZADOS EN ZONAS DE ALTO RIESGO NO MITIGABLE ID:2015-Q03-01432, LOCALIDAD:19 CIUDAD BOLÍVAR, UPZ:66 SAN FRANCISCO, SECTOR:LIMAS</t>
  </si>
  <si>
    <t>MARIA GILMA RAMOS ROLDAN</t>
  </si>
  <si>
    <t>AYUDA TEMPORAL A LAS FAMILIAS DE VARIAS LOCALIDADES, PARA RELOCALIZACIÓN DE HOGARES LOCALIZADOS EN ZONAS DE ALTO RIESGO NO MITIGABLE ID:2014-OTR-00900, LOCALIDAD:03 SANTA FE, UPZ:96 LOURDES, SECTOR:CASA 3</t>
  </si>
  <si>
    <t>MARCELINA  VARGAS GONZALEZ</t>
  </si>
  <si>
    <t>AYUDA TEMPORAL A LAS FAMILIAS DE VARIAS LOCALIDADES, PARA RELOCALIZACIÓN DE HOGARES LOCALIZADOS EN ZONAS DE ALTO RIESGO NO MITIGABLE ID:2005-19-5791, LOCALIDAD:19 CIUDAD BOLÍVAR, UPZ:67 LUCERO, SECTOR:LIMAS</t>
  </si>
  <si>
    <t>OFELIA  MARTINEZ DE GUTIERREZ</t>
  </si>
  <si>
    <t>AYUDA TEMPORAL A LAS FAMILIAS DE VARIAS LOCALIDADES, PARA RELOCALIZACIÓN DE HOGARES LOCALIZADOS EN ZONAS DE ALTO RIESGO NO MITIGABLE ID:2014-LC-00810, LOCALIDAD:19 CIUDAD BOLÍVAR, UPZ:69 ISMAEL PERDOMO</t>
  </si>
  <si>
    <t>ORLANDO  RODRIGUEZ ANZOLA</t>
  </si>
  <si>
    <t>AYUDA TEMPORAL A LAS FAMILIAS DE VARIAS LOCALIDADES, PARA RELOCALIZACIÓN DE HOGARES LOCALIZADOS EN ZONAS DE ALTO RIESGO NO MITIGABLE ID:2015-Q03-03362, LOCALIDAD:19 CIUDAD BOLÍVAR, UPZ:67 LUCERO, SECTOR:LIMAS</t>
  </si>
  <si>
    <t>FABIO NELSON BARRAGAN PERILLA</t>
  </si>
  <si>
    <t>AYUDA TEMPORAL A LAS FAMILIAS DE VARIAS LOCALIDADES, PARA RELOCALIZACIÓN DE HOGARES LOCALIZADOS EN ZONAS DE ALTO RIESGO NO MITIGABLE ID:2011-4-12644, LOCALIDAD:04 SAN CRISTÓBAL, UPZ:32 SAN BLAS</t>
  </si>
  <si>
    <t>MARYLIN  REALPE CAMACHO</t>
  </si>
  <si>
    <t>AYUDA TEMPORAL A LAS FAMILIAS DE VARIAS LOCALIDADES, PARA RELOCALIZACIÓN DE HOGARES LOCALIZADOS EN ZONAS DE ALTO RIESGO NO MITIGABLE ID:2014-OTR-00877, LOCALIDAD:03 SANTA FE, UPZ:96 LOURDES, SECTOR:CASA 1</t>
  </si>
  <si>
    <t>CLAUDIA MARCELA RUBIO MANCIPE</t>
  </si>
  <si>
    <t>AYUDA TEMPORAL A LAS FAMILIAS DE VARIAS LOCALIDADES, PARA RELOCALIZACIÓN DE HOGARES LOCALIZADOS EN ZONAS DE ALTO RIESGO NO MITIGABLE ID:2015-19-14753, LOCALIDAD:19 CIUDAD BOLÍVAR, UPZ:67 LUCERO</t>
  </si>
  <si>
    <t>MARYSOL  ROJAS</t>
  </si>
  <si>
    <t>AYUDA TEMPORAL A LAS FAMILIAS DE VARIAS LOCALIDADES, PARA RELOCALIZACIÓN DE HOGARES LOCALIZADOS EN ZONAS DE ALTO RIESGO NO MITIGABLE ID:2014-Q20-01175, LOCALIDAD:04 SAN CRISTÓBAL, UPZ:50 LA GLORIA, SECTOR:LA CHIGUAZA</t>
  </si>
  <si>
    <t>EZEQUIEL  ARISTIZABAL RAMOS</t>
  </si>
  <si>
    <t>AYUDA TEMPORAL A LAS FAMILIAS DE VARIAS LOCALIDADES, PARA RELOCALIZACIÓN DE HOGARES LOCALIZADOS EN ZONAS DE ALTO RIESGO NO MITIGABLE ID:2014-OTR-00899, LOCALIDAD:03 SANTA FE, UPZ:96 LOURDES, SECTOR:CASA 3</t>
  </si>
  <si>
    <t>LUCILA  MEDINA</t>
  </si>
  <si>
    <t>AYUDA TEMPORAL A LAS FAMILIAS DE VARIAS LOCALIDADES, PARA RELOCALIZACIÓN DE HOGARES LOCALIZADOS EN ZONAS DE ALTO RIESGO NO MITIGABLE ID:2011-4-12683, LOCALIDAD:04 SAN CRISTÓBAL, UPZ:32 SAN BLAS</t>
  </si>
  <si>
    <t>ARQUIMEDES  VEGA ANZOLA</t>
  </si>
  <si>
    <t>AYUDA TEMPORAL A LAS FAMILIAS DE VARIAS LOCALIDADES, PARA RELOCALIZACIÓN DE HOGARES LOCALIZADOS EN ZONAS DE ALTO RIESGO NO MITIGABLE ID:2015-D227-00001, LOCALIDAD:04 SAN CRISTÓBAL, UPZ:51 LOS LIBERTADORES, SECTOR:SANTA TERESITA</t>
  </si>
  <si>
    <t>MARIA AURORA BELLO</t>
  </si>
  <si>
    <t>AYUDA TEMPORAL A LAS FAMILIAS DE VARIAS LOCALIDADES, PARA RELOCALIZACIÓN DE HOGARES LOCALIZADOS EN ZONAS DE ALTO RIESGO NO MITIGABLE ID:2013-Q21-00419, LOCALIDAD:19 CIUDAD BOLÍVAR, UPZ:67 LUCERO, SECTOR:BRAZO DERECHO DE LIMAS</t>
  </si>
  <si>
    <t>MARIA BEATRIZ NARANJO PATARROYO</t>
  </si>
  <si>
    <t>AYUDA TEMPORAL A LAS FAMILIAS DE VARIAS LOCALIDADES, PARA RELOCALIZACIÓN DE HOGARES LOCALIZADOS EN ZONAS DE ALTO RIESGO NO MITIGABLE ID:2014-OTR-00880, LOCALIDAD:03 SANTA FE, UPZ:96 LOURDES, SECTOR:CASA 2</t>
  </si>
  <si>
    <t>BAUDILIO  TOLOZA CASTILLO</t>
  </si>
  <si>
    <t>AYUDA TEMPORAL A LAS FAMILIAS DE VARIAS LOCALIDADES, PARA RELOCALIZACIÓN DE HOGARES LOCALIZADOS EN ZONAS DE ALTO RIESGO NO MITIGABLE ID:2014-LC-00790, LOCALIDAD:19 CIUDAD BOLÍVAR, UPZ:69 ISMAEL PERDOMO</t>
  </si>
  <si>
    <t>DIANA MARCELA OSORIO MORALES</t>
  </si>
  <si>
    <t>AYUDA TEMPORAL A LAS FAMILIAS DE VARIAS LOCALIDADES, PARA RELOCALIZACIÓN DE HOGARES LOCALIZADOS EN ZONAS DE ALTO RIESGO NO MITIGABLE ID:2014-LC-00791, LOCALIDAD:19 CIUDAD BOLÍVAR, UPZ:69 ISMAEL PERDOMO</t>
  </si>
  <si>
    <t>YURY JOHANNA BRICEÑO MORENO</t>
  </si>
  <si>
    <t>AYUDA TEMPORAL A LAS FAMILIAS DE VARIAS LOCALIDADES, PARA RELOCALIZACIÓN DE HOGARES LOCALIZADOS EN ZONAS DE ALTO RIESGO NO MITIGABLE ID:2014-OTR-00910, LOCALIDAD:03 SANTA FE, UPZ:96 LOURDES, SECTOR:CASA 3</t>
  </si>
  <si>
    <t>FLOR MARINA BAQUERO UMAÑA</t>
  </si>
  <si>
    <t>AYUDA TEMPORAL A LAS FAMILIAS DE VARIAS LOCALIDADES, PARA RELOCALIZACIÓN DE HOGARES LOCALIZADOS EN ZONAS DE ALTO RIESGO NO MITIGABLE ID:2015-Q03-01481, LOCALIDAD:19 CIUDAD BOLÍVAR, UPZ:66 SAN FRANCISCO, SECTOR:LIMAS</t>
  </si>
  <si>
    <t>JUAN EVANGELISTA NARANJO PATARROYO</t>
  </si>
  <si>
    <t>AYUDA TEMPORAL A LAS FAMILIAS DE VARIAS LOCALIDADES, PARA RELOCALIZACIÓN DE HOGARES LOCALIZADOS EN ZONAS DE ALTO RIESGO NO MITIGABLE ID:2014-OTR-00886, LOCALIDAD:03 SANTA FE, UPZ:96 LOURDES, SECTOR:CASA 2</t>
  </si>
  <si>
    <t>ALEXANDRA  REY GUTIERREZ</t>
  </si>
  <si>
    <t>AYUDA TEMPORAL A LAS FAMILIAS DE VARIAS LOCALIDADES, PARA RELOCALIZACIÓN DE HOGARES LOCALIZADOS EN ZONAS DE ALTO RIESGO NO MITIGABLE ID:2012-T314-05, LOCALIDAD:04 SAN CRISTÓBAL, UPZ:50 LA GLORIA,</t>
  </si>
  <si>
    <t>LUZ MARINA TUNJUELO BARBOSA</t>
  </si>
  <si>
    <t>AYUDA TEMPORAL A LAS FAMILIAS DE VARIAS LOCALIDADES, PARA RELOCALIZACIÓN DE HOGARES LOCALIZADOS EN ZONAS DE ALTO RIESGO NO MITIGABLE ID:2011-4-12662, LOCALIDAD:04 SAN CRISTÓBAL, UPZ:32 SAN BLAS, SECTOR:</t>
  </si>
  <si>
    <t>CLARA INES ESCOBAR DE BENAVIDES</t>
  </si>
  <si>
    <t>AYUDA TEMPORAL A LAS FAMILIAS DE VARIAS LOCALIDADES, PARA RELOCALIZACIÓN DE HOGARES LOCALIZADOS EN ZONAS DE ALTO RIESGO NO MITIGABLE ID:2014-Q04-00825, LOCALIDAD:19 CIUDAD BOLÍVAR, UPZ:67 LUCERO, SECTOR:PEÑA COLORADA</t>
  </si>
  <si>
    <t>MAURICIO  CAMARGO RODRIGUEZ</t>
  </si>
  <si>
    <t>AYUDA TEMPORAL A LAS FAMILIAS DE VARIAS LOCALIDADES, PARA RELOCALIZACIÓN DE HOGARES LOCALIZADOS EN ZONAS DE ALTO RIESGO NO MITIGABLE ID:2014-OTR-01166, LOCALIDAD:11 SUBA, UPZ:71 TIBABUYES, SECTOR:GAVILANES</t>
  </si>
  <si>
    <t>GREGORIA  VARGAS</t>
  </si>
  <si>
    <t>AYUDA TEMPORAL A LAS FAMILIAS DE VARIAS LOCALIDADES, PARA RELOCALIZACIÓN DE HOGARES LOCALIZADOS EN ZONAS DE ALTO RIESGO NO MITIGABLE ID:2014-OTR-00872, LOCALIDAD:03 SANTA FE, UPZ:96 LOURDES, SECTOR:CASA 1</t>
  </si>
  <si>
    <t>NELLY ESPERANZA CAMARGO LOZANO</t>
  </si>
  <si>
    <t>AYUDA TEMPORAL A LAS FAMILIAS DE VARIAS LOCALIDADES, PARA RELOCALIZACIÓN DE HOGARES LOCALIZADOS EN ZONAS DE ALTO RIESGO NO MITIGABLE ID:2015-3-14763, LOCALIDAD:03 SANTA FE, UPZ:96 LOURDES.</t>
  </si>
  <si>
    <t>JOSE IGNACIO MARTINEZ RODRIGUEZ</t>
  </si>
  <si>
    <t>AYUDA TEMPORAL A LAS FAMILIAS DE VARIAS LOCALIDADES, PARA RELOCALIZACIÓN DE HOGARES LOCALIZADOS EN ZONAS DE ALTO RIESGO NO MITIGABLE ID:2011-4-12646, LOCALIDAD:04 SAN CRISTÓBAL, UPZ:32 SAN BLAS, SECTOR:</t>
  </si>
  <si>
    <t>BLANCA CONSUELO BEJARANO</t>
  </si>
  <si>
    <t>AYUDA TEMPORAL A LAS FAMILIAS DE VARIAS LOCALIDADES, PARA RELOCALIZACIÓN DE HOGARES LOCALIZADOS EN ZONAS DE ALTO RIESGO NO MITIGABLE ID:2005-4-6465, LOCALIDAD:04 SAN CRISTÓBAL, UPZ:51 LOS LIBERTADORES, SECTOR:</t>
  </si>
  <si>
    <t>MARTHA FABIOLA CAMACHO ROJAS</t>
  </si>
  <si>
    <t>AYUDA TEMPORAL A LAS FAMILIAS DE VARIAS LOCALIDADES, PARA RELOCALIZACIÓN DE HOGARES LOCALIZADOS EN ZONAS DE ALTO RIESGO NO MITIGABLE ID:2014-OTR-00871, LOCALIDAD:03 SANTA FE, UPZ:96 LOURDES, SECTOR:CASA 1</t>
  </si>
  <si>
    <t>EZEQUIEL  TORRES</t>
  </si>
  <si>
    <t>AYUDA TEMPORAL A LAS FAMILIAS DE VARIAS LOCALIDADES, PARA RELOCALIZACIÓN DE HOGARES LOCALIZADOS EN ZONAS DE ALTO RIESGO NO MITIGABLE ID:2014-OTR-00889, LOCALIDAD:03 SANTA FE, UPZ:96 LOURDES, SECTOR:CASA 2</t>
  </si>
  <si>
    <t>JOSE FERNANDO MENDEZ GARCIA</t>
  </si>
  <si>
    <t>AYUDA TEMPORAL A LAS FAMILIAS DE VARIAS LOCALIDADES, PARA RELOCALIZACIÓN DE HOGARES LOCALIZADOS EN ZONAS DE ALTO RIESGO NO MITIGABLE ID:2014-OTR-00902, LOCALIDAD:03 SANTA FE, UPZ:96 LOURDES, SECTOR:CASA 3</t>
  </si>
  <si>
    <t>SANDRA  GORDILLO CARREÑO</t>
  </si>
  <si>
    <t>AYUDA TEMPORAL A LAS FAMILIAS DE VARIAS LOCALIDADES, PARA RELOCALIZACIÓN DE HOGARES LOCALIZADOS EN ZONAS DE ALTO RIESGO NO MITIGABLE ID:2011-4-12655, LOCALIDAD:04 SAN CRISTÓBAL, UPZ:32 SAN BLAS, SECTOR:</t>
  </si>
  <si>
    <t>LINA ANDREA MENDEZ GARCIA</t>
  </si>
  <si>
    <t>AYUDA TEMPORAL A LAS FAMILIAS DE VARIAS LOCALIDADES, PARA RELOCALIZACIÓN DE HOGARES LOCALIZADOS EN ZONAS DE ALTO RIESGO NO MITIGABLE ID:2014-OTR-00903, LOCALIDAD:03 SANTA FE, UPZ:96 LOURDES, SECTOR:CASA 3</t>
  </si>
  <si>
    <t>YAMILE  MENDEZ</t>
  </si>
  <si>
    <t>AYUDA TEMPORAL A LAS FAMILIAS DE VARIAS LOCALIDADES, PARA RELOCALIZACIÓN DE HOGARES LOCALIZADOS EN ZONAS DE ALTO RIESGO NO MITIGABLE ID:2012-ALES-132, LOCALIDAD:19 CIUDAD BOLÍVAR, UPZ:69 ISMAEL PERDOMO, SECTOR:ALTOS DE LA ESTANCIA</t>
  </si>
  <si>
    <t>YAMILE  CESPEDES JIMENEZ</t>
  </si>
  <si>
    <t>AYUDA TEMPORAL A LAS FAMILIAS DE VARIAS LOCALIDADES, PARA RELOCALIZACIÓN DE HOGARES LOCALIZADOS EN ZONAS DE ALTO RIESGO NO MITIGABLE ID:2014-OTR-00895, LOCALIDAD:03 SANTA FE, UPZ:96 LOURDES, SECTOR:CASA 3</t>
  </si>
  <si>
    <t>MARIA MARGARITA ACERO DE MORENO</t>
  </si>
  <si>
    <t>AYUDA TEMPORAL A LAS FAMILIAS DE VARIAS LOCALIDADES, PARA RELOCALIZACIÓN DE HOGARES LOCALIZADOS EN ZONAS DE ALTO RIESGO NO MITIGABLE ID:2014-Q03-00994, LOCALIDAD:19 CIUDAD BOLÍVAR, UPZ:66 SAN FRANCISCO, SECTOR:LIMAS</t>
  </si>
  <si>
    <t>ANGIE CENID TAPIA LOZANO</t>
  </si>
  <si>
    <t>AYUDA TEMPORAL A LAS FAMILIAS DE VARIAS LOCALIDADES, PARA RELOCALIZACIÓN DE HOGARES LOCALIZADOS EN ZONAS DE ALTO RIESGO NO MITIGABLE ID:2015-Q03-01486, LOCALIDAD:19 CIUDAD BOLÍVAR, UPZ:66 SAN FRANCISCO, SECTOR:LIMAS</t>
  </si>
  <si>
    <t>MARISOL  BURGOS</t>
  </si>
  <si>
    <t>AYUDA TEMPORAL A LAS FAMILIAS DE VARIAS LOCALIDADES, PARA RELOCALIZACIÓN DE HOGARES LOCALIZADOS EN ZONAS DE ALTO RIESGO NO MITIGABLE ID:2014-LC-00813, LOCALIDAD:19 CIUDAD BOLÍVAR, UPZ:69 ISMAEL PERDOMO</t>
  </si>
  <si>
    <t>JOSE ANGEL TORRES SAGANOME</t>
  </si>
  <si>
    <t>AYUDA TEMPORAL A LAS FAMILIAS DE VARIAS LOCALIDADES, PARA RELOCALIZACIÓN DE HOGARES LOCALIZADOS EN ZONAS DE ALTO RIESGO NO MITIGABLE ID:2014-OTR-01149, LOCALIDAD:11 SUBA, UPZ:71 TIBABUYES, SECTOR:GAVILANES</t>
  </si>
  <si>
    <t>ROSA ELENA TORRES MOLINA</t>
  </si>
  <si>
    <t>AYUDA TEMPORAL A LAS FAMILIAS DE VARIAS LOCALIDADES, PARA RELOCALIZACIÓN DE HOGARES LOCALIZADOS EN ZONAS DE ALTO RIESGO NO MITIGABLE ID:2011-4-12715, LOCALIDAD:04 SAN CRISTÓBAL, UPZ:32 SAN BLAS, SECTOR:</t>
  </si>
  <si>
    <t>ERIKA LILIANA LAGUNA CUELLAR</t>
  </si>
  <si>
    <t>AYUDA TEMPORAL A LAS FAMILIAS DE VARIAS LOCALIDADES, PARA RELOCALIZACIÓN DE HOGARES LOCALIZADOS EN ZONAS DE ALTO RIESGO NO MITIGABLE ID:2014-Q09-01199, LOCALIDAD:19 CIUDAD BOLÍVAR, UPZ:67 LUCERO, SECTOR:QUEBRADA TROMPETA</t>
  </si>
  <si>
    <t>IDALI  GUZMAN ROCHA</t>
  </si>
  <si>
    <t>AYUDA TEMPORAL A LAS FAMILIAS DE VARIAS LOCALIDADES, PARA RELOCALIZACIÓN DE HOGARES LOCALIZADOS EN ZONAS DE ALTO RIESGO NO MITIGABLE ID:2014-Q09-01208, LOCALIDAD:19 CIUDAD BOLÍVAR, UPZ:67 LUCERO, SECTOR:QUEBRADA TROMPETA</t>
  </si>
  <si>
    <t>JOSE MONZAIDE MAHECHA GONZALEZ</t>
  </si>
  <si>
    <t>AYUDA TEMPORAL A LAS FAMILIAS DE VARIAS LOCALIDADES, PARA RELOCALIZACIÓN DE HOGARES LOCALIZADOS EN ZONAS DE ALTO RIESGO NO MITIGABLE ID:2011-4-12667, LOCALIDAD:04 SAN CRISTÓBAL, UPZ:32 SAN BLAS.</t>
  </si>
  <si>
    <t>GLORIA INES MEJIA VARGAS</t>
  </si>
  <si>
    <t>AYUDA TEMPORAL A LAS FAMILIAS DE VARIAS LOCALIDADES, PARA RELOCALIZACIÓN DE HOGARES LOCALIZADOS EN ZONAS DE ALTO RIESGO NO MITIGABLE ID:2012-T314-11, LOCALIDAD:04 SAN CRISTÓBAL, UPZ:50 LA GLORIA.</t>
  </si>
  <si>
    <t>HERMENCIA EMILIA CASTAÑEDA BERNAL</t>
  </si>
  <si>
    <t>AYUDA TEMPORAL A LAS FAMILIAS DE VARIAS LOCALIDADES, PARA RELOCALIZACIÓN DE HOGARES LOCALIZADOS EN ZONAS DE ALTO RIESGO NO MITIGABLE ID:2012-19-14070, LOCALIDAD:19 CIUDAD BOLÍVAR, UPZ:68 EL TESORO, SECTOR:QUEBRADA TROMPETA</t>
  </si>
  <si>
    <t>OSWALDO ANTONIO GARCIA GOMEZ</t>
  </si>
  <si>
    <t>AYUDA TEMPORAL A LAS FAMILIAS DE VARIAS LOCALIDADES, PARA RELOCALIZACIÓN DE HOGARES LOCALIZADOS EN ZONAS DE ALTO RIESGO NO MITIGABLE ID:2011-4-12691, LOCALIDAD:04 SAN CRISTÓBAL, UPZ:32 SAN BLAS.</t>
  </si>
  <si>
    <t>INGRID YULIET BARRAGAN CARVAJAL</t>
  </si>
  <si>
    <t>AYUDA TEMPORAL A LAS FAMILIAS DE VARIAS LOCALIDADES, PARA RELOCALIZACIÓN DE HOGARES LOCALIZADOS EN ZONAS DE ALTO RIESGO NO MITIGABLE ID:2014-LC-00792, LOCALIDAD:19 CIUDAD BOLÍVAR, UPZ:69 ISMAEL PERDOMO.</t>
  </si>
  <si>
    <t>OMAIRA  VANEGAS QUINCHO</t>
  </si>
  <si>
    <t>AYUDA TEMPORAL A LAS FAMILIAS DE VARIAS LOCALIDADES, PARA RELOCALIZACIÓN DE HOGARES LOCALIZADOS EN ZONAS DE ALTO RIESGO NO MITIGABLE ID:2013000263, LOCALIDAD:04 SAN CRISTÓBAL, UPZ:51 LOS LIBERTADORES, SECTOR:QUEBRADA VEREJONES</t>
  </si>
  <si>
    <t>GLORIA  NIÑO VILLALBA</t>
  </si>
  <si>
    <t>AYUDA TEMPORAL A LAS FAMILIAS DE VARIAS LOCALIDADES, PARA RELOCALIZACIÓN DE HOGARES LOCALIZADOS EN ZONAS DE ALTO RIESGO NO MITIGABLE ID:2014-OTR-00897, LOCALIDAD:03 SANTA FE, UPZ:96 LOURDES, SECTOR:CASA 3</t>
  </si>
  <si>
    <t>MARIA NIBIA HERNANDEZ MUNEVAR</t>
  </si>
  <si>
    <t>AYUDA TEMPORAL A LAS FAMILIAS DE VARIAS LOCALIDADES, PARA RELOCALIZACIÓN DE HOGARES LOCALIZADOS EN ZONAS DE ALTO RIESGO NO MITIGABLE ID:2011-4-12642, LOCALIDAD:04 SAN CRISTÓBAL, UPZ:32 SAN BLAS, SECTOR:</t>
  </si>
  <si>
    <t>MARIA DE LOS ANGELES LOPEZ RUIZ</t>
  </si>
  <si>
    <t>AYUDA TEMPORAL A LAS FAMILIAS DE VARIAS LOCALIDADES, PARA RELOCALIZACIÓN DE HOGARES LOCALIZADOS EN ZONAS DE ALTO RIESGO NO MITIGABLE ID:2012-ALES-131, LOCALIDAD:19 CIUDAD BOLÍVAR, UPZ:69 ISMAEL PERDOMO, SECTOR:</t>
  </si>
  <si>
    <t>JOHAN MANUEL TORRES GALINDO</t>
  </si>
  <si>
    <t>JUAN CARLOS LOPEZ RODRIGUEZ</t>
  </si>
  <si>
    <t>JAIME  TORO VALENCIA</t>
  </si>
  <si>
    <t>JEIMY ALEJANDRA RUEDA LEON</t>
  </si>
  <si>
    <t>LEYDI ALEXANDRA MESA CORREA</t>
  </si>
  <si>
    <t>AYUDA TEMPORAL A LAS FAMILIAS DE VARIAS LOCALIDADES, PARA RELOCALIZACIÓN DE HOGARES LOCALIZADOS EN ZONAS DE ALTO RIESGO NO MITIGABLE ID:2011-4-13344, LOCALIDAD:04 SAN CRISTÓBAL, UPZ:50 LA GLORIA</t>
  </si>
  <si>
    <t>MERCEDES  CHAPARRO</t>
  </si>
  <si>
    <t>AYUDA TEMPORAL A LAS FAMILIAS DE VARIAS LOCALIDADES, PARA RELOCALIZACIÓN DE HOGARES LOCALIZADOS EN ZONAS DE ALTO RIESGO NO MITIGABLE ID:2013-Q10-00520, LOCALIDAD:04 SAN CRISTÓBAL, UPZ:51 LOS LIBERTADORES, SECTOR:QUEBRADA VEREJONES</t>
  </si>
  <si>
    <t>ANA MARIA JIMENEZ MARTINEZ</t>
  </si>
  <si>
    <t>AYUDA TEMPORAL A LAS FAMILIAS DE VARIAS LOCALIDADES, PARA RELOCALIZACIÓN DE HOGARES LOCALIZADOS EN ZONAS DE ALTO RIESGO NO MITIGABLE ID:2013-4-14643, LOCALIDAD:04 SAN CRISTÓBAL, UPZ:32 SAN BLAS</t>
  </si>
  <si>
    <t>JORGE ARNULFO PACANCHIQUE LOPEZ</t>
  </si>
  <si>
    <t>AYUDA TEMPORAL A LAS FAMILIAS DE VARIAS LOCALIDADES, PARA RELOCALIZACIÓN DE HOGARES LOCALIZADOS EN ZONAS DE ALTO RIESGO NO MITIGABLE ID:2014-OTR-01155, LOCALIDAD:11 SUBA, UPZ:71 TIBABUYES, SECTOR:GAVILANES</t>
  </si>
  <si>
    <t>BLANCA RUTH NARANJO PATARROYO</t>
  </si>
  <si>
    <t>AYUDA TEMPORAL A LAS FAMILIAS DE VARIAS LOCALIDADES, PARA RELOCALIZACIÓN DE HOGARES LOCALIZADOS EN ZONAS DE ALTO RIESGO NO MITIGABLE ID:2014-OTR-00887, LOCALIDAD:03 SANTA FE, UPZ:96 LOURDES, SECTOR:CASA 2</t>
  </si>
  <si>
    <t>AMERICO  CABEZON PIRAZA</t>
  </si>
  <si>
    <t>AYUDA TEMPORAL A LAS FAMILIAS DE VARIAS LOCALIDADES, PARA RELOCALIZACIÓN DE HOGARES LOCALIZADOS EN ZONAS DE ALTO RIESGO NO MITIGABLE ID:2014-W166-040, LOCALIDAD:19 CIUDAD BOLÍVAR, UPZ:68 EL TESORO, SECTOR:WOUNAAN</t>
  </si>
  <si>
    <t>RODRIGO  CORREDOR</t>
  </si>
  <si>
    <t>AYUDA TEMPORAL A LAS FAMILIAS DE VARIAS LOCALIDADES, PARA RELOCALIZACIÓN DE HOGARES LOCALIZADOS EN ZONAS DE ALTO RIESGO NO MITIGABLE ID:2013-Q09-00577, LOCALIDAD:19 CIUDAD BOLÍVAR, UPZ:67 LUCERO, SECTOR:QUEBRADA TROMPETA</t>
  </si>
  <si>
    <t>NELSON  BERMUDEZ RAMIREZ</t>
  </si>
  <si>
    <t>AYUDA TEMPORAL A LAS FAMILIAS DE VARIAS LOCALIDADES, PARA RELOCALIZACIÓN DE HOGARES LOCALIZADOS EN ZONAS DE ALTO RIESGO NO MITIGABLE ID:2011-4-12636, LOCALIDAD:04 SAN CRISTÓBAL, UPZ:32 SAN BLAS</t>
  </si>
  <si>
    <t>LUIS CARLOS COY GUIO</t>
  </si>
  <si>
    <t>AYUDA TEMPORAL A LAS FAMILIAS DE VARIAS LOCALIDADES, PARA RELOCALIZACIÓN DE HOGARES LOCALIZADOS EN ZONAS DE ALTO RIESGO NO MITIGABLE ID:2011-4-12631, LOCALIDAD:04 SAN CRISTÓBAL, UPZ:32 SAN BLAS</t>
  </si>
  <si>
    <t>LUZ MARINA ADAN</t>
  </si>
  <si>
    <t>AYUDA TEMPORAL A LAS FAMILIAS DE VARIAS LOCALIDADES, PARA RELOCALIZACIÓN DE HOGARES LOCALIZADOS EN ZONAS DE ALTO RIESGO NO MITIGABLE ID:2014-OTR-00869, LOCALIDAD:03 SANTA FE, UPZ:96 LOURDES, SECTOR:CASA 1</t>
  </si>
  <si>
    <t>MARZO</t>
  </si>
  <si>
    <t>JUNIO</t>
  </si>
  <si>
    <t>AGOSTO</t>
  </si>
  <si>
    <t>SEPTIEMBRE</t>
  </si>
  <si>
    <t>OCTUBRE</t>
  </si>
  <si>
    <t>NOVIEMBRE</t>
  </si>
  <si>
    <t>DICIEMBRE</t>
  </si>
  <si>
    <t>REAS-291</t>
  </si>
  <si>
    <t>REAS-292</t>
  </si>
  <si>
    <t>REAS-293</t>
  </si>
  <si>
    <t>REAS-294</t>
  </si>
  <si>
    <t>REAS-295</t>
  </si>
  <si>
    <t>REAS-296</t>
  </si>
  <si>
    <t>REAS-297</t>
  </si>
  <si>
    <t>REAS-298</t>
  </si>
  <si>
    <t>SIN PROYECCION (Ejecucion sujeta a la ubicación de la vivienda de reposicion seleccionada por las familias</t>
  </si>
  <si>
    <t>SIN PROYECCION (Ejecucion sujeta a la entrega de viviendas)</t>
  </si>
  <si>
    <t>SIN PROYECCION (Ejecucion sujeta a la expedicion del decreto de actualizacion de VUR</t>
  </si>
  <si>
    <t>Etiquetas de fila</t>
  </si>
  <si>
    <t>Total general</t>
  </si>
  <si>
    <t>Suma de VALOR PROGRAMADO</t>
  </si>
  <si>
    <t>REAS-300</t>
  </si>
  <si>
    <t>REAS-301</t>
  </si>
  <si>
    <t>REAS-302</t>
  </si>
  <si>
    <t>REAS-303</t>
  </si>
  <si>
    <t>REAS-304</t>
  </si>
  <si>
    <t>REAS-305</t>
  </si>
  <si>
    <t>REAS-306</t>
  </si>
  <si>
    <t>REAS-307</t>
  </si>
  <si>
    <t>REAS-308</t>
  </si>
  <si>
    <t>REAS-309</t>
  </si>
  <si>
    <t>REAS-310</t>
  </si>
  <si>
    <t>REAS-311</t>
  </si>
  <si>
    <t>REAS-312</t>
  </si>
  <si>
    <t>REAS-313</t>
  </si>
  <si>
    <t>REAS-316</t>
  </si>
  <si>
    <t>REAS-317</t>
  </si>
  <si>
    <t>REAS-318</t>
  </si>
  <si>
    <t>REAS-319</t>
  </si>
  <si>
    <t>REAS-320</t>
  </si>
  <si>
    <t>REAS-321</t>
  </si>
  <si>
    <t>REAS-322</t>
  </si>
  <si>
    <t>REAS-323</t>
  </si>
  <si>
    <t>REAS-324</t>
  </si>
  <si>
    <t>REAS-325</t>
  </si>
  <si>
    <t>REAS-326</t>
  </si>
  <si>
    <t>REAS-327</t>
  </si>
  <si>
    <t>REAS-328</t>
  </si>
  <si>
    <t>REAS-329</t>
  </si>
  <si>
    <t>REAS-330</t>
  </si>
  <si>
    <t>REAS-332</t>
  </si>
  <si>
    <t>REAS-334</t>
  </si>
  <si>
    <t>REAS-335</t>
  </si>
  <si>
    <t>REAS-336</t>
  </si>
  <si>
    <t>REAS-337</t>
  </si>
  <si>
    <t>REAS-338</t>
  </si>
  <si>
    <t>REAS-339</t>
  </si>
  <si>
    <t>REAS-340</t>
  </si>
  <si>
    <t>REAS-341</t>
  </si>
  <si>
    <t>REAS-342</t>
  </si>
  <si>
    <t>REAS-343</t>
  </si>
  <si>
    <t>REAS-344</t>
  </si>
  <si>
    <t>REAS-348</t>
  </si>
  <si>
    <t>REAS-349</t>
  </si>
  <si>
    <t>REAS-350</t>
  </si>
  <si>
    <t>REAS-351</t>
  </si>
  <si>
    <t>REAS-352</t>
  </si>
  <si>
    <t>REAS-353</t>
  </si>
  <si>
    <t>REAS-354</t>
  </si>
  <si>
    <t>REAS-355</t>
  </si>
  <si>
    <t>REAS-356</t>
  </si>
  <si>
    <t>REAS-357</t>
  </si>
  <si>
    <t>ASIGNACION DEL INSTRUMENTO FINANCIERO A LAS FAMILIAS OCUPANTES DEL PREDIO QUE HAYAN SUPERADO LA FASE DE VERIFICACION DENTRO  DEL MARCO DEL DECRETO 457 DE 2017. LOCALIDAD: KENNEDY; BARRIO: VEREDITAS; ID: 2018-8-384266</t>
  </si>
  <si>
    <t>Asignacion del instrumento financiero a las familias ocupantes del predio que hayan superado la fase de verificacion dentro  del marco del Decreto 457 de 2017. LOCALIDAD: KENNEDY; BARRIO: VEREDITAS; ID: 2018-8-384268</t>
  </si>
  <si>
    <t>Asignacion del instrumento financiero a las familias ocupantes del predio que hayan superado la fase de verificacion dentro  del marco del Decreto 457 de 2017. LOCALIDAD: KENNEDY; BARRIO: VEREDITAS; ID: 2017-8-383676</t>
  </si>
  <si>
    <t>Asignacion del instrumento financiero a las familias ocupantes del predio que hayan superado la fase de verificacion dentro  del marco del Decreto 457 de 2017. LOCALIDAD: KENNEDY; BARRIO: VEREDITAS; ID: 2017-8-383614</t>
  </si>
  <si>
    <t>Pròrroga y Adiciòn al Contrato No 548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</si>
  <si>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561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</si>
  <si>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VUR de la actual vigencia.Dto 255 de 2013. LOCALIDAD:CIUDAD BOLIVAR; BARRIO:POTOSI; ID:2015-Q18-04422</t>
  </si>
  <si>
    <t>VUR de la actual vigencia.Dto 255 de 2013. LOCALIDAD:CIUDAD BOLIVAR; BARRIO:SAUCES HORTALIZAS (HORTALIZAS); ID:2012-19-14175</t>
  </si>
  <si>
    <t>reajuste de VUR para completar el cierre financiero de la vivienda de reposición escogida por el beneficiario en el proyecto Torres de San Miguel.LOCALIDAD:CIUDAD BOLIVAR; BARRIO:MIRADOR DE LA ESTANCIA I; ID:2012-ALES-231</t>
  </si>
  <si>
    <t>Asignacion del instrumento financiero a las familias ocupantes del predio que hayan superado la fase de verificacion dentro  del marco del Decreto 457 de 2017. LOCALIDAD: KENNEDY; BARRIO: VEREDITAS; ID: 2017-8-383653</t>
  </si>
  <si>
    <t>Asignacion del instrumento financiero a las familias ocupantes del predio que hayan superado la fase de verificacion dentro  del marco del Decreto 457 de 2017. LOCALIDAD: KENNEDY; BARRIO: VEREDITAS; ID: 2017-8-383771</t>
  </si>
  <si>
    <t>Asignacion del instrumento financiero a las familias ocupantes del predio que hayan superado la fase de verificacion dentro  del marco del Decreto 457 de 2017. LOCALIDAD: KENNEDY; BARRIO: VEREDITAS; ID: 2017-8-383763</t>
  </si>
  <si>
    <t>Pròrroga y Adiciòn al Contrato No 541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</si>
  <si>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534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</si>
  <si>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2018-8-384292</t>
  </si>
  <si>
    <t>Asignacion del instrumento financiero a las familias ocupantes del predio que hayan superado la fase de verificacion dentro  del marco del Decreto 457 de 2017. LOCALIDAD: KENNEDY; BARRIO: VEREDITAS; ID: 2018-8-384287</t>
  </si>
  <si>
    <t>Pròrroga y Adiciòn al Contrato No 537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</si>
  <si>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540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</si>
  <si>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552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</si>
  <si>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542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</si>
  <si>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554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</si>
  <si>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543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</si>
  <si>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549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</si>
  <si>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</si>
  <si>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546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</si>
  <si>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2017-8-383670</t>
  </si>
  <si>
    <t>Asignacion del instrumento financiero a las familias ocupantes del predio que hayan superado la fase de verificacion dentro  del marco del Decreto 457 de 2017. LOCALIDAD: KENNEDY; BARRIO: VEREDITAS; ID: 2018-8-15298</t>
  </si>
  <si>
    <t>Pròrroga y Adiciòn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Kennedy".Cordialmente,</t>
  </si>
  <si>
    <t>Pròrroga y Adiciòn al Contrato No 536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</si>
  <si>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</si>
  <si>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</si>
  <si>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</si>
  <si>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Pròrroga y Adiciòn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</si>
  <si>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Asignacion del instrumento financiero a las familias ocupantes del predio que hayan superado la fase de verificacion dentro  del marco del Decreto 457 de 2017. LOCALIDAD: KENNEDY; BARRIO: VEREDITAS; ID: 2017-8-383744</t>
  </si>
  <si>
    <t>Asignacion del instrumento financiero a las familias ocupantes del predio que hayan superado la fase de verificacion dentro  del marco del Decreto 457 de 2017. LOCALIDAD: KENNEDY; BARRIO: VEREDITAS; ID: 2018-08-384303</t>
  </si>
  <si>
    <t>Asignacion del instrumento financiero a las familias ocupantes del predio que hayan superado la fase de verificacion dentro  del marco del Decreto 457 de 2017. LOCALIDAD: KENNEDY; BARRIO: VEREDITAS; ID: 2018-08-384302</t>
  </si>
  <si>
    <t>Asignacion del instrumento financiero a las familias ocupantes del predio que hayan superado la fase de verificacion dentro  del marco del Decreto 457 de 2017. LOCALIDAD: KENNEDY; BARRIO: VEREDITAS; ID: 2017-8-383678</t>
  </si>
  <si>
    <t>Asignacion del instrumento financiero a las familias ocupantes del predio que hayan superado la fase de verificacion dentro  del marco del Decreto 457 de 2017. LOCALIDAD: KENNEDY; BARRIO: VEREDITAS; ID: 2018-08-384309</t>
  </si>
  <si>
    <t>Asignacion del instrumento financiero a las familias ocupantes del predio que hayan superado la fase de verificacion dentro  del marco del Decreto 457 de 2017. LOCALIDAD: KENNEDY; BARRIO: VEREDITAS; ID: 2017-8-383654</t>
  </si>
  <si>
    <t>Asignacion del instrumento financiero a las familias ocupantes del predio que hayan superado la fase de verificacion dentro  del marco del Decreto 457 de 2017. LOCALIDAD: KENNEDY; BARRIO: VEREDITAS; ID: 2017-8-383680</t>
  </si>
  <si>
    <t>Asignacion del instrumento financiero a las familias ocupantes del predio que hayan superado la fase de verificacion dentro  del marco del Decreto 457 de 2017. LOCALIDAD: KENNEDY; BARRIO: VEREDITAS; ID: 2018-8-384293</t>
  </si>
  <si>
    <t>Asignacion del instrumento financiero a las familias ocupantes del predio que hayan superado la fase de verificacion dentro  del marco del Decreto 457 de 2017. LOCALIDAD: KENNEDY; BARRIO: VEREDITAS; ID: 2017-8-383790</t>
  </si>
  <si>
    <t>Asignacion del instrumento financiero a las familias ocupantes del predio que hayan superado la fase de verificacion dentro  del marco del Decreto 457 de 2017. LOCALIDAD: KENNEDY; BARRIO: VEREDITAS; ID: 2018-8-384304</t>
  </si>
  <si>
    <t>Asignacion del instrumento financiero a las familias ocupantes del predio que hayan superado la fase de verificacion dentro  del marco del Decreto 457 de 2017. LOCALIDAD: KENNEDY; BARRIO: VEREDITAS; ID: 2018-8-384305</t>
  </si>
  <si>
    <t>Asignacion del instrumento financiero a las familias ocupantes del predio que hayan superado la fase de verificacion dentro  del marco del Decreto 457 de 2017. LOCALIDAD: KENNEDY; BARRIO: VEREDITAS; ID: 2018-8-384306</t>
  </si>
  <si>
    <t>Asignacion del instrumento financiero a las familias ocupantes del predio que hayan superado la fase de verificacion dentro  del marco del Decreto 457 de 2017. LOCALIDAD: KENNEDY; BARRIO: VEREDITAS; ID: 2018-8-384307</t>
  </si>
  <si>
    <t>Asignacion del instrumento financiero a las familias ocupantes del predio que hayan superado la fase de verificacion dentro  del marco del Decreto 457 de 2017. LOCALIDAD: KENNEDY; BARRIO: VEREDITAS; ID: 2018-8-384311</t>
  </si>
  <si>
    <t>Asignacion del instrumento financiero a las familias ocupantes del predio que hayan superado la fase de verificacion dentro  del marco del Decreto 457 de 2017. LOCALIDAD: KENNEDY; BARRIO: VEREDITAS; ID: 2018-8-384313.</t>
  </si>
  <si>
    <t>Asignacion del instrumento financiero a las familias ocupantes del predio que hayan superado la fase de verificacion dentro  del marco del Decreto 457 de 2017. LOCALIDAD: KENNEDY; BARRIO: VEREDITAS; ID: 2018-8-384310</t>
  </si>
  <si>
    <t>Asignacion del instrumento financiero a las familias ocupantes del predio que hayan superado la fase de verificacion dentro  del marco del Decreto 457 de 2017. LOCALIDAD: KENNEDY; BARRIO: VEREDITAS; ID: 2018-8-384312</t>
  </si>
  <si>
    <t>Asignacion del instrumento financiero a las familias ocupantes del predio que hayan superado la fase de verificacion dentro  del marco del Decreto 457 de 2017. LOCALIDAD: KENNEDY; BARRIO: VEREDITAS; ID: 2018-8-384314</t>
  </si>
  <si>
    <t>VUR de la actual vigencia.Dto 255 de 2013. LOCALIDAD:CIUDAD BOLIVAR; BARRIO:EL MOCHUEO IV; ID:2016-19-00024</t>
  </si>
  <si>
    <t>VUR de la actual vigencia.Dto 255 de 2013. LOCALIDAD:CIUDAD BOLIVAR; BARRIO:ESTRELLA DEL SUR; ID:2014-Q05-00840</t>
  </si>
  <si>
    <t>Valor excedente de providencia ordena pagar gastos de auxiliar de justicia en el marco de la Acción Popular No 2016-00177 enero de 2018</t>
  </si>
  <si>
    <t>Asignacion del instrumento financiero a las familias ocupantes del predio que hayan superado la fase de verificacion dentro  del marco del Decreto 457 de 2017. LOCALIDAD: KENNEDY; BARRIO: VEREDITAS; ID: 2018-08-384353</t>
  </si>
  <si>
    <t>Asignacion del instrumento financiero a las familias ocupantes del predio que hayan superado la fase de verificacion dentro  del marco del Decreto 457 de 2017. LOCALIDAD: KENNEDY; BARRIO: VEREDITAS; ID: 2018-08-384354</t>
  </si>
  <si>
    <t>Asignacion del instrumento financiero a las familias ocupantes del predio que hayan superado la fase de verificacion dentro  del marco del Decreto 457 de 2017. LOCALIDAD: KENNEDY; BARRIO: VEREDITAS; ID: 2018-08-384320</t>
  </si>
  <si>
    <t>VUR de la actual vigencia.Dto 255 de 2013. LOCALIDAD:CIUDAD BOLIVAR; BARRIO:PARAISO QUIBA; ID:2015-Q04-03677</t>
  </si>
  <si>
    <t>Asignacion del instrumento financiero a las familias ocupantes del predio que hayan superado la fase de verificacion dentro  del marco del Decreto 457 de 2017. LOCALIDAD: KENNEDY; BARRIO: VEREDITAS; ID: 2017-8-383720</t>
  </si>
  <si>
    <t>YENNI MAYERLY GARCIA DIAZ</t>
  </si>
  <si>
    <t>YENNY CATERINE ALVAREZ AREVALO</t>
  </si>
  <si>
    <t>PAULA ANDREA LONDOÑO LEON</t>
  </si>
  <si>
    <t>ANGELICA MARIA MONSALVE MALAGON</t>
  </si>
  <si>
    <t>CAROLINA  RAMIREZ PEÑA</t>
  </si>
  <si>
    <t>WILLIAM  GALINDO CASTEBLANCO</t>
  </si>
  <si>
    <t>ANA MARIA GOMEZ RAMIREZ</t>
  </si>
  <si>
    <t>IVAN RIVERA CESPEDES</t>
  </si>
  <si>
    <t>PAOLA ANDREA GOMEZ RAMIREZ</t>
  </si>
  <si>
    <t>LUZ MARINA MESA MOLINA</t>
  </si>
  <si>
    <t>AYUDA TEMPORAL A LAS FAMILIAS DE VARIAS LOCALIDADES, PARA LA RELOCALIZACIÓN DE HOGARES LOCALIZADOS EN ZONAS DE ALTO RIESGO NO MITIGABLE ID:2007-4-10615, LOCALIDAD:04 SAN CRISTÓBAL, UPZ:34 20 DE JULIO</t>
  </si>
  <si>
    <t>AIDA LILA MENDIVELSO ALAPE</t>
  </si>
  <si>
    <t>AYUDA TEMPORAL A LAS FAMILIAS DE VARIAS LOCALIDADES, PARA LA RELOCALIZACIÓN DE HOGARES LOCALIZADOS EN ZONAS DE ALTO RIESGO NO MITIGABLE ID:2013-4-14655, LOCALIDAD:04 SAN CRISTÓBAL, UPZ:32 SAN BLAS</t>
  </si>
  <si>
    <t>RITA  GONZALEZ</t>
  </si>
  <si>
    <t>AYUDA TEMPORAL A LAS FAMILIAS DE VARIAS LOCALIDADES, PARA LA RELOCALIZACIÓN DE HOGARES LOCALIZADOS EN ZONAS DE ALTO RIESGO NO MITIGABLE ID:2012-19-13843, LOCALIDAD:19 CIUDAD BOLÍVAR, UPZ:67 LUCERO</t>
  </si>
  <si>
    <t>DIANA MARCELA HOYOS</t>
  </si>
  <si>
    <t>AYUDA TEMPORAL A LAS FAMILIAS DE VARIAS LOCALIDADES, PARA LA RELOCALIZACIÓN DE HOGARES LOCALIZADOS EN ZONAS DE ALTO RIESGO NO MITIGABLE ID:2015-Q03-01243, LOCALIDAD:19 CIUDAD BOLÍVAR, UPZ:66 SAN FRANCISCO, SECTOR:LIMAS</t>
  </si>
  <si>
    <t>JUAN CARLOS DUEÑAS HERNANDEZ</t>
  </si>
  <si>
    <t>AYUDA TEMPORAL A LAS FAMILIAS DE VARIAS LOCALIDADES, PARA LA RELOCALIZACIÓN DE HOGARES LOCALIZADOS EN ZONAS DE ALTO RIESGO NO MITIGABLE ID:2012-19-13977, LOCALIDAD:19 CIUDAD BOLÍVAR, UPZ:68 EL TESORO</t>
  </si>
  <si>
    <t>PATRICIA  MALAGON RINCON</t>
  </si>
  <si>
    <t>AYUDA TEMPORAL A LAS FAMILIAS DE VARIAS LOCALIDADES, PARA LA RELOCALIZACIÓN DE HOGARES LOCALIZADOS EN ZONAS DE ALTO RIESGO NO MITIGABLE ID:2016-08-14840, LOCALIDAD:08 KENNEDY, UPZ:82 PATIO BONITO, SECTOR:PALMITAS</t>
  </si>
  <si>
    <t>NELLY FRANCISCA VALENCIA MEJIA</t>
  </si>
  <si>
    <t>AYUDA TEMPORAL A LAS FAMILIAS DE VARIAS LOCALIDADES, PARA LA RELOCALIZACIÓN DE HOGARES LOCALIZADOS EN ZONAS DE ALTO RIESGO NO MITIGABLE ID:2015-W166-212, LOCALIDAD:04 SAN CRISTÓBAL, UPZ:33 SOSIEGO, SECTOR:EPERARA</t>
  </si>
  <si>
    <t>YONELY  MERCAZA BURGARA</t>
  </si>
  <si>
    <t>AYUDA TEMPORAL A LAS FAMILIAS DE VARIAS LOCALIDADES, PARA LA RELOCALIZACIÓN DE HOGARES LOCALIZADOS EN ZONAS DE ALTO RIESGO NO MITIGABLE ID:2015-W166-419,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</si>
  <si>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</si>
  <si>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</si>
  <si>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KAREN JULIETH MORA REY</t>
  </si>
  <si>
    <t>AYUDA TEMPORAL A LAS FAMILIAS DE VARIAS LOCALIDADES, PARA LA RELOCALIZACIÓN DE HOGARES LOCALIZADOS EN ZONAS DE ALTO RIESGO NO MITIGABLE ID:2015-W166-412, LOCALIDAD:03 SANTA FE, UPZ:95 LAS CRUCES, SECTOR:UITOTO</t>
  </si>
  <si>
    <t>EUTIMIO  CHAPARRO HUERFANO</t>
  </si>
  <si>
    <t>ASIGNACIÓN DE VUR CONFORME AL AVALÚO COMERCIAL (ASIGNACIÓN PRIMERA VEZ).DTO. 255 DE 2013. LOCALIDAD: USAQUEN; BARRIO: ARAUQUITA; ID: 2009-1-11282</t>
  </si>
  <si>
    <t>LUZ MARY GUZMAN DIAZ</t>
  </si>
  <si>
    <t>AYUDA TEMPORAL A LAS FAMILIAS DE VARIAS LOCALIDADES, PARA LA RELOCALIZACIÓN DE HOGARES LOCALIZADOS EN ZONAS DE ALTO RIESGO NO MITIGABLE ID:2015-OTR-01536, LOCALIDAD:18 RAFAEL URIBE URIBE, UPZ:55 DIANA TURBAY, SECTOR:CERROS DE ORIENTE</t>
  </si>
  <si>
    <t>BLANCA AURORA LOZANO ROZO</t>
  </si>
  <si>
    <t>AYUDA TEMPORAL A LAS FAMILIAS DE VARIAS LOCALIDADES, PARA LA RELOCALIZACIÓN DE HOGARES LOCALIZADOS EN ZONAS DE ALTO RIESGO NO MITIGABLE ID:2015-3-14761, LOCALIDAD:03 SANTA FE, UPZ:96 LOURDES</t>
  </si>
  <si>
    <t>MARIA INES SALAMANCA ROJAS</t>
  </si>
  <si>
    <t>AYUDA TEMPORAL A LAS FAMILIAS DE VARIAS LOCALIDADES, PARA LA RELOCALIZACIÓN DE HOGARES LOCALIZADOS EN ZONAS DE ALTO RIESGO NO MITIGABLE ID:2015-Q09-01473, LOCALIDAD:19 CIUDAD BOLÍVAR, UPZ:67 LUCERO, SECTOR:QUEBRADA TROMPETA</t>
  </si>
  <si>
    <t>YENNY ROCIO MOTTA BERNAL</t>
  </si>
  <si>
    <t>AYUDA TEMPORAL A LAS FAMILIAS DE VARIAS LOCALIDADES, PARA LA RELOCALIZACIÓN DE HOGARES LOCALIZADOS EN ZONAS DE ALTO RIESGO NO MITIGABLE ID:2012-4-14497, LOCALIDAD:04 SAN CRISTÓBAL, UPZ:32 SAN BLAS</t>
  </si>
  <si>
    <t>ROSA MARIA ROMERO SARMIENTO</t>
  </si>
  <si>
    <t>AYUDA TEMPORAL A LAS FAMILIAS DE VARIAS LOCALIDADES, PARA LA RELOCALIZACIÓN DE HOGARES LOCALIZADOS EN ZONAS DE ALTO RIESGO NO MITIGABLE ID:2015-Q24-01534, LOCALIDAD:03 SANTA FE, UPZ:96 LOURDES, SECTOR:SAN BRUNO</t>
  </si>
  <si>
    <t>YUDY JENNIFER PABON VEGA</t>
  </si>
  <si>
    <t>AYUDA TEMPORAL A LAS FAMILIAS DE VARIAS LOCALIDADES, PARA LA RELOCALIZACIÓN DE HOGARES LOCALIZADOS EN ZONAS DE ALTO RIESGO NO MITIGABLE ID:2011-3-13137, LOCALIDAD:03 SANTA FE, UPZ:96 LOURDES</t>
  </si>
  <si>
    <t>GERMAN  RUBIO MORENO</t>
  </si>
  <si>
    <t>AYUDA TEMPORAL A LAS FAMILIAS DE VARIAS LOCALIDADES, PARA LA RELOCALIZACIÓN DE HOGARES LOCALIZADOS EN ZONAS DE ALTO RIESGO NO MITIGABLE ID:2011-19-13761, LOCALIDAD:19 CIUDAD BOLÍVAR, UPZ:67 LUCERO</t>
  </si>
  <si>
    <t>JOSE  GUISA NARANJO</t>
  </si>
  <si>
    <t>AYUDA TEMPORAL A LAS FAMILIAS DE VARIAS LOCALIDADES, PARA LA RELOCALIZACIÓN DE HOGARES LOCALIZADOS EN ZONAS DE ALTO RIESGO NO MITIGABLE ID:2012-18-14374, LOCALIDAD:18 RAFAEL URIBE URIBE, UPZ:55 DIANA TURBAY</t>
  </si>
  <si>
    <t>SIERVO ANTONIO ALBARRACIN ALBARRACIN</t>
  </si>
  <si>
    <t>AYUDA TEMPORAL A LAS FAMILIAS DE VARIAS LOCALIDADES, PARA LA RELOCALIZACIÓN DE HOGARES LOCALIZADOS EN ZONAS DE ALTO RIESGO NO MITIGABLE ID:2014-P474-00746, LOCALIDAD:04 SAN CRISTÓBAL, UPZ:33 SOSIEGO, SECTOR:PROCESO LA MARIA</t>
  </si>
  <si>
    <t>LUZ HERMINDA MURILLO REIVA</t>
  </si>
  <si>
    <t>AYUDA TEMPORAL A LAS FAMILIAS DE VARIAS LOCALIDADES, PARA LA RELOCALIZACIÓN DE HOGARES LOCALIZADOS EN ZONAS DE ALTO RIESGO NO MITIGABLE ID:2016-08-14857, LOCALIDAD:08 KENNEDY, UPZ:82 PATIO BONITO, SECTOR:PALMITAS</t>
  </si>
  <si>
    <t>JEIMMY KATHERIN REYES DIAZ</t>
  </si>
  <si>
    <t>AYUDA TEMPORAL A LAS FAMILIAS DE VARIAS LOCALIDADES, PARA LA RELOCALIZACIÓN DE HOGARES LOCALIZADOS EN ZONAS DE ALTO RIESGO NO MITIGABLE ID:2015-Q21-01403, LOCALIDAD:19 CIUDAD BOLÍVAR, UPZ:67 LUCERO, SECTOR:BRAZO DERECHO DE LIMAS</t>
  </si>
  <si>
    <t>LIZETH  FRANCO OLAYA</t>
  </si>
  <si>
    <t>AYUDA TEMPORAL A LAS FAMILIAS DE VARIAS LOCALIDADES, PARA LA RELOCALIZACIÓN DE HOGARES LOCALIZADOS EN ZONAS DE ALTO RIESGO NO MITIGABLE ID:2011-19-12905, LOCALIDAD:19 CIUDAD BOLÍVAR, UPZ:68 EL TESORO</t>
  </si>
  <si>
    <t>ANA TULIA MARTINEZ OVALLE</t>
  </si>
  <si>
    <t>AYUDA TEMPORAL A LAS FAMILIAS DE VARIAS LOCALIDADES, PARA LA RELOCALIZACIÓN DE HOGARES LOCALIZADOS EN ZONAS DE ALTO RIESGO NO MITIGABLE ID:2006-4-8834, LOCALIDAD:04 SAN CRISTÓBAL, UPZ:50 LA GLORIA</t>
  </si>
  <si>
    <t>YERALDIN  DAZA MALAGON</t>
  </si>
  <si>
    <t>AYUDA TEMPORAL A LAS FAMILIAS DE VARIAS LOCALIDADES, PARA LA RELOCALIZACIÓN DE HOGARES LOCALIZADOS EN ZONAS DE ALTO RIESGO NO MITIGABLE ID:2016-08-14911,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</si>
  <si>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</si>
  <si>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t>
  </si>
  <si>
    <t>FREDY DE JESUS SOTO URIBE</t>
  </si>
  <si>
    <t>AYUDA TEMPORAL A LAS FAMILIAS DE VARIAS LOCALIDADES, PARA LA RELOCALIZACIÓN DE HOGARES LOCALIZADOS EN ZONAS DE ALTO RIESGO NO MITIGABLE ID:2014-Q03-01244, LOCALIDAD:19 CIUDAD BOLÍVAR, UPZ:66 SAN FRANCISCO, SECTOR:LIMAS</t>
  </si>
  <si>
    <t>JACQUELINE ENCARNACIÓN NAVARRO CONDE</t>
  </si>
  <si>
    <t>AYUDA TEMPORAL A LAS FAMILIAS DE VARIAS LOCALIDADES, PARA LA RELOCALIZACIÓN DE HOGARES LOCALIZADOS EN ZONAS DE ALTO RIESGO NO MITIGABLE ID:2004-5-5669, LOCALIDAD:05 USME, UPZ:59 ALFONSO LÓPEZ</t>
  </si>
  <si>
    <t>FLOR MARIA GARCIA CUAN</t>
  </si>
  <si>
    <t>AYUDA TEMPORAL A LAS FAMILIAS DE VARIAS LOCALIDADES, PARA LA RELOCALIZACIÓN DE HOGARES LOCALIZADOS EN ZONAS DE ALTO RIESGO NO MITIGABLE ID:2012-18-14270, LOCALIDAD:18 RAFAEL URIBE URIBE, UPZ:55 DIANA TURBAY</t>
  </si>
  <si>
    <t>MARIA ESPERANZA GOMEZ</t>
  </si>
  <si>
    <t>AYUDA TEMPORAL A LAS FAMILIAS DE VARIAS LOCALIDADES, PARA LA RELOCALIZACIÓN DE HOGARES LOCALIZADOS EN ZONAS DE ALTO RIESGO NO MITIGABLE ID:2015-D227-00017, LOCALIDAD:04 SAN CRISTÓBAL, UPZ:51 LOS LIBERTADORES, SECTOR:SANTA TERESITA</t>
  </si>
  <si>
    <t>CELIA LORENA AMARIS RIOS</t>
  </si>
  <si>
    <t>AYUDA TEMPORAL A LAS FAMILIAS DE VARIAS LOCALIDADES, PARA LA RELOCALIZACIÓN DE HOGARES LOCALIZADOS EN ZONAS DE ALTO RIESGO NO MITIGABLE ID:2013-4-14659, LOCALIDAD:04 SAN CRISTÓBAL, UPZ:32 SAN BLAS</t>
  </si>
  <si>
    <t>ALONSO  RAMIREZ SAENZ</t>
  </si>
  <si>
    <t>AYUDA TEMPORAL A LAS FAMILIAS DE VARIAS LOCALIDADES, PARA LA RELOCALIZACIÓN DE HOGARES LOCALIZADOS EN ZONAS DE ALTO RIESGO NO MITIGABLE ID:2013000322, LOCALIDAD:19 CIUDAD BOLÍVAR, UPZ:67 LUCERO, SECTOR:PEÑA COLORADA</t>
  </si>
  <si>
    <t>ELVIRA  FAJARDO</t>
  </si>
  <si>
    <t>AYUDA TEMPORAL A LAS FAMILIAS DE VARIAS LOCALIDADES, PARA LA RELOCALIZACIÓN DE HOGARES LOCALIZADOS EN ZONAS DE ALTO RIESGO NO MITIGABLE ID:2013000529, LOCALIDAD:19 CIUDAD BOLÍVAR, UPZ:67 LUCERO, SECTOR:BRAZO DERECHO DE LIMAS</t>
  </si>
  <si>
    <t>FRANCISCO JAVIER MONTENEGRO GONZALEZ</t>
  </si>
  <si>
    <t>AYUDA TEMPORAL A LAS FAMILIAS DE VARIAS LOCALIDADES, PARA LA RELOCALIZACIÓN DE HOGARES LOCALIZADOS EN ZONAS DE ALTO RIESGO NO MITIGABLE ID:2014-Q20-01252, LOCALIDAD:04 SAN CRISTÓBAL, UPZ:50 LA GLORIA, SECTOR:LA CHIGUAZA</t>
  </si>
  <si>
    <t>ALBENIS  CARRILLO</t>
  </si>
  <si>
    <t>AYUDA TEMPORAL A LAS FAMILIAS DE VARIAS LOCALIDADES, PARA LA RELOCALIZACIÓN DE HOGARES LOCALIZADOS EN ZONAS DE ALTO RIESGO NO MITIGABLE ID:2011-4-12661, LOCALIDAD:04 SAN CRISTÓBAL, UPZ:32 SAN BLAS</t>
  </si>
  <si>
    <t>DIANA PATRICIA VENEGAS VARGAS</t>
  </si>
  <si>
    <t>AYUDA TEMPORAL A LAS FAMILIAS DE VARIAS LOCALIDADES, PARA LA RELOCALIZACIÓN DE HOGARES LOCALIZADOS EN ZONAS DE ALTO RIESGO NO MITIGABLE ID:2014-19-14712, LOCALIDAD:19 CIUDAD BOLIVAR, UPZ:68 EL TESORO</t>
  </si>
  <si>
    <t>JOSE ALIRIO MARTINEZ OBANDO</t>
  </si>
  <si>
    <t>AYUDA TEMPORAL A LAS FAMILIAS DE VARIAS LOCALIDADES, PARA LA RELOCALIZACIÓN DE HOGARES LOCALIZADOS EN ZONAS DE ALTO RIESGO NO MITIGABLE ID:2015-Q03-01304, LOCALIDAD:19 CIUDAD BOLIVAR, UPZ:67 LUCERO, SECTOR: LIMAS</t>
  </si>
  <si>
    <t>GLORIA  LASSO CARDOSO</t>
  </si>
  <si>
    <t>AYUDA TEMPORAL A LAS FAMILIAS DE VARIAS LOCALIDADES, PARA LA RELOCALIZACIÓN DE HOGARES LOCALIZADOS EN ZONAS DE ALTO RIESGO NO MITIGABLE ID:2009-5-11196, LOCALIDAD:05 USME, UPZ:60 PARQUE ENTRENUBES</t>
  </si>
  <si>
    <t>MARIA TERESA CASTILLO GONZALEZ</t>
  </si>
  <si>
    <t>AYUDA TEMPORAL A LAS FAMILIAS DE VARIAS LOCALIDADES, PARA LA RELOCALIZACIÓN DE HOGARES LOCALIZADOS EN ZONAS DE ALTO RIESGO NO MITIGABLE ID:2009-19-11127, LOCALIDAD:19 CIUDAD BOLÍVAR, UPZ:67 LUCERO</t>
  </si>
  <si>
    <t>ANA YIBE BELTRAN HERNANDEZ</t>
  </si>
  <si>
    <t>AYUDA TEMPORAL A LAS FAMILIAS DE VARIAS LOCALIDADES, PARA LA RELOCALIZACIÓN DE HOGARES LOCALIZADOS EN ZONAS DE ALTO RIESGO NO MITIGABLE ID:2014-Q04-00834, LOCALIDAD:19 CIUDAD BOLÍVAR, UPZ:67 LUCERO, SECTOR: PEÑA COLORADA</t>
  </si>
  <si>
    <t>JEISSON JAIR GARZON VARGAS</t>
  </si>
  <si>
    <t>AYUDA TEMPORAL A LAS FAMILIAS DE VARIAS LOCALIDADES, PARA LA RELOCALIZACIÓN DE HOGARES LOCALIZADOS EN ZONAS DE ALTO RIESGO NO MITIGABLE ID:2016-04-00019, LOCALIDAD:04 SAN CRISTOBAL, UPZ:32 SAN BLAS, SECTOR: TRIANGULO ALTO</t>
  </si>
  <si>
    <t>HECTOR JULIO TOVAR AREVALO</t>
  </si>
  <si>
    <t>AYUDA TEMPORAL A LAS FAMILIAS DE VARIAS LOCALIDADES, PARA LA RELOCALIZACIÓN DE HOGARES LOCALIZADOS EN ZONAS DE ALTO RIESGO NO MITIGABLE ID:2015-Q03-01449, LOCALIDAD:19 CIUDAD BOLÍVAR, UPZ:66 SAN FRANCISCO, SECTOR:LIMAS</t>
  </si>
  <si>
    <t>ERASMO  PORRAS LOPEZ</t>
  </si>
  <si>
    <t>AYUDA TEMPORAL A LAS FAMILIAS DE VARIAS LOCALIDADES, PARA LA RELOCALIZACIÓN DE HOGARES LOCALIZADOS EN ZONAS DE ALTO RIESGO NO MITIGABLE ID:2011-20-13381, LOCALIDAD:20 SUMAPAZ, UPZ:5 UPR RIO SUMAPAZ</t>
  </si>
  <si>
    <t>LUISA FERNANDA MARULANDA</t>
  </si>
  <si>
    <t>AYUDA TEMPORAL A LAS FAMILIAS DE VARIAS LOCALIDADES, PARA LA RELOCALIZACIÓN DE HOGARES LOCALIZADOS EN ZONAS DE ALTO RIESGO NO MITIGABLE ID:2016-08-14789, LOCALIDAD:08 KENNEDY, UPZ:82 PATIO BONITO, SECTOR:PALMITAS</t>
  </si>
  <si>
    <t>PAGO DE MI PLANILLA SEGURIDAD SOCIAL Y PARAFISCALES DE LA PLANTA TEMPORAL DE LA ENTIDAD DEL MES DE FEBRERO DE 2018 PROYECTO 3075</t>
  </si>
  <si>
    <t>NOEL  SUSA MAYORGA</t>
  </si>
  <si>
    <t>AYUDA TEMPORAL A LAS FAMILIAS DE VARIAS LOCALIDADES, PARA LA RELOCALIZACIÓN DE HOGARES LOCALIZADOS EN ZONAS DE ALTO RIESGO NO MITIGABLE ID:2012-20-14546, LOCALIDAD:20 SUMAPAZ, UPZ:5 UPR RIO SUMAPAZ</t>
  </si>
  <si>
    <t>ANDREA  PUENTES NIÑO</t>
  </si>
  <si>
    <t>AYUDA TEMPORAL A LAS FAMILIAS DE VARIAS LOCALIDADES, PARA LA RELOCALIZACIÓN DE HOGARES LOCALIZADOS EN ZONAS DE ALTO RIESGO NO MITIGABLE ID:2013000495, LOCALIDAD:19 CIUDAD BOLÍVAR, UPZ:67 LUCERO, SECTOR:PEÑA COLORADA</t>
  </si>
  <si>
    <t>MARIA ELIZABETH GONZALEZ SIMBACICA</t>
  </si>
  <si>
    <t>AYUDA TEMPORAL A LAS FAMILIAS DE VARIAS LOCALIDADES, PARA LA RELOCALIZACIÓN DE HOGARES LOCALIZADOS EN ZONAS DE ALTO RIESGO NO MITIGABLE ID:2013-Q09-00130, LOCALIDAD:19 CIUDAD BOLÍVAR, UPZ:67 LUCERO, SECTOR:QUEBRADA TROMPETA</t>
  </si>
  <si>
    <t>ROSA ELENA HIGUERA GUACANEME</t>
  </si>
  <si>
    <t>AYUDA TEMPORAL A LAS FAMILIAS DE VARIAS LOCALIDADES, PARA LA RELOCALIZACIÓN DE HOGARES LOCALIZADOS EN ZONAS DE ALTO RIESGO NO MITIGABLE ID:2016-08-14823, LOCALIDAD:08 KENNEDY, UPZ:82 PATIO BONITO, SECTOR:PALMITAS</t>
  </si>
  <si>
    <t>JORGE ADELMO LEAL</t>
  </si>
  <si>
    <t>AYUDA TEMPORAL A LAS FAMILIAS DE VARIAS LOCALIDADES, PARA LA RELOCALIZACIÓN DE HOGARES LOCALIZADOS EN ZONAS DE ALTO RIESGO NO MITIGABLE ID:1999-4-3094, LOCALIDAD:04 SAN CRISTÓBAL, UPZ:32 SAN BLAS</t>
  </si>
  <si>
    <t>JADIR LEONARDO RODRIGUEZ VELASQUEZ</t>
  </si>
  <si>
    <t>AYUDA TEMPORAL A LAS FAMILIAS DE VARIAS LOCALIDADES, PARA LA RELOCALIZACIÓN DE HOGARES LOCALIZADOS EN ZONAS DE ALTO RIESGO NO MITIGABLE ID:2015-OTR-01377, LOCALIDAD:11 SUBA, UPZ:71 TIBABUYES, SECTOR:GAVILANES</t>
  </si>
  <si>
    <t>VIVIANA AIDE HERRERA SALGADO</t>
  </si>
  <si>
    <t>AYUDA TEMPORAL A LAS FAMILIAS DE VARIAS LOCALIDADES, PARA LA RELOCALIZACIÓN DE HOGARES LOCALIZADOS EN ZONAS DE ALTO RIESGO NO MITIGABLE ID:2007-4-9326, LOCALIDAD:04 SAN CRISTÓBAL, UPZ:32 SAN BLAS</t>
  </si>
  <si>
    <t>SANDRA NATALIA ORTEGA SORIANO</t>
  </si>
  <si>
    <t>AYUDA TEMPORAL A LAS FAMILIAS DE VARIAS LOCALIDADES, PARA RELOCALIZACIÓN DE HOGARES LOCALIZADOS EN ZONAS DE ALTO RIESGO NO MITIGABLE ID:2013000120, LOCALIDAD:19 CIUDAD BOLÍVAR, UPZ:67 LUCERO, SECTOR:QUEBRADA CAÑO BAÚL</t>
  </si>
  <si>
    <t>BAYRON STIVEN URIBE CASTELLANOS</t>
  </si>
  <si>
    <t>AYUDA TEMPORAL A LAS FAMILIAS DE VARIAS LOCALIDADES, PARA LA RELOCALIZACIÓN DE HOGARES LOCALIZADOS EN ZONAS DE ALTO RIESGO NO MITIGABLE ID:2015-Q03-01300, LOCALIDAD:19 CIUDAD BOLÍVAR, UPZ:67 LUCERO, SECTOR:LIMAS</t>
  </si>
  <si>
    <t>JAIRO HUMBERTO GARCIA BAREÑO</t>
  </si>
  <si>
    <t>AYUDA TEMPORAL A LAS FAMILIAS DE VARIAS LOCALIDADES, PARA LA RELOCALIZACIÓN DE HOGARES LOCALIZADOS EN ZONAS DE ALTO RIESGO NO MITIGABLE ID:2012-19-13915, LOCALIDAD:19 CIUDAD BOLÍVAR, UPZ:67 LUCERO</t>
  </si>
  <si>
    <t>DANIEL CALIXTO ORDOÑEZ BOLIVAR</t>
  </si>
  <si>
    <t>AYUDA TEMPORAL A LAS FAMILIAS DE VARIAS LOCALIDADES, PARA LA RELOCALIZACIÓN DE HOGARES LOCALIZADOS EN ZONAS DE ALTO RIESGO NO MITIGABLE ID:2014-OTR-00976, LOCALIDAD:19 CIUDAD BOLÍVAR, UPZ:67 LUCERO, SECTOR:TABOR ALTALOMA</t>
  </si>
  <si>
    <t>JUAN DAVID CUADROS GARZON</t>
  </si>
  <si>
    <t>CONSUELO  NAVAS MARTINEZ</t>
  </si>
  <si>
    <t>"PRÒRROGA Y ADICIÒN AL CONTRATO NO 536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</si>
  <si>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MARTA CECILIA GARCIA</t>
  </si>
  <si>
    <t>AYUDA TEMPORAL A LAS FAMILIAS DE VARIAS LOCALIDADES, PARA LA RELOCALIZACIÓN DE HOGARES LOCALIZADOS EN ZONAS DE ALTO RIESGO NO MITIGABLE ID:2011-4-12716, LOCALIDAD:04 SAN CRISTÓBAL, UPZ:32 SAN BLAS</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</si>
  <si>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</si>
  <si>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</si>
  <si>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AYUDA TEMPORAL A LAS FAMILIAS DE VARIAS LOCALIDADES, PARA LA RELOCALIZACIÓN DE HOGARES LOCALIZADOS EN ZONAS DE ALTO RIESGO NO MITIGABLE ID:2015-W166-524, LOCALIDAD:04 SAN CRISTÓBAL, UPZ:32 SAN BLAS, SECTOR:UITOTO</t>
  </si>
  <si>
    <t>JUAN  ROMERO HERRERA</t>
  </si>
  <si>
    <t>AYUDA TEMPORAL A LAS FAMILIAS DE VARIAS LOCALIDADES, PARA LA RELOCALIZACIÓN DE HOGARES LOCALIZADOS EN ZONAS DE ALTO RIESGO NO MITIGABLE ID:2006-19-8562, LOCALIDAD:19 CIUDAD BOLÍVAR, UPZ:68 EL TESORO, SECTOR:QUEBRADA EL INFIERNO</t>
  </si>
  <si>
    <t>ALIRIO  HOYOS</t>
  </si>
  <si>
    <t>AYUDA TEMPORAL A LAS FAMILIAS DE VARIAS LOCALIDADES, PARA RELOCALIZACIÓN DE HOGARES LOCALIZADOS EN ZONAS DE ALTO RIESGO NO MITIGABLE ID:2015-Q03-01359, LOCALIDAD:19 CIUDAD BOLÍVAR, UPZ:66 SAN FRANCISCO, SECTOR:LIMAS</t>
  </si>
  <si>
    <t>LEONOR XIMENA DURA ISMARE</t>
  </si>
  <si>
    <t>AYUDA TEMPORAL A LAS FAMILIAS DE VARIAS LOCALIDADES, PARA LA RELOCALIZACIÓN DE HOGARES LOCALIZADOS EN ZONAS DE ALTO RIESGO NO MITIGABLE ID:2014-W166-076, LOCALIDAD:19 CIUDAD BOLÍVAR, UPZ:68 EL TESORO, SECTOR:WOUNAAN</t>
  </si>
  <si>
    <t>ANA ELVIA RODRIGUEZ MENDEZ</t>
  </si>
  <si>
    <t>AYUDA TEMPORAL A LAS FAMILIAS DE VARIAS LOCALIDADES, PARA RELOCALIZACIÓN DE HOGARES LOCALIZADOS EN ZONAS DE ALTO RIESGO NO MITIGABLE ID:2014-OTR-00901, LOCALIDAD:03 SANTA FE, UPZ:96 LOURDES, SECTOR:CASA 3</t>
  </si>
  <si>
    <t>BERNALICIA  ISMARE OPUA</t>
  </si>
  <si>
    <t>AYUDA TEMPORAL A LAS FAMILIAS DE VARIAS LOCALIDADES, PARA LA RELOCALIZACIÓN DE HOGARES LOCALIZADOS EN ZONAS DE ALTO RIESGO NO MITIGABLE ID:2014-W166-037, LOCALIDAD:19 CIUDAD BOLÍVAR, UPZ:67 LUCERO, SECTOR:WOUNAAN</t>
  </si>
  <si>
    <t>YANID ASTRID DIAZ MONTAÑEZ</t>
  </si>
  <si>
    <t>AYUDA TEMPORAL A LAS FAMILIAS DE VARIAS LOCALIDADES, PARA RELOCALIZACIÓN DE HOGARES LOCALIZADOS EN ZONAS DE ALTO RIESGO NO MITIGABLE ID:2011-4-12709,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</si>
  <si>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</si>
  <si>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</si>
  <si>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WILMER  QUIRO MEMBACHE</t>
  </si>
  <si>
    <t>AYUDA TEMPORAL A LAS FAMILIAS DE VARIAS LOCALIDADES, PARA LA RELOCALIZACIÓN DE HOGARES LOCALIZADOS EN ZONAS DE ALTO RIESGO NO MITIGABLE ID:2014-W166-096,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</si>
  <si>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</si>
  <si>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</si>
  <si>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ISABEL  MEMBACHE PIZARIO</t>
  </si>
  <si>
    <t>AYUDA TEMPORAL A LAS FAMILIAS DE VARIAS LOCALIDADES, PARA LA RELOCALIZACIÓN DE HOGARES LOCALIZADOS EN ZONAS DE ALTO RIESGO NO MITIGABLE ID:2015-W166-420, LOCALIDAD:19 CIUDAD BOLÍVAR, UPZ:67 LUCERO, SECTOR:WOUNAAN</t>
  </si>
  <si>
    <t>GLADYS  CHIRIMIA CHICHILIANO</t>
  </si>
  <si>
    <t>AYUDA TEMPORAL A LAS FAMILIAS DE VARIAS LOCALIDADES, PARA LA RELOCALIZACIÓN DE HOGARES LOCALIZADOS EN ZONAS DE ALTO RIESGO NO MITIGABLE ID:2014-W166-084, LOCALIDAD:19 CIUDAD BOLÍVAR, UPZ:68 EL TESORO, SECTOR:WOUNAAN</t>
  </si>
  <si>
    <t>CINDY MARYORY RAMIREZ DURAN</t>
  </si>
  <si>
    <t>LINA YESSENIA CAMPOS PASTRAN</t>
  </si>
  <si>
    <t>MARIA CRISTINA FLORIAN RODRIGUEZ</t>
  </si>
  <si>
    <t>"Pròrroga y Adiciòn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</si>
  <si>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DIANA CAROLINA RATIVA SANTAFE</t>
  </si>
  <si>
    <t>MARIA DEL PILAR FERNANDEZ GARCIA</t>
  </si>
  <si>
    <t>PRÒRROGA Y ADICIÒN AL CONTRATO NO 542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</si>
  <si>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OMAR MANUEL AGAMEZ RIVAS</t>
  </si>
  <si>
    <t>MARIA PATRICIA FLOREZ HERNANDEZ</t>
  </si>
  <si>
    <t>FREDY ALEXANDER NAVARRO SARMIENTO</t>
  </si>
  <si>
    <t>GRACIELA  LEGUIZAMON CALDERON</t>
  </si>
  <si>
    <t>VUR DE LA ACTUAL VIGENCIA. DTO 255 DE 2013. LOCALIDAD:CHAPINERO; BARRIO:SAN LUIS ALTOS DEL CABO; ID:2009-2-11209(DE ACUERDO CON EL ARTICULO SEGUNDO DE LA PARTE RESOLUTIVA DE LA RESOLUCION 1540 DEL 14 DE MARZO DE 2018, SE ORDENA EL GIRO DEL VUR ASIGNADO A LOS SEÑORES GRACIELA LEGUIZAMON CALDERON C.C. N°41.466.825 Y JUAN DE JESUS LEGUIZAMON CALDERON C.C N°79.153.781 REPRESENTADO LEGALMENTE POR LA SEÑORA LUZ YANITZ LEGUIZAMON C C N°52.259.803)</t>
  </si>
  <si>
    <t>NIKOL KAROLAY RUIZ SANCHEZ</t>
  </si>
  <si>
    <t>SARA  VASQUEZ CARDONA</t>
  </si>
  <si>
    <t>DEYFA PATRICIA CUERO CHIRIPUA</t>
  </si>
  <si>
    <t>AYUDA TEMPORAL A LAS FAMILIAS DE VARIAS LOCALIDADES, PARA LA RELOCALIZACIÓN DE HOGARES LOCALIZADOS EN ZONAS DE ALTO RIESGO NO MITIGABLE ID:2015-W166-433, LOCALIDAD:19 CIUDAD BOLÍVAR, UPZ:67 LUCERO, SECTOR:WOUNAAN</t>
  </si>
  <si>
    <t>NATALIA ANDREA MELENDEZ MONTENEGRO</t>
  </si>
  <si>
    <t>LILIANA  MACHADO BOTERO</t>
  </si>
  <si>
    <t>"Pròrroga y Adiciòn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</si>
  <si>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SEBASTIAN  HERRERA RAMOS</t>
  </si>
  <si>
    <t>"Pròrroga y Adiciòn al Contrato No 546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</si>
  <si>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MARISOL  DELGADO FANDIÑO</t>
  </si>
  <si>
    <t>CINDY LORENA MONROY OSSA</t>
  </si>
  <si>
    <t>PRÒRROGA Y ADICIÒN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</si>
  <si>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OSCAR  ROBAYO ULLOA</t>
  </si>
  <si>
    <t>"Pròrroga y Adiciòn al Contrato No 544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</si>
  <si>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LUZ CECILIA MARTINEZ MOSQUERA</t>
  </si>
  <si>
    <t>PRÒRROGA Y ADICIÒN AL CONTRATO NO 552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</si>
  <si>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MARIA CAROLINA ALVAREZ TECANO</t>
  </si>
  <si>
    <t>MARISOL  AMAYA OVIEDO</t>
  </si>
  <si>
    <t>PRÒRROGA Y ADICIÒN AL CONTRATO NO 554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</si>
  <si>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PAGO DE NÓMINA FUNCIONARIOS DE PLANTA TEMPORAL DE LA DIRECCIÓN DE REASENTAMIENTOS DE LA CAJA DE LA VIVIENDA POPULAR MES DE MARZO 2018"</t>
  </si>
  <si>
    <t>WILMERS DAVID RICO SILVA</t>
  </si>
  <si>
    <t>CARLOS ARTURO RICO GUTIERREZ</t>
  </si>
  <si>
    <t>GINA ESTEPHANIA LESCANO NIÑO</t>
  </si>
  <si>
    <t>"Pròrroga y Adiciòn al Contrato No 561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</si>
  <si>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PABLO ALFONSO LEON ORTIZ</t>
  </si>
  <si>
    <t>RENZO MANUEL BUITRAGO NAVAS</t>
  </si>
  <si>
    <t>JOSE FLAVIO MEJIA QUIRO</t>
  </si>
  <si>
    <t>AYUDA TEMPORAL A LAS FAMILIAS DE VARIAS LOCALIDADES, PARA LA RELOCALIZACIÓN DE HOGARES LOCALIZADOS EN ZONAS DE ALTO RIESGO NO MITIGABLE ID:2015-W166-220, LOCALIDAD:04 SAN CRISTÓBAL, UPZ:33 SOSIEGO, SECTOR:EPERARA</t>
  </si>
  <si>
    <t>AYUDA TEMPORAL A LAS FAMILIAS DE VARIAS LOCALIDADES, PARA LA RELOCALIZACIÓN DE HOGARES LOCALIZADOS EN ZONAS DE ALTO RIESGO NO MITIGABLE ID:2014-W166-050, LOCALIDAD:19 CIUDAD BOLÍVAR, UPZ:68 EL TESORO, SECTOR:WOUNAAN</t>
  </si>
  <si>
    <t>MARIA LIGIA PIRAZA ISMARE</t>
  </si>
  <si>
    <t>AYUDA TEMPORAL A LAS FAMILIAS DE VARIAS LOCALIDADES, PARA LA RELOCALIZACIÓN DE HOGARES LOCALIZADOS EN ZONAS DE ALTO RIESGO NO MITIGABLE ID:2014-W166-078, LOCALIDAD:19 CIUDAD BOLÍVAR, UPZ:68 EL TESORO, SECTOR:WOUNAAN</t>
  </si>
  <si>
    <t>YESSICA  CARDENAS CUERO</t>
  </si>
  <si>
    <t>AYUDA TEMPORAL A LAS FAMILIAS DE VARIAS LOCALIDADES, PARA LA RELOCALIZACIÓN DE HOGARES LOCALIZADOS EN ZONAS DE ALTO RIESGO NO MITIGABLE ID:2015-W166-428, LOCALIDAD:19 CIUDAD BOLÍVAR, UPZ:68 EL TESORO, SECTOR:WOUNAAN</t>
  </si>
  <si>
    <t>LUCERITA  ISMARE CONQUISTA</t>
  </si>
  <si>
    <t>AYUDA TEMPORAL A LAS FAMILIAS DE VARIAS LOCALIDADES, PARA LA RELOCALIZACIÓN DE HOGARES LOCALIZADOS EN ZONAS DE ALTO RIESGO NO MITIGABLE ID:2015-W166-413, LOCALIDAD:19 CIUDAD BOLÍVAR, UPZ:67 LUCERO, SECTOR:WOUNAAN</t>
  </si>
  <si>
    <t>JOAQUIN  MORENO ORTIZ</t>
  </si>
  <si>
    <t>AYUDA TEMPORAL A LAS FAMILIAS DE VARIAS LOCALIDADES, PARA LA RELOCALIZACIÓN DE HOGARES LOCALIZADOS EN ZONAS DE ALTO RIESGO NO MITIGABLE ID:2011-19-13542, LOCALIDAD:19 CIUDAD BOLÍVAR, UPZ:68 EL TESORO</t>
  </si>
  <si>
    <t>ALBEIRO  VALENCIA CUERO</t>
  </si>
  <si>
    <t>AYUDA TEMPORAL A LAS FAMILIAS DE VARIAS LOCALIDADES, PARA LA RELOCALIZACIÓN DE HOGARES LOCALIZADOS EN ZONAS DE ALTO RIESGO NO MITIGABLE ID:2015-W166-516, LOCALIDAD:19 CIUDAD BOLÍVAR, UPZ:67 LUCERO, SECTOR:WOUNAANE</t>
  </si>
  <si>
    <t>ANIBAL  BURGARA OPUA</t>
  </si>
  <si>
    <t>AYUDA TEMPORAL A LAS FAMILIAS DE VARIAS LOCALIDADES, PARA LA RELOCALIZACIÓN DE HOGARES LOCALIZADOS EN ZONAS DE ALTO RIESGO NO MITIGABLE ID:2014-W166-051, LOCALIDAD:19 CIUDAD BOLÍVAR, UPZ:68 EL TESORO, SECTOR:WOUNAAN</t>
  </si>
  <si>
    <t>EZEQUIEL  MERCAZA PIRAZA</t>
  </si>
  <si>
    <t>AYUDA TEMPORAL A LAS FAMILIAS DE VARIAS LOCALIDADES, PARA LA RELOCALIZACIÓN DE HOGARES LOCALIZADOS EN ZONAS DE ALTO RIESGO NO MITIGABLE ID:2014-W166-018, LOCALIDAD:19 CIUDAD BOLÍVAR, UPZ:68 EL TESORO, SECTOR:WOUNAAN</t>
  </si>
  <si>
    <t>AYUDA TEMPORAL A LAS FAMILIAS DE VARIAS LOCALIDADES, PARA LA RELOCALIZACIÓN DE HOGARES LOCALIZADOS EN ZONAS DE ALTO RIESGO NO MITIGABLE ID:2015-W166-504, LOCALIDAD:03 SANTA FE, UPZ:96 LOURDES, SECTOR:UITOTO</t>
  </si>
  <si>
    <t>ALEXANDER  REINA ALMARIO</t>
  </si>
  <si>
    <t>AYUDA TEMPORAL A LAS FAMILIAS DE VARIAS LOCALIDADES, PARA LA RELOCALIZACIÓN DE HOGARES LOCALIZADOS EN ZONAS DE ALTO RIESGO NO MITIGABLE ID:2014-Q07-00925, LOCALIDAD:19 CIUDAD BOLÍVAR, UPZ:67 LUCERO, SECTOR:QUEBRADA TROMPETA</t>
  </si>
  <si>
    <t>BELENICE  SOBRECAMA CARPIO</t>
  </si>
  <si>
    <t>AYUDA TEMPORAL A LAS FAMILIAS DE VARIAS LOCALIDADES, PARA LA RELOCALIZACIÓN DE HOGARES LOCALIZADOS EN ZONAS DE ALTO RIESGO NO MITIGABLE ID:2015-W166-521, LOCALIDAD:19 CIUDAD BOLÍVAR, UPZ:67 LUCERO, SECTOR:WOUNAAN</t>
  </si>
  <si>
    <t>HENRY  ORTIZ ISMARE</t>
  </si>
  <si>
    <t>AYUDA TEMPORAL A LAS FAMILIAS DE VARIAS LOCALIDADES, PARA LA RELOCALIZACIÓN DE HOGARES LOCALIZADOS EN ZONAS DE ALTO RIESGO NO MITIGABLE ID:2014-W166-010, LOCALIDAD:19 CIUDAD BOLÍVAR, UPZ:68 EL TESORO, SECTOR:WOUNAAN</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</si>
  <si>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</si>
  <si>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</si>
  <si>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AYUDA TEMPORAL A LAS FAMILIAS DE VARIAS LOCALIDADES, PARA LA RELOCALIZACIÓN DE HOGARES LOCALIZADOS EN ZONAS DE ALTO RIESGO NO MITIGABLE ID:2014-W166-003, LOCALIDAD:19 CIUDAD BOLÍVAR, UPZ:68 EL TESORO, SECTOR:WOUNAAN</t>
  </si>
  <si>
    <t>ROSENDO  OPUA GUACORIZO</t>
  </si>
  <si>
    <t>AYUDA TEMPORAL A LAS FAMILIAS DE VARIAS LOCALIDADES, PARA LA RELOCALIZACIÓN DE HOGARES LOCALIZADOS EN ZONAS DE ALTO RIESGO NO MITIGABLE ID:2014-W166-089, LOCALIDAD:19 CIUDAD BOLÍVAR, UPZ:68 EL TESORO, SECTOR:WOUNAAN</t>
  </si>
  <si>
    <t>MANUEL CAMILO MARTINEZ OSORIO</t>
  </si>
  <si>
    <t>HERNANDO  GOMEZ AMAYA</t>
  </si>
  <si>
    <t>LOURDES CELINA NAVAS</t>
  </si>
  <si>
    <t>GERARDO  CHIRIPUA DURA</t>
  </si>
  <si>
    <t>AYUDA TEMPORAL A LAS FAMILIAS DE VARIAS LOCALIDADES, PARA LA RELOCALIZACIÓN DE HOGARES LOCALIZADOS EN ZONAS DE ALTO RIESGO NO MITIGABLE ID:2015-W166-520, LOCALIDAD:19 CIUDAD BOLÍVAR, UPZ:67 LUCERO, SECTOR:WOUNAAN</t>
  </si>
  <si>
    <t>MARIA LUCIA RODRIGEZ CACERES</t>
  </si>
  <si>
    <t>AYUDA TEMPORAL A LAS FAMILIAS DE VARIAS LOCALIDADES, PARA LA RELOCALIZACIÓN DE HOGARES LOCALIZADOS EN ZONAS DE ALTO RIESGO NO MITIGABLE ID:2016-08-14876, LOCALIDAD:08 KENNEDY, UPZ:82 PATIO BONITO, SECTOR:PALMITAS</t>
  </si>
  <si>
    <t>NIDYA SOFIA CACERES PEÑALOZA</t>
  </si>
  <si>
    <t>AYUDA TEMPORAL A LAS FAMILIAS DE VARIAS LOCALIDADES, PARA LA RELOCALIZACIÓN DE HOGARES LOCALIZADOS EN ZONAS DE ALTO RIESGO NO MITIGABLE ID:2016-08-14878, LOCALIDAD:08 KENNEDY, UPZ:82 PATIO BONITO, SECTOR:PALMITAS</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</si>
  <si>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</si>
  <si>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</si>
  <si>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</si>
  <si>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</si>
  <si>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OFELIA  OBISPO MEMBACHE</t>
  </si>
  <si>
    <t>AYUDA TEMPORAL A LAS FAMILIAS DE VARIAS LOCALIDADES, PARA LA RELOCALIZACIÓN DE HOGARES LOCALIZADOS EN ZONAS DE ALTO RIESGO NO MITIGABLE ID:2015-W166-514, LOCALIDAD:19 CIUDAD BOLÍVAR, UPZ:67 LUCERO, SECTOR:WOUNAAN</t>
  </si>
  <si>
    <t>PIOQUINTO  DURA OBISPO</t>
  </si>
  <si>
    <t>AYUDA TEMPORAL A LAS FAMILIAS DE VARIAS LOCALIDADES, PARA LA RELOCALIZACIÓN DE HOGARES LOCALIZADOS EN ZONAS DE ALTO RIESGO NO MITIGABLE ID:2014-W166-028, LOCALIDAD:19 CIUDAD BOLÍVAR, UPZ:67 LUCERO, SECTOR:WOUNAAN</t>
  </si>
  <si>
    <t>DIRIO  CHAUCARAMA ISMARE</t>
  </si>
  <si>
    <t>AYUDA TEMPORAL A LAS FAMILIAS DE VARIAS LOCALIDADES, PARA LA RELOCALIZACIÓN DE HOGARES LOCALIZADOS EN ZONAS DE ALTO RIESGO NO MITIGABLE ID:2014-W166-053, LOCALIDAD:19 CIUDAD BOLÍVAR, UPZ:68 EL TESORO, SECTOR:WOUNAAN</t>
  </si>
  <si>
    <t>CLAMEDE  MEMBACHE GARCIA</t>
  </si>
  <si>
    <t>AYUDA TEMPORAL A LAS FAMILIAS DE VARIAS LOCALIDADES, PARA LA RELOCALIZACIÓN DE HOGARES LOCALIZADOS EN ZONAS DE ALTO RIESGO NO MITIGABLE ID:2014-W166-045, LOCALIDAD:19 CIUDAD BOLÍVAR, UPZ:67 LUCERO, SECTOR:WOUNAAN</t>
  </si>
  <si>
    <t>JACOB  QUIRO CARDENAS</t>
  </si>
  <si>
    <t>AYUDA TEMPORAL A LAS FAMILIAS DE VARIAS LOCALIDADES, PARA LA RELOCALIZACIÓN DE HOGARES LOCALIZADOS EN ZONAS DE ALTO RIESGO NO MITIGABLE ID:2014-W166-064, LOCALIDAD:19 CIUDAD BOLÍVAR, UPZ:68 EL TESORO, SECTOR:WOUNAAN</t>
  </si>
  <si>
    <t>JOSE ALFREDO CHIRIMIA HUESO</t>
  </si>
  <si>
    <t>AYUDA TEMPORAL A LAS FAMILIAS DE VARIAS LOCALIDADES, PARA LA RELOCALIZACIÓN DE HOGARES LOCALIZADOS EN ZONAS DE ALTO RIESGO NO MITIGABLE ID:2015-W166-400, LOCALIDAD:03 SANTA FE, UPZ:95 LAS CRUCES, SECTOR:EPERARA</t>
  </si>
  <si>
    <t>CELMA  DURA ISMARE</t>
  </si>
  <si>
    <t>AYUDA TEMPORAL A LAS FAMILIAS DE VARIAS LOCALIDADES, PARA LA RELOCALIZACIÓN DE HOGARES LOCALIZADOS EN ZONAS DE ALTO RIESGO NO MITIGABLE ID:2015-W166-439, LOCALIDAD:19 CIUDAD BOLÍVAR, UPZ:68 EL TESORO, SECTOR:WOUNAAN</t>
  </si>
  <si>
    <t>JESUS MARIO MERCAZA CHAMAPURO</t>
  </si>
  <si>
    <t>AYUDA TEMPORAL A LAS FAMILIAS DE VARIAS LOCALIDADES, PARA LA RELOCALIZACIÓN DE HOGARES LOCALIZADOS EN ZONAS DE ALTO RIESGO NO MITIGABLE ID:2015-W166-422, LOCALIDAD:19 CIUDAD BOLÍVAR, UPZ:67 LUCERO, SECTOR:WOUNAAN</t>
  </si>
  <si>
    <t>HERNANDO  PIRAZA ISMARE</t>
  </si>
  <si>
    <t>AYUDA TEMPORAL A LAS FAMILIAS DE VARIAS LOCALIDADES, PARA LA RELOCALIZACIÓN DE HOGARES LOCALIZADOS EN ZONAS DE ALTO RIESGO NO MITIGABLE ID:2014-W166-029, LOCALIDAD:19 CIUDAD BOLÍVAR, UPZ:67 LUCERO, SECTOR:WOUNAAN</t>
  </si>
  <si>
    <t>JAIDAN  QUIRO PIRAZA</t>
  </si>
  <si>
    <t>AYUDA TEMPORAL A LAS FAMILIAS DE VARIAS LOCALIDADES, PARA LA RELOCALIZACIÓN DE HOGARES LOCALIZADOS EN ZONAS DE ALTO RIESGO NO MITIGABLE ID: 2015-W166-528, LOCALIDAD: 19 CIUDAD BOLIVAR, UPZ: 67 LUCERO, SECTOR: WOUNAAN</t>
  </si>
  <si>
    <t>LUZ DARY TRIANA AGUIAR</t>
  </si>
  <si>
    <t>REAS-358</t>
  </si>
  <si>
    <t>REAS-359</t>
  </si>
  <si>
    <t>REAS-360</t>
  </si>
  <si>
    <t>REAS-361</t>
  </si>
  <si>
    <t>REAS-362</t>
  </si>
  <si>
    <t>REAS-363</t>
  </si>
  <si>
    <t>REAS-364</t>
  </si>
  <si>
    <t>TOTAL</t>
  </si>
  <si>
    <t>REAS-365</t>
  </si>
  <si>
    <t>REAS-366</t>
  </si>
  <si>
    <t>REAS-367</t>
  </si>
  <si>
    <t>REAS-368</t>
  </si>
  <si>
    <t>REAS-369</t>
  </si>
  <si>
    <t>REAS-370</t>
  </si>
  <si>
    <t>REAS-371</t>
  </si>
  <si>
    <t>REAS-372</t>
  </si>
  <si>
    <t>REAS-373</t>
  </si>
  <si>
    <t>REAS-374</t>
  </si>
  <si>
    <t>REAS-375</t>
  </si>
  <si>
    <t>REAS-376</t>
  </si>
  <si>
    <t>REAS-377</t>
  </si>
  <si>
    <t>REAS-378</t>
  </si>
  <si>
    <t>REAS-379</t>
  </si>
  <si>
    <t>REAS-380</t>
  </si>
  <si>
    <t>REAS-381</t>
  </si>
  <si>
    <t>REAS-384</t>
  </si>
  <si>
    <t>REAS-385</t>
  </si>
  <si>
    <t>REAS-387</t>
  </si>
  <si>
    <t>REAS-388</t>
  </si>
  <si>
    <t>REAS-389</t>
  </si>
  <si>
    <t>Asignación del instrumento financiero a las familias ocupantes del predio que hayan superado la fase de verificacion dentro  del marco del Decreto 457 de 2017. LOCALIDAD: KENNEDY; BARRIO: VEREDITAS; ID: 2018-8-384361</t>
  </si>
  <si>
    <t>Asignacion del instrumento financiero a las familias ocupantes del predio que hayan superado la fase de verificacion dentro  del marco del Decreto 457 de 2017. LOCALIDAD: KENNEDY; BARRIO: VEREDITAS; ID: 2018-8-384360</t>
  </si>
  <si>
    <t>Asignacion del instrumento financiero a las familias ocupantes del predio que hayan superado la fase de verificacion dentro  del marco del Decreto 457 de 2017. LOCALIDAD: KENNEDY; BARRIO: VEREDITAS; ID: 2018-08-384315</t>
  </si>
  <si>
    <t>Asignacion del instrumento financiero a las familias ocupantes del predio que hayan superado la fase de verificacion dentro  del marco del Decreto 457 de 2017. LOCALIDAD: KENNEDY; BARRIO: VEREDITAS; ID: 2018-08-384319</t>
  </si>
  <si>
    <t>VUR de conformidad con el avalúo comercial (Asignación Primera Vez).Dto 255 de 2013. LOCALIDAD:RAFAEL URIBE URIBE; BARRIO:GRANJAS DE SAN PABLO; ID:2006-18-8886</t>
  </si>
  <si>
    <t>VUR de la actual vigencia (Asignacion primera vez).Dto 255 de 2013. LOCALIDAD:CIUDAD BOLIVAR; BARRIO:PARAISO QUIBA; ID:2014-Q21-00711</t>
  </si>
  <si>
    <t>Excedente de VUR por avaluo comercial.Dto 255 de 2013. LOCALIDAD:SAN CRISTOBAL; BARRIO:QUINDIO; ID:2015-Q20-01326</t>
  </si>
  <si>
    <t>adquisición de mejoras por Dto. 511 de 2010. LOCALIDAD:CIUDAD BOLIVAR; BARRIO:PARAISO QUIBA; ID:2015-Q04-03691.</t>
  </si>
  <si>
    <t>VUR de la actual vigencia.Dto 255 de 2013. LOCALIDAD:SAN CRISTOBAL; BARRIO:LOS LIBERTADORES; ID:2017-04-14979.</t>
  </si>
  <si>
    <t>VUR de la actual vigencia.Dto 255 de 2013. LOCALIDAD:CIUDAD BOLIVAR; BARRIO:EL MOCHUELO II NORTE; ID:2015-Q09-03262</t>
  </si>
  <si>
    <t>VUR de la actual vigencia.Dto 255 de 2013. LOCALIDAD:USME; BARRIO:ARRAYANES V; ID:2016-Q05-00003</t>
  </si>
  <si>
    <t>Excedente de VUR por avaluo comercial.Dto 255 de 2013. LOCALIDAD:SAN CRISTOBAL; BARRIO:LOS LIBERTADORES; ID: 2013-Q18-00106</t>
  </si>
  <si>
    <t>Adquisición de mejoras por Dto. 511 de 2010. LOCALIDAD:CIUDAD BOLIVAR; BARRIO:ESPINO III; ID: 2012-ALES-198</t>
  </si>
  <si>
    <t>Adquisición predial por Dto. 511 de 2010. LOCALIDAD:SAN CRISTOBAL; BARRIO:VILLA DEL CERRO; ID: 2015-Q20-01356</t>
  </si>
  <si>
    <t>Adquisición de mejoras por Dto. 511 de 2010. LOCALIDAD:SANTA FE; BARRIO:SAN FRANCISCO RURAL;ID: 2015-Q24-01531</t>
  </si>
  <si>
    <t>VUR de la actual vigencia.Dto 255 de 2013. LOCALIDAD:USAQUEN; BARRIO:EL CODITO; ID: 2007-1-10589</t>
  </si>
  <si>
    <t>adquisición de mejoras por Dto. 511 de 2010. LOCALIDAD:CIUDAD BOLIVAR ; BARRIO:LOS TRES REYES I ETAPA;ID:2003-19-4556</t>
  </si>
  <si>
    <t>VUR conforme a avalúo comercial.Dto 255 de 2013. LOCALIDAD:USAQUEN; BARRIO:SANTA CECILA BAJA; ID: 2005-1-7523</t>
  </si>
  <si>
    <t>VUR de la actual vigencia.Dto 255 de 2013. LOCALIDAD:CIUDAD BOLIVAR; BARRIO:BELLA FLOR SUR; ID:2015-Q03-03337</t>
  </si>
  <si>
    <t>adquisicón predial por Dto. 511 de 2010. LOCALIDAD:SAN CRISTOBAL; BARRIO:LA BELLEZA; ID:2013-Q10-00424</t>
  </si>
  <si>
    <t>Vur conforme al avalúo comercial.Dto 255 de 2013 . LOCALIDAD:USAQUEN; BARRIO:TIBABITA RURAL; ID: 2006-1-7963</t>
  </si>
  <si>
    <t>Vur conforme al avalúo comercial.Dto 255 de 2013 . LOCALIDAD:CIUDAD BOLIVAR: BARRIO:RINCON DEL PORVENIR; ID: 2005-19-7498</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</si>
  <si>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 ¿ 0013, instaurada por el señor JESÚS MARÍA GONZÁLEZ RODRÍGUEZ.</t>
  </si>
  <si>
    <t>Adquisicion predial por Dto. 511 de 2010. LOCALIDAD:USME; BARRIO:ARRAYANES V; ID: 2015-Q01-04328.</t>
  </si>
  <si>
    <t>adquisición predial por Dto. 511 de 2010. LOCALIDAD:CIUDAD BOLIVAR; BARRIO:PARAISO QUIBA; ID:2013-Q04-00540.</t>
  </si>
  <si>
    <t>adquisición predial por Dto. 511 de 2010. LOCALIDAD:SAN CRISTOBAL; BARRIO:MONTEBELLO; ID:2010-4-11874</t>
  </si>
  <si>
    <t>VUR de la actual vigencia Dto. 255 de 2013. LOCALIDAD: SUBA; BARRIO:SAN PEDRO DE TIBABUYES; ID:2018-11-15274</t>
  </si>
  <si>
    <t>Asignacion de recursos equivalentes a 70 salarios minimos mensuales legales vigentes, conforme a lo estipulado en el decreto 227 de 2015. LOCALIDAD: KENEDY; BARRIO: LAS PALMITAS; ID: 2017-08-14939</t>
  </si>
  <si>
    <t>Asignacion de recursos equivalentes a 70 salarios minimos mensuales legales vigentes, conforme a lo estipulado en el decreto 227 de 2015. LOCALIDAD: KENEDY; BARRIO: LAS PALMITAS; ID: 2016-08-14844</t>
  </si>
  <si>
    <t>BEYER BENJAMIN GALINDO CASTELBLANCO</t>
  </si>
  <si>
    <t>ANDRES  YATE</t>
  </si>
  <si>
    <t>JONATHAN ALEJANDRO BRAVO CHAVARRIO</t>
  </si>
  <si>
    <t>AYUDA TEMPORAL A LAS FAMILIAS DE VARIAS LOCALIDADES, PARA LA RELOCALIZACIÓN DE HOGARES LOCALIZADOS EN ZONAS DE ALTO RIESGO NO MITIGABLE ID:2015-D227-00030, LOCALIDAD:04 SAN CRISTÓBAL, UPZ:51 LOS LIBERTADORES, SECTOR:SANTA TERESITA</t>
  </si>
  <si>
    <t>EMILIANO  CHIRIPUA</t>
  </si>
  <si>
    <t>AYUDA TEMPORAL A LAS FAMILIAS DE VARIAS LOCALIDADES, PARA LA RELOCALIZACIÓN DE HOGARES LOCALIZADOS EN ZONAS DE ALTO RIESGO NO MITIGABLE ID:2014-W166-001, LOCALIDAD:19 CIUDAD BOLÍVAR, UPZ:68 EL TESORO, SECTOR:WOUNAAN</t>
  </si>
  <si>
    <t>MARTHA CECILIA RIAÑO ROCHA</t>
  </si>
  <si>
    <t>AYUDA TEMPORAL A LAS FAMILIAS DE VARIAS LOCALIDADES, PARA LA RELOCALIZACIÓN DE HOGARES LOCALIZADOS EN ZONAS DE ALTO RIESGO NO MITIGABLE ID:2012-3-14353, LOCALIDAD:03 SANTA FE, UPZ:96 LOURDES, SECTOR:</t>
  </si>
  <si>
    <t>FLORICELDA  CHIRIPUA CHAMAPURO</t>
  </si>
  <si>
    <t>AYUDA TEMPORAL A LAS FAMILIAS DE VARIAS LOCALIDADES, PARA LA RELOCALIZACIÓN DE HOGARES LOCALIZADOS EN ZONAS DE ALTO RIESGO NO MITIGABLE ID:2014-W166-060, LOCALIDAD:19 CIUDAD BOLÍVAR, UPZ:68 EL TESORO, SECTOR:WOUNAAN</t>
  </si>
  <si>
    <t>ANA LUCIA CHIRIPUA DONISABE</t>
  </si>
  <si>
    <t>AYUDA TEMPORAL A LAS FAMILIAS DE VARIAS LOCALIDADES, PARA LA RELOCALIZACIÓN DE HOGARES LOCALIZADOS EN ZONAS DE ALTO RIESGO NO MITIGABLE ID:2015-W166-518, LOCALIDAD:19 CIUDAD BOLÍVAR, UPZ:67 LUCERO, SECTOR:WOUNAAN</t>
  </si>
  <si>
    <t>ROBERT  ISMARE PUCHICAMA</t>
  </si>
  <si>
    <t>AYUDA TEMPORAL A LAS FAMILIAS DE VARIAS LOCALIDADES, PARA LA RELOCALIZACIÓN DE HOGARES LOCALIZADOS EN ZONAS DE ALTO RIESGO NO MITIGABLE ID:2014-W166-087, LOCALIDAD:19 CIUDAD BOLÍVAR, UPZ:68 EL TESORO, SECTOR:WOUNAAN</t>
  </si>
  <si>
    <t>PEDRO  GOMEZ ACHURY</t>
  </si>
  <si>
    <t>AYUDA TEMPORAL A LAS FAMILIAS DE VARIAS LOCALIDADES, PARA LA RELOCALIZACIÓN DE HOGARES LOCALIZADOS EN ZONAS DE ALTO RIESGO NO MITIGABLE ID:2015-Q20-01413, LOCALIDAD:04 SAN CRISTÓBAL, UPZ:50 LA GLORIA, SECTOR:LA CHIGUAZA</t>
  </si>
  <si>
    <t>MODESTO  GARCIA CHIRIMIA</t>
  </si>
  <si>
    <t>AYUDA TEMPORAL A LAS FAMILIAS DE VARIAS LOCALIDADES, PARA LA RELOCALIZACIÓN DE HOGARES LOCALIZADOS EN ZONAS DE ALTO RIESGO NO MITIGABLE ID:2014-W166-081, LOCALIDAD:19 CIUDAD BOLÍVAR, UPZ:68 EL TESORO, SECTOR:WOUNAAN</t>
  </si>
  <si>
    <t>JANIOS ALPIDIO MARQUEZ SUEROKE</t>
  </si>
  <si>
    <t>AYUDA TEMPORAL A LAS FAMILIAS DE VARIAS LOCALIDADES, PARA LA RELOCALIZACIÓN DE HOGARES LOCALIZADOS EN ZONAS DE ALTO RIESGO NO MITIGABLE ID:2015-W166-410, LOCALIDAD:04 SAN CRISTÓBAL, UPZ:32 SAN BLAS, SECTOR:UITOTO</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</si>
  <si>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</si>
  <si>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</si>
  <si>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ID:2014-Q07-00919, LOCALIDAD:19 CIUDAD BOLÍVAR, UPZ:68 EL TESORO, SECTOR:QUEBRADA GALINDO</t>
  </si>
  <si>
    <t>LEOPOLDINA  CHIRIPUA DURA</t>
  </si>
  <si>
    <t>AYUDA TEMPORAL A LAS FAMILIAS DE VARIAS LOCALIDADES, PARA LA RELOCALIZACIÓN DE HOGARES LOCALIZADOS EN ZONAS DE ALTO RIESGO NO MITIGABLE ID:2015-W166-515, LOCALIDAD:19 CIUDAD BOLÍVAR, UPZ:67 LUCERO, SECTOR:WOUNAAN</t>
  </si>
  <si>
    <t>JHON LEWIS CHICHILIANO PEÑA</t>
  </si>
  <si>
    <t>AYUDA TEMPORAL A LAS FAMILIAS DE VARIAS LOCALIDADES, PARA LA RELOCALIZACIÓN DE HOGARES LOCALIZADOS EN ZONAS DE ALTO RIESGO NO MITIGABLE ID:2014-W166-069, LOCALIDAD:19 CIUDAD BOLÍVAR, UPZ:68 EL TESORO, SECTOR:WOUNAAN</t>
  </si>
  <si>
    <t>MARIA LEONISA MERCAZA CHIRIPUA</t>
  </si>
  <si>
    <t>AYUDA TEMPORAL A LAS FAMILIAS DE VARIAS LOCALIDADES, PARA LA RELOCALIZACIÓN DE HOGARES LOCALIZADOS EN ZONAS DE ALTO RIESGO NO MITIGABLE ID:2015-W166-533, LOCALIDAD:19 CIUDAD BOLÍVAR, UPZ:67 LUCERO, SECTOR:WOUNAAN</t>
  </si>
  <si>
    <t>BLANCA LILIANA MELO RAMOS</t>
  </si>
  <si>
    <t>AYUDA TEMPORAL A LAS FAMILIAS DE VARIAS LOCALIDADES, PARA LA RELOCALIZACIÓN DE HOGARES LOCALIZADOS EN ZONAS DE ALTO RIESGO NO MITIGABLE ID:2011-4-12714, LOCALIDAD:04 SAN CRISTÓBAL, UPZ:32 SAN BLAS</t>
  </si>
  <si>
    <t>RUVIELA  JAIMES CARBAJAL</t>
  </si>
  <si>
    <t>AYUDA TEMPORAL A LAS FAMILIAS DE VARIAS LOCALIDADES, PARA LA RELOCALIZACIÓN DE HOGARES LOCALIZADOS EN ZONAS DE ALTO RIESGO NO MITIGABLE ID:2012-ALES-211, LOCALIDAD:19 CIUDAD BOLÍVAR, UPZ:69 ISMAEL PERDOMO, SECTOR:ALTOS DE LA ESTANCIA</t>
  </si>
  <si>
    <t>AYUDA TEMPORAL A LAS FAMILIAS DE VARIAS LOCALIDADES, PARA LA RELOCALIZACIÓN DE HOGARES LOCALIZADOS EN ZONAS DE ALTO RIESGO NO MITIGABLE ID:2015-W166-415, LOCALIDAD:19 CIUDAD BOLÍVAR, UPZ:67 LUCERO, SECTOR:WOUNAAN</t>
  </si>
  <si>
    <t>SILVIO  MOYA OPUA</t>
  </si>
  <si>
    <t>AYUDA TEMPORAL A LAS FAMILIAS DE VARIAS LOCALIDADES, PARA LA RELOCALIZACIÓN DE HOGARES LOCALIZADOS EN ZONAS DE ALTO RIESGO NO MITIGABLE ID:2014-W166-092, LOCALIDAD:19 CIUDAD BOLÍVAR, UPZ:68 EL TESORO, SECTOR:WOUNAAN</t>
  </si>
  <si>
    <t>AYUDA TEMPORAL A LAS FAMILIAS DE VARIAS LOCALIDADES, PARA LA RELOCALIZACIÓN DE HOGARES LOCALIZADOS EN ZONAS DE ALTO RIESGO NO MITIGABLE ID:2015-W166-437, LOCALIDAD:19 CIUDAD BOLÍVAR, UPZ:68 EL TESORO, SECTOR:WOUNAAN</t>
  </si>
  <si>
    <t>RIGOBERTO  BALAGUER CAICEDO</t>
  </si>
  <si>
    <t>AYUDA TEMPORAL A LAS FAMILIAS DE VARIAS LOCALIDADES, PARA LA RELOCALIZACIÓN DE HOGARES LOCALIZADOS EN ZONAS DE ALTO RIESGO NO MITIGABLE ID:2012-19-14581, LOCALIDAD:19 CIUDAD BOLÍVAR, UPZ:68 EL TESORO, SECTOR:QUEBRADA TROMPETA</t>
  </si>
  <si>
    <t>MISAEL  MOCHO NEGRIA</t>
  </si>
  <si>
    <t>AYUDA TEMPORAL A LAS FAMILIAS DE VARIAS LOCALIDADES, PARA LA RELOCALIZACIÓN DE HOGARES LOCALIZADOS EN ZONAS DE ALTO RIESGO NO MITIGABLE ID:2015-W166-529, LOCALIDAD:19 CIUDAD BOLÍVAR, UPZ:67 LUCERO, SECTOR:WOUNAAN</t>
  </si>
  <si>
    <t>DAWILIO  DURA ISMARE</t>
  </si>
  <si>
    <t>AYUDA TEMPORAL A LAS FAMILIAS DE VARIAS LOCALIDADES, PARA LA RELOCALIZACIÓN DE HOGARES LOCALIZADOS EN ZONAS DE ALTO RIESGO NO MITIGABLE ID:2015-W166-432, LOCALIDAD:19 CIUDAD BOLÍVAR, UPZ:67 LUCERO, SECTOR:WOUNAAN</t>
  </si>
  <si>
    <t>LUZ MARLEN URREGO RODRIGUEZ</t>
  </si>
  <si>
    <t>AYUDA TEMPORAL A LAS FAMILIAS DE VARIAS LOCALIDADES, PARA LA RELOCALIZACIÓN DE HOGARES LOCALIZADOS EN ZONAS DE ALTO RIESGO NO MITIGABLE ID:2015-5-14740, LOCALIDAD:05 USME, UPZ:56 DANUBIO,</t>
  </si>
  <si>
    <t>VIRGILIO  PUAMA MEMBACHE</t>
  </si>
  <si>
    <t>AYUDA TEMPORAL A LAS FAMILIAS DE VARIAS LOCALIDADES, PARA LA RELOCALIZACIÓN DE HOGARES LOCALIZADOS EN ZONAS DE ALTO RIESGO NO MITIGABLE ID:2015-W166-517, LOCALIDAD:19 CIUDAD BOLÍVAR, UPZ:67 LUCERO, SECTOR:WOUNAAN</t>
  </si>
  <si>
    <t>MIRNA ELISA VALENCIA PERTIAGA</t>
  </si>
  <si>
    <t>AYUDA TEMPORAL A LAS FAMILIAS DE VARIAS LOCALIDADES, PARA LA RELOCALIZACIÓN DE HOGARES LOCALIZADOS EN ZONAS DE ALTO RIESGO NO MITIGABLE ID:2015-W166-509, LOCALIDAD:04 SAN CRISTÓBAL, UPZ:34 20 DE JULIO, SECTOR:EPERARA</t>
  </si>
  <si>
    <t>RENE  PIZARE MALAGA</t>
  </si>
  <si>
    <t>AYUDA TEMPORAL A LAS FAMILIAS DE VARIAS LOCALIDADES, PARA LA RELOCALIZACIÓN DE HOGARES LOCALIZADOS EN ZONAS DE ALTO RIESGO NO MITIGABLE ID:2015-W166-201, LOCALIDAD:04 SAN CRISTÓBAL, UPZ:33 SOSIEGO, SECTOR:EPERARA</t>
  </si>
  <si>
    <t>ELBER ANTONIO ISMARE DURA</t>
  </si>
  <si>
    <t>AYUDA TEMPORAL A LAS FAMILIAS DE VARIAS LOCALIDADES, PARA LA RELOCALIZACIÓN DE HOGARES LOCALIZADOS EN ZONAS DE ALTO RIESGO NO MITIGABLE ID:2015-W166-213, LOCALIDAD:04 SAN CRISTÓBAL, UPZ:33 SOSIEGO, SECTOR:EPERARA</t>
  </si>
  <si>
    <t>NISON HARIEL CHAUCARAMA GUACORIZO</t>
  </si>
  <si>
    <t>AYUDA TEMPORAL A LAS FAMILIAS DE VARIAS LOCALIDADES, PARA LA RELOCALIZACIÓN DE HOGARES LOCALIZADOS EN ZONAS DE ALTO RIESGO NO MITIGABLE ID:2014-W166-083,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</si>
  <si>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</si>
  <si>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</si>
  <si>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HENRY  MEJIA CUAMA</t>
  </si>
  <si>
    <t>AYUDA TEMPORAL A LAS FAMILIAS DE VARIAS LOCALIDADES, PARA LA RELOCALIZACIÓN DE HOGARES LOCALIZADOS EN ZONAS DE ALTO RIESGO NO MITIGABLE ID:2015-W166-205, LOCALIDAD:04 SAN CRISTÓBAL, UPZ:33 SOSIEGO, SECTOR:EPERARA</t>
  </si>
  <si>
    <t>ELEYDA  CARDENAS MEMBACHE</t>
  </si>
  <si>
    <t>AYUDA TEMPORAL A LAS FAMILIAS DE VARIAS LOCALIDADES, PARA LA RELOCALIZACIÓN DE HOGARES LOCALIZADOS EN ZONAS DE ALTO RIESGO NO MITIGABLE ID:2014-W166-054, LOCALIDAD:19 CIUDAD BOLÍVAR, UPZ:68 EL TESORO, SECTOR:WOUNAAN</t>
  </si>
  <si>
    <t>AYUDA TEMPORAL A LAS FAMILIAS DE VARIAS LOCALIDADES, PARA LA RELOCALIZACIÓN DE HOGARES LOCALIZADOS EN ZONAS DE ALTO RIESGO NO MITIGABLE ID:2015-W166-418,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</si>
  <si>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</si>
  <si>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</si>
  <si>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ROSALBA  ATEHORTUA ARIAS</t>
  </si>
  <si>
    <t>AYUDA TEMPORAL A LAS FAMILIAS DE VARIAS LOCALIDADES, PARA LA RELOCALIZACIÓN DE HOGARES LOCALIZADOS EN ZONAS DE ALTO RIESGO NO MITIGABLE ID:2013-5-14681, LOCALIDAD:05 USME, UPZ:57 GRAN YOMASA</t>
  </si>
  <si>
    <t>DEISY  PEGAISA OPUA</t>
  </si>
  <si>
    <t>AYUDA TEMPORAL A LAS FAMILIAS DE VARIAS LOCALIDADES, PARA RELOCALIZACIÓN DE HOGARES LOCALIZADOS EN ZONAS DE ALTO RIESGO NO MITIGABLE ID:2014-W166-002, LOCALIDAD:19 CIUDAD BOLÍVAR, UPZ:67 LUCERO, SECTOR:WOUNAAN</t>
  </si>
  <si>
    <t>PAOLA ANDREA ATTAMA</t>
  </si>
  <si>
    <t>AYUDA TEMPORAL A LAS FAMILIAS DE VARIAS LOCALIDADES, PARA LA RELOCALIZACIÓN DE HOGARES LOCALIZADOS EN ZONAS DE ALTO RIESGO NO MITIGABLE ID:2015-W166-406, LOCALIDAD:07 BOSA, UPZ:86 EL PORVENIR, SECTOR:UITOTO</t>
  </si>
  <si>
    <t>FLOR EDILMA GARZON BENITEZ</t>
  </si>
  <si>
    <t>AYUDA TEMPORAL A LAS FAMILIAS DE VARIAS LOCALIDADES, PARA LA RELOCALIZACIÓN DE HOGARES LOCALIZADOS EN ZONAS DE ALTO RIESGO NO MITIGABLE ID:2013-Q05-00050, LOCALIDAD:19 CIUDAD BOLÍVAR, UPZ:67 LUCERO, SECTOR:QUEBRADA CAÑO BAÚL</t>
  </si>
  <si>
    <t>JAIRO ALEXI FERLA</t>
  </si>
  <si>
    <t>AYUDA TEMPORAL A LAS FAMILIAS DE VARIAS LOCALIDADES, PARA LA RELOCALIZACIÓN DE HOGARES LOCALIZADOS EN ZONAS DE ALTO RIESGO NO MITIGABLE ID:2007-4-10688, LOCALIDAD:04 SAN CRISTÓBAL, UPZ:32 SAN BLAS</t>
  </si>
  <si>
    <t>GEORGINA  GOMEZ MORENO</t>
  </si>
  <si>
    <t>AYUDA TEMPORAL A LAS FAMILIAS DE VARIAS LOCALIDADES, PARA LA RELOCALIZACIÓN DE HOGARES LOCALIZADOS EN ZONAS DE ALTO RIESGO NO MITIGABLE ID:2015-W166-500, LOCALIDAD:03 SANTA FE, UPZ:96 LOURDES, SECTOR:UITOTO</t>
  </si>
  <si>
    <t>AYUDA TEMPORAL A LAS FAMILIAS DE VARIAS LOCALIDADES, PARA LA RELOCALIZACIÓN DE HOGARES LOCALIZADOS EN ZONAS DE ALTO RIESGO NO MITIGABLE ID:2015-D227-00038, LOCALIDAD:04 SAN CRISTÓBAL, UPZ:51 LOS LIBERTADORES, SECTOR:SANTA TERESITA</t>
  </si>
  <si>
    <t>AYUDA TEMPORAL A LAS FAMILIAS DE VARIAS LOCALIDADES, PARA LA RELOCALIZACIÓN DE HOGARES LOCALIZADOS EN ZONAS DE ALTO RIESGO NO MITIGABLE ID:2015-Q03-03361, LOCALIDAD:19 CIUDAD BOLÍVAR, UPZ:67 LUCERO, SECTOR:LIMAS</t>
  </si>
  <si>
    <t>AYUDA TEMPORAL A LAS FAMILIAS DE VARIAS LOCALIDADES, PARA LA RELOCALIZACIÓN DE HOGARES LOCALIZADOS EN ZONAS DE ALTO RIESGO NO MITIGABLE ID:2013-Q05-00054, LOCALIDAD:19 CIUDAD BOLÍVAR, UPZ:68 EL TESORO, SECTOR:QUEBRADA GALINDO</t>
  </si>
  <si>
    <t>MARLIN  MOÑA CHIRIPUA</t>
  </si>
  <si>
    <t>AYUDA TEMPORAL A LAS FAMILIAS DE VARIAS LOCALIDADES, PARA LA RELOCALIZACIÓN DE HOGARES LOCALIZADOS EN ZONAS DE ALTO RIESGO NO MITIGABLE ID:2015-W166-519,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</si>
  <si>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</si>
  <si>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</si>
  <si>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</si>
  <si>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</si>
  <si>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CARMEN NANCY RINCON DE BORDA</t>
  </si>
  <si>
    <t>ILEUDINE  DURA CHIRIPUA</t>
  </si>
  <si>
    <t>AYUDA TEMPORAL A LAS FAMILIAS DE VARIAS LOCALIDADES, PARA LA RELOCALIZACIÓN DE HOGARES LOCALIZADOS EN ZONAS DE ALTO RIESGO NO MITIGABLE ID:2015-W166-208, LOCALIDAD:04 SAN CRISTÓBAL, UPZ:33 SOSIEGO, SECTOR:EPERARA</t>
  </si>
  <si>
    <t>FERNELY  ISMARE PUCHICAMA</t>
  </si>
  <si>
    <t>AYUDA TEMPORAL A LAS FAMILIAS DE VARIAS LOCALIDADES, PARA LA RELOCALIZACIÓN DE HOGARES LOCALIZADOS EN ZONAS DE ALTO RIESGO NO MITIGABLE ID:2014-W166-098, LOCALIDAD:19 CIUDAD BOLÍVAR, UPZ:67 LUCERO, SECTOR:WOUNAAN</t>
  </si>
  <si>
    <t>ARELIS  CLOFE GAMBOA</t>
  </si>
  <si>
    <t>AYUDA TEMPORAL A LAS FAMILIAS DE VARIAS LOCALIDADES, PARA LA RELOCALIZACIÓN DE HOGARES LOCALIZADOS EN ZONAS DE ALTO RIESGO NO MITIGABLE ID:2013-Q18-00395, LOCALIDAD:19 CIUDAD BOLÍVAR, UPZ:69 ISMAEL PERDOMO, SECTOR:ZANJÓN MURALLA</t>
  </si>
  <si>
    <t>AYUDA TEMPORAL A LAS FAMILIAS DE VARIAS LOCALIDADES, PARA LA RELOCALIZACIÓN DE HOGARES LOCALIZADOS EN ZONAS DE ALTO RIESGO NO MITIGABLE ID:2014-W166-024,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</si>
  <si>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</si>
  <si>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</si>
  <si>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NOEL  ZAMUDIO BOHORQUEZ</t>
  </si>
  <si>
    <t>AYUDA TEMPORAL A LAS FAMILIAS DE VARIAS LOCALIDADES, PARA LA RELOCALIZACIÓN DE HOGARES LOCALIZADOS EN ZONAS DE ALTO RIESGO NO MITIGABLE ID:2009-4-10956, LOCALIDAD:04 SAN CRISTÓBAL, UPZ:32 SAN BLAS</t>
  </si>
  <si>
    <t>NANCY  CHIRIMIA QUIRO</t>
  </si>
  <si>
    <t>AYUDA TEMPORAL A LAS FAMILIAS DE VARIAS LOCALIDADES, PARA LA RELOCALIZACIÓN DE HOGARES LOCALIZADOS EN ZONAS DE ALTO RIESGO NO MITIGABLE ID:2015-W166-219, LOCALIDAD:04 SAN CRISTÓBAL, UPZ:33 SOSIEGO, SECTOR:EPERARA</t>
  </si>
  <si>
    <t>MARTHA  JIMENEZ PRECIADO</t>
  </si>
  <si>
    <t>AYUDA TEMPORAL A LAS FAMILIAS DE VARIAS LOCALIDADES, PARA LA RELOCALIZACIÓN DE HOGARES LOCALIZADOS EN ZONAS DE ALTO RIESGO NO MITIGABLE ID:2013-Q04-00530, LOCALIDAD:19 CIUDAD BOLÍVAR, UPZ:67 LUCERO, SECTOR:PEÑA COLORADA</t>
  </si>
  <si>
    <t>BERNABE  CARRILLO FORERO</t>
  </si>
  <si>
    <t>AYUDA TEMPORAL A LAS FAMILIAS DE VARIAS LOCALIDADES, PARA LA RELOCALIZACIÓN DE HOGARES LOCALIZADOS EN ZONAS DE ALTO RIESGO NO MITIGABLE ID:2012-19-13900, LOCALIDAD:19 CIUDAD BOLÍVAR, UPZ:67 LUCERO</t>
  </si>
  <si>
    <t>MISTRICO  CARPIO CHIRIPUA</t>
  </si>
  <si>
    <t>AYUDA TEMPORAL A LAS FAMILIAS DE VARIAS LOCALIDADES, PARA LA RELOCALIZACIÓN DE HOGARES LOCALIZADOS EN ZONAS DE ALTO RIESGO NO MITIGABLE ID:2014-W166-080, LOCALIDAD:19 CIUDAD BOLÍVAR, UPZ:68 EL TESORO, SECTOR:WOUNAAN</t>
  </si>
  <si>
    <t>CAROLAING  JOYA CUELLAR</t>
  </si>
  <si>
    <t>MARIA ONAIDA CONDE AROCA</t>
  </si>
  <si>
    <t>AYUDA TEMPORAL A LAS FAMILIAS DE VARIAS LOCALIDADES, PARA LA RELOCALIZACIÓN DE HOGARES LOCALIZADOS EN ZONAS DE ALTO RIESGO NO MITIGABLE ID:2011-5-12997, LOCALIDAD:05 USME, UPZ:56 DANUBIO</t>
  </si>
  <si>
    <t>LUIS FERNANDO GOMEZ ALARCON</t>
  </si>
  <si>
    <t>AYUDA TEMPORAL A LAS FAMILIAS DE VARIAS LOCALIDADES, PARA LA RELOCALIZACIÓN DE HOGARES LOCALIZADOS EN ZONAS DE ALTO RIESGO NO MITIGABLE ID:2014-OTR-00971, LOCALIDAD:19 CIUDAD BOLÍVAR, UPZ:67 LUCERO, SECTOR:TABOR ALTALOMA</t>
  </si>
  <si>
    <t>NELLY EDUVIGES PEÑA MOSQUERA</t>
  </si>
  <si>
    <t>AYUDA TEMPORAL A LAS FAMILIAS DE VARIAS LOCALIDADES, PARA LA RELOCALIZACIÓN DE HOGARES LOCALIZADOS EN ZONAS DE ALTO RIESGO NO MITIGABLE ID:2013-Q21-00613, LOCALIDAD:19 CIUDAD BOLÍVAR, UPZ:67 LUCERO, SECTOR:BRAZO DERECHO DE LIMAS</t>
  </si>
  <si>
    <t>MIRYAM AMPARO SALINAS ARAGON</t>
  </si>
  <si>
    <t>AYUDA TEMPORAL A LAS FAMILIAS DE VARIAS LOCALIDADES, PARA LA RELOCALIZACIÓN DE HOGARES LOCALIZADOS EN ZONAS DE ALTO RIESGO NO MITIGABLE ID:2009-4-11058, LOCALIDAD:04 SAN CRISTÓBAL, UPZ:32 SAN BLAS</t>
  </si>
  <si>
    <t>JARINSON  ORTIZ QUIRO</t>
  </si>
  <si>
    <t>AYUDA TEMPORAL A LAS FAMILIAS DE VARIAS LOCALIDADES, PARA LA RELOCALIZACIÓN DE HOGARES LOCALIZADOS EN ZONAS DE ALTO RIESGO NO MITIGABLE ID:2014-W166-066, LOCALIDAD:19 CIUDAD BOLÍVAR, UPZ:68 EL TESORO, SECTOR:WOUNAAN</t>
  </si>
  <si>
    <t>MARIA ALEJANDRA SANCHEZ MENESES</t>
  </si>
  <si>
    <t>AYUDA TEMPORAL A LAS FAMILIAS DE VARIAS LOCALIDADES, PARA RELOCALIZACIÓN DE HOGARES LOCALIZADOS EN ZONAS DE ALTO RIESGO NO MITIGABLE ID:2014-OTR-01167, LOCALIDAD:11 SUBA, UPZ:71 TIBABUYES, SECTOR:GAVILANES</t>
  </si>
  <si>
    <t>IMELDA  PERTIAGA GONZALEZ</t>
  </si>
  <si>
    <t>AYUDA TEMPORAL A LAS FAMILIAS DE VARIAS LOCALIDADES, PARA LA RELOCALIZACIÓN DE HOGARES LOCALIZADOS EN ZONAS DE ALTO RIESGO NO MITIGABLE ID:2015-W166-218, LOCALIDAD:04 SAN CRISTÓBAL, UPZ:33 SOSIEGO, SECTOR:EPERARA</t>
  </si>
  <si>
    <t>TEODORO  LEON CASTRO</t>
  </si>
  <si>
    <t>AYUDA TEMPORAL A LAS FAMILIAS DE VARIAS LOCALIDADES, PARA LA RELOCALIZACIÓN DE HOGARES LOCALIZADOS EN ZONAS DE ALTO RIESGO NO MITIGABLE ID:2016-4-00009, LOCALIDAD:04 SAN CRISTÓBAL, UPZ:51 LOS LIBERTADORES</t>
  </si>
  <si>
    <t>HAMILTON  CARPIO MEMBACHE</t>
  </si>
  <si>
    <t>AYUDA TEMPORAL A LAS FAMILIAS DE VARIAS LOCALIDADES, PARA LA RELOCALIZACIÓN DE HOGARES LOCALIZADOS EN ZONAS DE ALTO RIESGO NO MITIGABLE ID:2014-W166-062, LOCALIDAD:19 CIUDAD BOLÍVAR, UPZ:68 EL TESORO, SECTOR:WOUNAAN</t>
  </si>
  <si>
    <t>YERAR  MOYA ORTIZ</t>
  </si>
  <si>
    <t>AYUDA TEMPORAL A LAS FAMILIAS DE VARIAS LOCALIDADES, PARA LA RELOCALIZACIÓN DE HOGARES LOCALIZADOS EN ZONAS DE ALTO RIESGO NO MITIGABLE ID:2014-W166-036, LOCALIDAD:19 CIUDAD BOLÍVAR, UPZ:67 LUCERO, SECTOR:WOUNAAN</t>
  </si>
  <si>
    <t>JHON FREDY VALENCIA CUERO</t>
  </si>
  <si>
    <t>AYUDA TEMPORAL A LAS FAMILIAS DE VARIAS LOCALIDADES, PARA LA RELOCALIZACIÓN DE HOGARES LOCALIZADOS EN ZONAS DE ALTO RIESGO NO MITIGABLE ID:2014-W166-067, LOCALIDAD:19 CIUDAD BOLÍVAR, UPZ:68 EL TESORO, SECTOR:WOUNAAN</t>
  </si>
  <si>
    <t>BLANCA MARY BULLA RODRIGUEZ</t>
  </si>
  <si>
    <t>AYUDA TEMPORAL A LAS FAMILIAS DE VARIAS LOCALIDADES, PARA LA RELOCALIZACIÓN DE HOGARES LOCALIZADOS EN ZONAS DE ALTO RIESGO NO MITIGABLE ID:2013000249, LOCALIDAD:19 CIUDAD BOLÍVAR, UPZ:67 LUCERO, SECTOR:PEÑA COLORADA</t>
  </si>
  <si>
    <t>FRANCY PAOLA CRUZ ARDILA</t>
  </si>
  <si>
    <t>PRÒRROGA Y ADICIÒN AL CONTRATO NO 548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</si>
  <si>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CARLOS  CONTRERAS COLMENARES</t>
  </si>
  <si>
    <t>AYUDA TEMPORAL A LAS FAMILIAS DE VARIAS LOCALIDADES, PARA LA RELOCALIZACIÓN DE HOGARES LOCALIZADOS EN ZONAS DE ALTO RIESGO NO MITIGABLE ID:2007-19-9715, LOCALIDAD:19 CIUDAD BOLÍVAR, UPZ:69 ISMAEL PERDOMO</t>
  </si>
  <si>
    <t>AYUDA TEMPORAL A LAS FAMILIAS DE VARIAS LOCALIDADES, PARA LA RELOCALIZACIÓN DE HOGARES LOCALIZADOS EN ZONAS DE ALTO RIESGO NO MITIGABLE ID:2016-08-14921, LOCALIDAD:08 KENNEDY, UPZ:82 PATIO BONITO, SECTOR:PALMITAS</t>
  </si>
  <si>
    <t>LUZ GEIDI MONTOYA</t>
  </si>
  <si>
    <t>AYUDA TEMPORAL A LAS FAMILIAS DE VARIAS LOCALIDADES, PARA RELOCALIZACIÓN DE HOGARES LOCALIZADOS EN ZONAS DE ALTO RIESGO NO MITIGABLE ID:2013000371, LOCALIDAD:19 CIUDAD BOLÍVAR, UPZ:67 LUCERO, SECTOR:PEÑA COLORADA</t>
  </si>
  <si>
    <t>LUIS YEINER PIRAZA GARABATO</t>
  </si>
  <si>
    <t>AYUDA TEMPORAL A LAS FAMILIAS DE VARIAS LOCALIDADES, PARA RELOCALIZACIÓN DE HOGARES LOCALIZADOS EN ZONAS DE ALTO RIESGO NO MITIGABLE ID:2015-W166-427, LOCALIDAD:19 CIUDAD BOLÍVAR, UPZ:68 EL TESORO, SECTOR:WOUNAAN</t>
  </si>
  <si>
    <t>JOSE PARMENIO LOPEZ</t>
  </si>
  <si>
    <t>JESSICA LIZBETH PUENTES TELLEZ</t>
  </si>
  <si>
    <t>JOSE BASILICO GONZALEZ MURCIA</t>
  </si>
  <si>
    <t>ALISON DANIELA MUÑOZ REYES</t>
  </si>
  <si>
    <t>MARIA DEL CARMEN VALENCIA MEJIA</t>
  </si>
  <si>
    <t>AYUDA TEMPORAL A LAS FAMILIAS DE VARIAS LOCALIDADES, PARA LA RELOCALIZACIÓN DE HOGARES LOCALIZADOS EN ZONAS DE ALTO RIESGO NO MITIGABLE ID:2015-W166-203, LOCALIDAD:04 SAN CRISTÓBAL, UPZ:33 SOSIEGO, SECTOR:EPERARA</t>
  </si>
  <si>
    <t>MELIDA  VALENCIA CHIRIMIA</t>
  </si>
  <si>
    <t>AYUDA TEMPORAL A LAS FAMILIAS DE VARIAS LOCALIDADES, PARA LA RELOCALIZACIÓN DE HOGARES LOCALIZADOS EN ZONAS DE ALTO RIESGO NO MITIGABLE ID:2015-W166-200, LOCALIDAD:04 SAN CRISTÓBAL, UPZ:33 SOSIEGO, SECTOR:EPERARA</t>
  </si>
  <si>
    <t>JULIO  ROMERO</t>
  </si>
  <si>
    <t>CARLOS JULIO LEON OBANDO</t>
  </si>
  <si>
    <t>EDINSON  CHOCO PIRAZA</t>
  </si>
  <si>
    <t>AYUDA TEMPORAL A LAS FAMILIAS DE VARIAS LOCALIDADES, PARA LA RELOCALIZACIÓN DE HOGARES LOCALIZADOS EN ZONAS DE ALTO RIESGO NO MITIGABLE ID:2015-W166-531, LOCALIDAD:19 CIUDAD BOLÍVAR, UPZ:67 LUCERO, SECTOR:WOUNAAN</t>
  </si>
  <si>
    <t>ILARIO  MECHA PEDROZA</t>
  </si>
  <si>
    <t>AYUDA TEMPORAL A LAS FAMILIAS DE VARIAS LOCALIDADES, PARA LA RELOCALIZACIÓN DE HOGARES LOCALIZADOS EN ZONAS DE ALTO RIESGO NO MITIGABLE ID:2014-W166-026, LOCALIDAD:19 CIUDAD BOLÍVAR, UPZ:67 LUCERO, SECTOR:WOUNAAN</t>
  </si>
  <si>
    <t>FLOR ALBA ARIZA MOSQUERA</t>
  </si>
  <si>
    <t>AYUDA TEMPORAL A LAS FAMILIAS DE VARIAS LOCALIDADES, PARA LA RELOCALIZACIÓN DE HOGARES LOCALIZADOS EN ZONAS DE ALTO RIESGO NO MITIGABLE ID:2013-Q18-00093, LOCALIDAD:19 CIUDAD BOLÍVAR, UPZ:69 ISMAEL PERDOMO, SECTOR:ZANJÓN MURALLA</t>
  </si>
  <si>
    <t>MARISOL  LEIVA FARIRATOFE</t>
  </si>
  <si>
    <t>AYUDA TEMPORAL A LAS FAMILIAS DE VARIAS LOCALIDADES, PARA LA RELOCALIZACIÓN DE HOGARES LOCALIZADOS EN ZONAS DE ALTO RIESGO NO MITIGABLE ID:2015-W166-408, LOCALIDAD:06 TUNJUELITO, UPZ:42 VENECIA, SECTOR:UITOTO</t>
  </si>
  <si>
    <t>HECTOR  MEMBACHE ZARCO</t>
  </si>
  <si>
    <t>AYUDA TEMPORAL A LAS FAMILIAS DE VARIAS LOCALIDADES, PARA LA RELOCALIZACIÓN DE HOGARES LOCALIZADOS EN ZONAS DE ALTO RIESGO NO MITIGABLE ID:2014-W166-063, LOCALIDAD:19 CIUDAD BOLÍVAR, UPZ:68 EL TESORO, SECTOR:WOUNAAN</t>
  </si>
  <si>
    <t>JORGE ENRIQUE CASTELLANOS VASQUEZ</t>
  </si>
  <si>
    <t>AYUDA TEMPORAL A LAS FAMILIAS DE VARIAS LOCALIDADES, PARA LA RELOCALIZACIÓN DE HOGARES LOCALIZADOS EN ZONAS DE ALTO RIESGO NO MITIGABLE ID:2017-20-15009, LOCALIDAD:20 SUMAPAZ, UPZ:5 UPR RIO SUMAPAZ, SECTOR:LA UNION</t>
  </si>
  <si>
    <t>LEYDY VIVIANA CASAS</t>
  </si>
  <si>
    <t>AYUDA TEMPORAL A LAS FAMILIAS DE VARIAS LOCALIDADES, PARA LA RELOCALIZACIÓN DE HOGARES LOCALIZADOS EN ZONAS DE ALTO RIESGO NO MITIGABLE ID:2015-Q09-01426, LOCALIDAD:19 CIUDAD BOLÍVAR, UPZ:67 LUCERO, SECTOR:QUEBRADA TROMPETA</t>
  </si>
  <si>
    <t>ROSALY  GONZALEZ SAENZ</t>
  </si>
  <si>
    <t>DIEGO EDWIN PULIDO MOLANO</t>
  </si>
  <si>
    <t>MARISOL  HERNANDEZ PEREA</t>
  </si>
  <si>
    <t>LUIS ALBERTO FAJARDO</t>
  </si>
  <si>
    <t>MARISOL  AGREDO CLARO</t>
  </si>
  <si>
    <t>CARLOS ARTURO TAPIERO RUIZ</t>
  </si>
  <si>
    <t>ANGELICA PATRICIA VELASQUEZ</t>
  </si>
  <si>
    <t>LAURA CAMILA ESCOBAR QUINTERO</t>
  </si>
  <si>
    <t>MARIA DEL PILAR CORTES HERNANDEZ</t>
  </si>
  <si>
    <t>MISAEL  MARTIN</t>
  </si>
  <si>
    <t>OMAR  FRANCO MOLINA</t>
  </si>
  <si>
    <t>JANETH  GOMEZ TRIANA</t>
  </si>
  <si>
    <t>NINI JOHANNA OLIVEROS LIZCANO</t>
  </si>
  <si>
    <t>OSCAR HERNAN AGUILAR VARELA</t>
  </si>
  <si>
    <t>WILLIAM  VIUCHE CUPITRA</t>
  </si>
  <si>
    <t>MARIA CECILIA BERNAL</t>
  </si>
  <si>
    <t>PAGO DE SEGURIDAD SOCIAL Y PARAFISCALES DE FUNCIONARIOS DE PLANTA TEMPORAL DE LA DIRECCIÓN DE REASENTAMIENTOS DE LA CAJA DE LA VIVIENDA POPULAR  MES MARZO DE 2018"</t>
  </si>
  <si>
    <t>JHONATAN HARLEY PINZON AVILA</t>
  </si>
  <si>
    <t>YENIFER VALENTINA JAIMES AGUILAR</t>
  </si>
  <si>
    <t>JESUS MARIA GONZALEZ RODRIGUEZ</t>
  </si>
  <si>
    <t>MAUREN  SIERRA FONSECA</t>
  </si>
  <si>
    <t>JOSE ARMANDO PAIBA</t>
  </si>
  <si>
    <t>LUZ AIDEE CALDERÓN ORTIZ</t>
  </si>
  <si>
    <t>MARIA ANGELICA MARTINEZ JIMENEZ</t>
  </si>
  <si>
    <t>AYUDA TEMPORAL A LAS FAMILIAS DE VARIAS LOCALIDADES, PARA LA RELOCALIZACIÓN DE HOGARES LOCALIZADOS EN ZONAS DE ALTO RIESGO NO MITIGABLE ID: 2015-Q04-01467, LOCALIDAD: 19 CIUDAD BOLIVAR, UPZ:67 LUCERO, SECTOR: PEÑA COLORADA</t>
  </si>
  <si>
    <t>LORENA  CORTES VILLANUEVA</t>
  </si>
  <si>
    <t>FERNANDO  REYES LOZANO</t>
  </si>
  <si>
    <t>AMANDA  ROMERO ESPAÑA</t>
  </si>
  <si>
    <t>ANGELICA ANDREA CORTES</t>
  </si>
  <si>
    <t>YOLANDA  TOLEDO GONZALEZ</t>
  </si>
  <si>
    <t>NESTOR FABIO CASTAÑO GALVIS</t>
  </si>
  <si>
    <t>JORGE REINEL LESMES</t>
  </si>
  <si>
    <t>PAGO DE NÓMINA DEL MES DE ABRIL 2018 DE LA PLANTA TEMPORAL, PROYECTO 3075"</t>
  </si>
  <si>
    <t>JHON FREDY PINZON GOMEZ</t>
  </si>
  <si>
    <t>MIGUEL AUGUSTO BOBADILLA</t>
  </si>
  <si>
    <t>LUZ ENITH OSORIO GUTIERREZ</t>
  </si>
  <si>
    <t>HERNAN  PULIDO GALINDO</t>
  </si>
  <si>
    <t>0065 - Decreto 227 de 2015 -
PAIMIS</t>
  </si>
  <si>
    <t>REAS-390</t>
  </si>
  <si>
    <t>REAS-391</t>
  </si>
  <si>
    <t>REAS-393</t>
  </si>
  <si>
    <t>REAS-395</t>
  </si>
  <si>
    <t>REAS-394</t>
  </si>
  <si>
    <t>REAS-396</t>
  </si>
  <si>
    <t>REAS-397</t>
  </si>
  <si>
    <t>REAS-399</t>
  </si>
  <si>
    <t>REAS-400</t>
  </si>
  <si>
    <t>REAS-401</t>
  </si>
  <si>
    <t>REAS-402</t>
  </si>
  <si>
    <t>REAS-403</t>
  </si>
  <si>
    <t>VUR de la actual vigencia. Decreto 255 de 2013. LOCALIDAD: SAN CRISTOBAL; BARRIO: CANADA O GUIRA; ID: 2015-Q20-03845</t>
  </si>
  <si>
    <t>REAS-404</t>
  </si>
  <si>
    <t>VUR de la actual vigencia. La asignación se realiza para dar cumplimiento al fallo de acción popular 2002-00152- Suba Gavilanes. Decreto 255 de 2013.LOCALIDAD: SUBA (GAVILANES); BARRIO: BILBAO; ID:2018-11-15152</t>
  </si>
  <si>
    <t>VUR de la actual vigencia. La asignación se realiza para dar cumplimiento al fallo de acción popular 2002-00152- Suba Gavilanes. Decreto 255 de 2013. LOCALIDAD: SUBA (GAVILANES); BARRIO: SANTA CECILIA; ID:2018-11-15198</t>
  </si>
  <si>
    <t>asignacion de recursos equivalentes a 70 salarios minimos mensuales legales vigentes, conforme a lo estipulado en el decreto 227 de 2015. LOCALIDAD: KENEDY; BARRIO: LAS PALMITAS; ID: 2016-08-14912.</t>
  </si>
  <si>
    <t>Asignacion del instrumento financiero a las familias ocupantes del predio que hayan superado la fase de verificacion dentro  del marco del Decreto 457 de 2017. LOCALIDAD: KENNEDY; BARRIO: VEREDITAS; ID: 2018-8-384318</t>
  </si>
  <si>
    <t>Asignacion del instrumento financiero a las familias ocupantes del predio que hayan superado la fase de verificacion dentro  del marco del Decreto 457 de 2017. LOCALIDAD: KENNEDY; BARRIO: VEREDITAS; ID: 2018-08-384584</t>
  </si>
  <si>
    <t>Asignacion del instrumento financiero a las familias ocupantes del predio que hayan superado la fase de verificacion dentro  del marco del Decreto 457 de 2017. LOCALIDAD: KENNEDY; BARRIO: VEREDITAS; ID: 2018-08-384308</t>
  </si>
  <si>
    <t>Asignacion del instrumento financiero a las familias ocupantes del predio que hayan superado la fase de verificacion dentro  del marco del Decreto 457 de 2017. LOCALIDAD: KENNEDY; BARRIO: VEREDITAS; ID: 2018-8-384316</t>
  </si>
  <si>
    <t>Asignacion del instrumento financiero a las familias ocupantes del predio que hayan superado la fase de verificacion dentro  del marco del Decreto 457 de 2017. LOCALIDAD: KENNEDY; BARRIO: VEREDITAS; ID: 2018-8-384317</t>
  </si>
  <si>
    <t>VUR de la actual vigencia. La asignación se realiza para dar cumplimiento al fallo de acción popular 2002-00152- Suba Gavilanes. Decreto 255 de 2013.LOCALIDAD: SUBA (GAVILANES); BARRIO: BILBAO; ID: 2018-11-15060</t>
  </si>
  <si>
    <t>VUR de la actual vigencia. La asignación se realiza para dar cumplimiento al fallo de acción popular 2002-00152- Suba Gavilanes. Decreto 255 de 2013. LOCALIDAD: SUBA (GAVILANES); BARRIO: SANTA CECILIA; ID: 2018-11-15140</t>
  </si>
  <si>
    <t>VUR de la actual vigencia. La asignación se realiza para dar cumplimiento al fallo de acción popular 2002-00152- Suba Gavilanes. Decreto 255 de 2013. LOCALIDAD: SUBA (GAVILANES); BARRIO: SANTA CECILIA;ID: 2018-11-15195</t>
  </si>
  <si>
    <t>VUR de la actual vigencia. La asignación se realiza para dar cumplimiento al fallo de acción popular 2002-00152- Suba Gavilanes. Decreto 255 de 2013.LOCALIDAD: SUBA (GAVILANES); BARRIO: SANTA CECILIA; ID: 2018-11-15214</t>
  </si>
  <si>
    <t>VUR de la actual vigencia. La asignación se realiza para dar cumplimiento al fallo de acción popular 2002-00152- Suba Gavilanes. Decreto 255 de 2013. LOCALIDAD: SUBA (GAVILANES); BARRIO: SANTA CECILIA;ID: 2018-11-15303</t>
  </si>
  <si>
    <t>VUR de la actual vigencia. Decreto 255 de 2013.LOCALIDAD: CIUDAD BOLIVAR; BARRIO: EL MOCHUELO II;ID: 2015-Q09-03242</t>
  </si>
  <si>
    <t>Asignacion del instrumento financiero a las familias ocupantes del predio que hayan superado la fase de verificacion dentro  del marco del Decreto 457 de 2017. LOCALIDAD: KENNEDY; BARRIO: VEREDITAS; ID: 2017-8-383735</t>
  </si>
  <si>
    <t>CELENIA  GARCIA JULIO</t>
  </si>
  <si>
    <t>NUBIA YADIRA GARZON VELASQUEZ</t>
  </si>
  <si>
    <t>JORGE  LOMBANA MOTTA</t>
  </si>
  <si>
    <t>EDGAR NAYID BELLO NAVARRETE</t>
  </si>
  <si>
    <t>CLAUDIA PATRICIA BLANCO GARCIA</t>
  </si>
  <si>
    <t>FRANCELINA  DIAZ RINCON</t>
  </si>
  <si>
    <t>VUR DE LA ACTUAL VIGENCIA.DTO 255 DE 2013. LOCALIDAD:CIUDAD BOLIVAR; BARRIO:EL MOCHUELO II NORTE; ID:2015-Q09-03262</t>
  </si>
  <si>
    <t>JAIRO  BARRERO DIAZ</t>
  </si>
  <si>
    <t>JENNY CATALINA PINZON ZEA</t>
  </si>
  <si>
    <t>OVIDIO  MORALES MONSALVE</t>
  </si>
  <si>
    <t>GONZALO  MUÑOZ GORDILLO</t>
  </si>
  <si>
    <t>BERNARDO  PALOMINO</t>
  </si>
  <si>
    <t>SANTIAGO ELIAS CARDONA LOMDOÑO</t>
  </si>
  <si>
    <t>TAILOR  MOYA OPUA</t>
  </si>
  <si>
    <t>AYUDA TEMPORAL A LAS FAMILIAS DE VARIAS LOCALIDADES, PARA LA RELOCALIZACIÓN DE HOGARES LOCALIZADOS EN ZONAS DE ALTO RIESGO NO MITIGABLE ID:2015-W166-302, LOCALIDAD:19 CIUDAD BOLÍVAR, UPZ:67 LUCERO, SECTOR:WOUNAAN</t>
  </si>
  <si>
    <t>CIRO ALBERTO OVALLE SAAVEDRA</t>
  </si>
  <si>
    <t>AYUDA TEMPORAL A LAS FAMILIAS DE VARIAS LOCALIDADES, PARA LA RELOCALIZACIÓN DE HOGARES LOCALIZADOS EN ZONAS DE ALTO RIESGO NO MITIGABLE ID:2010-1-11304, LOCALIDAD:01 USAQUÉN, UPZ:11 SAN CRISTÓBAL NORTE, SECTOR:OLA INVERNAL 2010 FOPAE</t>
  </si>
  <si>
    <t>MARCO TULIO AVILA GARCIA</t>
  </si>
  <si>
    <t>AYUDA TEMPORAL A LAS FAMILIAS DE VARIAS LOCALIDADES, PARA LA RELOCALIZACIÓN DE HOGARES LOCALIZADOS EN ZONAS DE ALTO RIESGO NO MITIGABLE ID:2012-19-13889, LOCALIDAD:19 CIUDAD BOLÍVAR, UPZ:67 LUCERO, SECTOR:</t>
  </si>
  <si>
    <t>AYUDA TEMPORAL A LAS FAMILIAS DE VARIAS LOCALIDADES, PARA LA RELOCALIZACIÓN DE HOGARES LOCALIZADOS EN ZONAS DE ALTO RIESGO NO MITIGABLE ID:2016-08-14805, LOCALIDAD:08 KENNEDY, UPZ:82 PATIO BONITO, SECTOR:PALMITAS</t>
  </si>
  <si>
    <t>MARIA NUBIA CALERO CORRALES</t>
  </si>
  <si>
    <t>AYUDA TEMPORAL A LAS FAMILIAS DE VARIAS LOCALIDADES, PARA RELOCALIZACIÓN DE HOGARES LOCALIZADOS EN ZONAS DE ALTO RIESGO NO MITIGABLE ID:2011-19-12582, LOCALIDAD:19 CIUDAD BOLÍVAR, UPZ:67 LUCERO, SECTOR:LIMAS</t>
  </si>
  <si>
    <t>JOSE MIGUEL SANABRIA ZAPATA</t>
  </si>
  <si>
    <t>AYUDA TEMPORAL A LAS FAMILIAS DE VARIAS LOCALIDADES, PARA LA RELOCALIZACIÓN DE HOGARES LOCALIZADOS EN ZONAS DE ALTO RIESGO NO MITIGABLE ID:2014-OTR-00960, LOCALIDAD:19 CIUDAD BOLÍVAR, UPZ:67 LUCERO, SECTOR:TABOR ALTALOMA</t>
  </si>
  <si>
    <t>MARLEN  RUBIO AYA</t>
  </si>
  <si>
    <t>AYUDA TEMPORAL A LAS FAMILIAS DE VARIAS LOCALIDADES, PARA LA RELOCALIZACIÓN DE HOGARES LOCALIZADOS EN ZONAS DE ALTO RIESGO NO MITIGABLE ID:2012-4-14335, LOCALIDAD:04 SAN CRISTÓBAL, UPZ:50 LA GLORIA.</t>
  </si>
  <si>
    <t>AYUDA TEMPORAL A LAS FAMILIAS DE VARIAS LOCALIDADES, PARA LA RELOCALIZACIÓN DE HOGARES LOCALIZADOS EN ZONAS DE ALTO RIESGO NO MITIGABLE ID:2015-D227-00060, LOCALIDAD:04 SAN CRISTÓBAL, UPZ:51 LOS LIBERTADORES, SECTOR:SANTA TERESITA</t>
  </si>
  <si>
    <t>ADRIAN MARCELO ESPITIA SAGANOME</t>
  </si>
  <si>
    <t>AYUDA TEMPORAL A LAS FAMILIAS DE VARIAS LOCALIDADES, PARA LA RELOCALIZACIÓN DE HOGARES LOCALIZADOS EN ZONAS DE ALTO RIESGO NO MITIGABLE ID:2014-OTR-01256, LOCALIDAD:11 SUBA, UPZ:71 TIBABUYES, SECTOR:GAVILANES</t>
  </si>
  <si>
    <t>RUTH ZAFIR ROJAS CASTILLO</t>
  </si>
  <si>
    <t>AYUDA TEMPORAL A LAS FAMILIAS DE VARIAS LOCALIDADES, PARA LA RELOCALIZACIÓN DE HOGARES LOCALIZADOS EN ZONAS DE ALTO RIESGO NO MITIGABLE ID:2015-Q20-01326, LOCALIDAD:04 SAN CRISTÓBAL, UPZ:50 LA GLORIA, SECTOR:LA CHIGUAZA</t>
  </si>
  <si>
    <t>CLAUDIA CATALINA CASTILLO</t>
  </si>
  <si>
    <t>AYUDA TEMPORAL A LAS FAMILIAS DE VARIAS LOCALIDADES, PARA LA RELOCALIZACIÓN DE HOGARES LOCALIZADOS EN ZONAS DE ALTO RIESGO NO MITIGABLE ID:2013-Q21-00594, LOCALIDAD: 19 CIUDAD BOLIVAR, UPZ: 67 LUCERO, SECTOR: BRAZO DERECHO DE LIMAS</t>
  </si>
  <si>
    <t>YEIMMY AIDEE MOYANO ESPINOSA</t>
  </si>
  <si>
    <t>AYUDA TEMPORAL A LAS FAMILIAS DE VARIAS LOCALIDADES, PARA LA RELOCALIZACIÓN DE HOGARES LOCALIZADOS EN ZONAS DE ALTO RIESGO NO MITIGABLE ID:2011-4-13626, LOCALIDAD:04 SAN CRISTÓBAL, UPZ:32 SAN BLAS,</t>
  </si>
  <si>
    <t>DOSITEO  MORENO</t>
  </si>
  <si>
    <t>AYUDA TEMPORAL A LAS FAMILIAS DE VARIAS LOCALIDADES, PARA LA RELOCALIZACIÓN DE HOGARES LOCALIZADOS EN ZONAS DE ALTO RIESGO NO MITIGABLE ID:2013000131, LOCALIDAD:04 SAN CRISTÓBAL, UPZ:51 LOS LIBERTADORES, SECTOR:QUEBRADA VEREJONES</t>
  </si>
  <si>
    <t>JAVIER  CORTES SANCHEZ</t>
  </si>
  <si>
    <t>AYUDA TEMPORAL A LAS FAMILIAS DE VARIAS LOCALIDADES, PARA LA RELOCALIZACIÓN DE HOGARES LOCALIZADOS EN ZONAS DE ALTO RIESGO NO MITIGABLE ID:2011-18-13403, LOCALIDAD:18 RAFAEL URIBE URIBE, UPZ:55 DIANA TURBAY</t>
  </si>
  <si>
    <t>AYUDA TEMPORAL A LAS FAMILIAS DE VARIAS LOCALIDADES, PARA LA RELOCALIZACIÓN DE HOGARES LOCALIZADOS EN ZONAS DE ALTO RIESGO NO MITIGABLE ID:2014-C01-00689, LOCALIDAD:19 CIUDAD BOLÍVAR, UPZ:68 EL TESORO, SECTOR:</t>
  </si>
  <si>
    <t>SARA MABEL CASTILLO NUÑEZ</t>
  </si>
  <si>
    <t>AYUDA TEMPORAL A LAS FAMILIAS DE VARIAS LOCALIDADES, PARA LA RELOCALIZACIÓN DE HOGARES LOCALIZADOS EN ZONAS DE ALTO RIESGO NO MITIGABLE ID:2016-08-14885, LOCALIDAD:08 KENNEDY, UPZ:82 PATIO BONITO, SECTOR:PALMITAS</t>
  </si>
  <si>
    <t>MAGOLA  VALENCIA ARIAS</t>
  </si>
  <si>
    <t>AYUDA TEMPORAL A LAS FAMILIAS DE VARIAS LOCALIDADES, PARA LA RELOCALIZACIÓN DE HOGARES LOCALIZADOS EN ZONAS DE ALTO RIESGO NO MITIGABLE ID:2011-18-13455, LOCALIDAD:18 RAFAEL URIBE URIBE, UPZ:55 DIANA TURBAY, SECTOR:</t>
  </si>
  <si>
    <t>SANDRA PATRICIA MENDEZ VELANDIA</t>
  </si>
  <si>
    <t>AYUDA TEMPORAL A LAS FAMILIAS DE VARIAS LOCALIDADES, PARA LA RELOCALIZACIÓN DE HOGARES LOCALIZADOS EN ZONAS DE ALTO RIESGO NO MITIGABLE ID:2011-4-12650, LOCALIDAD:04 SAN CRISTÓBAL, UPZ:32 SAN BLAS, SECTOR:</t>
  </si>
  <si>
    <t>MARIA RITA ESPEJO DIAZ</t>
  </si>
  <si>
    <t>AYUDA TEMPORAL A LAS FAMILIAS DE VARIAS LOCALIDADES, PARA LA RELOCALIZACIÓN DE HOGARES LOCALIZADOS EN ZONAS DE ALTO RIESGO NO MITIGABLE ID:2013-Q21-00663, LOCALIDAD:19 CIUDAD BOLÍVAR, UPZ:67 LUCERO, SECTOR:BRAZO DERECHO DE LIMAS</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</si>
  <si>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</si>
  <si>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</si>
  <si>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</si>
  <si>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</si>
  <si>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MARIA GLADYS MONTERO LEON</t>
  </si>
  <si>
    <t>AYUDA TEMPORAL A LAS FAMILIAS DE VARIAS LOCALIDADES, PARA LA RELOCALIZACIÓN DE HOGARES LOCALIZADOS EN ZONAS DE ALTO RIESGO NO MITIGABLE ID:2012-5-14015, LOCALIDAD:05 USME, UPZ:56 DANUBIO, SECTOR:</t>
  </si>
  <si>
    <t>LUIS CARLOS RESTREPO TORRES</t>
  </si>
  <si>
    <t>AYUDA TEMPORAL A LAS FAMILIAS DE VARIAS LOCALIDADES, PARA LA RELOCALIZACIÓN DE HOGARES LOCALIZADOS EN ZONAS DE ALTO RIESGO NO MITIGABLE ID:2011-19-13702, LOCALIDAD:19 CIUDAD BOLÍVAR, UPZ:67 LUCERO, SECTOR:</t>
  </si>
  <si>
    <t>TELMO  ISMARE PIRAZA</t>
  </si>
  <si>
    <t>AYUDA TEMPORAL A LAS FAMILIAS DE VARIAS LOCALIDADES, PARA LA RELOCALIZACIÓN DE HOGARES LOCALIZADOS EN ZONAS DE ALTO RIESGO NO MITIGABLE ID:2014-W166-093, LOCALIDAD:19 CIUDAD BOLÍVAR, UPZ:68 EL TESORO, SECTOR:WOUNAAN</t>
  </si>
  <si>
    <t>SANDRA YANET PARRA RODRIGUEZ</t>
  </si>
  <si>
    <t>MARIA ISABEL MORENO GARZON</t>
  </si>
  <si>
    <t>AYUDA TEMPORAL A LAS FAMILIAS DE VARIAS LOCALIDADES, PARA LA RELOCALIZACIÓN DE HOGARES LOCALIZADOS EN ZONAS DE ALTO RIESGO NO MITIGABLE ID:2013-Q06-00011, LOCALIDAD:19 CIUDAD BOLÍVAR, UPZ:67 LUCERO, SECTOR:QUEBRADA CAÑO BAÚL</t>
  </si>
  <si>
    <t>SANDRA YANETH CASANOVA LOPEZ</t>
  </si>
  <si>
    <t>AYUDA TEMPORAL A LAS FAMILIAS DE VARIAS LOCALIDADES, PARA LA RELOCALIZACIÓN DE HOGARES LOCALIZADOS EN ZONAS DE ALTO RIESGO NO MITIGABLE ID:2011-4-12681, LOCALIDAD:04 SAN CRISTÓBAL, UPZ:32 SAN BLAS</t>
  </si>
  <si>
    <t>JULY JOHANNA USMA USMA</t>
  </si>
  <si>
    <t>AYUDA TEMPORAL A LAS FAMILIAS DE VARIAS LOCALIDADES, PARA LA RELOCALIZACIÓN DE HOGARES LOCALIZADOS EN ZONAS DE ALTO RIESGO NO MITIGABLE ID:2017-04-14980, LOCALIDAD:04 SAN CRISTÓBAL, UPZ:32 SAN BLAS</t>
  </si>
  <si>
    <t>PAGO DE  MI PLANILLA SEGURIDAD SOCIAL Y PARAFISCALES  DE FUNCIONARIOS DE PLANTA TEMPORAL DE LA DIRECCIÓN DE REASENTAMIENTOS DE LA CAJA DE LA VIVIENDA POPULAR "</t>
  </si>
  <si>
    <t>DIOMILA  SUAREZ MUINANE</t>
  </si>
  <si>
    <t>AYUDA TEMPORAL A LAS FAMILIAS DE VARIAS LOCALIDADES, PARA LA RELOCALIZACIÓN DE HOGARES LOCALIZADOS EN ZONAS DE ALTO RIESGO NO MITIGABLE ID:2015-W166-506, LOCALIDAD:03 SANTA FE, UPZ:92 LA MACARENA, SECTOR:UITOTO</t>
  </si>
  <si>
    <t>ANA FLOR MARIN MEDELLIN</t>
  </si>
  <si>
    <t>AYUDA TEMPORAL A LAS FAMILIAS DE VARIAS LOCALIDADES, PARA LA RELOCALIZACIÓN DE HOGARES LOCALIZADOS EN ZONAS DE ALTO RIESGO NO MITIGABLE ID:2013-Q10-00425, LOCALIDAD:04 SAN CRISTÓBAL, UPZ:51 LOS LIBERTADORES, SECTOR:QUEBRADA VEREJONES</t>
  </si>
  <si>
    <t>OSCAR MAURICIO MEDINA VARGAS</t>
  </si>
  <si>
    <t>ISABEL CRISTINA VARGAS CRISTANCHO</t>
  </si>
  <si>
    <t>DIOSELINA  ARIAS DE TOVAR</t>
  </si>
  <si>
    <t>MIGUEL JOSE DELGADO</t>
  </si>
  <si>
    <t>LUIS ALBERTO ZAMBRANO LOPEZ</t>
  </si>
  <si>
    <t>LEONOR  CHAUTA DE BOHORQUEZ</t>
  </si>
  <si>
    <t>GUSTAVO  LOBATON VARGAS</t>
  </si>
  <si>
    <t>LUIS PABLO GARZON RAMIREZ</t>
  </si>
  <si>
    <t>LUIS ALFONSO PARRA BENAVIDES</t>
  </si>
  <si>
    <t>PAGO DE NÓMINA DE FUNCIONARIOS DE PLANTA TEMPORAL DE LA DIRECCIÓN DE REASENTAMIENTOS DE LA CAJA DE LA VIVIENDA POPULAR MES MAYO DE 2018"</t>
  </si>
  <si>
    <t>JESUS ENRIQUE BERGAÑO MARTINEZ</t>
  </si>
  <si>
    <t>ARMANDO  LOPERA SANCHEZ</t>
  </si>
  <si>
    <t>Etiquetas de columna</t>
  </si>
  <si>
    <t>(en blanco)</t>
  </si>
  <si>
    <t>0065 - Decreto 227 de 2015 - PAIMIS</t>
  </si>
  <si>
    <t>PROGRAMACION DE EJECUCIÓN MENSUAL - 2018 (CORTE 31 MAYO 2018)</t>
  </si>
  <si>
    <t>REAS-407</t>
  </si>
  <si>
    <t>REAS-408</t>
  </si>
  <si>
    <t>REAS-409</t>
  </si>
  <si>
    <t>REAS-410</t>
  </si>
  <si>
    <t>REAS-411</t>
  </si>
  <si>
    <t>REAS-412</t>
  </si>
  <si>
    <t>REAS-413</t>
  </si>
  <si>
    <t>REAS-414</t>
  </si>
  <si>
    <t>REAS-415</t>
  </si>
  <si>
    <t>REAS-416</t>
  </si>
  <si>
    <t>REAS-417</t>
  </si>
  <si>
    <t>REAS-418</t>
  </si>
  <si>
    <t>REAS-419</t>
  </si>
  <si>
    <t>REAS-421</t>
  </si>
  <si>
    <t>REAS-420</t>
  </si>
  <si>
    <t>03 - Levantamiento y/o actualización de información</t>
  </si>
  <si>
    <t>0040 - Avalúo de Predios</t>
  </si>
  <si>
    <t>REAS-422</t>
  </si>
  <si>
    <t>REAS-423</t>
  </si>
  <si>
    <t>REAS-424</t>
  </si>
  <si>
    <t>REAS-425</t>
  </si>
  <si>
    <t>REAS-426</t>
  </si>
  <si>
    <t>REAS-427</t>
  </si>
  <si>
    <t>SIN PROYECCION (Ejecucion sujeta a la expedicion del decreto de actualizacion de VUR)</t>
  </si>
  <si>
    <t>REAS-428</t>
  </si>
  <si>
    <t>REAS-429</t>
  </si>
  <si>
    <t>REAS-430</t>
  </si>
  <si>
    <t>REAS-432</t>
  </si>
  <si>
    <t>REAS-433</t>
  </si>
  <si>
    <t>REAS-434</t>
  </si>
  <si>
    <t>REAS-435</t>
  </si>
  <si>
    <t>REAS-436</t>
  </si>
  <si>
    <t>VUR de la actual vigencia. Dto 255 de 2013. LOCALIDAD: SAN CRISTOBAL; BARRIO: MONTEBELLO; ID: 2010-4-11860</t>
  </si>
  <si>
    <t>VUR de la actual vigencia.Dto 255 de 2013. LOCALIDAD: CIUDAD BOLIVAR; BARRIO: JUAQN PABLO II; ID: 2015-Q03-03414</t>
  </si>
  <si>
    <t>adquisición predial por Dto. 511 de 2010. LOCALIDAD:RAFAEL URIBE; BARRIO:MADRID; ID: 2004-18-5522</t>
  </si>
  <si>
    <t>Adquisición predial por Dto. 511 de 2010. LOCALIDAD:CIUDAD BOLIVAR; BARRIO:PARAISO QUIBA; ID: 2013-Q04-00760</t>
  </si>
  <si>
    <t>Adquisición predial por Dto. 511 de 2010. LOCALIDAD:USAQUEN; BARRIO:EL CODITO;ID: 2006-1-7979</t>
  </si>
  <si>
    <t>adquisición predial por Dto. 511 de 2010. LOCALIDAD: USME; BARRIO: SAN JUAN DE USME;ID: 2010-5-11488</t>
  </si>
  <si>
    <t>VUR de la actual vigencia. Dto 255 de 2013. LOCALIDAD: CIUDAD BOLIVAR; BARRIO: SAN FRANCISCO; ID: 2015-Q03-03557</t>
  </si>
  <si>
    <t>VUR de la actual vigencia. Dto 255 de 2013. LOCALIDAD: CIUDAD BOLIVAR; BARRIO: EL MOCHUELO; ID: 2015-Q09-03189</t>
  </si>
  <si>
    <t>VUR de la actual vigencia. Dto 255 de 2013. LOCALIDAD: CIUDAD BOLIVAR; BARRIO: SAN FRANCISCO; ID: 2018-Q03-15550</t>
  </si>
  <si>
    <t>VUR de la actual vigencia. Dto 255 de 2013. OCALIDAD: CIUDAD BOLIVAR; BARRIO: SAN FRANCISCO; ID: 2018-Q03-15552</t>
  </si>
  <si>
    <t>VUR de la actual vigencia. La asignación se realiza para dar cumplimiento al fallo de acción popular 2002-00152- Suba Gavilanes. Dto 255 de 2013. LOCALIDAD: SUBA GAVILANES; BARRIO: SANTA CECILIA; ID: 2018-11-15187.</t>
  </si>
  <si>
    <t>VUR de la actual vigencia. La asignación se realiza para dar cumplimiento al fallo de acción popular 2002-00152- Suba Gavilanes. Dto 255 de 2013. LOCALIDAD: SUBA GAVILANES; BARRIO: SAN PEDRO DE TIBABUYES; ID: 2018-11-15335</t>
  </si>
  <si>
    <t>VUR de la actual vigencia. La asignación se realiza para dar cumplimiento al fallo de acción popular 2002-00152- Suba Gavilanes. Dto 255 de 2013. LOCALIDAD: SUBA GAVILANES; BARRIO: SANTA CECILIA; ID: 2018-11-15362.</t>
  </si>
  <si>
    <t>Realizar los avalúos comerciales y las tasaciones de daño emergente y lucro cesante de los predios que hacen parte de la acción popular 2009-0036 sector " Perpetuo Socorro" Localidad 08-Kennedy.</t>
  </si>
  <si>
    <t>Reajuste de VUR  por avalúo comercial. Dto. 255 de 2013. LOCALIDAD: CIUDAD BOLIVAR; BARRIO: SAN RAFAEL; ID: 2013-Q21-00569.</t>
  </si>
  <si>
    <t>Reajuste de VUR  por avalúo comercial. Dto. 255 de 2013. LOCALIDAD: RAFAEL URIBE URIBE; BARRIO: MARCO FIDEL SUAREZ; ID: 2011-18-13217.</t>
  </si>
  <si>
    <t>Reajuste de VUR  por avalúo comercial. Dto. 255 de 2013. LOCALIDAD: SAN CRISTOBAL; BARRIO: LA GLORIA ORIENTAL; ID: 2014-Q20-01220</t>
  </si>
  <si>
    <t>Reajuste de VUR  por avalúo comercial. Dto. 255 de 2013. LOCALIDAD: SAN CRISTOBAL; BARRIO: QUINDIO; ID: 2014-Q20-01179</t>
  </si>
  <si>
    <t>Adquisición predial por Dto. 511 de 2010. LOCALIDAD:USME; BARRIO:YOPAL EL PEDREGAL; ID: 2010-5-11503</t>
  </si>
  <si>
    <t>Adquisición predial por Dto. 511 de 2010. LOCALIDAD:CIUDAD BOLIVAR; BARRIO:SANTO DOMINGO;ID: 2012-ALES-311</t>
  </si>
  <si>
    <t>VUR de la actual vigencia. La asignación se realiza para dar cumplimiento al fallo de acción popular 2002-00152- Suba Gavilanes. Dto 255 de 2013. LOCALIDAD: SUBA GAVILANES; BARRIO: BILVAO; ID: 2018-11-15064</t>
  </si>
  <si>
    <t>VUR de la actual vigencia. La asignación se realiza para dar cumplimiento al fallo de acción popular 2002-00152- Suba Gavilanes. Dto 255 de 2013. LOCALIDAD: SUBA GAVILANES; BARRIO: BILVAO; ID: 2018-11-15078</t>
  </si>
  <si>
    <t>VUR de la actual vigencia. La asignación se realiza para dar cumplimiento al fallo de acción popular 2002-00152- Suba Gavilanes. Dto 255 de 2013. LOCALIDAD: SUBA GAVILANES; BARRIO: SANTA CECILIA; ID: 2018-11-15165</t>
  </si>
  <si>
    <t>VUR de la actual vigencia. La asignación se realiza para dar cumplimiento al fallo de acción popular 2002-00152- Suba Gavilanes. Dto 255 de 2013. LOCALIDAD: SUBA GAVILANES; BARRIO: SANTA CECILIA; ID: 2018-11-15173</t>
  </si>
  <si>
    <t>VUR de la actual vigencia. La asignación se realiza para dar cumplimiento al fallo de acción popular 2002-00152- Suba Gavilanes. Dto 255 de 2013. LOCALIDAD: SUBA GAVILANES; BARRIO: SANTA CECILIA; ID: 2018-11-15196</t>
  </si>
  <si>
    <t>VUR de la actual vigencia. La asignación se realiza para dar cumplimiento al fallo de acción popular 2002-00152- Suba Gavilanes. Dto 255 de 2013. LOCALIDAD: SUBA GAVILANES; BARRIO: SAN PEDRO; ID: 2018-11-15297</t>
  </si>
  <si>
    <t>VUR de la actual vigencia. La asignación se realiza para dar cumplimiento al fallo de acción popular 2002-00152- Suba Gavilanes. Dto 255 de 2013. LOCALIDAD: SUBA GAVILANES; BARRIO: BILVAO; ID: 2018-11-15120</t>
  </si>
  <si>
    <t>Adquisición predial Dto. 511 de 2010. LOCALIDAD: CIUDAD BOLIVAR; BARRIO: PARAISO QUIBA; ID: 2013-Q04-00281</t>
  </si>
  <si>
    <t>YURY BRADY TORRES CARVAJAL</t>
  </si>
  <si>
    <t>AYUDA TEMPORAL A LAS FAMILIAS DE VARIAS LOCALIDADES, PARA LA RELOCALIZACIÓN DE HOGARES LOCALIZADOS EN ZONAS DE ALTO RIESGO NO MITIGABLE ID:2002-4-2648, LOCALIDAD:04 SAN CRISTÓBAL, UPZ:32 SAN BLAS</t>
  </si>
  <si>
    <t>JORGE ELIECER AGUILAR CUTIVA</t>
  </si>
  <si>
    <t>AYUDA TEMPORAL A LAS FAMILIAS DE VARIAS LOCALIDADES, PARA LA RELOCALIZACIÓN DE HOGARES LOCALIZADOS EN ZONAS DE ALTO RIESGO NO MITIGABLE ID:2018-Q03-15047, LOCALIDAD:19 CIUDAD BOLÍVAR, UPZ:66 SAN FRANCISCO, SECTOR:LIMAS</t>
  </si>
  <si>
    <t>EVELYN  MOLINA MAHECHA</t>
  </si>
  <si>
    <t>AYUDA TEMPORAL A LAS FAMILIAS DE VARIAS LOCALIDADES, PARA LA RELOCALIZACIÓN DE HOGARES LOCALIZADOS EN ZONAS DE ALTO RIESGO NO MITIGABLE ID:2012-19-14244, LOCALIDAD:19 CIUDAD BOLÍVAR, UPZ:67 LUCERO</t>
  </si>
  <si>
    <t>MARIA NANCY GAITAN GALAN</t>
  </si>
  <si>
    <t>AYUDA TEMPORAL A LAS FAMILIAS DE VARIAS LOCALIDADES, PARA LA RELOCALIZACIÓN DE HOGARES LOCALIZADOS EN ZONAS DE ALTO RIESGO NO MITIGABLE ID:2013000189, LOCALIDAD:19 CIUDAD BOLÍVAR, UPZ:67 LUCERO, SECTOR:QUEBRADA TROMPETA</t>
  </si>
  <si>
    <t>MARIA NELCY SASTOQUE VARGAS</t>
  </si>
  <si>
    <t>AYUDA TEMPORAL A LAS FAMILIAS DE VARIAS LOCALIDADES, PARA LA RELOCALIZACIÓN DE HOGARES LOCALIZADOS EN ZONAS DE ALTO RIESGO NO MITIGABLE ID:2015-Q03-03557, LOCALIDAD:19 CIUDAD BOLÍVAR, UPZ:66 SAN FRANCISCO, SECTOR:LIMAS</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</si>
  <si>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</si>
  <si>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ID:2012-19-13786, LOCALIDAD:19 CIUDAD BOLÍVAR, UPZ:67 LUCERO</t>
  </si>
  <si>
    <t>BLANCA CECILIA FERNANDEZ ULLOA</t>
  </si>
  <si>
    <t>AYUDA TEMPORAL A LAS FAMILIAS DE VARIAS LOCALIDADES, PARA LA RELOCALIZACIÓN DE HOGARES LOCALIZADOS EN ZONAS DE ALTO RIESGO NO MITIGABLE ID:2013-Q09-00469, LOCALIDAD:19 CIUDAD BOLÍVAR, UPZ:67 LUCERO, SECTOR:QUEBRADA TROMPETA</t>
  </si>
  <si>
    <t>ELVIRA  VANEGAS MONTAÑO</t>
  </si>
  <si>
    <t>AYUDA TEMPORAL A LAS FAMILIAS DE VARIAS LOCALIDADES, PARA LA RELOCALIZACIÓN DE HOGARES LOCALIZADOS EN ZONAS DE ALTO RIESGO NO MITIGABLE ID:2011-4-12629, LOCALIDAD:04 SAN CRISTÓBAL, UPZ:32 SAN BLAS</t>
  </si>
  <si>
    <t>ABRAHAM  CABEZON MERCAZA</t>
  </si>
  <si>
    <t>AYUDA TEMPORAL A LAS FAMILIAS DE VARIAS LOCALIDADES, PARA LA RELOCALIZACIÓN DE HOGARES LOCALIZADOS EN ZONAS DE ALTO RIESGO NO MITIGABLE ID:2014-W166-014, LOCALIDAD:19 CIUDAD BOLÍVAR, UPZ:68 EL TESORO, SECTOR:WOUNAAN</t>
  </si>
  <si>
    <t>OFELIA  TIQUE OYOLA</t>
  </si>
  <si>
    <t>AYUDA TEMPORAL A LAS FAMILIAS DE VARIAS LOCALIDADES, PARA LA RELOCALIZACIÓN DE HOGARES LOCALIZADOS EN ZONAS DE ALTO RIESGO NO MITIGABLE ID:2012-ALES-436, LOCALIDAD:19 CIUDAD BOLÍVAR, UPZ:69 ISMAEL PERDOMO, SECTOR:ALTOS DE LA ESTANCIA</t>
  </si>
  <si>
    <t>AYUDA TEMPORAL A LAS FAMILIAS DE VARIAS LOCALIDADES, PARA LA RELOCALIZACIÓN DE HOGARES LOCALIZADOS EN ZONAS DE ALTO RIESGO NO MITIGABLE ID:2012-18-14525, LOCALIDAD:18 RAFAEL URIBE URIBE, UPZ:55 DIANA TURBAY</t>
  </si>
  <si>
    <t>EMMA  NUNEZ DE DURAN</t>
  </si>
  <si>
    <t>AYUDA TEMPORAL A LAS FAMILIAS DE VARIAS LOCALIDADES, PARA LA RELOCALIZACIÓN DE HOGARES LOCALIZADOS EN ZONAS DE ALTO RIESGO NO MITIGABLE ID:2009-3-11228, LOCALIDAD:03 SANTA FE, UPZ:96 LOURDES</t>
  </si>
  <si>
    <t>LUIS ANTONIO CELIS SANCHEZ</t>
  </si>
  <si>
    <t>AYUDA TEMPORAL A LAS FAMILIAS DE VARIAS LOCALIDADES, PARA LA RELOCALIZACIÓN DE HOGARES LOCALIZADOS EN ZONAS DE ALTO RIESGO NO MITIGABLE ID:2012-ALES-312, LOCALIDAD:19 CIUDAD BOLÍVAR, UPZ:69 ISMAEL PERDOMO</t>
  </si>
  <si>
    <t>PAGO DE LA PRIMA SE SERVICIOS 2018  FUNCIONARIOS DE PLANTA TEMPORAL DE LA DIRECCIÓN DE REASENTAMIENTOS DE LA CAJA DE LA VIVIENDA POPULAR "</t>
  </si>
  <si>
    <t>MARTHA INES ZIPACON ROSAS</t>
  </si>
  <si>
    <t>AYUDA TEMPORAL A LAS FAMILIAS DE VARIAS LOCALIDADES, PARA LA RELOCALIZACIÓN DE HOGARES LOCALIZADOS EN ZONAS DE ALTO RIESGO NO MITIGABLE ID:2010-5-11626, LOCALIDAD:05 USME, UPZ:57 GRAN YOMASA, SECTOR:OLA INVERNAL 2010 FOPAE</t>
  </si>
  <si>
    <t>STEVENS  CASTAÑEDA MORENO</t>
  </si>
  <si>
    <t>AYUDA TEMPORAL A LAS FAMILIAS DE VARIAS LOCALIDADES, PARA LA RELOCALIZACIÓN DE HOGARES LOCALIZADOS EN ZONAS DE ALTO RIESGO NO MITIGABLE ID:2015-D227-00055, LOCALIDAD:04 SAN CRISTÓBAL, UPZ:51 LOS LIBERTADORES, SECTOR:SANTA TERESITA</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</si>
  <si>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</si>
  <si>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</si>
  <si>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AYUDA TEMPORAL A LAS FAMILIAS DE VARIAS LOCALIDADES, PARA LA RELOCALIZACIÓN DE HOGARES LOCALIZADOS EN ZONAS DE ALTO RIESGO NO MITIGABLE ID:2011-19-13515, LOCALIDAD:19 CIUDAD BOLÍVAR, UPZ:68 EL TESORO</t>
  </si>
  <si>
    <t>AYUDA TEMPORAL A LAS FAMILIAS DE VARIAS LOCALIDADES, PARA LA RELOCALIZACIÓN DE HOGARES LOCALIZADOS EN ZONAS DE ALTO RIESGO NO MITIGABLE ID:2012-19-13865, LOCALIDAD:19 CIUDAD BOLÍVAR, UPZ:67 LUCERO</t>
  </si>
  <si>
    <t>AYUDA TEMPORAL A LAS FAMILIAS DE VARIAS LOCALIDADES, PARA LA RELOCALIZACIÓN DE HOGARES LOCALIZADOS EN ZONAS DE ALTO RIESGO NO MITIGABLE ID:2010-19-11685, LOCALIDAD:19 CIUDAD BOLÍVAR, UPZ:69 ISMAEL PERDOMO, SECTOR:OLA INVERNAL 2010 FOPAE</t>
  </si>
  <si>
    <t>LUZ KATHERINE TAMAYO HERNANDEZ</t>
  </si>
  <si>
    <t>EDNA MARGARITA JIMENEZ VEGA</t>
  </si>
  <si>
    <t>YENNY PAOLA ROJAS PARRA</t>
  </si>
  <si>
    <t>AYUDA TEMPORAL A LAS FAMILIAS DE VARIAS LOCALIDADES, PARA LA RELOCALIZACIÓN DE HOGARES LOCALIZADOS EN ZONAS DE ALTO RIESGO NO MITIGABLE ID:2016-Q04-00016, LOCALIDAD:19 CIUDAD BOLÍVAR, UPZ:67 LUCERO, SECTOR:PEÑA COLORADA</t>
  </si>
  <si>
    <t>WILLIAM ALEXANDER GONZALEZ SASTOQUE</t>
  </si>
  <si>
    <t>AYUDA TEMPORAL A LAS FAMILIAS DE VARIAS LOCALIDADES, PARA LA RELOCALIZACIÓN DE HOGARES LOCALIZADOS EN ZONAS DE ALTO RIESGO NO MITIGABLE ID:2018-Q03-15552, LOCALIDAD:19 CIUDAD BOLÍVAR, UPZ: 66 SAN FRANCISCO, SECTOR:LIMAS</t>
  </si>
  <si>
    <t>BLANCA EMMA SANTANA CIFUENTES</t>
  </si>
  <si>
    <t>AYUDA TEMPORAL A LAS FAMILIAS DE VARIAS LOCALIDADES, PARA LA RELOCALIZACIÓN DE HOGARES LOCALIZADOS EN ZONAS DE ALTO RIESGO NO MITIGABLE ID:2016-20-00008, LOCALIDAD:20 SUMAPAZ, SECTOR:NAZARETH</t>
  </si>
  <si>
    <t>SEGUNDO  PARRA VARGAS</t>
  </si>
  <si>
    <t>AYUDA TEMPORAL A LAS FAMILIAS DE VARIAS LOCALIDADES, PARA LA RELOCALIZACIÓN DE HOGARES LOCALIZADOS EN ZONAS DE ALTO RIESGO NO MITIGABLE ID:2013000241, LOCALIDAD:04 SAN CRISTÓBAL, UPZ:51 LOS LIBERTADORES, SECTOR:QUEBRADA VEREJONES</t>
  </si>
  <si>
    <t>CARLOS JOSE VELASQUEZ ROJAS</t>
  </si>
  <si>
    <t>AYUDA TEMPORAL A LAS FAMILIAS DE VARIAS LOCALIDADES, PARA LA RELOCALIZACIÓN DE HOGARES LOCALIZADOS EN ZONAS DE ALTO RIESGO NO MITIGABLE ID:2015-Q03-01394, LOCALIDAD:19 CIUDAD BOLÍVAR, UPZ:66 SAN FRANCISCO, SECTOR:LIMAS</t>
  </si>
  <si>
    <t>LUZ CELLY DIAZ GALLEGO</t>
  </si>
  <si>
    <t>AYUDA TEMPORAL A LAS FAMILIAS DE VARIAS LOCALIDADES, PARA LA RELOCALIZACIÓN DE HOGARES LOCALIZADOS EN ZONAS DE ALTO RIESGO NO MITIGABLE ID:2006-3-8369, LOCALIDAD:03 SANTA FE, UPZ:96 LOURDES</t>
  </si>
  <si>
    <t>MIGUEL ANGEL CANTILLO GUTIERREZ</t>
  </si>
  <si>
    <t>AYUDA TEMPORAL A LAS FAMILIAS DE VARIAS LOCALIDADES, PARA LA RELOCALIZACIÓN DE HOGARES LOCALIZADOS EN ZONAS DE ALTO RIESGO NO MITIGABLE ID:2012-ALES-409, LOCALIDAD:19 CIUDAD BOLÍVAR, UPZ:69 ISMAEL PERDOMO, SECTOR:ALTOS DE LA ESTANCIA</t>
  </si>
  <si>
    <t>ANGIE MARCELA GONZALEZ SASTOQUE</t>
  </si>
  <si>
    <t>AYUDA TEMPORAL A LAS FAMILIAS DE VARIAS LOCALIDADES, PARA LA RELOCALIZACIÓN DE HOGARES LOCALIZADOS EN ZONAS DE ALTO RIESGO NO MITIGABLE ID:2018-Q03-15550, LOCALIDAD:19 CIUDAD BOLÍVAR, UPZ: 66 SAN FRANCISCO, SECTOR:LIMAS</t>
  </si>
  <si>
    <t>ROSA ELENA GUEVARA MORENO</t>
  </si>
  <si>
    <t>AYUDA TEMPORAL A LAS FAMILIAS DE VARIAS LOCALIDADES, PARA LA RELOCALIZACIÓN DE HOGARES LOCALIZADOS EN ZONAS DE ALTO RIESGO NO MITIGABLE ID:2013-Q10-00497, LOCALIDAD:04 SAN CRISTÓBAL, UPZ:51 LOS LIBERTADORES, SECTOR:QUEBRADA VEREJONES</t>
  </si>
  <si>
    <t>LEONOR  LEON DE GALINDO</t>
  </si>
  <si>
    <t>EDUIN ALBERTO HERNANDEZ SANCHEZ</t>
  </si>
  <si>
    <t>JUAN CARLOS GARCIA</t>
  </si>
  <si>
    <t>PAGO DE MI PLANILLA SEGURIDAD SOCIAL Y PARAFOSCALES  FUNCIONARIOS DE PLANTA TEMPORAL DE LA DIRECCIÓN DE REASENTAMIENTOS DE LA CAJA DE LA VIVIENDA POPULAR MES DE MAYO DE 2018"</t>
  </si>
  <si>
    <t>ARQUIMEDES  RODRIGUEZ OVIEDO</t>
  </si>
  <si>
    <t>AYUDA TEMPORAL A LAS FAMILIAS DE VARIAS LOCALIDADES, PARA LA RELOCALIZACIÓN DE HOGARES LOCALIZADOS EN ZONAS DE ALTO RIESGO NO MITIGABLE ID:2011-19-12561, LOCALIDAD:19 CIUDAD BOLÍVAR, UPZ:69 ISMAEL PERDOMO, SECTOR:OLA INVERNAL 2010 FOPAE</t>
  </si>
  <si>
    <t>AYUDA TEMPORAL A LAS FAMILIAS DE VARIAS LOCALIDADES, PARA LA RELOCALIZACIÓN DE HOGARES LOCALIZADOS EN ZONAS DE ALTO RIESGO NO MITIGABLE ID:2012-4-14199, LOCALIDAD:04 SAN CRISTÓBAL, UPZ:32 SAN BLAS</t>
  </si>
  <si>
    <t>RAFAEL  BEDOYA</t>
  </si>
  <si>
    <t>AYUDA TEMPORAL A LAS FAMILIAS DE VARIAS LOCALIDADES, PARA LA RELOCALIZACIÓN DE HOGARES LOCALIZADOS EN ZONAS DE ALTO RIESGO NO MITIGABLE ID:2012-18-14316, LOCALIDAD:18 RAFAEL URIBE URIBE, UPZ:55 DIANA TURBAY</t>
  </si>
  <si>
    <t>AYUDA TEMPORAL A LAS FAMILIAS DE VARIAS LOCALIDADES, PARA LA RELOCALIZACIÓN DE HOGARES LOCALIZADOS EN ZONAS DE ALTO RIESGO NO MITIGABLE ID:2006-4-7956, LOCALIDAD:04 SAN CRISTÓBAL, UPZ:32 SAN BLAS</t>
  </si>
  <si>
    <t>AYUDA TEMPORAL A LAS FAMILIAS DE VARIAS LOCALIDADES, PARA LA RELOCALIZACIÓN DE HOGARES LOCALIZADOS EN ZONAS DE ALTO RIESGO NO MITIGABLE ID:2013000228, LOCALIDAD:19 CIUDAD BOLÍVAR, UPZ:67 LUCERO, SECTOR:QUEBRADA TROMPETA</t>
  </si>
  <si>
    <t>JOSE MIGUEL CONTRERAS ROA</t>
  </si>
  <si>
    <t>AYUDA TEMPORAL A LAS FAMILIAS DE VARIAS LOCALIDADES, PARA LA RELOCALIZACIÓN DE HOGARES LOCALIZADOS EN ZONAS DE ALTO RIESGO NO MITIGABLE ID:2015-D227-00025, LOCALIDAD:04 SAN CRISTÓBAL, UPZ:51 LOS LIBERTADORES, SECTOR:SANTA TERESITA</t>
  </si>
  <si>
    <t>AYUDA TEMPORAL A LAS FAMILIAS DE VARIAS LOCALIDADES, PARA LA RELOCALIZACIÓN DE HOGARES LOCALIZADOS EN ZONAS DE ALTO RIESGO NO MITIGABLE ID:2012-T314-08, LOCALIDAD:04 SAN CRISTÓBAL, UPZ:50 LA GLORIA</t>
  </si>
  <si>
    <t>LUIS CARLOS RAMIREZ</t>
  </si>
  <si>
    <t>VUR DE LA ACTUAL VIGENCIA. LA ASIGNACIÓN SE REALIZA PARA DAR CUMPLIMIENTO AL FALLO DE ACCIÓN POPULAR 2002-00152- SUBA GAVILANES. DECRETO 255 DE 2013.LOCALIDAD: SUBA (GAVILANES); BARRIO: BILBAO; ID: 2018-11-15060</t>
  </si>
  <si>
    <t>JHOAN ESNEIDER SAMACA ROSERO</t>
  </si>
  <si>
    <t>CESAR ANDRES BARON LESMES</t>
  </si>
  <si>
    <t>JOHN DIDIER TIRADO ROSERO</t>
  </si>
  <si>
    <t>NIDIA BIBIANA LESMES SANCHEZ</t>
  </si>
  <si>
    <t>BLANCA NORA MONTENEGRO</t>
  </si>
  <si>
    <t>VUR DE LA ACTUAL VIGENCIA. LA ASIGNACIÓN SE REALIZA PARA DAR CUMPLIMIENTO AL FALLO DE ACCIÓN POPULAR 2002-00152- SUBA GAVILANES. DECRETO 255 DE 2013.LOCALIDAD: SUBA (GAVILANES); BARRIO: SANTA CECILIA; ID: 2018-11-15214</t>
  </si>
  <si>
    <t>PAGO DE NÓMIN DEL MES DE JUNIO 2018 PLANTA TEMPORAL, PROYECTO 3075</t>
  </si>
  <si>
    <t>AYUDA TEMPORAL A LAS FAMILIAS DE VARIAS LOCALIDADES, PARA LA RELOCALIZACIÓN DE HOGARES LOCALIZADOS EN ZONAS DE ALTO RIESGO NO MITIGABLE ID:2011-19-12882, LOCALIDAD:19 CIUDAD BOLÍVAR, UPZ:67 LUCERO</t>
  </si>
  <si>
    <t>AYUDA TEMPORAL A LAS FAMILIAS DE VARIAS LOCALIDADES, PARA LA RELOCALIZACIÓN DE HOGARES LOCALIZADOS EN ZONAS DE ALTO RIESGO NO MITIGABLE ID:2012-18-14355, LOCALIDAD:18 RAFAEL URIBE URIBE, UPZ:55 DIANA TURBAY</t>
  </si>
  <si>
    <t>AYUDA TEMPORAL A LAS FAMILIAS DE VARIAS LOCALIDADES, PARA LA RELOCALIZACIÓN DE HOGARES LOCALIZADOS EN ZONAS DE ALTO RIESGO NO MITIGABLE ID:2012-18-14360, LOCALIDAD:18 RAFAEL URIBE URIBE, UPZ:55 DIANA TURBAY</t>
  </si>
  <si>
    <t>AYUDA TEMPORAL A LAS FAMILIAS DE VARIAS LOCALIDADES, PARA LA RELOCALIZACIÓN DE HOGARES LOCALIZADOS EN ZONAS DE ALTO RIESGO NO MITIGABLE ID:2011-4-13355, LOCALIDAD:04 SAN CRISTÓBAL, UPZ:32 SAN BLAS</t>
  </si>
  <si>
    <t>AYUDA TEMPORAL A LAS FAMILIAS DE VARIAS LOCALIDADES, PARA LA RELOCALIZACIÓN DE HOGARES LOCALIZADOS EN ZONAS DE ALTO RIESGO NO MITIGABLE ID:2012-4-14293, LOCALIDAD:04 SAN CRISTÓBAL, UPZ:50 LA GLORIA</t>
  </si>
  <si>
    <t>AYUDA TEMPORAL A LAS FAMILIAS DE VARIAS LOCALIDADES, PARA LA RELOCALIZACIÓN DE HOGARES LOCALIZADOS EN ZONAS DE ALTO RIESGO NO MITIGABLE ID:2012-ALES-132, LOCALIDAD:19 CIUDAD BOLÍVAR, UPZ:69 ISMAEL PERDOMO, SECTOR:ALTOS DE LA ESTANCIA</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</si>
  <si>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</si>
  <si>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ID:2011-5-13039, LOCALIDAD:05 USME, UPZ:56 DANUBIO</t>
  </si>
  <si>
    <t>AYUDA TEMPORAL A LAS FAMILIAS DE VARIAS LOCALIDADES, PARA LA RELOCALIZACIÓN DE HOGARES LOCALIZADOS EN ZONAS DE ALTO RIESGO NO MITIGABLE ID:2014-OTR-00879, LOCALIDAD:03 SANTA FE, UPZ:96 LOURDES, SECTOR:CASA 2</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</si>
  <si>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</si>
  <si>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ID:2014-OTR-00897, LOCALIDAD:03 SANTA FE, UPZ:96 LOURDES, SECTOR:CASA 3</t>
  </si>
  <si>
    <t>AYUDA TEMPORAL A LAS FAMILIAS DE VARIAS LOCALIDADES, PARA LA RELOCALIZACIÓN DE HOGARES LOCALIZADOS EN ZONAS DE ALTO RIESGO NO MITIGABLE ID:2014-OTR-00882, LOCALIDAD:03 SANTA FE, UPZ:96 LOURDES, SECTOR:CASA 2</t>
  </si>
  <si>
    <t>AYUDA TEMPORAL A LAS FAMILIAS DE VARIAS LOCALIDADES, PARA LA RELOCALIZACIÓN DE HOGARES LOCALIZADOS EN ZONAS DE ALTO RIESGO NO MITIGABLE ID:2012-19-14068, LOCALIDAD:19 CIUDAD BOLÍVAR, UPZ:68 EL TESORO, SECTOR:QUEBRADA TROMPETA</t>
  </si>
  <si>
    <t>AYUDA TEMPORAL A LAS FAMILIAS DE VARIAS LOCALIDADES, PARA LA RELOCALIZACIÓN DE HOGARES LOCALIZADOS EN ZONAS DE ALTO RIESGO NO MITIGABLE ID:2012-19-14220, LOCALIDAD:19 CIUDAD BOLÍVAR, UPZ:68 EL TESORO, SECTOR:QUEBRADA TROMPETA</t>
  </si>
  <si>
    <t>AYUDA TEMPORAL A LAS FAMILIAS DE VARIAS LOCALIDADES, PARA LA RELOCALIZACIÓN DE HOGARES LOCALIZADOS EN ZONAS DE ALTO RIESGO NO MITIGABLE ID:2014-OTR-01001, LOCALIDAD:19 CIUDAD BOLÍVAR, UPZ:67 LUCERO, SECTOR:TABOR ALTALOMA</t>
  </si>
  <si>
    <t>AYUDA TEMPORAL A LAS FAMILIAS DE VARIAS LOCALIDADES, PARA LA RELOCALIZACIÓN DE HOGARES LOCALIZADOS EN ZONAS DE ALTO RIESGO NO MITIGABLE ID:2014-18-14706, LOCALIDAD:18 RAFAEL URIBE URIBE, UPZ:53 MARCO FIDEL SUÁREZ</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</si>
  <si>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</si>
  <si>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</si>
  <si>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</si>
  <si>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</si>
  <si>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ID:2011-4-12692, LOCALIDAD:04 SAN CRISTÓBAL, UPZ:32 SAN BLAS</t>
  </si>
  <si>
    <t>AYUDA TEMPORAL A LAS FAMILIAS DE VARIAS LOCALIDADES, PARA LA RELOCALIZACIÓN DE HOGARES LOCALIZADOS EN ZONAS DE ALTO RIESGO NO MITIGABLE ID:2010-5-11581, LOCALIDAD:05 USME, UPZ:57 GRAN YOMASA, SECTOR:OLA INVERNAL 2010 FOPAE</t>
  </si>
  <si>
    <t>AYUDA TEMPORAL A LAS FAMILIAS DE VARIAS LOCALIDADES, PARA LA RELOCALIZACIÓN DE HOGARES LOCALIZADOS EN ZONAS DE ALTO RIESGO NO MITIGABLE ID:2011-4-12653, LOCALIDAD:04 SAN CRISTÓBAL, UPZ:32 SAN BLAS</t>
  </si>
  <si>
    <t>AYUDA TEMPORAL A LAS FAMILIAS DE VARIAS LOCALIDADES, PARA LA RELOCALIZACIÓN DE HOGARES LOCALIZADOS EN ZONAS DE ALTO RIESGO NO MITIGABLE ID:2011-4-12686, LOCALIDAD:04 SAN CRISTÓBAL, UPZ:32 SAN BLAS</t>
  </si>
  <si>
    <t>AYUDA TEMPORAL A LAS FAMILIAS DE VARIAS LOCALIDADES, PARA LA RELOCALIZACIÓN DE HOGARES LOCALIZADOS EN ZONAS DE ALTO RIESGO NO MITIGABLE ID:2011-19-13514, LOCALIDAD:19 CIUDAD BOLÍVAR, UPZ:68 EL TESORO</t>
  </si>
  <si>
    <t>AYUDA TEMPORAL A LAS FAMILIAS DE VARIAS LOCALIDADES, PARA LA RELOCALIZACIÓN DE HOGARES LOCALIZADOS EN ZONAS DE ALTO RIESGO NO MITIGABLE ID:2011-19-12536, LOCALIDAD:19 CIUDAD BOLÍVAR, UPZ:69 ISMAEL PERDOMO, SECTOR:OLA INVERNAL 2010 FOPAE</t>
  </si>
  <si>
    <t>AYUDA TEMPORAL A LAS FAMILIAS DE VARIAS LOCALIDADES, PARA LA RELOCALIZACIÓN DE HOGARES LOCALIZADOS EN ZONAS DE ALTO RIESGO NO MITIGABLE ID:2014-Q09-01199, LOCALIDAD:19 CIUDAD BOLÍVAR, UPZ:67 LUCERO, SECTOR:QUEBRADA TROMPETA</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</si>
  <si>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</si>
  <si>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ID:2014-Q03-01085, LOCALIDAD:19 CIUDAD BOLÍVAR, UPZ:66 SAN FRANCISCO, SECTOR:LIMAS</t>
  </si>
  <si>
    <t>AYUDA TEMPORAL A LAS FAMILIAS DE VARIAS LOCALIDADES, PARA LA RELOCALIZACIÓN DE HOGARES LOCALIZADOS EN ZONAS DE ALTO RIESGO NO MITIGABLE ID:2010-4-11938, LOCALIDAD:04 SAN CRISTÓBAL, UPZ:32 SAN BLAS, SECTOR:OLA INVERNAL 2010 FOPAE</t>
  </si>
  <si>
    <t>AYUDA TEMPORAL A LAS FAMILIAS DE VARIAS LOCALIDADES, PARA LA RELOCALIZACIÓN DE HOGARES LOCALIZADOS EN ZONAS DE ALTO RIESGO NO MITIGABLE ID:2014-OTR-01128, LOCALIDAD:11 SUBA, UPZ:71 TIBABUYES, SECTOR:GAVILANES</t>
  </si>
  <si>
    <t>AYUDA TEMPORAL A LAS FAMILIAS DE VARIAS LOCALIDADES, PARA LA RELOCALIZACIÓN DE HOGARES LOCALIZADOS EN ZONAS DE ALTO RIESGO NO MITIGABLE ID:2014-Q03-01043, LOCALIDAD:19 CIUDAD BOLÍVAR, UPZ:66 SAN FRANCISCO, SECTOR:LIMAS</t>
  </si>
  <si>
    <t>AYUDA TEMPORAL A LAS FAMILIAS DE VARIAS LOCALIDADES, PARA LA RELOCALIZACIÓN DE HOGARES LOCALIZADOS EN ZONAS DE ALTO RIESGO NO MITIGABLE ID:2014-OTR-00903, LOCALIDAD:03 SANTA FE, UPZ:96 LOURDES, SECTOR:CASA 3</t>
  </si>
  <si>
    <t>AYUDA TEMPORAL A LAS FAMILIAS DE VARIAS LOCALIDADES, PARA LA RELOCALIZACIÓN DE HOGARES LOCALIZADOS EN ZONAS DE ALTO RIESGO NO MITIGABLE ID:2006-19-8545, LOCALIDAD:19 CIUDAD BOLÍVAR, UPZ:68 EL TESORO, SECTOR:QUEBRADA EL INFIERNO</t>
  </si>
  <si>
    <t>AYUDA TEMPORAL A LAS FAMILIAS DE VARIAS LOCALIDADES, PARA LA RELOCALIZACIÓN DE HOGARES LOCALIZADOS EN ZONAS DE ALTO RIESGO NO MITIGABLE ID:2014-Q20-01253, LOCALIDAD:04 SAN CRISTÓBAL, UPZ:50 LA GLORIA, SECTOR:LA CHIGUAZA</t>
  </si>
  <si>
    <t>AYUDA TEMPORAL A LAS FAMILIAS DE VARIAS LOCALIDADES, PARA LA RELOCALIZACIÓN DE HOGARES LOCALIZADOS EN ZONAS DE ALTO RIESGO NO MITIGABLE ID:2010-5-11596, LOCALIDAD:05 USME, UPZ:57 GRAN YOMASA, SECTOR:OLA INVERNAL 2010 FOPAE</t>
  </si>
  <si>
    <t>AYUDA TEMPORAL A LAS FAMILIAS DE VARIAS LOCALIDADES, PARA LA RELOCALIZACIÓN DE HOGARES LOCALIZADOS EN ZONAS DE ALTO RIESGO NO MITIGABLE ID:2007-19-9544, LOCALIDAD:19 CIUDAD BOLÍVAR, UPZ:69 ISMAEL PERDOMO</t>
  </si>
  <si>
    <t>AYUDA TEMPORAL A LAS FAMILIAS DE VARIAS LOCALIDADES, PARA LA RELOCALIZACIÓN DE HOGARES LOCALIZADOS EN ZONAS DE ALTO RIESGO NO MITIGABLE ID:2014-OTR-00900, LOCALIDAD:03 SANTA FE, UPZ:96 LOURDES, SECTOR:CASA 3</t>
  </si>
  <si>
    <t>AYUDA TEMPORAL A LAS FAMILIAS DE VARIAS LOCALIDADES, PARA LA RELOCALIZACIÓN DE HOGARES LOCALIZADOS EN ZONAS DE ALTO RIESGO NO MITIGABLE ID:2011-4-12646, LOCALIDAD:04 SAN CRISTÓBAL, UPZ:32 SAN BLAS</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</si>
  <si>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</si>
  <si>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ID:2012-19-13937, LOCALIDAD:19 CIUDAD BOLÍVAR, UPZ:67 LUCERO</t>
  </si>
  <si>
    <t>AYUDA TEMPORAL A LAS FAMILIAS DE VARIAS LOCALIDADES, PARA LA RELOCALIZACIÓN DE HOGARES LOCALIZADOS EN ZONAS DE ALTO RIESGO NO MITIGABLE ID:2014-18-14705, LOCALIDAD:18 RAFAEL URIBE URIBE, UPZ:53 MARCO FIDEL SUÁREZ</t>
  </si>
  <si>
    <t>AYUDA TEMPORAL A LAS FAMILIAS DE VARIAS LOCALIDADES, PARA LA RELOCALIZACIÓN DE HOGARES LOCALIZADOS EN ZONAS DE ALTO RIESGO NO MITIGABLE ID:2015-Q03-01481, LOCALIDAD:19 CIUDAD BOLÍVAR, UPZ:66 SAN FRANCISCO, SECTOR:LIMAS</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</si>
  <si>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</si>
  <si>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</si>
  <si>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ID:2014-Q09-00913, LOCALIDAD:19 CIUDAD BOLÍVAR, UPZ:67 LUCERO, SECTOR:QUEBRADA TROMPETA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</si>
  <si>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</si>
  <si>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ID:2013-Q21-00419, LOCALIDAD:19 CIUDAD BOLÍVAR, UPZ:67 LUCERO, SECTOR:BRAZO DERECHO DE LIMAS</t>
  </si>
  <si>
    <t>AYUDA TEMPORAL A LAS FAMILIAS DE VARIAS LOCALIDADES, PARA LA RELOCALIZACIÓN DE HOGARES LOCALIZADOS EN ZONAS DE ALTO RIESGO NO MITIGABLE ID:2014-Q20-01175, LOCALIDAD:04 SAN CRISTÓBAL, UPZ:50 LA GLORIA, SECTOR:LA CHIGUAZA</t>
  </si>
  <si>
    <t>AYUDA TEMPORAL A LAS FAMILIAS DE VARIAS LOCALIDADES, PARA LA RELOCALIZACIÓN DE HOGARES LOCALIZADOS EN ZONAS DE ALTO RIESGO NO MITIGABLE ID:2011-4-12696, LOCALIDAD:04 SAN CRISTÓBAL, UPZ:32 SAN BLAS</t>
  </si>
  <si>
    <t>AYUDA TEMPORAL A LAS FAMILIAS DE VARIAS LOCALIDADES, PARA LA RELOCALIZACIÓN DE HOGARES LOCALIZADOS EN ZONAS DE ALTO RIESGO NO MITIGABLE ID:2015-D227-00012, LOCALIDAD:04 SAN CRISTÓBAL, UPZ:51 LOS LIBERTADORES, SECTOR:SANTA TERESITA</t>
  </si>
  <si>
    <t>AYUDA TEMPORAL A LAS FAMILIAS DE VARIAS LOCALIDADES, PARA LA RELOCALIZACIÓN DE HOGARES LOCALIZADOS EN ZONAS DE ALTO RIESGO NO MITIGABLE ID:2011-4-12683, LOCALIDAD:04 SAN CRISTÓBAL, UPZ:32 SAN BLAS</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</si>
  <si>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</si>
  <si>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ID:2015-ALES-536, LOCALIDAD:19 CIUDAD BOLÍVAR, UPZ:69 ISMAEL PERDOMO, SECTOR:ALTOS DE LA ESTANCIA</t>
  </si>
  <si>
    <t>AYUDA TEMPORAL A LAS FAMILIAS DE VARIAS LOCALIDADES, PARA LA RELOCALIZACIÓN DE HOGARES LOCALIZADOS EN ZONAS DE ALTO RIESGO NO MITIGABLE ID:2013000411, LOCALIDAD:04 SAN CRISTÓBAL, UPZ:51 LOS LIBERTADORES, SECTOR:QUEBRADA VEREJONES</t>
  </si>
  <si>
    <t>AYUDA TEMPORAL A LAS FAMILIAS DE VARIAS LOCALIDADES, PARA LA RELOCALIZACIÓN DE HOGARES LOCALIZADOS EN ZONAS DE ALTO RIESGO NO MITIGABLE ID:2013000325, LOCALIDAD:19 CIUDAD BOLÍVAR, UPZ:67 LUCERO, SECTOR:PEÑA COLORADA</t>
  </si>
  <si>
    <t>AYUDA TEMPORAL A LAS FAMILIAS DE VARIAS LOCALIDADES, PARA LA RELOCALIZACIÓN DE HOGARES LOCALIZADOS EN ZONAS DE ALTO RIESGO NO MITIGABLE ID:2011-19-12742, LOCALIDAD:19 CIUDAD BOLÍVAR, UPZ:68 EL TESORO, SECTOR:QUEBRADA TROMPETA</t>
  </si>
  <si>
    <t>AYUDA TEMPORAL A LAS FAMILIAS DE VARIAS LOCALIDADES, PARA LA RELOCALIZACIÓN DE HOGARES LOCALIZADOS EN ZONAS DE ALTO RIESGO NO MITIGABLE ID:2009-4-11165, LOCALIDAD:04 SAN CRISTÓBAL, UPZ:50 LA GLORIA</t>
  </si>
  <si>
    <t>AYUDA TEMPORAL A LAS FAMILIAS DE VARIAS LOCALIDADES, PARA LA RELOCALIZACIÓN DE HOGARES LOCALIZADOS EN ZONAS DE ALTO RIESGO NO MITIGABLE ID:2011-4-12483, LOCALIDAD:04 SAN CRISTÓBAL, UPZ:50 LA GLORIA, SECTOR:OLA INVERNAL 2010 FOPAE</t>
  </si>
  <si>
    <t>AYUDA TEMPORAL A LAS FAMILIAS DE VARIAS LOCALIDADES, PARA LA RELOCALIZACIÓN DE HOGARES LOCALIZADOS EN ZONAS DE ALTO RIESGO NO MITIGABLE ID:2011-19-12515, LOCALIDAD:19 CIUDAD BOLÍVAR, UPZ:67 LUCERO, SECTOR:OLA INVERNAL 2010 FOPAE</t>
  </si>
  <si>
    <t>AYUDA TEMPORAL A LAS FAMILIAS DE VARIAS LOCALIDADES, PARA LA RELOCALIZACIÓN DE HOGARES LOCALIZADOS EN ZONAS DE ALTO RIESGO NO MITIGABLE ID:2010-19-11706, LOCALIDAD:19 CIUDAD BOLÍVAR, UPZ:69 ISMAEL PERDOMO, SECTOR:OLA INVERNAL 2010 FOPAE</t>
  </si>
  <si>
    <t>AYUDA TEMPORAL A LAS FAMILIAS DE VARIAS LOCALIDADES, PARA LA RELOCALIZACIÓN DE HOGARES LOCALIZADOS EN ZONAS DE ALTO RIESGO NO MITIGABLE ID:2011-4-12667, LOCALIDAD:04 SAN CRISTÓBAL, UPZ:32 SAN BLAS</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</si>
  <si>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</si>
  <si>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ID:2014-OTR-00901, LOCALIDAD:03 SANTA FE, UPZ:96 LOURDES, SECTOR:CASA 3</t>
  </si>
  <si>
    <t>AYUDA TEMPORAL A LAS FAMILIAS DE VARIAS LOCALIDADES, PARA LA RELOCALIZACIÓN DE HOGARES LOCALIZADOS EN ZONAS DE ALTO RIESGO NO MITIGABLE ID:2014-Q03-01022, LOCALIDAD:19 CIUDAD BOLÍVAR, UPZ:66 SAN FRANCISCO, SECTOR:LIMAS</t>
  </si>
  <si>
    <t>AYUDA TEMPORAL A LAS FAMILIAS DE VARIAS LOCALIDADES, PARA LA RELOCALIZACIÓN DE HOGARES LOCALIZADOS EN ZONAS DE ALTO RIESGO NO MITIGABLE ID:2014-OTR-00880, LOCALIDAD:03 SANTA FE, UPZ:96 LOURDES, SECTOR:CASA 2</t>
  </si>
  <si>
    <t>AYUDA TEMPORAL A LAS FAMILIAS DE VARIAS LOCALIDADES, PARA LA RELOCALIZACIÓN DE HOGARES LOCALIZADOS EN ZONAS DE ALTO RIESGO NO MITIGABLE ID:2014-OTR-00871, LOCALIDAD:03 SANTA FE, UPZ:96 LOURDES, SECTOR:CASA 1</t>
  </si>
  <si>
    <t>AYUDA TEMPORAL A LAS FAMILIAS DE VARIAS LOCALIDADES, PARA LA RELOCALIZACIÓN DE HOGARES LOCALIZADOS EN ZONAS DE ALTO RIESGO NO MITIGABLE ID:2014-OTR-01155, LOCALIDAD:11 SUBA, UPZ:71 TIBABUYES, SECTOR:GAVILANES</t>
  </si>
  <si>
    <t>AYUDA TEMPORAL A LAS FAMILIAS DE VARIAS LOCALIDADES, PARA LA RELOCALIZACIÓN DE HOGARES LOCALIZADOS EN ZONAS DE ALTO RIESGO NO MITIGABLE ID:2015-Q03-01359, LOCALIDAD:19 CIUDAD BOLÍVAR, UPZ:66 SAN FRANCISCO, SECTOR:LIMAS</t>
  </si>
  <si>
    <t>AYUDA TEMPORAL A LAS FAMILIAS DE VARIAS LOCALIDADES, PARA LA RELOCALIZACIÓN DE HOGARES LOCALIZADOS EN ZONAS DE ALTO RIESGO NO MITIGABLE ID:2014-OTR-00889, LOCALIDAD:03 SANTA FE, UPZ:96 LOURDES, SECTOR:CASA 2</t>
  </si>
  <si>
    <t>AYUDA TEMPORAL A LAS FAMILIAS DE VARIAS LOCALIDADES, PARA LA RELOCALIZACIÓN DE HOGARES LOCALIZADOS EN ZONAS DE ALTO RIESGO NO MITIGABLE ID:2014-Q04-00825, LOCALIDAD:19 CIUDAD BOLÍVAR, UPZ:67 LUCERO, SECTOR:PEÑA COLORADA</t>
  </si>
  <si>
    <t>AYUDA TEMPORAL A LAS FAMILIAS DE VARIAS LOCALIDADES, PARA LA RELOCALIZACIÓN DE HOGARES LOCALIZADOS EN ZONAS DE ALTO RIESGO NO MITIGABLE ID:2014-OTR-00898, LOCALIDAD:03 SANTA FE, UPZ:96 LOURDES, SECTOR:CASA 3</t>
  </si>
  <si>
    <t>AYUDA TEMPORAL A LAS FAMILIAS DE VARIAS LOCALIDADES, PARA LA RELOCALIZACIÓN DE HOGARES LOCALIZADOS EN ZONAS DE ALTO RIESGO NO MITIGABLE ID:2015-Q03-03362, LOCALIDAD:19 CIUDAD BOLÍVAR, UPZ:67 LUCERO, SECTOR:LIMAS</t>
  </si>
  <si>
    <t>AYUDA TEMPORAL A LAS FAMILIAS DE VARIAS LOCALIDADES, PARA LA RELOCALIZACIÓN DE HOGARES LOCALIZADOS EN ZONAS DE ALTO RIESGO NO MITIGABLE ID:2014-Q03-00992, LOCALIDAD:19 CIUDAD BOLÍVAR, UPZ:66 SAN FRANCISCO, SECTOR:LIMAS</t>
  </si>
  <si>
    <t>AYUDA TEMPORAL A LAS FAMILIAS DE VARIAS LOCALIDADES, PARA LA RELOCALIZACIÓN DE HOGARES LOCALIZADOS EN ZONAS DE ALTO RIESGO NO MITIGABLE ID:2014-Q04-00834, LOCALIDAD:19 CIUDAD BOLÍVAR, UPZ:67 LUCERO, SECTOR:PEÑA COLORADA</t>
  </si>
  <si>
    <t>AYUDA TEMPORAL A LAS FAMILIAS DE VARIAS LOCALIDADES, PARA LA RELOCALIZACIÓN DE HOGARES LOCALIZADOS EN ZONAS DE ALTO RIESGO NO MITIGABLE ID:2014-Q09-00928, LOCALIDAD:19 CIUDAD BOLÍVAR, UPZ:67 LUCERO, SECTOR:QUEBRADA TROMPETA</t>
  </si>
  <si>
    <t>AYUDA TEMPORAL A LAS FAMILIAS DE VARIAS LOCALIDADES, PARA LA RELOCALIZACIÓN DE HOGARES LOCALIZADOS EN ZONAS DE ALTO RIESGO NO MITIGABLE ID:2014-Q03-00991, LOCALIDAD:19 CIUDAD BOLÍVAR, UPZ:66 SAN FRANCISCO, SECTOR:LIMAS</t>
  </si>
  <si>
    <t>AYUDA TEMPORAL A LAS FAMILIAS DE VARIAS LOCALIDADES, PARA LA RELOCALIZACIÓN DE HOGARES LOCALIZADOS EN ZONAS DE ALTO RIESGO NO MITIGABLE ID:2015-OTR-01363, LOCALIDAD:19 CIUDAD BOLÍVAR, UPZ:67 LUCERO, SECTOR:TABOR ALTALOMA</t>
  </si>
  <si>
    <t>AYUDA TEMPORAL A LAS FAMILIAS DE VARIAS LOCALIDADES, PARA LA RELOCALIZACIÓN DE HOGARES LOCALIZADOS EN ZONAS DE ALTO RIESGO NO MITIGABLE ID:2015-Q03-01474, LOCALIDAD:19 CIUDAD BOLÍVAR, UPZ:66 SAN FRANCISCO, SECTOR:LIMAS</t>
  </si>
  <si>
    <t>AYUDA TEMPORAL A LAS FAMILIAS DE VARIAS LOCALIDADES, PARA LA RELOCALIZACIÓN DE HOGARES LOCALIZADOS EN ZONAS DE ALTO RIESGO NO MITIGABLE ID:2015-Q03-01487, LOCALIDAD:19 CIUDAD BOLÍVAR, UPZ:66 SAN FRANCISCO, SECTOR:LIMAS</t>
  </si>
  <si>
    <t>AYUDA TEMPORAL A LAS FAMILIAS DE VARIAS LOCALIDADES, PARA LA RELOCALIZACIÓN DE HOGARES LOCALIZADOS EN ZONAS DE ALTO RIESGO NO MITIGABLE ID:2017-04-14930, LOCALIDAD:04 SAN CRISTÓBAL, UPZ:32 SAN BLAS, SECTOR:TRIANGULO ALTO</t>
  </si>
  <si>
    <t>AYUDA TEMPORAL A LAS FAMILIAS DE VARIAS LOCALIDADES, PARA LA RELOCALIZACIÓN DE HOGARES LOCALIZADOS EN ZONAS DE ALTO RIESGO NO MITIGABLE ID:2017-04-14932, LOCALIDAD:04 SAN CRISTÓBAL, UPZ:32 SAN BLAS, SECTOR:TRIANGULO ALTO</t>
  </si>
  <si>
    <t>LETICIA  FIERRO GARRIDO</t>
  </si>
  <si>
    <t>AYUDA TEMPORAL A LAS FAMILIAS DE VARIAS LOCALIDADES, PARA LA RELOCALIZACIÓN DE HOGARES LOCALIZADOS EN ZONAS DE ALTO RIESGO NO MITIGABLE ID:2011-4-12708, LOCALIDAD:04 SAN CRISTÓBAL, UPZ:32 SAN BLAS</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</si>
  <si>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</si>
  <si>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ID:2012-5-14150, LOCALIDAD:05 USME, UPZ:58 COMUNEROS</t>
  </si>
  <si>
    <t>AYUDA TEMPORAL A LAS FAMILIAS DE VARIAS LOCALIDADES, PARA LA RELOCALIZACIÓN DE HOGARES LOCALIZADOS EN ZONAS DE ALTO RIESGO NO MITIGABLE ID:2015-3-14763, LOCALIDAD:03 SANTA FE, UPZ:96 LOURDES</t>
  </si>
  <si>
    <t>AYUDA TEMPORAL A LAS FAMILIAS DE VARIAS LOCALIDADES, PARA LA RELOCALIZACIÓN DE HOGARES LOCALIZADOS EN ZONAS DE ALTO RIESGO NO MITIGABLE ID:2014-OTR-00886, LOCALIDAD:03 SANTA FE, UPZ:96 LOURDES, SECTOR:CASA 2</t>
  </si>
  <si>
    <t>AYUDA TEMPORAL A LAS FAMILIAS DE VARIAS LOCALIDADES, PARA LA RELOCALIZACIÓN DE HOGARES LOCALIZADOS EN ZONAS DE ALTO RIESGO NO MITIGABLE ID:2014-OTR-00877, LOCALIDAD:03 SANTA FE, UPZ:96 LOURDES, SECTOR:CASA 1</t>
  </si>
  <si>
    <t>AYUDA TEMPORAL A LAS FAMILIAS DE VARIAS LOCALIDADES, PARA LA RELOCALIZACIÓN DE HOGARES LOCALIZADOS EN ZONAS DE ALTO RIESGO NO MITIGABLE ID:2014-OTR-00887, LOCALIDAD:03 SANTA FE, UPZ:96 LOURDES, SECTOR:CASA 2</t>
  </si>
  <si>
    <t>LILIA INES LOAIZA DE ARRAZOLA</t>
  </si>
  <si>
    <t>AYUDA TEMPORAL A LAS FAMILIAS DE VARIAS LOCALIDADES, PARA LA RELOCALIZACIÓN DE HOGARES LOCALIZADOS EN ZONAS DE ALTO RIESGO NO MITIGABLE ID:2013000384, LOCALIDAD:04 SAN CRISTÓBAL, UPZ:51 LOS LIBERTADORES, SECTOR:QUEBRADA VEREJONES</t>
  </si>
  <si>
    <t>AYUDA TEMPORAL A LAS FAMILIAS DE VARIAS LOCALIDADES, PARA LA RELOCALIZACIÓN DE HOGARES LOCALIZADOS EN ZONAS DE ALTO RIESGO NO MITIGABLE ID:2015-OTR-01373, LOCALIDAD:11 SUBA, UPZ:71 TIBABUYES, SECTOR:GAVILANES</t>
  </si>
  <si>
    <t>AYUDA TEMPORAL A LAS FAMILIAS DE VARIAS LOCALIDADES, PARA LA RELOCALIZACIÓN DE HOGARES LOCALIZADOS EN ZONAS DE ALTO RIESGO NO MITIGABLE ID:2012-19-14382, LOCALIDAD:19 CIUDAD BOLÍVAR, UPZ:68 EL TESORO</t>
  </si>
  <si>
    <t>AYUDA TEMPORAL A LAS FAMILIAS DE VARIAS LOCALIDADES, PARA LA RELOCALIZACIÓN DE HOGARES LOCALIZADOS EN ZONAS DE ALTO RIESGO NO MITIGABLE ID:2016-19-00006, LOCALIDAD:19 CIUDAD BOLÍVAR, UPZ:67 LUCERO</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</si>
  <si>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</si>
  <si>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ID:2011-4-12724, LOCALIDAD:04 SAN CRISTÓBAL, UPZ:32 SAN BLAS</t>
  </si>
  <si>
    <t>AYUDA TEMPORAL A LAS FAMILIAS DE VARIAS LOCALIDADES, PARA LA RELOCALIZACIÓN DE HOGARES LOCALIZADOS EN ZONAS DE ALTO RIESGO NO MITIGABLE ID:2011-5-13283, LOCALIDAD:05 USME, UPZ:56 DANUBIO</t>
  </si>
  <si>
    <t>AYUDA TEMPORAL A LAS FAMILIAS DE VARIAS LOCALIDADES, PARA LA RELOCALIZACIÓN DE HOGARES LOCALIZADOS EN ZONAS DE ALTO RIESGO NO MITIGABLE ID:2006-4-8838, LOCALIDAD:04 SAN CRISTÓBAL, UPZ:50 LA GLORIA.</t>
  </si>
  <si>
    <t>AYUDA TEMPORAL A LAS FAMILIAS DE VARIAS LOCALIDADES, PARA LA RELOCALIZACIÓN DE HOGARES LOCALIZADOS EN ZONAS DE ALTO RIESGO NO MITIGABLE ID:2011-4-12715, LOCALIDAD:04 SAN CRISTÓBAL, UPZ:32 SAN BLAS</t>
  </si>
  <si>
    <t>AYUDA TEMPORAL A LAS FAMILIAS DE VARIAS LOCALIDADES, PARA LA RELOCALIZACIÓN DE HOGARES LOCALIZADOS EN ZONAS DE ALTO RIESGO NO MITIGABLE ID:2006-19-8078, LOCALIDAD:19 CIUDAD BOLÍVAR, UPZ:67 LUCERO</t>
  </si>
  <si>
    <t>AYUDA TEMPORAL A LAS FAMILIAS DE VARIAS LOCALIDADES, PARA LA RELOCALIZACIÓN DE HOGARES LOCALIZADOS EN ZONAS DE ALTO RIESGO NO MITIGABLE ID:2010-5-11557, LOCALIDAD:05 USME, UPZ:57 GRAN YOMASA, SECTOR:OLA INVERNAL 2010 FOPAE</t>
  </si>
  <si>
    <t>MARIA MARILI ZEA GUTIERREZ</t>
  </si>
  <si>
    <t>AYUDA TEMPORAL A LAS FAMILIAS DE VARIAS LOCALIDADES, PARA LA RELOCALIZACIÓN DE HOGARES LOCALIZADOS EN ZONAS DE ALTO RIESGO NO MITIGABLE ID:2006-19-8097, LOCALIDAD:19 CIUDAD BOLÍVAR, UPZ:67 LUCERO, SECTOR:LIMAS</t>
  </si>
  <si>
    <t>AYUDA TEMPORAL A LAS FAMILIAS DE VARIAS LOCALIDADES, PARA LA RELOCALIZACIÓN DE HOGARES LOCALIZADOS EN ZONAS DE ALTO RIESGO NO MITIGABLE ID:2011-4-12677, LOCALIDAD:04 SAN CRISTÓBAL, UPZ:32 SAN BLAS</t>
  </si>
  <si>
    <t>AYUDA TEMPORAL A LAS FAMILIAS DE VARIAS LOCALIDADES, PARA LA RELOCALIZACIÓN DE HOGARES LOCALIZADOS EN ZONAS DE ALTO RIESGO NO MITIGABLE ID:2014-Q03-01109, LOCALIDAD:19 CIUDAD BOLÍVAR, UPZ:66 SAN FRANCISCO, SECTOR:LIMAS</t>
  </si>
  <si>
    <t>AYUDA TEMPORAL A LAS FAMILIAS DE VARIAS LOCALIDADES, PARA LA RELOCALIZACIÓN DE HOGARES LOCALIZADOS EN ZONAS DE ALTO RIESGO NO MITIGABLE ID:2014-OTR-01026, LOCALIDAD:19 CIUDAD BOLÍVAR, UPZ:67 LUCERO, SECTOR:TABOR ALTALOMA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</si>
  <si>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</si>
  <si>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ID:2014-LC-00810, LOCALIDAD:19 CIUDAD BOLÍVAR, UPZ:69 ISMAEL PERDOMO</t>
  </si>
  <si>
    <t>AYUDA TEMPORAL A LAS FAMILIAS DE VARIAS LOCALIDADES, PARA LA RELOCALIZACIÓN DE HOGARES LOCALIZADOS EN ZONAS DE ALTO RIESGO NO MITIGABLE ID:2014-OTR-01048, LOCALIDAD:19 CIUDAD BOLÍVAR, UPZ:67 LUCERO, SECTOR:TABOR ALTALOMA</t>
  </si>
  <si>
    <t>GRECIA SUSANA SANCHEZ DAJOME</t>
  </si>
  <si>
    <t>AYUDA TEMPORAL A LAS FAMILIAS DE VARIAS LOCALIDADES, PARA LA RELOCALIZACIÓN DE HOGARES LOCALIZADOS EN ZONAS DE ALTO RIESGO NO MITIGABLE ID:2016-08-14818, LOCALIDAD:08 KENNEDY, UPZ:82 PATIO BONITO, SECTOR:PALMITAS</t>
  </si>
  <si>
    <t>AYUDA TEMPORAL A LAS FAMILIAS DE VARIAS LOCALIDADES, PARA LA RELOCALIZACIÓN DE HOGARES LOCALIZADOS EN ZONAS DE ALTO RIESGO NO MITIGABLE ID:2014-OTR-00858, LOCALIDAD:04 SAN CRISTÓBAL, UPZ:32 SAN BLAS</t>
  </si>
  <si>
    <t>AYUDA TEMPORAL A LAS FAMILIAS DE VARIAS LOCALIDADES, PARA LA RELOCALIZACIÓN DE HOGARES LOCALIZADOS EN ZONAS DE ALTO RIESGO NO MITIGABLE ID:2011-4-12688, LOCALIDAD:04 SAN CRISTÓBAL, UPZ:32 SAN BLAS</t>
  </si>
  <si>
    <t>AYUDA TEMPORAL A LAS FAMILIAS DE VARIAS LOCALIDADES, PARA LA RELOCALIZACIÓN DE HOGARES LOCALIZADOS EN ZONAS DE ALTO RIESGO NO MITIGABLE ID:2012-T314-07, LOCALIDAD:04 SAN CRISTÓBAL, UPZ:50 LA GLORIA</t>
  </si>
  <si>
    <t>AYUDA TEMPORAL A LAS FAMILIAS DE VARIAS LOCALIDADES, PARA LA RELOCALIZACIÓN DE HOGARES LOCALIZADOS EN ZONAS DE ALTO RIESGO NO MITIGABLE ID:2013-Q21-00478, LOCALIDAD:19 CIUDAD BOLÍVAR, UPZ:67 LUCERO, SECTOR:BRAZO DERECHO DE LIMAS</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</si>
  <si>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</si>
  <si>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ID:2012-ALES-396, LOCALIDAD:19 CIUDAD BOLÍVAR, UPZ:69 ISMAEL PERDOMO, SECTOR:ALTOS DE LA ESTANCIA</t>
  </si>
  <si>
    <t>AYUDA TEMPORAL A LAS FAMILIAS DE VARIAS LOCALIDADES, PARA LA RELOCALIZACIÓN DE HOGARES LOCALIZADOS EN ZONAS DE ALTO RIESGO NO MITIGABLE ID:2013-Q04-00283, LOCALIDAD:19 CIUDAD BOLÍVAR, UPZ:67 LUCERO, SECTOR:PEÑA COLORADA</t>
  </si>
  <si>
    <t>AYUDA TEMPORAL A LAS FAMILIAS DE VARIAS LOCALIDADES, PARA LA RELOCALIZACIÓN DE HOGARES LOCALIZADOS EN ZONAS DE ALTO RIESGO NO MITIGABLE ID:2010-19-11687, LOCALIDAD:19 CIUDAD BOLÍVAR, UPZ:69 ISMAEL PERDOMO, SECTOR:OLA INVERNAL 2010 FOPAE</t>
  </si>
  <si>
    <t>AYUDA TEMPORAL A LAS FAMILIAS DE VARIAS LOCALIDADES, PARA LA RELOCALIZACIÓN DE HOGARES LOCALIZADOS EN ZONAS DE ALTO RIESGO NO MITIGABLE ID:2015-D227-00001, LOCALIDAD:04 SAN CRISTÓBAL, UPZ:51 LOS LIBERTADORES, SECTOR:SANTA TERESITA</t>
  </si>
  <si>
    <t>AYUDA TEMPORAL A LAS FAMILIAS DE VARIAS LOCALIDADES, PARA LA RELOCALIZACIÓN DE HOGARES LOCALIZADOS EN ZONAS DE ALTO RIESGO NO MITIGABLE ID:2011-18-12426, LOCALIDAD:18 RAFAEL URIBE URIBE, UPZ:55 DIANA TURBAY, SECTOR:OLA INVERNAL 2010 FOPAE</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</si>
  <si>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</si>
  <si>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</si>
  <si>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</si>
  <si>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</si>
  <si>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ID:2011-19-12731, LOCALIDAD:19 CIUDAD BOLÍVAR, UPZ:67 LUCERO, SECTOR:OLA INVERNAL 2010 FOPAE</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</si>
  <si>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</si>
  <si>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ID:2014-OTR-00869, LOCALIDAD:03 SANTA FE, UPZ:96 LOURDES, SECTOR:CASA 1</t>
  </si>
  <si>
    <t>AYUDA TEMPORAL A LAS FAMILIAS DE VARIAS LOCALIDADES, PARA LA RELOCALIZACIÓN DE HOGARES LOCALIZADOS EN ZONAS DE ALTO RIESGO NO MITIGABLE ID:2011-19-12418, LOCALIDAD:19 CIUDAD BOLÍVAR, UPZ:68 EL TESORO</t>
  </si>
  <si>
    <t>AYUDA TEMPORAL A LAS FAMILIAS DE VARIAS LOCALIDADES, PARA LA RELOCALIZACIÓN DE HOGARES LOCALIZADOS EN ZONAS DE ALTO RIESGO NO MITIGABLE ID:2014-Q03-01229, LOCALIDAD:19 CIUDAD BOLÍVAR, UPZ:66 SAN FRANCISCO, SECTOR:LIMAS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</si>
  <si>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</si>
  <si>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ID:2007-4-9373, LOCALIDAD:04 SAN CRISTÓBAL, UPZ:32 SAN BLAS</t>
  </si>
  <si>
    <t>AYUDA TEMPORAL A LAS FAMILIAS DE VARIAS LOCALIDADES, PARA LA RELOCALIZACIÓN DE HOGARES LOCALIZADOS EN ZONAS DE ALTO RIESGO NO MITIGABLE ID:2011-4-12637, LOCALIDAD:04 SAN CRISTÓBAL, UPZ:32 SAN BLAS</t>
  </si>
  <si>
    <t>AYUDA TEMPORAL A LAS FAMILIAS DE VARIAS LOCALIDADES, PARA LA RELOCALIZACIÓN DE HOGARES LOCALIZADOS EN ZONAS DE ALTO RIESGO NO MITIGABLE ID:2015-ALES-533, LOCALIDAD:19 CIUDAD BOLÍVAR, UPZ:69 ISMAEL PERDOMO, SECTOR:ALTOS DE LA ESTANCIA</t>
  </si>
  <si>
    <t>AYUDA TEMPORAL A LAS FAMILIAS DE VARIAS LOCALIDADES, PARA LA RELOCALIZACIÓN DE HOGARES LOCALIZADOS EN ZONAS DE ALTO RIESGO NO MITIGABLE ID:2014-OTR-01166, LOCALIDAD:11 SUBA, UPZ:71 TIBABUYES, SECTOR:GAVILANES</t>
  </si>
  <si>
    <t>AYUDA TEMPORAL A LAS FAMILIAS DE VARIAS LOCALIDADES, PARA LA RELOCALIZACIÓN DE HOGARES LOCALIZADOS EN ZONAS DE ALTO RIESGO NO MITIGABLE ID:2011-4-12642, LOCALIDAD:04 SAN CRISTÓBAL, UPZ:32 SAN BLAS</t>
  </si>
  <si>
    <t>AYUDA TEMPORAL A LAS FAMILIAS DE VARIAS LOCALIDADES, PARA LA RELOCALIZACIÓN DE HOGARES LOCALIZADOS EN ZONAS DE ALTO RIESGO NO MITIGABLE ID:2014-Q09-01189, LOCALIDAD:19 CIUDAD BOLÍVAR, UPZ:67 LUCERO, SECTOR:QUEBRADA TROMPETA</t>
  </si>
  <si>
    <t>AYUDA TEMPORAL A LAS FAMILIAS DE VARIAS LOCALIDADES, PARA LA RELOCALIZACIÓN DE HOGARES LOCALIZADOS EN ZONAS DE ALTO RIESGO NO MITIGABLE ID:2014-OTR-00872, LOCALIDAD:03 SANTA FE, UPZ:96 LOURDES, SECTOR:CASA 1</t>
  </si>
  <si>
    <t>AYUDA TEMPORAL A LAS FAMILIAS DE VARIAS LOCALIDADES, PARA LA RELOCALIZACIÓN DE HOGARES LOCALIZADOS EN ZONAS DE ALTO RIESGO NO MITIGABLE ID:2011-4-12643, LOCALIDAD:04 SAN CRISTÓBAL, UPZ:32 SAN BLAS</t>
  </si>
  <si>
    <t>AYUDA TEMPORAL A LAS FAMILIAS DE VARIAS LOCALIDADES, PARA LA RELOCALIZACIÓN DE HOGARES LOCALIZADOS EN ZONAS DE ALTO RIESGO NO MITIGABLE ID:2015-ALES-537, LOCALIDAD:19 CIUDAD BOLÍVAR, UPZ:69 ISMAEL PERDOMO, SECTOR:ALTOS DE LA ESTANCIA</t>
  </si>
  <si>
    <t>AYUDA TEMPORAL A LAS FAMILIAS DE VARIAS LOCALIDADES, PARA LA RELOCALIZACIÓN DE HOGARES LOCALIZADOS EN ZONAS DE ALTO RIESGO NO MITIGABLE ID:2011-4-12644, LOCALIDAD:04 SAN CRISTÓBAL, UPZ:32 SAN BLAS</t>
  </si>
  <si>
    <t>AYUDA TEMPORAL A LAS FAMILIAS DE VARIAS LOCALIDADES, PARA LA RELOCALIZACIÓN DE HOGARES LOCALIZADOS EN ZONAS DE ALTO RIESGO NO MITIGABLE ID:2014-OTR-01258, LOCALIDAD:11 SUBA, UPZ:71 TIBABUYES, SECTOR:GAVILANES</t>
  </si>
  <si>
    <t>AYUDA TEMPORAL A LAS FAMILIAS DE VARIAS LOCALIDADES, PARA LA RELOCALIZACIÓN DE HOGARES LOCALIZADOS EN ZONAS DE ALTO RIESGO NO MITIGABLE ID:2015-D227-00022, LOCALIDAD:04 SAN CRISTÓBAL, UPZ:51 LOS LIBERTADORES, SECTOR:SANTA TERESITA</t>
  </si>
  <si>
    <t>AYUDA TEMPORAL A LAS FAMILIAS DE VARIAS LOCALIDADES, PARA LA RELOCALIZACIÓN DE HOGARES LOCALIZADOS EN ZONAS DE ALTO RIESGO NO MITIGABLE ID:2015-D227-00045, LOCALIDAD:04 SAN CRISTÓBAL, UPZ:51 LOS LIBERTADORES, SECTOR:SANTA TERESITA</t>
  </si>
  <si>
    <t>AYUDA TEMPORAL A LAS FAMILIAS DE VARIAS LOCALIDADES, PARA LA RELOCALIZACIÓN DE HOGARES LOCALIZADOS EN ZONAS DE ALTO RIESGO NO MITIGABLE ID:2010-19-12227, LOCALIDAD:19 CIUDAD BOLÍVAR, UPZ:67 LUCERO, SECTOR:LIMAS</t>
  </si>
  <si>
    <t>AYUDA TEMPORAL A LAS FAMILIAS DE VARIAS LOCALIDADES, PARA LA RELOCALIZACIÓN DE HOGARES LOCALIZADOS EN ZONAS DE ALTO RIESGO NO MITIGABLE ID:2014-W166-040, LOCALIDAD:19 CIUDAD BOLÍVAR, UPZ:68 EL TESORO, SECTOR:WOUNAAN</t>
  </si>
  <si>
    <t>AYUDA TEMPORAL A LAS FAMILIAS DE VARIAS LOCALIDADES, PARA LA RELOCALIZACIÓN DE HOGARES LOCALIZADOS EN ZONAS DE ALTO RIESGO NO MITIGABLE ID:2011-4-12655, LOCALIDAD:04 SAN CRISTÓBAL, UPZ:32 SAN BLAS</t>
  </si>
  <si>
    <t>FLOR ELISA ULLOA PUENTES</t>
  </si>
  <si>
    <t>AYUDA TEMPORAL A LAS FAMILIAS DE VARIAS LOCALIDADES, PARA LA RELOCALIZACIÓN DE HOGARES LOCALIZADOS EN ZONAS DE ALTO RIESGO NO MITIGABLE ID:2011-4-12682, LOCALIDAD:04 SAN CRISTÓBAL, UPZ:32 SAN BLAS</t>
  </si>
  <si>
    <t>AYUDA TEMPORAL A LAS FAMILIAS DE VARIAS LOCALIDADES, PARA LA RELOCALIZACIÓN DE HOGARES LOCALIZADOS EN ZONAS DE ALTO RIESGO NO MITIGABLE ID:2012-19-14046, LOCALIDAD:19 CIUDAD BOLÍVAR, UPZ:68 EL TESORO, SECTOR:QUEBRADA TROMPETA</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</si>
  <si>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</si>
  <si>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ID:2014-OTR-01170, LOCALIDAD:11 SUBA, UPZ:71 TIBABUYES, SECTOR:GAVILANES</t>
  </si>
  <si>
    <t>AYUDA TEMPORAL A LAS FAMILIAS DE VARIAS LOCALIDADES, PARA LA RELOCALIZACIÓN DE HOGARES LOCALIZADOS EN ZONAS DE ALTO RIESGO NO MITIGABLE ID:2011-4-12673, LOCALIDAD:04 SAN CRISTÓBAL, UPZ:32 SAN BLAS</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</si>
  <si>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</si>
  <si>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ID:2015-Q03-01432, LOCALIDAD:19 CIUDAD BOLÍVAR, UPZ:66 SAN FRANCISCO, SECTOR:LIMAS</t>
  </si>
  <si>
    <t>AYUDA TEMPORAL A LAS FAMILIAS DE VARIAS LOCALIDADES, PARA LA RELOCALIZACIÓN DE HOGARES LOCALIZADOS EN ZONAS DE ALTO RIESGO NO MITIGABLE ID:2015-Q03-01488, LOCALIDAD:19 CIUDAD BOLÍVAR, UPZ:66 SAN FRANCISCO, SECTOR:LIMAS</t>
  </si>
  <si>
    <t>AYUDA TEMPORAL A LAS FAMILIAS DE VARIAS LOCALIDADES, PARA LA RELOCALIZACIÓN DE HOGARES LOCALIZADOS EN ZONAS DE ALTO RIESGO NO MITIGABLE ID:2017-19-14969, LOCALIDAD:19 CIUDAD BOLÍVAR, UPZ:67 LUCERO, SECTOR:LAS MANITAS II</t>
  </si>
  <si>
    <t>AYUDA TEMPORAL A LAS FAMILIAS DE VARIAS LOCALIDADES, PARA LA RELOCALIZACIÓN DE HOGARES LOCALIZADOS EN ZONAS DE ALTO RIESGO NO MITIGABLE ID:2015-Q03-01486, LOCALIDAD:19 CIUDAD BOLÍVAR, UPZ:66 SAN FRANCISCO, SECTOR:LIMAS</t>
  </si>
  <si>
    <t>AYUDA TEMPORAL A LAS FAMILIAS DE VARIAS LOCALIDADES, PARA LA RELOCALIZACIÓN DE HOGARES LOCALIZADOS EN ZONAS DE ALTO RIESGO NO MITIGABLE ID:2015-Q03-01433, LOCALIDAD:19 CIUDAD BOLÍVAR, UPZ:66 SAN FRANCISCO, SECTOR:LIMAS</t>
  </si>
  <si>
    <t>AYUDA TEMPORAL A LAS FAMILIAS DE VARIAS LOCALIDADES, PARA LA RELOCALIZACIÓN DE HOGARES LOCALIZADOS EN ZONAS DE ALTO RIESGO NO MITIGABLE ID:2015-Q04-01434, LOCALIDAD:19 CIUDAD BOLÍVAR, UPZ:67 LUCERO, SECTOR:PEÑA COLORADA</t>
  </si>
  <si>
    <t>AYUDA TEMPORAL A LAS FAMILIAS DE VARIAS LOCALIDADES, PARA LA RELOCALIZACIÓN DE HOGARES LOCALIZADOS EN ZONAS DE ALTO RIESGO NO MITIGABLE ID:2016-08-14829, LOCALIDAD:08 KENNEDY, UPZ:82 PATIO BONITO, SECTOR:PALMITAS</t>
  </si>
  <si>
    <t>AYUDA TEMPORAL A LAS FAMILIAS DE VARIAS LOCALIDADES, PARA LA RELOCALIZACIÓN DE HOGARES LOCALIZADOS EN ZONAS DE ALTO RIESGO NO MITIGABLE ID:2014-OTR-00978, LOCALIDAD:19 CIUDAD BOLÍVAR, UPZ:67 LUCERO, SECTOR:TABOR ALTALOMA</t>
  </si>
  <si>
    <t>AYUDA TEMPORAL A LAS FAMILIAS DE VARIAS LOCALIDADES, PARA LA RELOCALIZACIÓN DE HOGARES LOCALIZADOS EN ZONAS DE ALTO RIESGO NO MITIGABLE ID:2014-OTR-00884, LOCALIDAD:03 SANTA FE, UPZ:96 LOURDES, SECTOR:CASA 2</t>
  </si>
  <si>
    <t>AYUDA TEMPORAL A LAS FAMILIAS DE VARIAS LOCALIDADES, PARA LA RELOCALIZACIÓN DE HOGARES LOCALIZADOS EN ZONAS DE ALTO RIESGO NO MITIGABLE ID:2013-Q05-00009, LOCALIDAD:19 CIUDAD BOLÍVAR, UPZ:67 LUCERO, SECTOR:QUEBRADA CAÑO BAÚL</t>
  </si>
  <si>
    <t>AYUDA TEMPORAL A LAS FAMILIAS DE VARIAS LOCALIDADES, PARA LA RELOCALIZACIÓN DE HOGARES LOCALIZADOS EN ZONAS DE ALTO RIESGO NO MITIGABLE ID:2014-Q07-00924, LOCALIDAD:19 CIUDAD BOLÍVAR, UPZ:67 LUCERO, SECTOR:QUEBRADA TROMPETA</t>
  </si>
  <si>
    <t>AYUDA TEMPORAL A LAS FAMILIAS DE VARIAS LOCALIDADES, PARA LA RELOCALIZACIÓN DE HOGARES LOCALIZADOS EN ZONAS DE ALTO RIESGO NO MITIGABLE ID:2011-4-12633, LOCALIDAD:04 SAN CRISTÓBAL, UPZ:32 SAN BLAS</t>
  </si>
  <si>
    <t>YESMY MILENA CRUZ GIL</t>
  </si>
  <si>
    <t>AYUDA TEMPORAL A LAS FAMILIAS DE VARIAS LOCALIDADES, PARA LA RELOCALIZACIÓN DE HOGARES LOCALIZADOS EN ZONAS DE ALTO RIESGO NO MITIGABLE ID:2011-4-12975, LOCALIDAD:04 SAN CRISTÓBAL, UPZ:32 SAN BLAS</t>
  </si>
  <si>
    <t>JHON FAVIO MORALES GUARNIZO</t>
  </si>
  <si>
    <t>AYUDA TEMPORAL A LAS FAMILIAS DE VARIAS LOCALIDADES, PARA LA RELOCALIZACIÓN DE HOGARES LOCALIZADOS EN ZONAS DE ALTO RIESGO NO MITIGABLE ID:2017-19-15043, LOCALIDAD:19 CIUDAD BOLÍVAR, UPZ:67 EL LUCERO, SECTOR:BELLA FLOR</t>
  </si>
  <si>
    <t>AYUDA TEMPORAL A LAS FAMILIAS DE VARIAS LOCALIDADES, PARA LA RELOCALIZACIÓN DE HOGARES LOCALIZADOS EN ZONAS DE ALTO RIESGO NO MITIGABLE ID:2012-19-14130, LOCALIDAD:19 CIUDAD BOLÍVAR, UPZ:68 EL TESORO, SECTOR:QUEBRADA TROMPETA</t>
  </si>
  <si>
    <t>AYUDA TEMPORAL A LAS FAMILIAS DE VARIAS LOCALIDADES, PARA LA RELOCALIZACIÓN DE HOGARES LOCALIZADOS EN ZONAS DE ALTO RIESGO NO MITIGABLE ID:2013-4-14662, LOCALIDAD:04 SAN CRISTÓBAL, UPZ:32 SAN BLAS</t>
  </si>
  <si>
    <t>AYUDA TEMPORAL A LAS FAMILIAS DE VARIAS LOCALIDADES, PARA LA RELOCALIZACIÓN DE HOGARES LOCALIZADOS EN ZONAS DE ALTO RIESGO NO MITIGABLE ID:2010-5-11643, LOCALIDAD:05 USME, UPZ:57 GRAN YOMASA, SECTOR:OLA INVERNAL 2010 FOPAE</t>
  </si>
  <si>
    <t>AYUDA TEMPORAL A LAS FAMILIAS DE VARIAS LOCALIDADES, PARA LA RELOCALIZACIÓN DE HOGARES LOCALIZADOS EN ZONAS DE ALTO RIESGO NO MITIGABLE ID:2012-ALES-227, LOCALIDAD:19 CIUDAD BOLÍVAR, UPZ:69 ISMAEL PERDOMO, SECTOR:ALTOS DE LA ESTANCIA</t>
  </si>
  <si>
    <t>AYUDA TEMPORAL A LAS FAMILIAS DE VARIAS LOCALIDADES, PARA LA RELOCALIZACIÓN DE HOGARES LOCALIZADOS EN ZONAS DE ALTO RIESGO NO MITIGABLE ID:2012-19-14070, LOCALIDAD:19 CIUDAD BOLÍVAR, UPZ:68 EL TESORO, SECTOR:QUEBRADA TROMPETA</t>
  </si>
  <si>
    <t>AYUDA TEMPORAL A LAS FAMILIAS DE VARIAS LOCALIDADES, PARA LA RELOCALIZACIÓN DE HOGARES LOCALIZADOS EN ZONAS DE ALTO RIESGO NO MITIGABLE ID:2003-19-4618, LOCALIDAD:19 CIUDAD BOLÍVAR, UPZ:69 ISMAEL PERDOMO, SECTOR:ALTOS DE LA ESTANCIA</t>
  </si>
  <si>
    <t>AYUDA TEMPORAL A LAS FAMILIAS DE VARIAS LOCALIDADES, PARA LA RELOCALIZACIÓN DE HOGARES LOCALIZADOS EN ZONAS DE ALTO RIESGO NO MITIGABLE ID:2011-18-12496, LOCALIDAD:18 RAFAEL URIBE URIBE, UPZ:53 MARCO FIDEL SUÁREZ, SECTOR:OLA INVERNAL 2010 FOPAE</t>
  </si>
  <si>
    <t>AYUDA TEMPORAL A LAS FAMILIAS DE VARIAS LOCALIDADES, PARA LA RELOCALIZACIÓN DE HOGARES LOCALIZADOS EN ZONAS DE ALTO RIESGO NO MITIGABLE ID:2011-19-12751, LOCALIDAD:19 CIUDAD BOLÍVAR, UPZ:68 EL TESORO, SECTOR:QUEBRADA EL INFIERNO</t>
  </si>
  <si>
    <t>AYUDA TEMPORAL A LAS FAMILIAS DE VARIAS LOCALIDADES, PARA LA RELOCALIZACIÓN DE HOGARES LOCALIZADOS EN ZONAS DE ALTO RIESGO NO MITIGABLE ID:2005-19-5791, LOCALIDAD:19 CIUDAD BOLÍVAR, UPZ:67 LUCERO, SECTOR:LIMAS</t>
  </si>
  <si>
    <t>AYUDA TEMPORAL A LAS FAMILIAS DE VARIAS LOCALIDADES, PARA LA RELOCALIZACIÓN DE HOGARES LOCALIZADOS EN ZONAS DE ALTO RIESGO NO MITIGABLE ID:2014-OTR-01213, LOCALIDAD:11 SUBA, UPZ:71 TIBABUYES, SECTOR:GAVILANES</t>
  </si>
  <si>
    <t>AYUDA TEMPORAL A LAS FAMILIAS DE VARIAS LOCALIDADES, PARA LA RELOCALIZACIÓN DE HOGARES LOCALIZADOS EN ZONAS DE ALTO RIESGO NO MITIGABLE ID:2011-19-13539, LOCALIDAD:19 CIUDAD BOLÍVAR, UPZ:68 EL TESORO</t>
  </si>
  <si>
    <t>AYUDA TEMPORAL A LAS FAMILIAS DE VARIAS LOCALIDADES, PARA LA RELOCALIZACIÓN DE HOGARES LOCALIZADOS EN ZONAS DE ALTO RIESGO NO MITIGABLE ID:2012-18-14319, LOCALIDAD:18 RAFAEL URIBE URIBE, UPZ:55 DIANA TURBAY</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</si>
  <si>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</si>
  <si>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ID:2012-ALES-261, LOCALIDAD:19 CIUDAD BOLÍVAR, UPZ:69 ISMAEL PERDOMO, SECTOR:ALTOS DE LA ESTANCIA</t>
  </si>
  <si>
    <t>AYUDA TEMPORAL A LAS FAMILIAS DE VARIAS LOCALIDADES, PARA LA RELOCALIZACIÓN DE HOGARES LOCALIZADOS EN ZONAS DE ALTO RIESGO NO MITIGABLE ID:2012-18-14308, LOCALIDAD:18 RAFAEL URIBE URIBE, UPZ:55 DIANA TURBAY</t>
  </si>
  <si>
    <t>AYUDA TEMPORAL A LAS FAMILIAS DE VARIAS LOCALIDADES, PARA LA RELOCALIZACIÓN DE HOGARES LOCALIZADOS EN ZONAS DE ALTO RIESGO NO MITIGABLE ID:2011-4-12709, LOCALIDAD:04 SAN CRISTÓBAL, UPZ:32 SAN BLAS</t>
  </si>
  <si>
    <t>AYUDA TEMPORAL A LAS FAMILIAS DE VARIAS LOCALIDADES, PARA LA RELOCALIZACIÓN DE HOGARES LOCALIZADOS EN ZONAS DE ALTO RIESGO NO MITIGABLE ID:2011-5-13414, LOCALIDAD:05 USME, UPZ:58 COMUNEROS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</si>
  <si>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</si>
  <si>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ID:2013-Q04-00277, LOCALIDAD:19 CIUDAD BOLÍVAR, UPZ:67 LUCERO, SECTOR:PEÑA COLORADA</t>
  </si>
  <si>
    <t>AYUDA TEMPORAL A LAS FAMILIAS DE VARIAS LOCALIDADES, PARA LA RELOCALIZACIÓN DE HOGARES LOCALIZADOS EN ZONAS DE ALTO RIESGO NO MITIGABLE ID:2013-Q21-00671, LOCALIDAD:19 CIUDAD BOLÍVAR, UPZ:67 LUCERO, SECTOR:BRAZO DERECHO DE LIMAS</t>
  </si>
  <si>
    <t>AYUDA TEMPORAL A LAS FAMILIAS DE VARIAS LOCALIDADES, PARA LA RELOCALIZACIÓN DE HOGARES LOCALIZADOS EN ZONAS DE ALTO RIESGO NO MITIGABLE ID:2014-LC-00792, LOCALIDAD:19 CIUDAD BOLÍVAR, UPZ:69 ISMAEL PERDOMO</t>
  </si>
  <si>
    <t>MARIA DANIELA MORTIGO BOCANEGRA</t>
  </si>
  <si>
    <t>AYUDA TEMPORAL A LAS FAMILIAS DE VARIAS LOCALIDADES, PARA LA RELOCALIZACIÓN DE HOGARES LOCALIZADOS EN ZONAS DE ALTO RIESGO NO MITIGABLE ID:2011-18-13337, LOCALIDAD:18 RAFAEL URIBE URIBE, UPZ:54 MARRUECOS</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</si>
  <si>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</si>
  <si>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ID:2012-T314-16, LOCALIDAD:04 SAN CRISTÓBAL, UPZ:50 LA GLORIA</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</si>
  <si>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</si>
  <si>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</si>
  <si>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</si>
  <si>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ID:2013-Q21-00634, LOCALIDAD:19 CIUDAD BOLÍVAR, UPZ:67 LUCERO, SECTOR:BRAZO DERECHO DE LIMAS</t>
  </si>
  <si>
    <t>AYUDA TEMPORAL A LAS FAMILIAS DE VARIAS LOCALIDADES, PARA LA RELOCALIZACIÓN DE HOGARES LOCALIZADOS EN ZONAS DE ALTO RIESGO NO MITIGABLE ID:2011-19-12867, LOCALIDAD:19 CIUDAD BOLÍVAR, UPZ:67 LUCERO</t>
  </si>
  <si>
    <t>AYUDA TEMPORAL A LAS FAMILIAS DE VARIAS LOCALIDADES, PARA LA RELOCALIZACIÓN DE HOGARES LOCALIZADOS EN ZONAS DE ALTO RIESGO NO MITIGABLE ID:2011-4-12631, LOCALIDAD:04 SAN CRISTÓBAL, UPZ:32 SAN BLAS</t>
  </si>
  <si>
    <t>AYUDA TEMPORAL A LAS FAMILIAS DE VARIAS LOCALIDADES, PARA LA RELOCALIZACIÓN DE HOGARES LOCALIZADOS EN ZONAS DE ALTO RIESGO NO MITIGABLE ID:2014-C01-00687, LOCALIDAD:19 CIUDAD BOLÍVAR, UPZ:68 EL TESORO</t>
  </si>
  <si>
    <t>AYUDA TEMPORAL A LAS FAMILIAS DE VARIAS LOCALIDADES, PARA LA RELOCALIZACIÓN DE HOGARES LOCALIZADOS EN ZONAS DE ALTO RIESGO NO MITIGABLE ID:2014-OTR-00870, LOCALIDAD:03 SANTA FE, UPZ:96 LOURDES, SECTOR:CASA 1</t>
  </si>
  <si>
    <t>AYUDA TEMPORAL A LAS FAMILIAS DE VARIAS LOCALIDADES, PARA LA RELOCALIZACIÓN DE HOGARES LOCALIZADOS EN ZONAS DE ALTO RIESGO NO MITIGABLE ID:2007-19-9702, LOCALIDAD:19 CIUDAD BOLÍVAR, UPZ:69 ISMAEL PERDOMO</t>
  </si>
  <si>
    <t>AYUDA TEMPORAL A LAS FAMILIAS DE VARIAS LOCALIDADES, PARA LA RELOCALIZACIÓN DE HOGARES LOCALIZADOS EN ZONAS DE ALTO RIESGO NO MITIGABLE ID:2014-OTR-00867, LOCALIDAD:03 SANTA FE, UPZ:96 LOURDES, SECTOR:CASA 1</t>
  </si>
  <si>
    <t>AYUDA TEMPORAL A LAS FAMILIAS DE VARIAS LOCALIDADES, PARA LA RELOCALIZACIÓN DE HOGARES LOCALIZADOS EN ZONAS DE ALTO RIESGO NO MITIGABLE ID:2012-19-14192, LOCALIDAD:19 CIUDAD BOLÍVAR, UPZ:68 EL TESORO, SECTOR:QUEBRADA TROMPETA</t>
  </si>
  <si>
    <t>AYUDA TEMPORAL A LAS FAMILIAS DE VARIAS LOCALIDADES, PARA LA RELOCALIZACIÓN DE HOGARES LOCALIZADOS EN ZONAS DE ALTO RIESGO NO MITIGABLE ID:2013-Q04-00528, LOCALIDAD:19 CIUDAD BOLÍVAR, UPZ:67 LUCERO, SECTOR:PEÑA COLORADA</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</si>
  <si>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</si>
  <si>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ID:2012-T314-03, LOCALIDAD:04 SAN CRISTÓBAL, UPZ:50 LA GLORIA</t>
  </si>
  <si>
    <t>AYUDA TEMPORAL A LAS FAMILIAS DE VARIAS LOCALIDADES, PARA LA RELOCALIZACIÓN DE HOGARES LOCALIZADOS EN ZONAS DE ALTO RIESGO NO MITIGABLE ID:2014-OTR-01214, LOCALIDAD:11 SUBA, UPZ:71 TIBABUYES, SECTOR:GAVILANES</t>
  </si>
  <si>
    <t>AYUDA TEMPORAL A LAS FAMILIAS DE VARIAS LOCALIDADES, PARA LA RELOCALIZACIÓN DE HOGARES LOCALIZADOS EN ZONAS DE ALTO RIESGO NO MITIGABLE ID:2013-Q09-00429, LOCALIDAD:19 CIUDAD BOLÍVAR, UPZ:67 LUCERO, SECTOR:QUEBRADA TROMPETA</t>
  </si>
  <si>
    <t>AYUDA TEMPORAL A LAS FAMILIAS DE VARIAS LOCALIDADES, PARA LA RELOCALIZACIÓN DE HOGARES LOCALIZADOS EN ZONAS DE ALTO RIESGO NO MITIGABLE ID:2014-Q03-01077, LOCALIDAD:19 CIUDAD BOLÍVAR, UPZ:66 SAN FRANCISCO, SECTOR:LIMAS</t>
  </si>
  <si>
    <t>AYUDA TEMPORAL A LAS FAMILIAS DE VARIAS LOCALIDADES, PARA LA RELOCALIZACIÓN DE HOGARES LOCALIZADOS EN ZONAS DE ALTO RIESGO NO MITIGABLE ID:2015-Q03-03408, LOCALIDAD:19 CIUDAD BOLÍVAR, UPZ:66 SAN FRANCISCO, SECTOR:LIMAS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</si>
  <si>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</si>
  <si>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ID:2014-Q04-00915, LOCALIDAD:19 CIUDAD BOLÍVAR, UPZ:67 LUCERO, SECTOR:PEÑA COLORADA</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</si>
  <si>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</si>
  <si>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ID:2013-Q10-00213, LOCALIDAD:04 SAN CRISTÓBAL, UPZ:51 LOS LIBERTADORES, SECTOR:QUEBRADA VEREJONES</t>
  </si>
  <si>
    <t>AYUDA TEMPORAL A LAS FAMILIAS DE VARIAS LOCALIDADES, PARA LA RELOCALIZACIÓN DE HOGARES LOCALIZADOS EN ZONAS DE ALTO RIESGO NO MITIGABLE ID:2013-19-14624, LOCALIDAD:19 CIUDAD BOLÍVAR, UPZ:68 EL TESORO</t>
  </si>
  <si>
    <t>AYUDA TEMPORAL A LAS FAMILIAS DE VARIAS LOCALIDADES, PARA LA RELOCALIZACIÓN DE HOGARES LOCALIZADOS EN ZONAS DE ALTO RIESGO NO MITIGABLE ID:2013-Q09-00082, LOCALIDAD:19 CIUDAD BOLÍVAR, UPZ:67 LUCERO, SECTOR:QUEBRADA HONDA</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</si>
  <si>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</si>
  <si>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ID:2011-4-12691, LOCALIDAD:04 SAN CRISTÓBAL, UPZ:32 SAN BLAS</t>
  </si>
  <si>
    <t>AYUDA TEMPORAL A LAS FAMILIAS DE VARIAS LOCALIDADES, PARA LA RELOCALIZACIÓN DE HOGARES LOCALIZADOS EN ZONAS DE ALTO RIESGO NO MITIGABLE ID:2013-Q04-00299, LOCALIDAD:19 CIUDAD BOLÍVAR, UPZ:67 LUCERO, SECTOR:PEÑA COLORADA</t>
  </si>
  <si>
    <t>AYUDA TEMPORAL A LAS FAMILIAS DE VARIAS LOCALIDADES, PARA LA RELOCALIZACIÓN DE HOGARES LOCALIZADOS EN ZONAS DE ALTO RIESGO NO MITIGABLE ID:2014-5-14734,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</si>
  <si>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</si>
  <si>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ID:2013-Q10-00650, LOCALIDAD:04 SAN CRISTÓBAL, UPZ:51 LOS LIBERTADORES, SECTOR:QUEBRADA VEREJONES</t>
  </si>
  <si>
    <t>AYUDA TEMPORAL A LAS FAMILIAS DE VARIAS LOCALIDADES, PARA LA RELOCALIZACIÓN DE HOGARES LOCALIZADOS EN ZONAS DE ALTO RIESGO NO MITIGABLE ID:2014-Q01-01064, LOCALIDAD:05 USME, UPZ:56 DANUBIO, SECTOR:HOYA DEL RAMO</t>
  </si>
  <si>
    <t>AYUDA TEMPORAL A LAS FAMILIAS DE VARIAS LOCALIDADES, PARA LA RELOCALIZACIÓN DE HOGARES LOCALIZADOS EN ZONAS DE ALTO RIESGO NO MITIGABLE ID:2014-OTR-00952, LOCALIDAD:19 CIUDAD BOLÍVAR, UPZ:67 LUCERO, SECTOR:TABOR ALTALOMA</t>
  </si>
  <si>
    <t>AYUDA TEMPORAL A LAS FAMILIAS DE VARIAS LOCALIDADES, PARA LA RELOCALIZACIÓN DE HOGARES LOCALIZADOS EN ZONAS DE ALTO RIESGO NO MITIGABLE ID:2014-OTR-01216, LOCALIDAD:11 SUBA, UPZ:71 TIBABUYES, SECTOR:GAVILANES</t>
  </si>
  <si>
    <t>AYUDA TEMPORAL A LAS FAMILIAS DE VARIAS LOCALIDADES, PARA LA RELOCALIZACIÓN DE HOGARES LOCALIZADOS EN ZONAS DE ALTO RIESGO NO MITIGABLE ID:2014-OTR-01167, LOCALIDAD:11 SUBA, UPZ:71 TIBABUYES, SECTOR:GAVILANES</t>
  </si>
  <si>
    <t>AYUDA TEMPORAL A LAS FAMILIAS DE VARIAS LOCALIDADES, PARA LA RELOCALIZACIÓN DE HOGARES LOCALIZADOS EN ZONAS DE ALTO RIESGO NO MITIGABLE ID:2016-4-00007, LOCALIDAD:04 SAN CRISTÓBAL, UPZ:32 SAN BLAS, SECTOR:TRIANGULO ALTO</t>
  </si>
  <si>
    <t>AYUDA TEMPORAL A LAS FAMILIAS DE VARIAS LOCALIDADES, PARA LA RELOCALIZACIÓN DE HOGARES LOCALIZADOS EN ZONAS DE ALTO RIESGO NO MITIGABLE ID:2011-4-12712, LOCALIDAD:04 SAN CRISTÓBAL, UPZ:32 SAN BLAS</t>
  </si>
  <si>
    <t>AYUDA TEMPORAL A LAS FAMILIAS DE VARIAS LOCALIDADES, PARA LA RELOCALIZACIÓN DE HOGARES LOCALIZADOS EN ZONAS DE ALTO RIESGO NO MITIGABLE ID:2007-4-9376, LOCALIDAD:04 SAN CRISTÓBAL, UPZ:32 SAN BLAS</t>
  </si>
  <si>
    <t>AYUDA TEMPORAL A LAS FAMILIAS DE VARIAS LOCALIDADES, PARA LA RELOCALIZACIÓN DE HOGARES LOCALIZADOS EN ZONAS DE ALTO RIESGO NO MITIGABLE ID:2012-19-13964, LOCALIDAD:19 CIUDAD BOLÍVAR, UPZ:67 LUCERO, SECTOR:ZANJÓN DE LA ESTRELLA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</si>
  <si>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</si>
  <si>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ID:2011-5-13264, LOCALIDAD:05 USME, UPZ:56 DANUBIO</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</si>
  <si>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</si>
  <si>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ID:2013000459, LOCALIDAD:04 SAN CRISTÓBAL, UPZ:51 LOS LIBERTADORES, SECTOR:QUEBRADA VEREJONES</t>
  </si>
  <si>
    <t>AYUDA TEMPORAL A LAS FAMILIAS DE VARIAS LOCALIDADES, PARA LA RELOCALIZACIÓN DE HOGARES LOCALIZADOS EN ZONAS DE ALTO RIESGO NO MITIGABLE ID:2014-OTR-00893, LOCALIDAD:03 SANTA FE, UPZ:96 LOURDES, SECTOR:CASA 3</t>
  </si>
  <si>
    <t>AYUDA TEMPORAL A LAS FAMILIAS DE VARIAS LOCALIDADES, PARA LA RELOCALIZACIÓN DE HOGARES LOCALIZADOS EN ZONAS DE ALTO RIESGO NO MITIGABLE ID:2010-19-11937, LOCALIDAD:19 CIUDAD BOLÍVAR, UPZ:67 LUCERO, SECTOR:LIMAS</t>
  </si>
  <si>
    <t>AYUDA TEMPORAL A LAS FAMILIAS DE VARIAS LOCALIDADES, PARA LA RELOCALIZACIÓN DE HOGARES LOCALIZADOS EN ZONAS DE ALTO RIESGO NO MITIGABLE ID:2014-LC-00811, LOCALIDAD:19 CIUDAD BOLÍVAR, UPZ:69 ISMAEL PERDOMO</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</si>
  <si>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</si>
  <si>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ID:2013000468, LOCALIDAD:04 SAN CRISTÓBAL, UPZ:51 LOS LIBERTADORES, SECTOR:QUEBRADA VEREJONES</t>
  </si>
  <si>
    <t>AYUDA TEMPORAL A LAS FAMILIAS DE VARIAS LOCALIDADES, PARA LA RELOCALIZACIÓN DE HOGARES LOCALIZADOS EN ZONAS DE ALTO RIESGO NO MITIGABLE ID:2013000169, LOCALIDAD:19 CIUDAD BOLÍVAR, UPZ:67 LUCERO, SECTOR:QUEBRADA TROMPETA</t>
  </si>
  <si>
    <t>AYUDA TEMPORAL A LAS FAMILIAS DE VARIAS LOCALIDADES, PARA LA RELOCALIZACIÓN DE HOGARES LOCALIZADOS EN ZONAS DE ALTO RIESGO NO MITIGABLE ID:2010-18-12342, LOCALIDAD:18 RAFAEL URIBE URIBE, UPZ:55 DIANA TURBAY, SECTOR:OLA INVERNAL 2010 FOPAE</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</si>
  <si>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</si>
  <si>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ID:2012-T314-06, LOCALIDAD:04 SAN CRISTÓBAL, UPZ:50 LA GLORIA</t>
  </si>
  <si>
    <t>AYUDA TEMPORAL A LAS FAMILIAS DE VARIAS LOCALIDADES, PARA LA RELOCALIZACIÓN DE HOGARES LOCALIZADOS EN ZONAS DE ALTO RIESGO NO MITIGABLE ID:2012-T314-10, LOCALIDAD:04 SAN CRISTÓBAL, UPZ:50 LA GLORIA</t>
  </si>
  <si>
    <t>AYUDA TEMPORAL A LAS FAMILIAS DE VARIAS LOCALIDADES, PARA LA RELOCALIZACIÓN DE HOGARES LOCALIZADOS EN ZONAS DE ALTO RIESGO NO MITIGABLE ID:2012-T314-11, LOCALIDAD:04 SAN CRISTÓBAL, UPZ:50 LA GLORIA</t>
  </si>
  <si>
    <t>AYUDA TEMPORAL A LAS FAMILIAS DE VARIAS LOCALIDADES, PARA LA RELOCALIZACIÓN DE HOGARES LOCALIZADOS EN ZONAS DE ALTO RIESGO NO MITIGABLE ID:2014-Q09-00805, LOCALIDAD:19 CIUDAD BOLÍVAR, UPZ:67 LUCERO, SECTOR:QUEBRADA TROMPETA</t>
  </si>
  <si>
    <t>AYUDA TEMPORAL A LAS FAMILIAS DE VARIAS LOCALIDADES, PARA LA RELOCALIZACIÓN DE HOGARES LOCALIZADOS EN ZONAS DE ALTO RIESGO NO MITIGABLE ID:2015-OTR-01307, LOCALIDAD:19 CIUDAD BOLÍVAR, UPZ:68 EL TESORO, SECTOR:QUEBRADA TROMPETA</t>
  </si>
  <si>
    <t>AYUDA TEMPORAL A LAS FAMILIAS DE VARIAS LOCALIDADES, PARA LA RELOCALIZACIÓN DE HOGARES LOCALIZADOS EN ZONAS DE ALTO RIESGO NO MITIGABLE ID:2014-OTR-00894, LOCALIDAD:03 SANTA FE, UPZ:96 LOURDES, SECTOR:CASA 3</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</si>
  <si>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</si>
  <si>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ID:2014-5-14735, LOCALIDAD:05 USME, UPZ:57 GRAN YOMASA</t>
  </si>
  <si>
    <t>AYUDA TEMPORAL A LAS FAMILIAS DE VARIAS LOCALIDADES, PARA LA RELOCALIZACIÓN DE HOGARES LOCALIZADOS EN ZONAS DE ALTO RIESGO NO MITIGABLE ID:2014-OTR-00885, LOCALIDAD:03 SANTA FE, UPZ:96 LOURDES, SECTOR:CASA 2</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</si>
  <si>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</si>
  <si>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ID:2014-OTR-00881, LOCALIDAD:03 SANTA FE, UPZ:96 LOURDES, SECTOR:CASA 2</t>
  </si>
  <si>
    <t>AYUDA TEMPORAL A LAS FAMILIAS DE VARIAS LOCALIDADES, PARA LA RELOCALIZACIÓN DE HOGARES LOCALIZADOS EN ZONAS DE ALTO RIESGO NO MITIGABLE ID:2013-Q10-00207, LOCALIDAD:19 CIUDAD BOLÍVAR, UPZ:67 LUCERO, SECTOR:PEÑA COLORADA</t>
  </si>
  <si>
    <t>AYUDA TEMPORAL A LAS FAMILIAS DE VARIAS LOCALIDADES, PARA LA RELOCALIZACIÓN DE HOGARES LOCALIZADOS EN ZONAS DE ALTO RIESGO NO MITIGABLE ID:2014-OTR-00873, LOCALIDAD:03 SANTA FE, UPZ:96 LOURDES, SECTOR:CASA 1</t>
  </si>
  <si>
    <t>AYUDA TEMPORAL A LAS FAMILIAS DE VARIAS LOCALIDADES, PARA LA RELOCALIZACIÓN DE HOGARES LOCALIZADOS EN ZONAS DE ALTO RIESGO NO MITIGABLE ID:2011-4-12695, LOCALIDAD:04 SAN CRISTÓBAL, UPZ:32 SAN BLAS</t>
  </si>
  <si>
    <t>AYUDA TEMPORAL A LAS FAMILIAS DE VARIAS LOCALIDADES, PARA LA RELOCALIZACIÓN DE HOGARES LOCALIZADOS EN ZONAS DE ALTO RIESGO NO MITIGABLE ID:2012-ALES-83, LOCALIDAD:19 CIUDAD BOLÍVAR, UPZ:69 ISMAEL PERDOMO, SECTOR:ALTOS DE LA ESTANCIA</t>
  </si>
  <si>
    <t>AYUDA TEMPORAL A LAS FAMILIAS DE VARIAS LOCALIDADES, PARA LA RELOCALIZACIÓN DE HOGARES LOCALIZADOS EN ZONAS DE ALTO RIESGO NO MITIGABLE ID:2012-T314-02, LOCALIDAD:04 SAN CRISTÓBAL, UPZ:50 LA GLORIA</t>
  </si>
  <si>
    <t>AYUDA TEMPORAL A LAS FAMILIAS DE VARIAS LOCALIDADES, PARA LA RELOCALIZACIÓN DE HOGARES LOCALIZADOS EN ZONAS DE ALTO RIESGO NO MITIGABLE ID:2013-Q09-00577, LOCALIDAD:19 CIUDAD BOLÍVAR, UPZ:67 LUCERO, SECTOR:QUEBRADA TROMPETA</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</si>
  <si>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</si>
  <si>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</si>
  <si>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ID:2013-Q09-00479, LOCALIDAD:19 CIUDAD BOLÍVAR, UPZ:67 LUCERO, SECTOR:QUEBRADA TROMPETA</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</si>
  <si>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</si>
  <si>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ID:2011-5-13260, LOCALIDAD:05 USME, UPZ:56 DANUBIO</t>
  </si>
  <si>
    <t>AYUDA TEMPORAL A LAS FAMILIAS DE VARIAS LOCALIDADES, PARA LA RELOCALIZACIÓN DE HOGARES LOCALIZADOS EN ZONAS DE ALTO RIESGO NO MITIGABLE ID:2012-T314-04, LOCALIDAD:04 SAN CRISTÓBAL, UPZ:50 LA GLORIA</t>
  </si>
  <si>
    <t>AYUDA TEMPORAL A LAS FAMILIAS DE VARIAS LOCALIDADES, PARA LA RELOCALIZACIÓN DE HOGARES LOCALIZADOS EN ZONAS DE ALTO RIESGO NO MITIGABLE ID:2012-ALES-190, LOCALIDAD:19 CIUDAD BOLÍVAR, UPZ:69 ISMAEL PERDOMO, SECTOR:ALTOS DE LA ESTANCIA</t>
  </si>
  <si>
    <t>AYUDA TEMPORAL A LAS FAMILIAS DE VARIAS LOCALIDADES, PARA LA RELOCALIZACIÓN DE HOGARES LOCALIZADOS EN ZONAS DE ALTO RIESGO NO MITIGABLE ID:2012-19-14090, LOCALIDAD:19 CIUDAD BOLÍVAR, UPZ:68 EL TESORO, SECTOR:QUEBRADA TROMPETA</t>
  </si>
  <si>
    <t>MERCEDES  CHAPARRO ROJAS</t>
  </si>
  <si>
    <t>AYUDA TEMPORAL A LAS FAMILIAS DE VARIAS LOCALIDADES, PARA LA RELOCALIZACIÓN DE HOGARES LOCALIZADOS EN ZONAS DE ALTO RIESGO NO MITIGABLE ID:2013-Q10-00520, LOCALIDAD:04 SAN CRISTÓBAL, UPZ:51 LOS LIBERTADORES, SECTOR:QUEBRADA VEREJONES</t>
  </si>
  <si>
    <t>AYUDA TEMPORAL A LAS FAMILIAS DE VARIAS LOCALIDADES, PARA LA RELOCALIZACIÓN DE HOGARES LOCALIZADOS EN ZONAS DE ALTO RIESGO NO MITIGABLE ID:2010-5-11595, LOCALIDAD:05 USME, UPZ:57 GRAN YOMASA, SECTOR:OLA INVERNAL 2010 FOPAE</t>
  </si>
  <si>
    <t>AYUDA TEMPORAL A LAS FAMILIAS DE VARIAS LOCALIDADES, PARA RELOCALIZACIÓN DE HOGARES LOCALIZADOS EN ZONAS DE ALTO RIESGO NO MITIGABLE ID:2016-08-14840, LOCALIDAD:08 KENNEDY, UPZ:82 PATIO BONITO, SECTOR:PALMITAS</t>
  </si>
  <si>
    <t>AYUDA TEMPORAL A LAS FAMILIAS DE VARIAS LOCALIDADES, PARA LA RELOCALIZACIÓN DE HOGARES LOCALIZADOS EN ZONAS DE ALTO RIESGO NO MITIGABLE ID:2003-19-5220, LOCALIDAD:19 CIUDAD BOLÍVAR, UPZ:69 ISMAEL PERDOMO, SECTOR:ALTOS DE LA ESTANCIA</t>
  </si>
  <si>
    <t>JORGE RAUL BERMUDEZ ROMERO</t>
  </si>
  <si>
    <t>AYUDA TEMPORAL A LAS FAMILIAS DE VARIAS LOCALIDADES, PARA RELOCALIZACIÓN DE HOGARES LOCALIZADOS EN ZONAS DE ALTO RIESGO NO MITIGABLE ID:2009-4-11182, LOCALIDAD:04 SAN CRISTÓBAL, UPZ:50 LA GLORIA</t>
  </si>
  <si>
    <t>AYUDA TEMPORAL A LAS FAMILIAS DE VARIAS LOCALIDADES, PARA RELOCALIZACIÓN DE HOGARES LOCALIZADOS EN ZONAS DE ALTO RIESGO NO MITIGABLE ID:2014-4-14720, LOCALIDAD:04 SAN CRISTÓBAL, UPZ:32 SAN BLAS</t>
  </si>
  <si>
    <t>MARIA DEL TRANSITO UYASABA LOPEZ</t>
  </si>
  <si>
    <t>AYUDA TEMPORAL A LAS FAMILIAS DE VARIAS LOCALIDADES, PARA RELOCALIZACIÓN DE HOGARES LOCALIZADOS EN ZONAS DE ALTO RIESGO NO MITIGABLE ID:2010-4-12315, LOCALIDAD:04 SAN CRISTÓBAL, UPZ:32 SAN BLAS, SECTOR:OLA INVERNAL 2010 FOPAE</t>
  </si>
  <si>
    <t>MARIA FERNANDA ESPITIA SAGANOME</t>
  </si>
  <si>
    <t>AYUDA TEMPORAL A LAS FAMILIAS DE VARIAS LOCALIDADES, PARA LA RELOCALIZACIÓN DE HOGARES LOCALIZADOS EN ZONAS DE ALTO RIESGO NO MITIGABLE ID:2015-OTR-01378, LOCALIDAD:11 SUBA, UPZ:71 TIBABUYES, SECTOR:GAVILANES</t>
  </si>
  <si>
    <t>AYUDA TEMPORAL A LAS FAMILIAS DE VARIAS LOCALIDADES, PARA LA RELOCALIZACIÓN DE HOGARES LOCALIZADOS EN ZONAS DE ALTO RIESGO NO MITIGABLE ID:2011-5-13640, LOCALIDAD:05 USME, UPZ:58 COMUNEROS</t>
  </si>
  <si>
    <t>AYUDA TEMPORAL A LAS FAMILIAS DE VARIAS LOCALIDADES, PARA LA RELOCALIZACIÓN DE HOGARES LOCALIZADOS EN ZONAS DE ALTO RIESGO NO MITIGABLE ID:2013-Q04-00757, LOCALIDAD:19 CIUDAD BOLÍVAR, UPZ:67 LUCERO, SECTOR:PEÑA COLORADA</t>
  </si>
  <si>
    <t>AYUDA TEMPORAL A LAS FAMILIAS DE VARIAS LOCALIDADES, PARA LA RELOCALIZACIÓN DE HOGARES LOCALIZADOS EN ZONAS DE ALTO RIESGO NO MITIGABLE ID:2013-Q09-00146, LOCALIDAD:19 CIUDAD BOLÍVAR, UPZ:67 LUCERO, SECTOR:QUEBRADA TROMPETA</t>
  </si>
  <si>
    <t>AYUDA TEMPORAL A LAS FAMILIAS DE VARIAS LOCALIDADES, PARA LA RELOCALIZACIÓN DE HOGARES LOCALIZADOS EN ZONAS DE ALTO RIESGO NO MITIGABLE ID:2015-OTR-01375, LOCALIDAD:11 SUBA, UPZ:71 TIBABUYES, SECTOR:GAVILANES</t>
  </si>
  <si>
    <t>JOSE QUINTILIANO QUINTERO</t>
  </si>
  <si>
    <t>AYUDA TEMPORAL A LAS FAMILIAS DE VARIAS LOCALIDADES, PARA RELOCALIZACIÓN DE HOGARES LOCALIZADOS EN ZONAS DE ALTO RIESGO NO MITIGABLE ID:2013-Q22-00621, LOCALIDAD:04 SAN CRISTÓBAL, UPZ:32 SAN BLAS, SECTOR:FUCHA</t>
  </si>
  <si>
    <t>SANTOS  ORTIZ</t>
  </si>
  <si>
    <t>AYUDA TEMPORAL A LAS FAMILIAS DE VARIAS LOCALIDADES, PARA LA RELOCALIZACIÓN DE HOGARES LOCALIZADOS EN ZONAS DE ALTO RIESGO NO MITIGABLE ID:2007-19-10331, LOCALIDAD:19 CIUDAD BOLÍVAR, UPZ:67 LUCERO, SECTOR:QUEBRADA HONDA</t>
  </si>
  <si>
    <t>SANDRA PATRICIA CARRILLO VILLOTA</t>
  </si>
  <si>
    <t>MARIA AMPARO GONZALEZ SILVA</t>
  </si>
  <si>
    <t>AYUDA TEMPORAL A LAS FAMILIAS DE VARIAS LOCALIDADES, PARA RELOCALIZACIÓN DE HOGARES LOCALIZADOS EN ZONAS DE ALTO RIESGO NO MITIGABLE ID:1999-4-3052, LOCALIDAD:04 SAN CRISTÓBAL, UPZ:32 SAN BLAS</t>
  </si>
  <si>
    <t>FERNANDO  NEGRIA CHAMAPURO</t>
  </si>
  <si>
    <t>AYUDA TEMPORAL A LAS FAMILIAS DE VARIAS LOCALIDADES, PARA RELOCALIZACIÓN DE HOGARES LOCALIZADOS EN ZONAS DE ALTO RIESGO NO MITIGABLE ID:2014-W166-007, LOCALIDAD:19 CIUDAD BOLÍVAR, UPZ:68 EL TESORO, SECTOR:WOUNAAN</t>
  </si>
  <si>
    <t>AYUDA TEMPORAL A LAS FAMILIAS DE VARIAS LOCALIDADES, PARA RELOCALIZACIÓN DE HOGARES LOCALIZADOS EN ZONAS DE ALTO RIESGO NO MITIGABLE ID:2015-OTR-01535, LOCALIDAD:05 USME, UPZ:52 LA FLORA</t>
  </si>
  <si>
    <t>AYUDA TEMPORAL A LAS FAMILIAS DE VARIAS LOCALIDADES, PARA LA RELOCALIZACIÓN DE HOGARES LOCALIZADOS EN ZONAS DE ALTO RIESGO NO MITIGABLE ID:2013-Q04-00287, LOCALIDAD:19 CIUDAD BOLÍVAR, UPZ:67 LUCERO, SECTOR:PEÑA COLORADA</t>
  </si>
  <si>
    <t>AYUDA TEMPORAL A LAS FAMILIAS DE VARIAS LOCALIDADES, PARA LA RELOCALIZACIÓN DE HOGARES LOCALIZADOS EN ZONAS DE ALTO RIESGO NO MITIGABLE ID:2014-OTR-01193, LOCALIDAD:11 SUBA, UPZ:71 TIBABUYES, SECTOR:GAVILANES</t>
  </si>
  <si>
    <t>AYUDA TEMPORAL A LAS FAMILIAS DE VARIAS LOCALIDADES, PARA LA RELOCALIZACIÓN DE HOGARES LOCALIZADOS EN ZONAS DE ALTO RIESGO NO MITIGABLE ID:2012-ALES-328, LOCALIDAD:19 CIUDAD BOLÍVAR, UPZ:69 ISMAEL PERDOMO, SECTOR:ALTOS DE LA ESTANCIA</t>
  </si>
  <si>
    <t>SARA  RODRIGUEZ RODRIGUEZ</t>
  </si>
  <si>
    <t>AYUDA TEMPORAL A LAS FAMILIAS DE VARIAS LOCALIDADES, PARA LA RELOCALIZACIÓN DE HOGARES LOCALIZADOS EN ZONAS DE ALTO RIESGO NO MITIGABLE ID:2013-Q09-00438, LOCALIDAD:19 CIUDAD BOLÍVAR, UPZ:67 LUCERO, SECTOR:QUEBRADA TROMPETA</t>
  </si>
  <si>
    <t>AYUDA TEMPORAL A LAS FAMILIAS DE VARIAS LOCALIDADES, PARA LA RELOCALIZACIÓN DE HOGARES LOCALIZADOS EN ZONAS DE ALTO RIESGO NO MITIGABLE ID:2014-Q03-01007, LOCALIDAD:19 CIUDAD BOLÍVAR, UPZ:66 SAN FRANCISCO, SECTOR:LIMAS</t>
  </si>
  <si>
    <t>AYUDA TEMPORAL A LAS FAMILIAS DE VARIAS LOCALIDADES, PARA LA RELOCALIZACIÓN DE HOGARES LOCALIZADOS EN ZONAS DE ALTO RIESGO NO MITIGABLE ID:2013-Q09-00189, LOCALIDAD:19 CIUDAD BOLÍVAR, UPZ:67 LUCERO, SECTOR:QUEBRADA TROMPETA</t>
  </si>
  <si>
    <t>DANILO  MORERA CARDENAS</t>
  </si>
  <si>
    <t>AYUDA TEMPORAL A LAS FAMILIAS DE VARIAS LOCALIDADES, PARA LA RELOCALIZACIÓN DE HOGARES LOCALIZADOS EN ZONAS DE ALTO RIESGO NO MITIGABLE ID:2013-Q04-00117, LOCALIDAD:04 SAN CRISTÓBAL, UPZ:51 LOS LIBERTADORES, SECTOR:QUEBRADA VEREJONES</t>
  </si>
  <si>
    <t>ILDA LEONOR HIDALGO URREGO</t>
  </si>
  <si>
    <t>AYUDA TEMPORAL A LAS FAMILIAS DE VARIAS LOCALIDADES, PARA LA RELOCALIZACIÓN DE HOGARES LOCALIZADOS EN ZONAS DE ALTO RIESGO NO MITIGABLE ID:2012-19-14580, LOCALIDAD:19 CIUDAD BOLÍVAR, UPZ:68 EL TESORO, SECTOR:QUEBRADA TROMPETA</t>
  </si>
  <si>
    <t>MARIA DEL CARMEN SUAREZ DE BELLO</t>
  </si>
  <si>
    <t>LUZ MARINA ZEA GUTIERREZ</t>
  </si>
  <si>
    <t>YOLIMA GERTRUDIS AGUILAR VELASQUES</t>
  </si>
  <si>
    <t>BELEN  CASTAÑEDA</t>
  </si>
  <si>
    <t>UNIDAD ADMINISTRATIVA ESPECIAL DE CATASTRO DISTRITAL</t>
  </si>
  <si>
    <t>CONTRATOS INTERADMINISTRATIVOS</t>
  </si>
  <si>
    <t>LILIANA  RODRIGUEZ TOLOSA</t>
  </si>
  <si>
    <t>VICTOR MANUEL ORDOÑEZ MELO</t>
  </si>
  <si>
    <t>CARLOS  CASTILLO ALMARIO</t>
  </si>
  <si>
    <t>TERESA DE JESUS ZAMUDIO SIABATO</t>
  </si>
  <si>
    <t>OCTAVIO  ARIAS SOSSA</t>
  </si>
  <si>
    <t>PETRONILA  CASTILLO</t>
  </si>
  <si>
    <t>VUR DE LA ACTUAL VIGENCIA. LA ASIGNACIÓN SE REALIZA PARA DAR CUMPLIMIENTO AL FALLO DE ACCIÓN POPULAR 2002-00152- SUBA GAVILANES. DTO 255 DE 2013. LOCALIDAD: SUBA GAVILANES; BARRIO: SANTA CECILIA; ID: 2018-11-15187.</t>
  </si>
  <si>
    <t>DIFERENCIA</t>
  </si>
  <si>
    <t xml:space="preserve">SIN PROYECCION </t>
  </si>
  <si>
    <t>0312 - Personal contratado para apoyar las actividades propias de los proyectos de inversión misionales de la entidad (Planta Temporal)</t>
  </si>
  <si>
    <t>0312 - Personal contratado para apoyar las actividades propias de los proyectos de inversión misionales de la entidad (Prestación de Servicios)</t>
  </si>
  <si>
    <t>REAS-437</t>
  </si>
  <si>
    <t>REAS-438</t>
  </si>
  <si>
    <t>REAS-439</t>
  </si>
  <si>
    <t>REAS-440</t>
  </si>
  <si>
    <t>REAS-441</t>
  </si>
  <si>
    <t>REAS-442</t>
  </si>
  <si>
    <t>REAS-443</t>
  </si>
  <si>
    <t>REAS-444</t>
  </si>
  <si>
    <t>REAS-445</t>
  </si>
  <si>
    <t>REAS-446</t>
  </si>
  <si>
    <t>REAS-447</t>
  </si>
  <si>
    <t>REAS-448</t>
  </si>
  <si>
    <t>REAS-449</t>
  </si>
  <si>
    <t>REAS-450</t>
  </si>
  <si>
    <t>Prestacion de servicios profesionales, para el acompañamiento juridico, en los procesos y procedimientos establecidos frente a la ejecucion del programa misional de la Direccion de Reasentamientos de la Caja de la Vivienda Popular.</t>
  </si>
  <si>
    <t>Adquisición predial por Dto. 511 de 2010, de conformidad con solicitud realizada por el Dr. Miguel Perdomo, quien entrará a modificar la resolución No. 4003 del 20 de septiembre de 2017.LOCALIDAD:CIUDAD BOLIVAR; BARRIO:DIVINO NIÑO; ID: 2009-19-11128</t>
  </si>
  <si>
    <t>VUR de la actual vigencia. La asignación se realiza para dar cumplimiento al fallo de acción popular 2002-00152- Suba Gavilanes. Dto 255 de 2013. LOCALIDAD: SUBA GAVILANES; BARRIO: BILVAO; ID: 2018-11-15166</t>
  </si>
  <si>
    <t>VUR de la actual vigencia. La asignación se realiza para dar cumplimiento al fallo de acción popular 2002-00152- Suba Gavilanes. Dto 255 de 2013. LOCALIDAD: SUBA GAVILANES; BARRIO: BILVAO; ID: 2018-11-15258</t>
  </si>
  <si>
    <t>VUR de la actual vigencia. La asignación se realiza para dar cumplimiento al fallo de acción popular 2002-00152- Suba Gavilanes. Dto 255 de 2013. LOCALIDAD: SUBA GAVILANES; BARRIO: SANTA RITA; ID: 2018-11-15354</t>
  </si>
  <si>
    <t>adquisición predial por Dto. 511 de 2010.LOCALIDAD:CIUDAD BOLIVAR; BARRIO:VILLA GLORIA ID: 2014-Q21-00936</t>
  </si>
  <si>
    <t>adquisición predial por Dto. 511 de 2010.LOCALIDAD:SAN CRISTOBAL; BARRIO:VILLA DEL CERRO;ID: 2015-Q24-04224</t>
  </si>
  <si>
    <t>VUR de la actual vigencia.Dto 255 de 2013. LOCALIDAD: CIUDAD BOLIVAR; BARRIO: LAS BRISAS; ID: 2015-Q18-04433</t>
  </si>
  <si>
    <t>Reajuste de VUR por avaluo comercia. Dto 255 de 2013. LOCALIDAD: CIUDAD BOLIVAR; BARRIO: MIRADOR 3; ID: 2017-19-14976</t>
  </si>
  <si>
    <t>reajuste de VUR por avaluo comercial. Dto 255 de 2013. LOCALIDAD: CIUDAD BOLIVAR; BARRIO: JUAN PABLO II; ID: 2013000508</t>
  </si>
  <si>
    <t>VUR de la actual vigencia. La asignación se realiza para dar cumplimiento al fallo de acción popular 2002-00152- Suba Gavilanes. Dto 255 de 2013. LOCALIDAD: SUBA GAVILANES; BARRIO: BILBAO; ID: 2018-11-15243</t>
  </si>
  <si>
    <t>ANA ZORAIDA LEGUIZAMON PICON</t>
  </si>
  <si>
    <t>AYUDA TEMPORAL A LAS FAMILIAS DE VARIAS LOCALIDADES, PARA RELOCALIZACIÓN DE HOGARES LOCALIZADOS EN ZONAS DE ALTO RIESGO NO MITIGABLE ID:2012-19-13821, LOCALIDAD:19 CIUDAD BOLÍVAR, UPZ:67 LUCERO</t>
  </si>
  <si>
    <t>AYUDA TEMPORAL A LAS FAMILIAS DE VARIAS LOCALIDADES, PARA LA RELOCALIZACIÓN DE HOGARES LOCALIZADOS EN ZONAS DE ALTO RIESGO NO MITIGABLE ID:2008-4-10769, LOCALIDAD:04 SAN CRISTÓBAL, UPZ:51 LOS LIBERTADORES, SECTOR:QUEBRADA VEREJONES</t>
  </si>
  <si>
    <t>AYUDA TEMPORAL A LAS FAMILIAS DE VARIAS LOCALIDADES, PARA LA RELOCALIZACIÓN DE HOGARES LOCALIZADOS EN ZONAS DE ALTO RIESGO NO MITIGABLE ID:2010-19-11689, LOCALIDAD:19 CIUDAD BOLÍVAR, UPZ:69 ISMAEL PERDOMO, SECTOR:OLA INVERNAL 2010 FOPAE</t>
  </si>
  <si>
    <t>AYUDA TEMPORAL A LAS FAMILIAS DE VARIAS LOCALIDADES, PARA RELOCALIZACIÓN DE HOGARES LOCALIZADOS EN ZONAS DE ALTO RIESGO NO MITIGABLE ID:2011-5-13065, LOCALIDAD:05 USME, UPZ:56 DANUBIO</t>
  </si>
  <si>
    <t>AYUDA TEMPORAL A LAS FAMILIAS DE VARIAS LOCALIDADES, PARA LA RELOCALIZACIÓN DE HOGARES LOCALIZADOS EN ZONAS DE ALTO RIESGO NO MITIGABLE ID:2012-19-13823, LOCALIDAD:19 CIUDAD BOLÍVAR, UPZ:67 LUCERO, SECTOR:</t>
  </si>
  <si>
    <t>AYUDA TEMPORAL A LAS FAMILIAS DE VARIAS LOCALIDADES, PARA RELOCALIZACIÓN DE HOGARES LOCALIZADOS EN ZONAS DE ALTO RIESGO NO MITIGABLE ID:2012-19-13922, LOCALIDAD:19 CIUDAD BOLÍVAR, UPZ:67 LUCERO, SECTOR:</t>
  </si>
  <si>
    <t>AYUDA TEMPORAL A LAS FAMILIAS DE VARIAS LOCALIDADES, PARA RELOCALIZACIÓN DE HOGARES LOCALIZADOS EN ZONAS DE ALTO RIESGO NO MITIGABLE ID:2007-4-10150, LOCALIDAD:04 SAN CRISTÓBAL, UPZ:32 SAN BLAS, SECTOR:</t>
  </si>
  <si>
    <t>MARIA CLEMENTINA FIGUEREDO ROJAS</t>
  </si>
  <si>
    <t>AYUDA TEMPORAL A LAS FAMILIAS DE VARIAS LOCALIDADES, PARA LA RELOCALIZACIÓN DE HOGARES LOCALIZADOS EN ZONAS DE ALTO RIESGO NO MITIGABLE ID:2013-Q10-00247, LOCALIDAD:04 SAN CRISTÓBAL, UPZ:51 LOS LIBERTADORES, SECTOR:QUEBRADA VEREJONES</t>
  </si>
  <si>
    <t>YEISON  PIRAZA CABEZON</t>
  </si>
  <si>
    <t>AYUDA TEMPORAL A LAS FAMILIAS DE VARIAS LOCALIDADES, PARA RELOCALIZACIÓN DE HOGARES LOCALIZADOS EN ZONAS DE ALTO RIESGO NO MITIGABLE ID:2014-W166-020, LOCALIDAD:19 CIUDAD BOLÍVAR, UPZ:68 EL TESORO, SECTOR:WOUNAAN</t>
  </si>
  <si>
    <t>LAURA ESTEFANIA DELGADO GOMEZ</t>
  </si>
  <si>
    <t>AYUDA TEMPORAL A LAS FAMILIAS DE VARIAS LOCALIDADES, PARA RELOCALIZACIÓN DE HOGARES LOCALIZADOS EN ZONAS DE ALTO RIESGO NO MITIGABLE ID:2011-4-12819, LOCALIDAD:04 SAN CRISTÓBAL, UPZ:32 SAN BLAS, SECTOR:OLA INVERNAL 2010 FOPAE</t>
  </si>
  <si>
    <t>AYUDA TEMPORAL A LAS FAMILIAS DE VARIAS LOCALIDADES, PARA RELOCALIZACIÓN DE HOGARES LOCALIZADOS EN ZONAS DE ALTO RIESGO NO MITIGABLE ID:2012-3-14351, LOCALIDAD:03 SANTA FE, UPZ:96 LOURDES,</t>
  </si>
  <si>
    <t>AYUDA TEMPORAL A LAS FAMILIAS DE VARIAS LOCALIDADES, PARA LA RELOCALIZACIÓN DE HOGARES LOCALIZADOS EN ZONAS DE ALTO RIESGO NO MITIGABLE ID:2012-19-13826, LOCALIDAD:19 CIUDAD BOLÍVAR, UPZ:67 LUCERO,</t>
  </si>
  <si>
    <t>AYUDA TEMPORAL A LAS FAMILIAS DE VARIAS LOCALIDADES, PARA RELOCALIZACIÓN DE HOGARES LOCALIZADOS EN ZONAS DE ALTO RIESGO NO MITIGABLE ID:2005-19-7653, LOCALIDAD:19 CIUDAD BOLÍVAR, UPZ:67 LUCERO,</t>
  </si>
  <si>
    <t>JOSE ALEXANDER MORALES MORALES</t>
  </si>
  <si>
    <t>ROSA ANTONIA VILLAMIL BUITRAGO</t>
  </si>
  <si>
    <t>AYUDA TEMPORAL A LAS FAMILIAS DE VARIAS LOCALIDADES, PARA LA RELOCALIZACIÓN DE HOGARES LOCALIZADOS EN ZONAS DE ALTO RIESGO NO MITIGABLE ID:2011-4-12676, LOCALIDAD:04 SAN CRISTÓBAL, UPZ:32 SAN BLAS</t>
  </si>
  <si>
    <t>RAMIRO  ARTUNDUAGA GUTIERREZ</t>
  </si>
  <si>
    <t>AYUDA TEMPORAL A LAS FAMILIAS DE VARIAS LOCALIDADES, PARA LA RELOCALIZACIÓN DE HOGARES LOCALIZADOS EN ZONAS DE ALTO RIESGO NO MITIGABLE ID:2013000266, LOCALIDAD: 04 SAN CRISTOBAL, UPZ:51 LOS LIBERTADORES, SECTOR: QUEBRADA VEREJONES</t>
  </si>
  <si>
    <t>LUIS ERNESTO CURREA BRAVO</t>
  </si>
  <si>
    <t>LIGIA  ROMERO OLIVEROS</t>
  </si>
  <si>
    <t>CLAUDIA YIRLEY LEAL CHUNZA</t>
  </si>
  <si>
    <t>AYUDA TEMPORAL A LAS FAMILIAS DE VARIAS LOCALIDADES, PARA RELOCALIZACIÓN DE HOGARES LOCALIZADOS EN ZONAS DE ALTO RIESGO NO MITIGABLE ID:2011-4-12719, LOCALIDAD:04 SAN CRISTÓBAL, UPZ:32 SAN BLAS</t>
  </si>
  <si>
    <t>MARIA TERESA GARZON PATIÑO</t>
  </si>
  <si>
    <t>JOSE NELSON QUITIAN SANTAMARIA</t>
  </si>
  <si>
    <t>AYUDA TEMPORAL A LAS FAMILIAS DE VARIAS LOCALIDADES, PARA LA RELOCALIZACIÓN DE HOGARES LOCALIZADOS EN ZONAS DE ALTO RIESGO NO MITIGABLE ID:2012-19-13845, LOCALIDAD:19 CIUDAD BOLÍVAR, UPZ:67 LUCERO</t>
  </si>
  <si>
    <t>AYUDA TEMPORAL A LAS FAMILIAS DE VARIAS LOCALIDADES, PARA LA RELOCALIZACIÓN DE HOGARES LOCALIZADOS EN ZONAS DE ALTO RIESGO NO MITIGABLE ID:2014-Q03-00994, LOCALIDAD:19 CIUDAD BOLÍVAR, UPZ:66 SAN FRANCISCO, SECTOR:LIMAS</t>
  </si>
  <si>
    <t>AYUDA TEMPORAL A LAS FAMILIAS DE VARIAS LOCALIDADES, PARA LA RELOCALIZACIÓN DE HOGARES LOCALIZADOS EN ZONAS DE ALTO RIESGO NO MITIGABLE ID:2013-Q04-00517, LOCALIDAD:19 CIUDAD BOLÍVAR, UPZ:67 LUCERO, SECTOR:PEÑA COLORADA</t>
  </si>
  <si>
    <t>ROSABEL  ARDILA</t>
  </si>
  <si>
    <t>AYUDA TEMPORAL A LAS FAMILIAS DE VARIAS LOCALIDADES, PARA LA RELOCALIZACIÓN DE HOGARES LOCALIZADOS EN ZONAS DE ALTO RIESGO NO MITIGABLE ID:2013000518, LOCALIDAD:19 CIUDAD BOLÍVAR, UPZ:67 LUCERO, SECTOR:BRAZO DERECHO DE LIMAS</t>
  </si>
  <si>
    <t>LUIS ERNESTO CASTAÑEDA SANABRIA</t>
  </si>
  <si>
    <t>REINA DOLORES ORDOÑEZ NAVARRO</t>
  </si>
  <si>
    <t>RODRIGO  PARRA MALAVER</t>
  </si>
  <si>
    <t>AYUDA TEMPORAL A LAS FAMILIAS DE VARIAS LOCALIDADES, PARA RELOCALIZACIÓN DE HOGARES LOCALIZADOS EN ZONAS DE ALTO RIESGO NO MITIGABLE ID:2013-Q10-00243, LOCALIDAD:04 SAN CRISTÓBAL, UPZ:51 LOS LIBERTADORES, SECTOR:QUEBRADA VEREJONES</t>
  </si>
  <si>
    <t>PAGO DE MI PLANILLA SEGURIDAD SOCIAL Y PARAFISCALES DE LA PLANTA TEMPORAL DE LA ENTIDAD DEL MES DE JUNIO DE 2018 PROYECTO 3075</t>
  </si>
  <si>
    <t>PAGO DE NÓMINA A FUNCIONARIOS DE PLANTA TEMPORAL DE LA DIRECCIÓN DE REASENTAMIENTOS DE LA CAJA DE LA VIVIENDA POPULAR MES DE JULIO DE 2018"</t>
  </si>
  <si>
    <t>REAS-451</t>
  </si>
  <si>
    <t>REAS-452</t>
  </si>
  <si>
    <t>REAS-453</t>
  </si>
  <si>
    <t>REAS-454</t>
  </si>
  <si>
    <t>Prestación de servicios profesionales para el acompañamiento jurídico en las actuaciones propias que requiera la Dirección de Reasentamientos de la Caja de la Vivienda Popular.</t>
  </si>
  <si>
    <t>REAS-455</t>
  </si>
  <si>
    <t>REAS-456</t>
  </si>
  <si>
    <t>REAS-457</t>
  </si>
  <si>
    <t>REAS-458</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</si>
  <si>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</si>
  <si>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</si>
  <si>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</si>
  <si>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REAS-461</t>
  </si>
  <si>
    <t>REAS-462</t>
  </si>
  <si>
    <t>REAS-463</t>
  </si>
  <si>
    <t>REAS-464</t>
  </si>
  <si>
    <t>REAS-465</t>
  </si>
  <si>
    <t>REAS-466</t>
  </si>
  <si>
    <t>REAS-467</t>
  </si>
  <si>
    <t>REAS-468</t>
  </si>
  <si>
    <t>PROYECTADO JULIO</t>
  </si>
  <si>
    <t>EJECUTADO JULIO</t>
  </si>
  <si>
    <t>PROGRAMACION DE EJECUCIÓN MENSUAL - 2018 (CORTE 31 JULIO 2018)</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</si>
  <si>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</si>
  <si>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REAS-469</t>
  </si>
  <si>
    <t>REAS-470</t>
  </si>
  <si>
    <t>Prestación de servicios profesionales para el acompañamiento jurídico en las actuaciones propias que requiera la Dirección de Reasentamientos de la Caja de la Vivienda Popular</t>
  </si>
  <si>
    <t>REAS-471</t>
  </si>
  <si>
    <t>REAS-472</t>
  </si>
  <si>
    <t>REAS-473</t>
  </si>
  <si>
    <t>REAS-474</t>
  </si>
  <si>
    <t>REAS-475</t>
  </si>
  <si>
    <t>REAS-476</t>
  </si>
  <si>
    <t>REAS-477</t>
  </si>
  <si>
    <t>REAS-478</t>
  </si>
  <si>
    <t>REAS-479</t>
  </si>
  <si>
    <t>REAS-480</t>
  </si>
  <si>
    <t>REAS-481</t>
  </si>
  <si>
    <t>REAS-482</t>
  </si>
  <si>
    <t>REAS-483</t>
  </si>
  <si>
    <t>REAS-484</t>
  </si>
  <si>
    <t>REAS-485</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</si>
  <si>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</si>
  <si>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</si>
  <si>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</si>
  <si>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</si>
  <si>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REAS-489</t>
  </si>
  <si>
    <t>REAS-490</t>
  </si>
  <si>
    <t>REAS-491</t>
  </si>
  <si>
    <t>REAS-492</t>
  </si>
  <si>
    <t>Prestación de servicios profesionales, en temas relacionados con el componente social apoyando procesos y procedimientos propios de la Dirección de Reasentamientos de la Caja de la Vivienda Popular.</t>
  </si>
  <si>
    <t>REAS-493</t>
  </si>
  <si>
    <t>REAS-494</t>
  </si>
  <si>
    <t>REAS-495</t>
  </si>
  <si>
    <t>VUR de la actual vigencia. La asignación se realiza para dar cumplimiento al fallo de acción popular 2002-00152- Suba Gavilanes. Dto 255 de 2013. LOCALIDAD: SUBA GAVILANES; BARRIO: BILBAO; ID: 2018-11-15071</t>
  </si>
  <si>
    <t>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t>
  </si>
  <si>
    <t>Prestación de servicios profesionales para el acompañamiento jurídico en las actuaciones propias que requiera la Dirección de Reasentamientos de la Caja de la Vivienda Popular. "</t>
  </si>
  <si>
    <t>Prestación de servicios de apoyo a la gestión en el componente social de la Dirección de Reasentamientos de la Caja de la Vivienda Popular, para la ejecución de planes y programas agenciados por el área misional.</t>
  </si>
  <si>
    <t>VUR de la actual vigencia.  Dto 255 de 2013. LOCALIDAD: CIUDAD BOLIVAR; BARRIO: JUAN PABLO II; ID: 2015-Q03-03401</t>
  </si>
  <si>
    <t>VUR de la actual vigencia.  Dto 255 de 2013. LOCALIDAD: SAN CRISTOBAL; BARRIO: MONTEBELLO; ID: 2010-4-11864</t>
  </si>
  <si>
    <t>VUR de la actual vigencia.  Dto 255 de 2013. LOCALIDAD: CIUDAD BOLIVAR; BARRIO: PARAISO QUIBA; ID: 2015-Q04-03686</t>
  </si>
  <si>
    <t>reajuste de VUR de la actual vigenciaDecreto 249 de 2015- Altos de la Estancia. LOCALIDAD: CIUDAD BOLIVAR; BARRIO: EL ESPINO III; ID: 2012-ALES-409</t>
  </si>
  <si>
    <t>"Pròrroga y Adiciòn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</si>
  <si>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adquisición predial por Dto. 511 de 2010. LOCALIDAD: CIUDAD BOLIVAR; BARRIO: SOTAVENTO ;ID: 2004-19-5525</t>
  </si>
  <si>
    <t>adquisición predial por Dto. 511 de 2010. LOCALIDAD: CIUDAD BOLIVAR; BARRIO: TIERRA LINDA ; ID: 2012-19-14242</t>
  </si>
  <si>
    <t>Adquisición predial por Dto. 511 de 2010. LOCALIDAD: CIUDAD BOLIVAR; BARRIO: EL MIRADOR 3 ; ID: 2017-19-14953</t>
  </si>
  <si>
    <t>Reajuste de VUR por avaluo comercial. Dto 255 de 2013. LOCALIDAD: RAFAEL URIBE URIBE; BARRIO: PLAYÓN LA PLAYITA III SECTOR; ID: 2017-18-14937.</t>
  </si>
  <si>
    <t>Reajuste de VUR por avaluo comercial. Dto 255 de 2013. LOCALIDAD: CIUDAD BOLIVAR; BARRIO: SANTA VIVIANA; ID:2012-ALES-526</t>
  </si>
  <si>
    <t>Reajuste de VUR por avaluo comercial. Dto 255 de 2013. LOCALIDAD: CIUDAD BOLIVAR; BARRIO: BOGOTA 1ER SECTOR; ID: 2013-Q07-00064</t>
  </si>
  <si>
    <t>adquisición predial por Dto. 511 de 2010. LOCALIDAD: SAN CRISTOBAL; BARRIO: QUINDIO ;ID: 2015-Q20-01343</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</si>
  <si>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</si>
  <si>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de apoyo a la gestión, en los componentes operativo y asistencial para la ejecución de los procesos y procedimientos internos de la Dirección de Reasentamientos frente al cumplimiento de sus metas."</t>
  </si>
  <si>
    <t>"Prestación de servicios profesionales, para el acompañamiento jurídico, en los procesos y procedimientos establecidos frente a la ejecución del programa misional de la Dirección de reasentamientos de la Caja de la Vivienda Popular."</t>
  </si>
  <si>
    <t>"Prestación de servicios profesionales, como apoyo jurídico en las actuaciones propias que requiera la Dirección de Reasentamientos de la Caja de la Vivienda Popular en la ejecución del programa de Reasentamientos."</t>
  </si>
  <si>
    <t>"Prestación de servicios de apoyo a la gestión en lo relacionado con el componente social de la Dirección de Reasentamientos de la Caja de la Vivienda Popular, para la ejecución de planes y programas agenciados por el área misional"</t>
  </si>
  <si>
    <t>ELIA BEATRIZ SAMPAYO MEZA</t>
  </si>
  <si>
    <t>JAIME ENRIQUE TAMBO CAMARGO</t>
  </si>
  <si>
    <t>NANCY PATRICIA TALERO ZAMUDIO</t>
  </si>
  <si>
    <t>BLANCA NELLY URBANO BAUTISTA</t>
  </si>
  <si>
    <t>JORGE ARMANDO FLORIAN FLORIAN</t>
  </si>
  <si>
    <t>VUR DE LA ACTUAL VIGENCIA. LA ASIGNACIÓN SE REALIZA PARA DAR CUMPLIMIENTO AL FALLO DE ACCIÓN POPULAR 2002-00152- SUBA GAVILANES. DTO 255 DE 2013. LOCALIDAD: SUBA GAVILANES; BARRIO: SAN PEDRO; ID: 2018-11-15297</t>
  </si>
  <si>
    <t>HECTOR DANILO FORERO PALACIOS</t>
  </si>
  <si>
    <t>AYUDA TEMPORAL A LAS FAMILIAS DE VARIAS LOCALIDADES, PARA LA RELOCALIZACIÓN DE HOGARES LOCALIZADOS EN ZONAS DE ALTO RIESGO NO MITIGABLE ID:2015-D227-00046, LOCALIDAD: 04 SAN CRISTOBAL, UPZ: 51 LOS LIBERTADORES, SECTOR: SANTA TERESITA.</t>
  </si>
  <si>
    <t>JORGE ENRIQUE MORENO OSORIO</t>
  </si>
  <si>
    <t>ANA MILENA LEON ARIAS</t>
  </si>
  <si>
    <t>AYUDA TEMPORAL A LAS FAMILIAS DE VARIAS LOCALIDADES, PARA RELOCALIZACIÓN DE HOGARES LOCALIZADOS EN ZONAS DE ALTO RIESGO NO MITIGABLE ID:2016-08-14814, LOCALIDAD:08 KENNEDY, UPZ:82 PATIO BONITO, SECTOR:PALMITAS</t>
  </si>
  <si>
    <t>MARIA ELSA AGUDELO</t>
  </si>
  <si>
    <t>AYUDA TEMPORAL A LAS FAMILIAS DE VARIAS LOCALIDADES, PARA RELOCALIZACIÓN DE HOGARES LOCALIZADOS EN ZONAS DE ALTO RIESGO NO MITIGABLE ID:2013000127, LOCALIDAD:04 SAN CRISTÓBAL, UPZ:51 LOS LIBERTADORES, SECTOR:QUEBRADA VEREJONES</t>
  </si>
  <si>
    <t>AYUDA TEMPORAL A LAS FAMILIAS DE VARIAS LOCALIDADES, PARA RELOCALIZACIÓN DE HOGARES LOCALIZADOS EN ZONAS DE ALTO RIESGO NO MITIGABLE ID:2012-19-13915, LOCALIDAD:19 CIUDAD BOLÍVAR, UPZ:67 LUCERO</t>
  </si>
  <si>
    <t>SILVIA ELENA NIñO VARGAS</t>
  </si>
  <si>
    <t>AYUDA TEMPORAL A LAS FAMILIAS DE VARIAS LOCALIDADES, PARA RELOCALIZACIÓN DE HOGARES LOCALIZADOS EN ZONAS DE ALTO RIESGO NO MITIGABLE ID:1999-19-2375, LOCALIDAD:19 CIUDAD BOLÍVAR, UPZ:67 LUCERO, SECTOR:LIMAS</t>
  </si>
  <si>
    <t>MARIA ROSMIRA ROJAS DE CEBALLOS</t>
  </si>
  <si>
    <t>HILDA MARIA ROJAS DE PEÑUELA</t>
  </si>
  <si>
    <t>AYUDA TEMPORAL A LAS FAMILIAS DE VARIAS LOCALIDADES, PARA RELOCALIZACIÓN DE HOGARES LOCALIZADOS EN ZONAS DE ALTO RIESGO NO MITIGABLE ID:2012-T314-19, LOCALIDAD:04 SAN CRISTÓBAL, UPZ:50 LA GLORIA, SECTOR:</t>
  </si>
  <si>
    <t>DORIA MARIA FARFAN PEDROZA</t>
  </si>
  <si>
    <t>AYUDA TEMPORAL A LAS FAMILIAS DE VARIAS LOCALIDADES, PARA RELOCALIZACIÓN DE HOGARES LOCALIZADOS EN ZONAS DE ALTO RIESGO NO MITIGABLE ID:2010-4-11971, LOCALIDAD:04 SAN CRISTÓBAL, UPZ:34 20 DE JULIO, SECTOR:OLA INVERNAL 2010 FOPAE</t>
  </si>
  <si>
    <t>OVIDIO  GONZALEZ CHIBUQUE</t>
  </si>
  <si>
    <t>AYUDA TEMPORAL A LAS FAMILIAS DE VARIAS LOCALIDADES, PARA RELOCALIZACIÓN DE HOGARES LOCALIZADOS EN ZONAS DE ALTO RIESGO NO MITIGABLE ID:2009-4-11155, LOCALIDAD:04 SAN CRISTÓBAL, UPZ:50 LA GLORIA.</t>
  </si>
  <si>
    <t>AYUDA TEMPORAL A LAS FAMILIAS DE VARIAS LOCALIDADES, PARA RELOCALIZACIÓN DE HOGARES LOCALIZADOS EN ZONAS DE ALTO RIESGO NO MITIGABLE ID:2015-OTR-01377, LOCALIDAD:11 SUBA, UPZ:71 TIBABUYES, SECTOR:GAVILANES</t>
  </si>
  <si>
    <t>JESUS ELIAS DURANGO</t>
  </si>
  <si>
    <t>AYUDA TEMPORAL A LAS FAMILIAS DE VARIAS LOCALIDADES, PARA RELOCALIZACIÓN DE HOGARES LOCALIZADOS EN ZONAS DE ALTO RIESGO NO MITIGABLE ID:2013-4-14650, LOCALIDAD:04 SAN CRISTÓBAL, UPZ:32 SAN BLAS.</t>
  </si>
  <si>
    <t>MIGUEL ALFREDO DAZA RAMIREZ</t>
  </si>
  <si>
    <t>AYUDA TEMPORAL A LAS FAMILIAS DE VARIAS LOCALIDADES, PARA RELOCALIZACIÓN DE HOGARES LOCALIZADOS EN ZONAS DE ALTO RIESGO NO MITIGABLE ID:2016-08-14871, LOCALIDAD:08 KENNEDY, UPZ:82 PATIO BONITO, SECTOR:PALMITAS</t>
  </si>
  <si>
    <t>AYUDA TEMPORAL A LAS FAMILIAS DE VARIAS LOCALIDADES, PARA RELOCALIZACIÓN DE HOGARES LOCALIZADOS EN ZONAS DE ALTO RIESGO NO MITIGABLE ID:2011-5-13024, LOCALIDAD:05 USME, UPZ:56 DANUBIO,</t>
  </si>
  <si>
    <t>AYUDA TEMPORAL A LAS FAMILIAS DE VARIAS LOCALIDADES, PARA RELOCALIZACIÓN DE HOGARES LOCALIZADOS EN ZONAS DE ALTO RIESGO NO MITIGABLE ID:2013-4-14655, LOCALIDAD:04 SAN CRISTÓBAL, UPZ:32 SAN BLAS</t>
  </si>
  <si>
    <t>LUZ MARINA VARGAS</t>
  </si>
  <si>
    <t>LUIS FRANCISCO PULIDO GONZALEZ</t>
  </si>
  <si>
    <t>CARLOS JULIO BUITRAGO GORDILLO</t>
  </si>
  <si>
    <t>AYUDA TEMPORAL A LAS FAMILIAS DE VARIAS LOCALIDADES, PARA RELOCALIZACIÓN DE HOGARES LOCALIZADOS EN ZONAS DE ALTO RIESGO NO MITIGABLE ID:2013000509, LOCALIDAD:19 CIUDAD BOLÍVAR, UPZ:67 LUCERO, SECTOR:BRAZO DERECHO DE LIMAS</t>
  </si>
  <si>
    <t>LAURENCIO  REYES SANHABRIA</t>
  </si>
  <si>
    <t>CARLOS ALBERTO QUEMBA VARGAS</t>
  </si>
  <si>
    <t>AYUDA TEMPORAL A LAS FAMILIAS DE VARIAS LOCALIDADES, PARA RELOCALIZACIÓN DE HOGARES LOCALIZADOS EN ZONAS DE ALTO RIESGO NO MITIGABLE ID:2016-04-14890, LOCALIDAD: 04 SAN CRISTOBAL, UPZ: 32 SAN BLAS, SECTOR: TRIANGULO ALTO</t>
  </si>
  <si>
    <t>ANA LUCIA GONZALEZ PARRA</t>
  </si>
  <si>
    <t>MARIA ORFA ARISTIZABAL DE MONTES</t>
  </si>
  <si>
    <t>AYUDA TEMPORAL A LAS FAMILIAS DE VARIAS LOCALIDADES, PARA RELOCALIZACIÓN DE HOGARES LOCALIZADOS EN ZONAS DE ALTO RIESGO NO MITIGABLE ID:2012-19-14248, LOCALIDAD:19 CIUDAD BOLÍVAR, UPZ:67 LUCERO</t>
  </si>
  <si>
    <t>JORGE ELIECER SILVA ORTEGA</t>
  </si>
  <si>
    <t>AYUDA TEMPORAL A LAS FAMILIAS DE VARIAS LOCALIDADES, PARA RELOCALIZACIÓN DE HOGARES LOCALIZADOS EN ZONAS DE ALTO RIESGO NO MITIGABLE ID:2011-19-13478, LOCALIDAD:19 CIUDAD BOLÍVAR, UPZ:68 EL TESORO</t>
  </si>
  <si>
    <t>LUIS ALFREDO MARTINEZ</t>
  </si>
  <si>
    <t>AYUDA TEMPORAL A LAS FAMILIAS DE VARIAS LOCALIDADES, PARA RELOCALIZACIÓN DE HOGARES LOCALIZADOS EN ZONAS DE ALTO RIESGO NO MITIGABLE ID:2013000314, LOCALIDAD:19 CIUDAD BOLÍVAR, UPZ:67 LUCERO, SECTOR:PEÑA COLORADA</t>
  </si>
  <si>
    <t>AYUDA TEMPORAL A LAS FAMILIAS DE VARIAS LOCALIDADES, PARA RELOCALIZACIÓN DE HOGARES LOCALIZADOS EN ZONAS DE ALTO RIESGO NO MITIGABLE ID:2015-Q03-01449, LOCALIDAD:19 CIUDAD BOLÍVAR, UPZ:66 SAN FRANCISCO, SECTOR:LIMAS</t>
  </si>
  <si>
    <t>AYUDA TEMPORAL A LAS FAMILIAS DE VARIAS LOCALIDADES, PARA RELOCALIZACIÓN DE HOGARES LOCALIZADOS EN ZONAS DE ALTO RIESGO NO MITIGABLE ID:2011-4-12661, LOCALIDAD:04 SAN CRISTÓBAL, UPZ:32 SAN BLAS</t>
  </si>
  <si>
    <t>LEONARDO  VARELA</t>
  </si>
  <si>
    <t>LUZ ANDREA CASERES PEÑALOZA</t>
  </si>
  <si>
    <t>AYUDA TEMPORAL A LAS FAMILIAS DE VARIAS LOCALIDADES, PARA RELOCALIZACIÓN DE HOGARES LOCALIZADOS EN ZONAS DE ALTO RIESGO NO MITIGABLE ID:2016-08-14899, LOCALIDAD:08 KENNEDY, UPZ:82 PATIO BONITO, SECTOR:PALMITAS</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</si>
  <si>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</si>
  <si>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</si>
  <si>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RICARDO  CASTAÑEDA CARDENAS</t>
  </si>
  <si>
    <t>AYUDA TEMPORAL A LAS FAMILIAS DE VARIAS LOCALIDADES, PARA RELOCALIZACIÓN DE HOGARES LOCALIZADOS EN ZONAS DE ALTO RIESGO NO MITIGABLE ID:2012-3-14494, LOCALIDAD:03 SANTA FE, UPZ:96 LOURDES</t>
  </si>
  <si>
    <t>JOSE ENRIQUE ESPEJO AGUILAR</t>
  </si>
  <si>
    <t>AYUDA TEMPORAL A LAS FAMILIAS DE VARIAS LOCALIDADES, PARA RELOCALIZACIÓN DE HOGARES LOCALIZADOS EN ZONAS DE ALTO RIESGO NO MITIGABLE ID:2003-19-5366, LOCALIDAD:19 CIUDAD BOLÍVAR, UPZ:69 ISMAEL PERDOMO, SECTOR:ALTOS DE LA ESTANCIA</t>
  </si>
  <si>
    <t>JOSEFINA  ROZO MONTES</t>
  </si>
  <si>
    <t>AYUDA TEMPORAL A LAS FAMILIAS DE VARIAS LOCALIDADES, PARA RELOCALIZACIÓN DE HOGARES LOCALIZADOS EN ZONAS DE ALTO RIESGO NO MITIGABLE ID:2015-Q03-03660, LOCALIDAD:19 CIUDAD BOLÍVAR, UPZ:67 LUCERO, SECTOR:LIMAS</t>
  </si>
  <si>
    <t>NURY YOLIMA ORJUELA PACHECO</t>
  </si>
  <si>
    <t>AYUDA TEMPORAL A LAS FAMILIAS DE VARIAS LOCALIDADES, PARA RELOCALIZACIÓN DE HOGARES LOCALIZADOS EN ZONAS DE ALTO RIESGO NO MITIGABLE ID:2016-08-14915, LOCALIDAD:08 KENNEDY, UPZ:82 PATIO BONITO, SECTOR:PALMITAS</t>
  </si>
  <si>
    <t>BERENICE  BALLESTEROS CARRION</t>
  </si>
  <si>
    <t>AYUDA TEMPORAL A LAS FAMILIAS DE VARIAS LOCALIDADES, PARA RELOCALIZACIÓN DE HOGARES LOCALIZADOS EN ZONAS DE ALTO RIESGO NO MITIGABLE ID:2014-Q03-01019, LOCALIDAD:19 CIUDAD BOLÍVAR, UPZ:66 SAN FRANCISCO, SECTOR:LIMAS</t>
  </si>
  <si>
    <t>JOHANA KARIN DURAN CLAVIJO</t>
  </si>
  <si>
    <t>AYUDA TEMPORAL A LAS FAMILIAS DE VARIAS LOCALIDADES, PARA RELOCALIZACIÓN DE HOGARES LOCALIZADOS EN ZONAS DE ALTO RIESGO NO MITIGABLE ID:2015-Q01-04312, LOCALIDAD:05 USME, UPZ:56 DANUBIO, SECTOR:HOYA DEL RAMO</t>
  </si>
  <si>
    <t>AURA ROSA BUITRAGO VARGAS</t>
  </si>
  <si>
    <t>AYUDA TEMPORAL A LAS FAMILIAS DE VARIAS LOCALIDADES, PARA RELOCALIZACIÓN DE HOGARES LOCALIZADOS EN ZONAS DE ALTO RIESGO NO MITIGABLE ID:2018-Q18-15501, LOCALIDAD:19 CIUDAD BOLÍVAR, UPZ: 70 JERUSALÉN, SECTOR:ZANJÓN MURALLA</t>
  </si>
  <si>
    <t>LUIS ALFONSO BOLAÑOS SAAVEDRA</t>
  </si>
  <si>
    <t>AYUDA TEMPORAL A LAS FAMILIAS DE VARIAS LOCALIDADES, PARA RELOCALIZACIÓN DE HOGARES LOCALIZADOS EN ZONAS DE ALTO RIESGO NO MITIGABLE ID:2016-Q04-14917, LOCALIDAD:19 CIUDAD BOLÍVAR, UPZ:67 LUCERO, SECTOR:PEÑA COLORADA</t>
  </si>
  <si>
    <t>AYUDA TEMPORAL A LAS FAMILIAS DE VARIAS LOCALIDADES, PARA RELOCALIZACIÓN DE HOGARES LOCALIZADOS EN ZONAS DE ALTO RIESGO NO MITIGABLE ID:2011-18-13337, LOCALIDAD:18 RAFAEL URIBE URIBE, UPZ:54 MARRUECOS</t>
  </si>
  <si>
    <t>ROSA ELVIRA PAEZ CAMARGO</t>
  </si>
  <si>
    <t>AYUDA TEMPORAL A LAS FAMILIAS DE VARIAS LOCALIDADES, PARA RELOCALIZACIÓN DE HOGARES LOCALIZADOS EN ZONAS DE ALTO RIESGO NO MITIGABLE ID:2015-D227-00042, LOCALIDAD:04 SAN CRISTÓBAL, UPZ:51 LOS LIBERTADORES, SECTOR:SANTA TERESITA</t>
  </si>
  <si>
    <t>MARTHA LUCIA CAMPUZANO ARANGO</t>
  </si>
  <si>
    <t>AYUDA TEMPORAL A LAS FAMILIAS DE VARIAS LOCALIDADES, PARA RELOCALIZACIÓN DE HOGARES LOCALIZADOS EN ZONAS DE ALTO RIESGO NO MITIGABLE ID:2013000527, LOCALIDAD:19 CIUDAD BOLÍVAR, UPZ:67 LUCERO, SECTOR:BRAZO DERECHO DE LIMAS</t>
  </si>
  <si>
    <t>DAGOBERTO  CABRERA GASCA</t>
  </si>
  <si>
    <t>AYUDA TEMPORAL A LAS FAMILIAS DE VARIAS LOCALIDADES, PARA RELOCALIZACIÓN DE HOGARES LOCALIZADOS EN ZONAS DE ALTO RIESGO NO MITIGABLE ID:2013000454, LOCALIDAD:19 CIUDAD BOLÍVAR, UPZ:67 LUCERO, SECTOR:PEÑA COLORADA</t>
  </si>
  <si>
    <t>AYUDA TEMPORAL A LAS FAMILIAS DE VARIAS LOCALIDADES, PARA RELOCALIZACIÓN DE HOGARES LOCALIZADOS EN ZONAS DE ALTO RIESGO NO MITIGABLE ID:2015-Q03-03337, LOCALIDAD:19 CIUDAD BOLÍVAR, UPZ:67 LUCERO, SECTOR:LIMAS</t>
  </si>
  <si>
    <t>PAGO DE MI PLANILLA SEGURIDAD SOCIAL Y PARAFISCALES  DE FUNCIONARIOS DE PLANTA TEMPORAL DE LA DIRECCIÓN DE REASENTAMIENTOS DE LA CAJA DE LA VIVIENDA POPULAR MES DE JULIO DE 2018"</t>
  </si>
  <si>
    <t>MARIA ISMELDA REMICIO TAPIA</t>
  </si>
  <si>
    <t>AYUDA TEMPORAL A LAS FAMILIAS DE VARIAS LOCALIDADES, PARA RELOCALIZACIÓN DE HOGARES LOCALIZADOS EN ZONAS DE ALTO RIESGO NO MITIGABLE ID:2011-19-12959, LOCALIDAD:19 CIUDAD BOLÍVAR, UPZ:68 EL TESORO, SECTOR:QUEBRADA TROMPETA</t>
  </si>
  <si>
    <t>NANCY NEY DUCUARA</t>
  </si>
  <si>
    <t>AYUDA TEMPORAL A LAS FAMILIAS DE VARIAS LOCALIDADES, PARA RELOCALIZACIÓN DE HOGARES LOCALIZADOS EN ZONAS DE ALTO RIESGO NO MITIGABLE ID:2011-19-13757, LOCALIDAD:19 CIUDAD BOLÍVAR, UPZ:67 LUCERO</t>
  </si>
  <si>
    <t>CARLOS ALBERTO ORTIZ</t>
  </si>
  <si>
    <t>AYUDA TEMPORAL A LAS FAMILIAS DE VARIAS LOCALIDADES, PARA LA RELOCALIZACIÓN DE HOGARES LOCALIZADOS EN ZONAS DE ALTO RIESGO NO MITIGABLE ID: 2012-ALES-91, LOCALIDAD: 19 CIUDAD BOLIVAR,UPZ: 69 ISMAEL PERDOMO</t>
  </si>
  <si>
    <t>MERCEDES  CASTAÑEDA CARDENAS</t>
  </si>
  <si>
    <t>AYUDA TEMPORAL A LAS FAMILIAS DE VARIAS LOCALIDADES, PARA LA RELOCALIZACIÓN DE HOGARES LOCALIZADOS EN ZONAS DE ALTO RIESGO NO MITIGABLE ID:2012-3-14493, LOCALIDAD:03 SANTA FE, UPZ:96 LOURDES</t>
  </si>
  <si>
    <t>CAROLINA MARIA QUIMBAYA NOCHES</t>
  </si>
  <si>
    <t>ROMELIO  RODRIGUEZ RODRIGUEZ</t>
  </si>
  <si>
    <t>JOSE PASCUAL RISCANEVO</t>
  </si>
  <si>
    <t>MARIA MERCEDES PEDRAZA CASTELLANOS</t>
  </si>
  <si>
    <t>JORGE HUMBERTO SILVA RAMIREZ</t>
  </si>
  <si>
    <t>VUR DE LA ACTUAL VIGENCIA.DTO 255 DE 2013. LOCALIDAD: CIUDAD BOLIVAR; BARRIO: LAS BRISAS; ID: 2015-Q18-04433</t>
  </si>
  <si>
    <t>NARDA XIMENA HERNANDEZ MARTINEZ</t>
  </si>
  <si>
    <t>RICARDO  PARDO PINZON</t>
  </si>
  <si>
    <t>PRESTACIÓN DE SERVICIOS PROFESIONALES PARA EL ACOMPAÑAMIENTO JURÍDICO EN LAS ACTUACIONES PROPIAS QUE REQUIERA LA DIRECCIÓN DE REASENTAMIENTOS DE LA CAJA DE LA VIVIENDA POPULAR.</t>
  </si>
  <si>
    <t>MARIA ISABEL BARRERA CATAÑO</t>
  </si>
  <si>
    <t>HEIDY VANESSA PENAGOS SANDOVAL</t>
  </si>
  <si>
    <t>JUDY ANDREA ESPAÑOL FLOREZ</t>
  </si>
  <si>
    <t>PAGO  DE NÓMINA DEL MES DE AGOSTO 2018 DE LA PLANTA TEMPORAL, PROYECTO 3075</t>
  </si>
  <si>
    <t>MARIA INES URIBE</t>
  </si>
  <si>
    <t>ADICIÒN Y PRORROGA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</si>
  <si>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DIANA PAOLA CASTIBLANCO VENEGAS</t>
  </si>
  <si>
    <t>ANA RUBIELA CASTRO TOVAR</t>
  </si>
  <si>
    <t>AAYUDA TEMPORAL A LAS FAMILIAS DE VARIAS LOCALIDADES, PARA RELOCALIZACIÓN DE HOGARES LOCALIZADOS EN ZONAS DE ALTO RIESGO NO MITIGABLE ID:2007-19-9566, LOCALIDAD:19 CIUDAD BOLÍVAR, UPZ:69 ISMAEL PERDOMO</t>
  </si>
  <si>
    <t>NELLY MARLEN PADILLA ACOSTA</t>
  </si>
  <si>
    <t>AYUDA TEMPORAL A LAS FAMILIAS DE VARIAS LOCALIDADES, PARA RELOCALIZACIÓN DE HOGARES LOCALIZADOS EN ZONAS DE ALTO RIESGO NO MITIGABLE ID:2015-D227-00061, LOCALIDAD:04 SAN CRISTÓBAL, UPZ:51 LOS LIBERTADORES, SECTOR:SANTA TERESITA</t>
  </si>
  <si>
    <t>AYUDA TEMPORAL A LAS FAMILIAS DE VARIAS LOCALIDADES, PARA RELOCALIZACIÓN DE HOGARES LOCALIZADOS EN ZONAS DE ALTO RIESGO NO MITIGABLE ID:2012-18-14374, LOCALIDAD:18 RAFAEL URIBE URIBE, UPZ:55 DIANA TURBAY</t>
  </si>
  <si>
    <t>YEIMY ANDREA CHAUX VARGAS</t>
  </si>
  <si>
    <t>AYUDA TEMPORAL A LAS FAMILIAS DE VARIAS LOCALIDADES, PARA RELOCALIZACIÓN DE HOGARES LOCALIZADOS EN ZONAS DE ALTO RIESGO NO MITIGABLE ID:2016-08-00034, LOCALIDAD:08 KENNEDY, UPZ:45 CARVAJAL, SECTOR:GUADALUPE RIO TUNJUELO</t>
  </si>
  <si>
    <t>MARGARITA  VALLEJO RINCON</t>
  </si>
  <si>
    <t>AYUDA TEMPORAL A LAS FAMILIAS DE VARIAS LOCALIDADES, PARA RELOCALIZACIÓN DE HOGARES LOCALIZADOS EN ZONAS DE ALTO RIESGO NO MITIGABLE ID:2015-Q03-03378, LOCALIDAD:19 CIUDAD BOLÍVAR, UPZ:67 LUCERO, SECTOR:LIMAS</t>
  </si>
  <si>
    <t>OSCAR CAMILO CASTAÑEDA LEON</t>
  </si>
  <si>
    <t>REAS-496</t>
  </si>
  <si>
    <t>REAS-497</t>
  </si>
  <si>
    <t>REAS-498</t>
  </si>
  <si>
    <t>REAS-499</t>
  </si>
  <si>
    <t>REAS-500</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</si>
  <si>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</si>
  <si>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de apoyo a la gestión en temas relacionados con asuntos precontractuales, trámites requeridos para los pagos y en general procesos y procedimientos establecidos frente a la ejecución del programa misional de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</si>
  <si>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</si>
  <si>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como enlace ante la Oficina Asesora de Comunicaciones de la Caja de la Vivienda Popular, para la implementación e interlocución del Plan Estratégico de Comunicaciones de la Entidad.</t>
  </si>
  <si>
    <t>Prestación de servicios profesionales en la Dirección de Reasentamientos de la Caja de la Vivienda Popular para el acompañamiento jurídico  en los procesos y procedimientos establecidos frente a la ejecución del programa misional.</t>
  </si>
  <si>
    <t>Prestacion de servicios de apoyo a la gestión en los procedimientos relacionados con el componente técncio del programa de Reasentamientos para el cumplimiento de sus metas.</t>
  </si>
  <si>
    <t>REAS-514</t>
  </si>
  <si>
    <t>REAS-515</t>
  </si>
  <si>
    <t>REAS-516</t>
  </si>
  <si>
    <t>REAS-517</t>
  </si>
  <si>
    <t>REAS-518</t>
  </si>
  <si>
    <t>REAS-519</t>
  </si>
  <si>
    <t>REAS-520</t>
  </si>
  <si>
    <t>REAS-521</t>
  </si>
  <si>
    <t>REAS-522</t>
  </si>
  <si>
    <t>REAS-523</t>
  </si>
  <si>
    <t>REAS-524</t>
  </si>
  <si>
    <t>REAS-525</t>
  </si>
  <si>
    <t>REAS-526</t>
  </si>
  <si>
    <t>REAS-527</t>
  </si>
  <si>
    <t>REAS-528</t>
  </si>
  <si>
    <t>REAS-530</t>
  </si>
  <si>
    <t>REAS-532</t>
  </si>
  <si>
    <t>REAS-533</t>
  </si>
  <si>
    <t>REAS-502</t>
  </si>
  <si>
    <t>REAS-503</t>
  </si>
  <si>
    <t>REAS-504</t>
  </si>
  <si>
    <t>REAS-501</t>
  </si>
  <si>
    <t>REAS-505</t>
  </si>
  <si>
    <t>REAS-506</t>
  </si>
  <si>
    <t>REAS-507</t>
  </si>
  <si>
    <t>REAS-508</t>
  </si>
  <si>
    <t>REAS-509</t>
  </si>
  <si>
    <t>REAS-510</t>
  </si>
  <si>
    <t>REAS-511</t>
  </si>
  <si>
    <t>REAS-512</t>
  </si>
  <si>
    <t>REAS-513</t>
  </si>
  <si>
    <t>REAS-529</t>
  </si>
  <si>
    <t>REAS-531</t>
  </si>
  <si>
    <t>REAS-534</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</si>
  <si>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</si>
  <si>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</si>
  <si>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</si>
  <si>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</si>
  <si>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REAS-535</t>
  </si>
  <si>
    <t>REAS-536</t>
  </si>
  <si>
    <t>REAS-537</t>
  </si>
  <si>
    <t>REAS-538</t>
  </si>
  <si>
    <t>REAS-539</t>
  </si>
  <si>
    <t>REAS-540</t>
  </si>
  <si>
    <t>REAS-541</t>
  </si>
  <si>
    <t>REAS-542</t>
  </si>
  <si>
    <t>REAS-543</t>
  </si>
  <si>
    <t>REAS-544</t>
  </si>
  <si>
    <t>REAS-545</t>
  </si>
  <si>
    <t>REAS-546</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</si>
  <si>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</si>
  <si>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REAS-551</t>
  </si>
  <si>
    <t>Observaciones</t>
  </si>
  <si>
    <t>14 Predios por adquirir entre septiembre y diciembre para cumplir la meta de 41 para la vigencia</t>
  </si>
  <si>
    <t>Recursos para atender a las familias del programa de Relocalización Transitoia</t>
  </si>
  <si>
    <t>31 - Relocalización de hogares localizados en zonas de alto riesgo no mitigable (340 familias Caracolí)</t>
  </si>
  <si>
    <t>Suscripción de contrato para adelantar avalúos de predios</t>
  </si>
  <si>
    <t>0065 - Decreto 227 de 2015 - PAIMIS (Instrumento Financiero Caracoli)</t>
  </si>
  <si>
    <t>Instrumento financiero para 79 familias de Caracolí (70 SMMLV)</t>
  </si>
  <si>
    <t>0068 - Decreto Vereditas (Fase II) (Instrumento Financiero)</t>
  </si>
  <si>
    <t>Sugeto a la expedición de la modificación del Decreto 457 de 2017 y entrega de ocupación para giro de recursos</t>
  </si>
  <si>
    <t>69 - Decreto Vereditas (Fase II) (Compensaciones)</t>
  </si>
  <si>
    <t>313 - Personal contratado para apoyar las actividades propias de los proyectos de inversión misionales de la entidad (Prestación de Servicios - Caracolí)</t>
  </si>
  <si>
    <t>Según información de la Oficina Asesora de Comunicaciones la adjudicación de los procesos de ATL y BTL se tiene prevista para los meses de octubre y noviembre</t>
  </si>
  <si>
    <t>VUR de la actual vigencia. La asignación se realiza para dar cumplimiento al fallo de acción popular 2002-00152- Suba Gavilanes. LOCALIDAD: SUBA (GAVILANES); BARRIO: BILVAO;ID: 2018-11-15259.</t>
  </si>
  <si>
    <t>VUR de la actual vigencia. Dto 255 de 2013. LOCALIDAD: CIUDAD BOLIVAR; BARRIO: LUCERO SUR BAJO; ID: 2017-Q23-15008</t>
  </si>
  <si>
    <t>asignación de 70 SMLMV segun decreto 249 de 2015 (Altos de la Estancia). LOCALIDAD: CIUDAD BOLIVAR; BARRIO: EL ESPINO III; ID: 2012-ALES-91</t>
  </si>
  <si>
    <t>Recursos faltantes para completar el VUR, de conformidad con el avalúo comercial-Dto. 255 de 2013. LOCALIDAD: CIUDAD BOLIVAR; BARRIO: JUAN PABLO II; ID: 2013000508.</t>
  </si>
  <si>
    <t>Prórroga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t>
  </si>
  <si>
    <t>"Prestación de servicios profesionales para apoyar la planificación, seguimiento y evaluación de los procesos y procedimientos de la Dirección de Reasentamientos, a través de las herramientas de seguimiento y gestión que posee la Caja de la Vivienda Popular."</t>
  </si>
  <si>
    <t>Prestación de servicios de apoyo a la gestión en las diferentes actividades relacionadas con el manejo de archivo y gestión documental generado desde la Dirección de Reasentamientos de la Caja de la Vivienda Popular</t>
  </si>
  <si>
    <t>"Prestación de servicios profesionales como referente financiero en las actuaciones que adelanta la Caja de la Vivienda Popular conforme a la Resolución Nro. 0740 de 2018 de la Secretaría de Gobierno de Bogotá D.C., así como el apoyo al cumplimiento de las funciones financieras que tiene a cargo la Dirección de Reasentamientos de la Caja de la Vivienda Popular."</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</si>
  <si>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</si>
  <si>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</si>
  <si>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</si>
  <si>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</si>
  <si>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VUR  de la actual vigencia Dto. 255 de 2013. LOCALIDAD: SAN CRISTOBAL; BARRIO: MANANTIAL; ID: 1999-4-3081</t>
  </si>
  <si>
    <t>Prestación de servicios de apoyo a la gestión para el manejo técnico del archivo y la gestión documental que se genera en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</si>
  <si>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</si>
  <si>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</si>
  <si>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</si>
  <si>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VUR  de la actual vigencia Dto. 255 de 2013. LOCALIDAD: CIUDAD BOLIVAR; BARRIO: JUAN PABLO II; ID: 2015-Q03-03427</t>
  </si>
  <si>
    <t>CLAUDIA PATRICIA CHILATRA MENDOZA</t>
  </si>
  <si>
    <t>AYUDA TEMPORAL A LAS FAMILIAS DE VARIAS LOCALIDADES, PARA RELOCALIZACIÓN DE HOGARES LOCALIZADOS EN ZONAS DE ALTO RIESGO NO MITIGABLE ID:2012-19-14585, LOCALIDAD:19 CIUDAD BOLÍVAR, UPZ:68 EL TESORO, SECTOR:QUEBRADA TROMPETA</t>
  </si>
  <si>
    <t>AYUDA TEMPORAL A LAS FAMILIAS DE VARIAS LOCALIDADES, PARA RELOCALIZACIÓN DE HOGARES LOCALIZADOS EN ZONAS DE ALTO RIESGO NO MITIGABLE ID:2015-W166-210, LOCALIDAD:04 SAN CRISTÓBAL, UPZ:33 SOSIEGO, SECTOR:EPERARA</t>
  </si>
  <si>
    <t>JHON JAIRO MURCIA</t>
  </si>
  <si>
    <t>AYUDA TEMPORAL A LAS FAMILIAS DE VARIAS LOCALIDADES, PARA RELOCALIZACIÓN DE HOGARES LOCALIZADOS EN ZONAS DE ALTO RIESGO NO MITIGABLE ID:2016-08-00021, LOCALIDAD:08 KENNEDY, UPZ:45 CARVAJAL, SECTOR:GUADALUPE RIO TUNJUELO</t>
  </si>
  <si>
    <t>MARIA FLORENCIA MOSQUERA</t>
  </si>
  <si>
    <t>AYUDA TEMPORAL A LAS FAMILIAS DE VARIAS LOCALIDADES, PARA RELOCALIZACIÓN DE HOGARES LOCALIZADOS EN ZONAS DE ALTO RIESGO NO MITIGABLE ID:2011-4-12678, LOCALIDAD:04 SAN CRISTÓBAL, UPZ:32 SAN BLAS</t>
  </si>
  <si>
    <t>AYUDA TEMPORAL A LAS FAMILIAS DE VARIAS LOCALIDADES, PARA RELOCALIZACIÓN DE HOGARES LOCALIZADOS EN ZONAS DE ALTO RIESGO NO MITIGABLE ID:2011-20-13434, LOCALIDAD:20 SUMAPAZ, UPZ:5U PR RIO SUMAPAZ</t>
  </si>
  <si>
    <t>NIXON ARBEY ALAPE ORDOÑEZ</t>
  </si>
  <si>
    <t>AYUDA TEMPORAL A LAS FAMILIAS DE VARIAS LOCALIDADES, PARA RELOCALIZACIÓN DE HOGARES LOCALIZADOS EN ZONAS DE ALTO RIESGO NO MITIGABLE ID:2017-Q09-14972, LOCALIDAD:19 CIUDAD BOLÍVAR, UPZ:67 LUCERO, SECTOR:QUEBRADA TROMPETA</t>
  </si>
  <si>
    <t>ROSELINA  BERNAL VARGAS</t>
  </si>
  <si>
    <t>AYUDA TEMPORAL A LAS FAMILIAS DE VARIAS LOCALIDADES, PARA RELOCALIZACIÓN DE HOGARES LOCALIZADOS EN ZONAS DE ALTO RIESGO NO MITIGABLE ID:2015-Q03-03544, LOCALIDAD:19 CIUDAD BOLÍVAR, UPZ:66 SAN FRANCISCO, SECTOR:LIMAS</t>
  </si>
  <si>
    <t>ALONSO DEL CARMEN ROZO RUIZ</t>
  </si>
  <si>
    <t>AYUDA TEMPORAL A LAS FAMILIAS DE VARIAS LOCALIDADES, PARA RELOCALIZACIÓN DE HOGARES LOCALIZADOS EN ZONAS DE ALTO RIESGO NO MITIGABLE ID:2010-19-12295, LOCALIDAD:19 CIUDAD BOLÍVAR, UPZ:67 LUCERO</t>
  </si>
  <si>
    <t>EDGAR  NUÑEZ MARQUEZ</t>
  </si>
  <si>
    <t>AYUDA TEMPORAL A LAS FAMILIAS DE VARIAS LOCALIDADES, PARA RELOCALIZACIÓN DE HOGARES LOCALIZADOS EN ZONAS DE ALTO RIESGO NO MITIGABLE ID:2011-19-13773, LOCALIDAD:19 CIUDAD BOLÍVAR, UPZ:67 LUCERO</t>
  </si>
  <si>
    <t>SOBEYDA  CONEDO</t>
  </si>
  <si>
    <t>AYUDA TEMPORAL A LAS FAMILIAS DE VARIAS LOCALIDADES, PARA RELOCALIZACIÓN DE HOGARES LOCALIZADOS EN ZONAS DE ALTO RIESGO NO MITIGABLE ID:2011-19-13774, LOCALIDAD:19 CIUDAD BOLÍVAR, UPZ:67 LUCERO</t>
  </si>
  <si>
    <t>OLGA LUCIA BONILLA SEBA</t>
  </si>
  <si>
    <t>EUCLIDES  CHAUCARAMA NEGRIA</t>
  </si>
  <si>
    <t>AYUDA TEMPORAL A LAS FAMILIAS DE VARIAS LOCALIDADES, PARA RELOCALIZACIÓN DE HOGARES LOCALIZADOS EN ZONAS DE ALTO RIESGO NO MITIGABLE ID:2014-W166-057, LOCALIDAD:19 CIUDAD BOLÍVAR, UPZ:68 EL TESORO, SECTOR:WOUNAAN</t>
  </si>
  <si>
    <t>AYUDA TEMPORAL A LAS FAMILIAS DE VARIAS LOCALIDADES, PARA RELOCALIZACIÓN DE HOGARES LOCALIZADOS EN ZONAS DE ALTO RIESGO NO MITIGABLE ID:2012-T314-01, LOCALIDAD:04 SAN CRISTÓBAL, UPZ:50 LA GLORIA</t>
  </si>
  <si>
    <t>CLAUDIA PATRICIA QUINTERO ORTIZ</t>
  </si>
  <si>
    <t>AYUDA TEMPORAL A LAS FAMILIAS DE VARIAS LOCALIDADES, PARA RELOCALIZACIÓN DE HOGARES LOCALIZADOS EN ZONAS DE ALTO RIESGO NO MITIGABLE ID:2016-04-14905, LOCALIDAD:04 SAN CRISTÓBAL, UPZ:32 SAN BLAS, SECTOR:TRIANGULO ALTO</t>
  </si>
  <si>
    <t>LUIS FERNANDO CANTOR FORERO</t>
  </si>
  <si>
    <t>AYUDA TEMPORAL A LAS FAMILIAS DE VARIAS LOCALIDADES, PARA RELOCALIZACIÓN DE HOGARES LOCALIZADOS EN ZONAS DE ALTO RIESGO NO MITIGABLE ID:2013-Q10-00226, LOCALIDAD:04 SAN CRISTÓBAL, UPZ:51 LOS LIBERTADORES, SECTOR:QUEBRADA VEREJONES</t>
  </si>
  <si>
    <t>IMAR  DONISABE BURGARA</t>
  </si>
  <si>
    <t>AYUDA TEMPORAL A LAS FAMILIAS DE VARIAS LOCALIDADES, PARA RELOCALIZACIÓN DE HOGARES LOCALIZADOS EN ZONAS DE ALTO RIESGO NO MITIGABLE ID:2014-W166-021, LOCALIDAD:19 CIUDAD BOLÍVAR, UPZ:67 LUCERO, SECTOR:WOUNAAN</t>
  </si>
  <si>
    <t>MARIA EDILIA ORDOÑEZ MENDOZA</t>
  </si>
  <si>
    <t>AYUDA TEMPORAL A LAS FAMILIAS DE VARIAS LOCALIDADES, PARA RELOCALIZACIÓN DE HOGARES LOCALIZADOS EN ZONAS DE ALTO RIESGO NO MITIGABLE ID:2014-Q09-01205, LOCALIDAD:19 CIUDAD BOLÍVAR, UPZ:67 LUCERO, SECTOR:QUEBRADA TROMPETA</t>
  </si>
  <si>
    <t>JOHN DUBAN BERMUDEZ YAGUE</t>
  </si>
  <si>
    <t>AYUDA TEMPORAL A LAS FAMILIAS DE VARIAS LOCALIDADES, PARA RELOCALIZACIÓN DE HOGARES LOCALIZADOS EN ZONAS DE ALTO RIESGO NO MITIGABLE ID:2010-19-11382, LOCALIDAD:19 CIUDAD BOLÍVAR, UPZ:69 ISMAEL PERDOMO, SECTOR:OLA INVERNAL 2010 FOPAE</t>
  </si>
  <si>
    <t>MYRIAM TERESA ORTIZ ARIZA</t>
  </si>
  <si>
    <t>AYUDA TEMPORAL A LAS FAMILIAS DE VARIAS LOCALIDADES, PARA RELOCALIZACIÓN DE HOGARES LOCALIZADOS EN ZONAS DE ALTO RIESGO NO MITIGABLE ID:2015-D227-00016, LOCALIDAD:04 SAN CRISTÓBAL, UPZ:51 LOS LIBERTADORES, SECTOR:SANTA TERESITA</t>
  </si>
  <si>
    <t>BLANCA ISABEL BARRERA GALEANO</t>
  </si>
  <si>
    <t>AYUDA TEMPORAL A LAS FAMILIAS DE VARIAS LOCALIDADES, PARA RELOCALIZACIÓN DE HOGARES LOCALIZADOS EN ZONAS DE ALTO RIESGO NO MITIGABLE ID:2015-Q20-01315, LOCALIDAD:04 SAN CRISTÓBAL, UPZ:50 LA GLORIA, SECTOR:LA CHIGUAZA</t>
  </si>
  <si>
    <t>LIBIA ASCENIT SIERRA GUEVARA</t>
  </si>
  <si>
    <t>AYUDA TEMPORAL A LAS FAMILIAS DE VARIAS LOCALIDADES, PARA RELOCALIZACIÓN DE HOGARES LOCALIZADOS EN ZONAS DE ALTO RIESGO NO MITIGABLE ID:2005-19-7451, LOCALIDAD:19 CIUDAD BOLÍVAR, UPZ:69 ISMAEL PERDOMO, SECTOR:ALTOS DE LA ESTANCIA</t>
  </si>
  <si>
    <t>JAIME  VILLARRAGA PARDO</t>
  </si>
  <si>
    <t>AYUDA TEMPORAL A LAS FAMILIAS DE VARIAS LOCALIDADES, PARA RELOCALIZACIÓN DE HOGARES LOCALIZADOS EN ZONAS DE ALTO RIESGO NO MITIGABLE ID:2012-4-14189, LOCALIDAD:04 SAN CRISTÓBAL, UPZ:32 SAN BLAS</t>
  </si>
  <si>
    <t>AYUDA TEMPORAL A LAS FAMILIAS DE VARIAS LOCALIDADES, PARA RELOCALIZACIÓN DE HOGARES LOCALIZADOS EN ZONAS DE ALTO RIESGO NO MITIGABLE ID:2017-08-14939, LOCALIDAD:08 KENNEDY, UPZ:82 PATIO BONITO, SECTOR:PALMITAS</t>
  </si>
  <si>
    <t>MARISOL FABIELLI SALAZAR MONROY</t>
  </si>
  <si>
    <t>AYUDA TEMPORAL A LAS FAMILIAS DE VARIAS LOCALIDADES, PARA RELOCALIZACIÓN DE HOGARES LOCALIZADOS EN ZONAS DE ALTO RIESGO NO MITIGABLE ID:2017-04-14982, LOCALIDAD:04 SAN CRISTÓBAL, UPZ:32 SAN BLAS</t>
  </si>
  <si>
    <t>CLAUDIA JANETH BERNAL</t>
  </si>
  <si>
    <t>AYUDA TEMPORAL A LAS FAMILIAS DE VARIAS LOCALIDADES, PARA RELOCALIZACIÓN DE HOGARES LOCALIZADOS EN ZONAS DE ALTO RIESGO NO MITIGABLE ID:2013-Q09-00400, LOCALIDAD:19 CIUDAD BOLÍVAR, UPZ:68 EL TESORO, SECTOR:QUEBRADA TROMPETA</t>
  </si>
  <si>
    <t>SINDY YULIANA SUAREZ VALBUENA</t>
  </si>
  <si>
    <t>AYUDA TEMPORAL A LAS FAMILIAS DE VARIAS LOCALIDADES, PARA RELOCALIZACIÓN DE HOGARES LOCALIZADOS EN ZONAS DE ALTO RIESGO NO MITIGABLE ID:2016-08-00033, LOCALIDAD:08 KENNEDY, UPZ:45 CARVAJAL, SECTOR:GUADALUPE RIO TUNJUELO</t>
  </si>
  <si>
    <t>LUIS  VIDAL LOMBANA</t>
  </si>
  <si>
    <t>AYUDA TEMPORAL A LAS FAMILIAS DE VARIAS LOCALIDADES, PARA RELOCALIZACIÓN DE HOGARES LOCALIZADOS EN ZONAS DE ALTO RIESGO NO MITIGABLE ID:2016-08-00022, LOCALIDAD:08 KENNEDY, UPZ:45 CARVAJAL, SECTOR:GUADALUPE RIO TUNJUELO</t>
  </si>
  <si>
    <t>MARIA ESPERANZA CALDERON MONTENEGRO</t>
  </si>
  <si>
    <t>AYUDA TEMPORAL A LAS FAMILIAS DE VARIAS LOCALIDADES, PARA RELOCALIZACIÓN DE HOGARES LOCALIZADOS EN ZONAS DE ALTO RIESGO NO MITIGABLE ID:2015-Q10-01553, LOCALIDAD:04 SAN CRISTÓBAL, UPZ:51 LOS LIBERTADORES, SECTOR:QUEBRADA VEREJONES</t>
  </si>
  <si>
    <t>RAQUEL  SILVA</t>
  </si>
  <si>
    <t>AYUDA TEMPORAL A LAS FAMILIAS DE VARIAS LOCALIDADES, PARA RELOCALIZACIÓN DE HOGARES LOCALIZADOS EN ZONAS DE ALTO RIESGO NO MITIGABLE ID:2013-Q07-00020, LOCALIDAD:19 CIUDAD BOLÍVAR, UPZ:67 LUCERO, SECTOR:QUEBRADA EL INFIERNO</t>
  </si>
  <si>
    <t>RONALD ANTONIO HENAO SUAREZ</t>
  </si>
  <si>
    <t>AYUDA TEMPORAL A LAS FAMILIAS DE VARIAS LOCALIDADES, PARA RELOCALIZACIÓN DE HOGARES LOCALIZADOS EN ZONAS DE ALTO RIESGO NO MITIGABLE ID:2017-08-14927, LOCALIDAD:08 KENNEDY, UPZ:45 CARVAJAL, SECTOR:GUADALUPE RIO TUNJUELO</t>
  </si>
  <si>
    <t>ANDREA  MONROY FORERO</t>
  </si>
  <si>
    <t>AYUDA TEMPORAL A LAS FAMILIAS DE VARIAS LOCALIDADES, PARA RELOCALIZACIÓN DE HOGARES LOCALIZADOS EN ZONAS DE ALTO RIESGO NO MITIGABLE ID:2017-04-14983, LOCALIDAD:04 SAN CRISTÓBAL, UPZ:32 SAN BLAS</t>
  </si>
  <si>
    <t>NATALIA  VELEZ DIAZ</t>
  </si>
  <si>
    <t>MARTHA LILIA ROJAS PARRA</t>
  </si>
  <si>
    <t>AYUDA TEMPORAL A LAS FAMILIAS DE VARIAS LOCALIDADES, PARA RELOCALIZACIÓN DE HOGARES LOCALIZADOS EN ZONAS DE ALTO RIESGO NO MITIGABLE ID:2015-Q04-03704, LOCALIDAD:19 CIUDAD BOLÍVAR, UPZ:67 LUCERO, SECTOR:PEÑA COLORADA</t>
  </si>
  <si>
    <t>PRESTACIÓN DE SERVICIOS PROFESIONALES, PARA EL ACOMPAÑAMIENTO JURÍDICO, EN LOS PROCESOS Y PROCEDIMIENTOS ESTABLECIDOS FRENTE A LA EJECUCIÓN DEL PROGRAMA MISIONAL DE LA DIRECCIÓN DE REASENTAMIENTOS DE LA CAJA DE LA VIVIENDA POPULAR.</t>
  </si>
  <si>
    <t>LUZ HELENA RINCON PAEZ</t>
  </si>
  <si>
    <t>AYUDA TEMPORAL A LAS FAMILIAS DE VARIAS LOCALIDADES, PARA RELOCALIZACIÓN DE HOGARES LOCALIZADOS EN ZONAS DE ALTO RIESGO NO MITIGABLE ID:2017-04-14971, LOCALIDAD:04 SAN CRISTÓBAL, UPZ:SIN UPZ</t>
  </si>
  <si>
    <t>YEIMI PAOLA ORJUELA PACHECO</t>
  </si>
  <si>
    <t>AYUDA TEMPORAL A LAS FAMILIAS DE VARIAS LOCALIDADES, PARA RELOCALIZACIÓN DE HOGARES LOCALIZADOS EN ZONAS DE ALTO RIESGO NO MITIGABLE ID:2016-08-14833, LOCALIDAD:08 KENNEDY, UPZ:82 PATIO BONITO, SECTOR:PALMITAS</t>
  </si>
  <si>
    <t>PAGO DE MI PLANILLA SEGURIDAD SOCIAL Y PARAFISCALES DE LA PLANTA TEMPORAL DE LA ENTIDAD DEL MES DE AGOSTO DE 2018 PROYECTO 3075</t>
  </si>
  <si>
    <t>CARLOS MAURICIO SOLANO OCAMPO</t>
  </si>
  <si>
    <t>PRESTACIÓN DE SERVICIOS PROFESIONALES, COMO APOYO JURÍDICO EN LAS ACTUACIONES PROPIAS QUE REQUIERA LA DIRECCIÓN DE REASENTAMIENTOS DE LA CAJA DE LA VIVIENDA POPULAR EN LA EJECUCIÓN DEL PROGRAMA DE REASENTAMIENTOS.</t>
  </si>
  <si>
    <t>AYUDA TEMPORAL A LAS FAMILIAS DE VARIAS LOCALIDADES, PARA RELOCALIZACIÓN DE HOGARES LOCALIZADOS EN ZONAS DE ALTO RIESGO NO MITIGABLE ID:2015-W166-515, LOCALIDAD:19 CIUDAD BOLÍVAR, UPZ:67 LUCERO, SECTOR:WOUNAAN</t>
  </si>
  <si>
    <t>EFRAIN  ORJUELA</t>
  </si>
  <si>
    <t>MARGOTH  SANCHEZ NARVAEZ</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</si>
  <si>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</si>
  <si>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VIVIANA ISABEL GUTIERREZ QUIÑONEZ</t>
  </si>
  <si>
    <t>PRESTACIÓN DE SERVICIOS DE APOYO A LA GESTIÓN EN LO RELACIONADO CON EL COMPONENTE SOCIAL DE LA DIRECCIÓN DE REASENTAMIENTOS DE LA CAJA DE LA VIVIENDA POPULAR, PARA LA EJECUCIÓN DE PLANES Y PROGRAMAS AGENCIADOS POR EL ÁREA MISIONAL</t>
  </si>
  <si>
    <t>PRESTACIÓN DE SERVICIOS DE APOYO A LA GESTIÓN, EN LOS COMPONENTES OPERATIVO Y ASISTENCIAL PARA LA EJECUCIÓN DE LOS PROCESOS Y PROCEDIMIENTOS INTERNOS DE LA DIRECCIÓN DE REASENTAMIENTOS FRENTE AL CUMPLIMIENTO DE SUS METAS.</t>
  </si>
  <si>
    <t>AYUDA TEMPORAL A LAS FAMILIAS DE VARIAS LOCALIDADES, PARA RELOCALIZACIÓN DE HOGARES LOCALIZADOS EN ZONAS DE ALTO RIESGO NO MITIGABLE ID:2013-Q18-00395, LOCALIDAD:19 CIUDAD BOLÍVAR, UPZ:69 ISMAEL PERDOMO, SECTOR:ZANJÓN MURALLA</t>
  </si>
  <si>
    <t>MARIA ASCENETH DUQUE MARIN</t>
  </si>
  <si>
    <t>GERMAN  DIAZ AGUILAR</t>
  </si>
  <si>
    <t>HECTOR  CONTRERAS MONRROY</t>
  </si>
  <si>
    <t>MARIA ORLINDA ORTIZ DE RUIZ</t>
  </si>
  <si>
    <t>ELYS MARIA CARBONEL ESTRADA</t>
  </si>
  <si>
    <t>PAGO DE NÓMINA A FUNCIONARIOS DE PLANTA TEMPORAL DE LA DIRECCIÓN DE REASENTAMIENTOS DE LA CAJA DE LA VIVIENDA POPULAR  MES DE SEPTIEMBRE 2018"</t>
  </si>
  <si>
    <t>YULI ANDREA GONZALEZ ARDILA</t>
  </si>
  <si>
    <t>Elaborar los avalúos comerciales de los predios que hacen parte de los programas de reasentamientos humanos y adquisición predial de la Dirección de Reasentamientos de la Caja de la Vivienda Popular</t>
  </si>
  <si>
    <t>Adquisición predial por Decreto 511 de 2010</t>
  </si>
  <si>
    <t>pago de pasivos exigibles Adquisición predial por Decreto 511 de 2010</t>
  </si>
  <si>
    <t>VUR de la actual vigencia. Decreto 255 de 2013</t>
  </si>
  <si>
    <t>VUR de la actual vigencia</t>
  </si>
  <si>
    <t xml:space="preserve">VUR de la actual vigencia. Decreto 255 de 2013. </t>
  </si>
  <si>
    <t>03 - Lograr que 2012 hogares seleccionen vivienda</t>
  </si>
  <si>
    <t xml:space="preserve">DESDE FEBRERO HASTA DICIEMBRE </t>
  </si>
  <si>
    <t>DESDE ENERO HASTA JUNIO</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</si>
  <si>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</si>
  <si>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</si>
  <si>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</si>
  <si>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</si>
  <si>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</si>
  <si>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</si>
  <si>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desde el componente técnico en la Dirección de Reasentamientos de la Caja de la Vivienda Popular apoyando la definición, control y seguimiento de los procesos relacionados con Selección de vivienda</t>
  </si>
  <si>
    <t>Prestación de servicios profesionales desde el componente social en la Dirección de Reasentamientos de la Caja de la Vivienda Popular apoyando la definición, control y seguimiento de los procesos relacionados con  Selección de vivienda</t>
  </si>
  <si>
    <t>Enlace Dirección Juridica con Dirección de Reasentamientos</t>
  </si>
  <si>
    <t>Aporte Enlace Direccion Corporativa con Dirección de Reasentamientos</t>
  </si>
  <si>
    <t>Aporte Asesor Dirección General</t>
  </si>
  <si>
    <t>Aporte enlace Dirección Titulación con Dirección de Reasentamientos</t>
  </si>
  <si>
    <t>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</si>
  <si>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</si>
  <si>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t>
  </si>
  <si>
    <t>07 - Pago 100 % de compromisos de vigencias anteriores fenecidas que cumplan con los requisitos técnicos, financieros y jurídicos.</t>
  </si>
  <si>
    <t>06 - Atención al 100% de las familias localizadas en el predio Vereditas en la localidad de Kennedy en el marco del Decreto 457 de 2017, que cumplan los requisitos de ingreso al programa.</t>
  </si>
  <si>
    <t>Asignación de Instrumento y Factores de Compensación Vereditas</t>
  </si>
  <si>
    <t>471-Titulación de predios y Gestión de Urbanizaciones</t>
  </si>
  <si>
    <t>Titular 10.000 predios</t>
  </si>
  <si>
    <t>0352-Personal Contratado para Apoyar las Actividades de titulación</t>
  </si>
  <si>
    <t>01-Recursos del Distrito</t>
  </si>
  <si>
    <t>12-Otros distrito</t>
  </si>
  <si>
    <t>Hacer Cierre de 7 procesos de Urbanizacion</t>
  </si>
  <si>
    <t>7328 - Mejoramiento de vivienda en sus condiciones físicas y de habitabilidad en los asentamientos humanos priorizados en área urbana y rural.</t>
  </si>
  <si>
    <t>0312-Personal Contratado para Apoyar las Actividades Propias de los Proyectos de Inversión Misionales de la Entidad</t>
  </si>
  <si>
    <t>Contratación Directa</t>
  </si>
  <si>
    <t>0113 - Estudios de evaluación, diseño geotécnico y/o estructural de las Viviendas a mejorar</t>
  </si>
  <si>
    <t>Licitación Pública</t>
  </si>
  <si>
    <t>0754-Actividades para el fortalecimiento de estratégias de comunicación.</t>
  </si>
  <si>
    <t>0544 - Obras de Urbanismo Titulación</t>
  </si>
  <si>
    <t>0108 - Obras de Urbanismo</t>
  </si>
  <si>
    <t>208-Mejoramiento de Barrios</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</si>
  <si>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</si>
  <si>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</si>
  <si>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</si>
  <si>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0311-Personal Contratado para Apoyar y Fortalecer las Labores Administrativas de la Entidad</t>
  </si>
  <si>
    <t xml:space="preserve">Prestar sus servicios profesionales para apoyar a la Oficina Asesora de Comunicaciones en el desarrollo de la Estrategia de Comunicaciones de la Caja de la Vivienda Popular, a través de la planeación y ejecución de campañas de comunicación que respondan a las necesidades de relacionamiento de la entidad con sus públicos de interés. </t>
  </si>
  <si>
    <t>Prestación de servicios profesionales en la Oficina Asesora de Comunicaciones de la Caja de la Vivienda Popular en el seguimiento de las estrategias del proyecto 943 con el fin de darle cumplimiento a la implemantación a la Ley 1712 de 2014, planes de acción, divulgación y lucha anticorrupción.</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</si>
  <si>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</si>
  <si>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Implementar el 100%  del plan de acción de Servicio  a la Ciudadanía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</si>
  <si>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</si>
  <si>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 xml:space="preserve">Prestación de servicios profesionales en la Oficina Asesora de Comunicaciones de la Caja de la Vivienda Popular para el manejo de redes sociales, creación  de contenidos digitales para ser divulgados en los medios digitales y otros mecanismos de interacción con la ciudadanía, exaltanto la imagen y gestión de la entidad. </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</si>
  <si>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</si>
  <si>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para apoyar la implementación de la estrategia de Gobierno Digital, realizando un acompañamiento permanente en la conceptualización y creación de contenidos, que fortalezcan las plataformas tecnológicas de administración web e Intranet de la Caja de la Vivienda Popular, cumpliendo con los estándares establecidos por la ley 1712 de 2014. </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</si>
  <si>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</si>
  <si>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Prestación de servicios de apoyo a la gestión, en la atención al servicio al ciudadano, teniendo en cuenta los protocolos, procedimientos y lineamientos establecidos por la Caja de la Vivienda Popular.</t>
  </si>
  <si>
    <t>Prestación de servicios profesionales para el acompañamiento jurídico en las diferentes etapas de los procesos de contratación que adelante la  Oficina Asesora de comunicaciones sirviendo de elace con la Dirección de Gestión Corporativa</t>
  </si>
  <si>
    <t>Prestar los servicios de divulgación integral hacia los medios de información masivos, con base a la estrategia de comunicación de la Caja de la Vivienda Popular que permita la promoción de sus direcciones misionales.</t>
  </si>
  <si>
    <t>Convenio Interadministrativo</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</si>
  <si>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</si>
  <si>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404-Fortalecimiento institucional para aumentar la eficiencia de la gestión</t>
  </si>
  <si>
    <t>Desarrollar el 100% de actividades de intervención para el mejoramiento de la infraestructura física, dotacional y administrativa</t>
  </si>
  <si>
    <t>Garantizar el 100 % de los servicios de apoyo y desarrollo institucional para el buen funcionamiento de la Entidad  de acuerdo al plan de acción.</t>
  </si>
  <si>
    <t>0008-Mejoramiento de la Infraestructura Administrativa</t>
  </si>
  <si>
    <t>2.1.03.01.05.03.01.01.98 - A Otras Entidades No Financieras Municipales y/o Distritales no consideradas Empresas</t>
  </si>
  <si>
    <t>A.17.1 - PROCESOS INTEGRALES DE EVALUACIÓN INSTITUCIONAL Y REORGANIZACIÓN ADMINISTRATIVA</t>
  </si>
  <si>
    <t>Contratar la prestación del servicio de mantenimiento del jardín vertical de la caja de la vivienda popular.</t>
  </si>
  <si>
    <t xml:space="preserve">Prestacion de Servicios </t>
  </si>
  <si>
    <t xml:space="preserve">Minima Cuantía </t>
  </si>
  <si>
    <t>0004-Otros Gastos Operativos</t>
  </si>
  <si>
    <t>Realizar la auditoria de re-certificación al Sistema de Gestión de Calidad de la Caja de la Vivienda Popular, de acuerdo a los parámetros establecidos en la Norma Técnica de Calidad para el Sector Público ISO 9001:2015</t>
  </si>
  <si>
    <t xml:space="preserve">CONTRATO DE PRESTACION DE SERVICIOS </t>
  </si>
  <si>
    <t>Ejecutar el 100% del plan de acción para la implementación del Sistema Integrado de Gestión de la CVP.</t>
  </si>
  <si>
    <t>Realizar la auditoría interna al Sistema de Gestión de Calidad de la Caja de la Vivienda Popular, de acuerdo con los parámetros establecidos en la Norma Técnica de Calidad ISO 9001:2015</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</si>
  <si>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</si>
  <si>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</si>
  <si>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</si>
  <si>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Contratar la prestación del servicio integral de fotocopiado, encuadernación y fotoplanos que requiera la Caja de la Vivienda Popular de acuerdo con las especificaciones técnicas.</t>
  </si>
  <si>
    <t>Suministro de elementos de papelería y oficina requeridos por las diferentes dependencias de la Caja de la Vivienda Popular</t>
  </si>
  <si>
    <t xml:space="preserve">Suministro </t>
  </si>
  <si>
    <t xml:space="preserve">Acuerdo Marco de Precios </t>
  </si>
  <si>
    <t>0005-Alquiler de vehículos</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</si>
  <si>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</si>
  <si>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</si>
  <si>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Licitación Publica  </t>
  </si>
  <si>
    <t>0133-Vigilancia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</si>
  <si>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</si>
  <si>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0376-Póliza de Seguro para cartera</t>
  </si>
  <si>
    <t>Contratar la póliza de vida grupo deudores para los adjudicatarios y/o cesionarios (aprobados por la entidad) de los créditos para financiación de vivienda.</t>
  </si>
  <si>
    <t>Contrato de seguros</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</si>
  <si>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</si>
  <si>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</si>
  <si>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 xml:space="preserve">Arrendamiento </t>
  </si>
  <si>
    <t xml:space="preserve">Contratación Directa </t>
  </si>
  <si>
    <t>Contratar el arrendamiento de una bodega para el archivo de gestión documental de la CVP, según acuerdo No. 049 de 2000 del AGN.</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</si>
  <si>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</si>
  <si>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</si>
  <si>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Adquisición y mantenimiento de equipos  para monitoreo de condiciones ambientales de los archivos de gestión, centralizado y central y  control de humedad relativa del archivo central de la Caja de la Vivienda Popular. </t>
  </si>
  <si>
    <t xml:space="preserve">Compra venta </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</si>
  <si>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</si>
  <si>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</si>
  <si>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Prestación de servicios profesionales en el desarrollo de actividades jurídicas y administrativas transversales relacionadas con los diferentes proyectos de la entidad, para su correspondiente reporte ante la dirección general de la caja de la vivienda popular.</t>
  </si>
  <si>
    <t xml:space="preserve">Prestación de Servicios Profesionales </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</si>
  <si>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</si>
  <si>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como enlace jurídico para la atención de los requerimientos y trámites que adelante la Dirección General de la Caja de la Vivienda Popular ante los diferentes órganos de control.</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</si>
  <si>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</si>
  <si>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Prestar servicios profesionales para apoyar el desarrollo de auditorías internas y el seguimiento y evaluación a los planes establecidos para fortalecer el Sistema de Control Interno de la CVP</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</si>
  <si>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</si>
  <si>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</si>
  <si>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personales para apoyar el seguimiento y evaluación del Sistema de Control Interno y la ejecución del plan anual de auditorías de la CVP</t>
  </si>
  <si>
    <t>Prestar servicios profesionales en el seguimiento y ajustes que resulten necesarios dentro del sistema integrado de gestión de la Caja de la Vivienda Popular y sus componentes, que se encuentren a cargo de la Dirección Jurídica.</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</si>
  <si>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</si>
  <si>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administrativa y laboral, atendiendo los procesos asignados ante los Despachos judiciales competentes.</t>
  </si>
  <si>
    <t>Prestación de servicios profesionales especializados para representar como apoderado judicial y extrajudicial a la Caja de la Vivienda Popular en materia civil, atendiendo los procesos asignados ante los Despachos judiciales competentes</t>
  </si>
  <si>
    <t>Prestar los servicios profesionales a la Dirección Jurídica, para el desarrollo de actividades jurídicas relacionadas con los procedimientos, actuaciones, competencias y revisión de actos administrativos en general.</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</si>
  <si>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</si>
  <si>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</si>
  <si>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</si>
  <si>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</si>
  <si>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 xml:space="preserve"> Prestación de Servicios Profesionales </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</si>
  <si>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</si>
  <si>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</si>
  <si>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Prestación de servicios profesionales para apoyar la formulación, seguimiento y monitoreo al cumplimiento de objetivos y metas de los programas, proyectos y planes de acción de gestión que se ejecutan en la entidad</t>
  </si>
  <si>
    <t>Prestación de servicios profesionales para apoyar la elaboración períodica de informes sobre ejecución de la inversión directa de la CVP, apoyar la sistematización períodica de información en los aplicativos a cargo de la Oficina Asesora de Planeación y contribuir al seguimiento al cumplimiento de objetivos y metas de los programas, proyectos y planes de acción de gestión que se ejecutan en la entidad.</t>
  </si>
  <si>
    <t>Prestación de servicios profesionales para apoyar la planeación, seguimiento, proyección y evaluación de los proyectos de inversión y los planes de gestión de la Caja de la Vivienda Popular.</t>
  </si>
  <si>
    <t>Prestación de servicios profesionales para el acompañamiento a la Dirección de Gestión Corporativa y CID, en la revisión, elaboración, monitoreo y articulación de las diferentes actuaciones jurídicas a su cargo.</t>
  </si>
  <si>
    <t>Prestación de servicios profesionales para acompañar a la DGC y CID en la revisión, actualización, y/o mejora de los diferentes procesos que se encuentran a su cargo.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</si>
  <si>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</si>
  <si>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</si>
  <si>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el acompañamiento jurídico en las diferentes etapas de los procesos de contratación que adelante la Caja de la Vivienda Popular.</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</si>
  <si>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</si>
  <si>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</si>
  <si>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apoyar la gestión documental del archivo de gestión contractual que se encuentra a cargo de la Dirección de Gestión Corporativa y CID de la Caja de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</si>
  <si>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</si>
  <si>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Prestar servicios profesionales para apoyar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</si>
  <si>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apoyar la  realización del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</si>
  <si>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95 - Vivienda - General</t>
  </si>
  <si>
    <t>Prestación de servicios profesionales para realizar el  proceso de convergencia y adaptabilidad del nuevo marco de regulación contable en la Caja de la Vivienda Popular.</t>
  </si>
  <si>
    <t>Prestación de servicios profesionales para apoyar a la Subdirección Financiera en la ejecución y seguimiento presupuestal de la Caja de la Vivienda Popular.</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</si>
  <si>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</si>
  <si>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</si>
  <si>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</si>
  <si>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</si>
  <si>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</si>
  <si>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t>
  </si>
  <si>
    <t>Prestar los servicios profesionales para apoyar el continuo mejoramiento y la operación del proceso de Gestión Documental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</si>
  <si>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</si>
  <si>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</si>
  <si>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PRESTACION DE SERVICIOS PROFESIONALES PARA EL ACOMPAÑAMIENTO ADMINISTRATIVO EN LA ELABORACIÓN, SEGUIMIENTO Y CONTROL DE LOS TEMAS A CARGO DE LA SUBDIRECCIÓN ADMINISTRATIVA</t>
  </si>
  <si>
    <t>Prestación de servicios para el apoyo al seguimiento y ejecución presupuestal que contribuyan al mejoramiento de los procesos a cargo del área de Talento Humano de la Subdirección Administrativa</t>
  </si>
  <si>
    <t xml:space="preserve"> Prestación de Servicios de Apoyo a la Gestión </t>
  </si>
  <si>
    <t>Prestar servicios para apoyar los procesos de control de calidad de inventarios y actividades de clasificación y organización de archivos de la CVP.</t>
  </si>
  <si>
    <t xml:space="preserve"> Prestación de Servicios de Apoyo a la Gestión</t>
  </si>
  <si>
    <t>Prestación de servicios profesionales para el acompañamiento a la Subdirección Administrativa, en la revisión, elaboración, monitoreo y articulación de las diferentes actuaciones jurídicas a su cargo</t>
  </si>
  <si>
    <t>Prestar los servicios profesionales para apoyar procesos contratcuales y realizar la revisión de carácter jurídico de los temas inherentes a la Subdirección Administraiva</t>
  </si>
  <si>
    <t xml:space="preserve"> Prestación de Servicios Profesionales</t>
  </si>
  <si>
    <t>Prestar los servicios para apoyar  la Subdirección Administrativa en las diferentes actividades Subsistema de Seguridad y Salud en el trabajo.</t>
  </si>
  <si>
    <t xml:space="preserve"> Prestación de Servicios de apoyo a la gestión</t>
  </si>
  <si>
    <t>0141-Otros Gastos Administración, Control Y Organización
Institucional Para Apoyo Gestión Del Estado</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</si>
  <si>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</si>
  <si>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0366 - Adquisición de equipos, materiales y suministros software y otros servicios para el fortalecimiento institucional </t>
  </si>
  <si>
    <t>0005 - Alquiler de vehículos</t>
  </si>
  <si>
    <t>0133 - Vigilancia</t>
  </si>
  <si>
    <t>0141 - Otros Gastos Administración, Control Y Organización Institucional Para Apoyo Gestión Del Estado</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</si>
  <si>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</si>
  <si>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</si>
  <si>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</si>
  <si>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</si>
  <si>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A.17.1</t>
  </si>
  <si>
    <t>Prestar el servicio de mantenimiento preventivo y correctivo del sistema de aire  acondicionado tipo mini-Split ubicado en el centro de cómputo de la Caja de la Vivienda Popular</t>
  </si>
  <si>
    <t>Prestacion de Servicios</t>
  </si>
  <si>
    <t>Minima Cuantia</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</si>
  <si>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</si>
  <si>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</si>
  <si>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</si>
  <si>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</si>
  <si>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</si>
  <si>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Acuerdo Marco - Colombia Compra Eficiente</t>
  </si>
  <si>
    <t>Acuerdo Marco - Tienda Virtual del Estado Colombiano - Colombia Compra Eficiente</t>
  </si>
  <si>
    <t>Contratar el servicio de mantenimiento preventivo y correctivo para los UPS de propiedad de la Caja de la Vivienda Popular.</t>
  </si>
  <si>
    <t>Adquisición de buzones de correo electrónico y herramientas de colaboración sobre la plataforma Google por medio del Licenciamiento G Suite para la Caja de la Vivienda Popular</t>
  </si>
  <si>
    <t>Adquisición de la suscripción de licenciamiento para el software autodesk última versión, para uso de la caja de vivienda popular, según especificaciones y cantidades descritas en el anexo técnico.</t>
  </si>
  <si>
    <t>Compraventa</t>
  </si>
  <si>
    <t>Selecion Abreviada - Subasta Inversa</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</si>
  <si>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</si>
  <si>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</si>
  <si>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</si>
  <si>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</si>
  <si>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Contratacion Directa</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</si>
  <si>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</si>
  <si>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</si>
  <si>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</si>
  <si>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</si>
  <si>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</si>
  <si>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</si>
  <si>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Prestar los servicios profesionales para la Administración de Bases de Datos Institucionales y de gestión de la información misional y operativa de la entidad, garantizando su disponibilidad e integridad, para la Oficina TIC de la Caja de la Vivienda Popular</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</si>
  <si>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</si>
  <si>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</si>
  <si>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</si>
  <si>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</si>
  <si>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</si>
  <si>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Prestar los servicios profesionales para el acompañamiento jurídico en las diferentes etapas de los procesos de contratación, y las diferentes actuaciones de la Oficina TIC en representación de la Caja de la Vivienda Popular.</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</si>
  <si>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</si>
  <si>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</si>
  <si>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Proyecto adquisición e Implementación de una solución ERP, para el fortalecimiento de los Sistemas de Información y la optimización de los Procesos de la CVP</t>
  </si>
  <si>
    <t>Prestación de servicios profesionales para el acompañamiento jurídico en las diferentes etapas de los procesos de contratación que adelante la Oficina TIC sirviendo de elace con la Dirección de Gestión Corporativa.</t>
  </si>
  <si>
    <t>Gastos de Funcionamiento</t>
  </si>
  <si>
    <t>Servicios personales indirectos</t>
  </si>
  <si>
    <t>Honorarios</t>
  </si>
  <si>
    <t xml:space="preserve">Honorarios Entidad   </t>
  </si>
  <si>
    <t>Prestación de servicios profesionales para asesorar a la Dirección General, en el desarrollo y seguimiento de actividades jurídicas, presupuestales y contractuales de los diferentes proyectos de la Caja de la Vivienda Popular.</t>
  </si>
  <si>
    <t>Prestar los servicios profesionales especializados para llevar a cabo la representación judicial y extrajudicial de la Caja de la Vivienda Popular, en materia laboral y laboral administrativa</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</si>
  <si>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</si>
  <si>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 xml:space="preserve">Prestar los servicios profesionales para asesorar a la  Dirección Jurídica en el desarrollo y seguimiento de las jurídicas, administrativas y contractuales frente a los diferentes proyectos y programas de la Caja de la Vivienda Popular. </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</si>
  <si>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</si>
  <si>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</si>
  <si>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</si>
  <si>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</si>
  <si>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Prestar servicios profesionales para apoyar a la Oficina Asesora de Planeación en actividades de gestión y administración del sistema integrado de gestión de la CVP, con enfoque MIPG</t>
  </si>
  <si>
    <t>Prestación de servicios profesionales para apoyar en la formulación, seguimiento, ejecución y programación presupuestal de la caja de la vivienda popular.</t>
  </si>
  <si>
    <t>Prestación de servicios profesionales para analizar, registrar, consolidar y presentar la información contable y tributaria de la Caja de la Vivienda Popular.</t>
  </si>
  <si>
    <t>Prestación de servicios profesionales para registrar, depurar, analizar y ajustar la información contable de la Caja de la Vivienda Popular, en cumplimiento a la normatividad, los procedimientos y lineamientos establecidos por la entidad.</t>
  </si>
  <si>
    <t>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</si>
  <si>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</si>
  <si>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</si>
  <si>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</si>
  <si>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acompañamiento en el cumplimiento de los lineamientos relacionados con la atención y prestación del servicio a la ciudadanía, a cargo de la Caja de la Vivienda Popular</t>
  </si>
  <si>
    <t>Remuneración Servicios Técnicos</t>
  </si>
  <si>
    <t xml:space="preserve">Prestación de Servicios de Apoyo a la Gestión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</si>
  <si>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</si>
  <si>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los servicios profesionales para apoyar la gestión de las actividades del Plan Anual de Adquisiciones a través de procesos de contratación y realizar la revisión de carácter jurídico de los temas inherentes a la Subdirección Administraiva</t>
  </si>
  <si>
    <t>Prestar los servicios profesionales para brindar apoyo en temas relacionados con la gestión de calidad de los procesos que lidera la Subdirección</t>
  </si>
  <si>
    <t>Prestación de servicios profesionales para el acompañamiento de las diferentes etapas de los procesos contractuales y el seguimiento al Plan Anual de Adquisiciones a cargo de la Subdirección Administrativa.</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</si>
  <si>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</si>
  <si>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</si>
  <si>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Prestación de servicios de apoyo a la gestión en actividades relacionadas con el proceso financiero, que permitan el pago opotuno de los compromisos adquiridos por la Caja de la Vivienda Popular con terceros.</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</si>
  <si>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</si>
  <si>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Prestar los servicios de apoyo para el tramite, seguimiento y control de las PQRS y realizar la gestion documental de la Subdireccion Financiera, aplicando los lineamientos y normatividad vigentes.</t>
  </si>
  <si>
    <t>Prestación de servicios de apoyo a la gestión en las actividades relacionadas con el análisis y depuración de la cartera de la Entidad que se encuentran a cargo de la Subdirección Financiera</t>
  </si>
  <si>
    <t>Prestación de servicios de apoyo a la gestión para el adelantamiento de actividades administrativas y operativas relacionadas con los procesos a cargo de la Dirección de Gestión Corporativa y CID.</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</si>
  <si>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</si>
  <si>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</si>
  <si>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</si>
  <si>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 atención al servicio al ciudadano, teniendo en cuenta los protocolos, procedimientos y lineamientos establecidos por la CVP.</t>
  </si>
  <si>
    <t>Prestación de servicios de apoyo a la gestión para realizar el acompañamiento técnico en los temas relacionados con el proceso de gestión documental a cargo de la Subdirección Administrativa.</t>
  </si>
  <si>
    <t>Prestación de servicios de apoyo a la gestión en las actividades operativas requeridas en el proceso de Gestión Documental a cargo de la Subdirección Administrativa.</t>
  </si>
  <si>
    <t>Prestación de servicios de apoyo a la gestión para realizar el acompañamiento técnico en los temas relacionados con el proceso de Gestión Documental a cargo de la Subdirección Administrativa.</t>
  </si>
  <si>
    <t>Prestación de servicios para apoyar las actividades operativas requeridas en la organización y consulta de los archivos de gestión de la Caja de la Vivienda Popular.</t>
  </si>
  <si>
    <t>Gastos Generales</t>
  </si>
  <si>
    <t>Adquisición de sevicios</t>
  </si>
  <si>
    <t>Energia</t>
  </si>
  <si>
    <t>No requiere modalidad de contratacion</t>
  </si>
  <si>
    <t>Acueducto</t>
  </si>
  <si>
    <t>Aseo</t>
  </si>
  <si>
    <t>Telefono</t>
  </si>
  <si>
    <t>Capacitación Interna</t>
  </si>
  <si>
    <t>Prestación de servicios para la implementación del plan institucional de capacitación de la CVP a través de diplomados, talleres, conferencia, cursos, en procura del fortalecimiento institucional</t>
  </si>
  <si>
    <t xml:space="preserve">Prestación de Servicios </t>
  </si>
  <si>
    <t>n/a</t>
  </si>
  <si>
    <t>Congreso colombiano de derecho procesal</t>
  </si>
  <si>
    <t>Bienestar e incentivos</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</si>
  <si>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</si>
  <si>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</si>
  <si>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Adquisición de bienes</t>
  </si>
  <si>
    <t>Dotacion</t>
  </si>
  <si>
    <t>Contratar el suministro de dotación del vestido labor y calzado para los funcionarios de la Caja de la Vivienda Popular durante la vigencia 2018 a través del sistema de bonos, vales o tarjetas canjeables.</t>
  </si>
  <si>
    <t>Salud Ocupacional</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</si>
  <si>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</si>
  <si>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</si>
  <si>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Proceso para Contratar la adquisición para la dotación de los botiquines y elementos de la brigada, que sirvan como insumo para brindar una respuesta oportuna ante cualquier emergencia.</t>
  </si>
  <si>
    <t xml:space="preserve">Contratar el mantenimiento y suministro de repuestos de los detectores de humo de la entidad </t>
  </si>
  <si>
    <t>Contratar la realización del diagnóstico (identificación y evaluación) de los factores de riesgo Psicosocial presentes en la Caja de la Vivienda Popular.</t>
  </si>
  <si>
    <t>Prorceso para la contratacion de la Semana de la seguridad y salud en el trabajo</t>
  </si>
  <si>
    <t xml:space="preserve">prestacion de servicios </t>
  </si>
  <si>
    <t>Gastos de Computador</t>
  </si>
  <si>
    <t>Suministro de tonner, cintas y demás elementos requeridos para equipos de impresión de la Caja de la Vivienda Popular.</t>
  </si>
  <si>
    <t>Combustibles, lubricantes y llantas</t>
  </si>
  <si>
    <t>Contratar el suministro de combustible para los vehículos de propiedad de la CVP</t>
  </si>
  <si>
    <t>Materiales y Suministros</t>
  </si>
  <si>
    <t xml:space="preserve">suministro </t>
  </si>
  <si>
    <t xml:space="preserve">Acuerdo marco de precios </t>
  </si>
  <si>
    <t>CONSTITUCIÓN CAJA MENOR DE LA CAJA DE LA VIVIENDA POPULAR PARA LA VIGENCIA 2019</t>
  </si>
  <si>
    <t>no requiere modalidad de contratacion</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</si>
  <si>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</si>
  <si>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</si>
  <si>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contrato de seguro</t>
  </si>
  <si>
    <t xml:space="preserve">Licitación Pública </t>
  </si>
  <si>
    <t>Gastos de Transporte y Comunicación</t>
  </si>
  <si>
    <t>Prestación del servicio de mensajería expresa y motorizada para la recolección, transporte y entrega de la correspondencia de la Caja de la Vivienda Popular.</t>
  </si>
  <si>
    <t xml:space="preserve">prestación de servicios </t>
  </si>
  <si>
    <t>Transporte de residuos</t>
  </si>
  <si>
    <t>Prestación de servicios</t>
  </si>
  <si>
    <t>Impresos y publicaciones</t>
  </si>
  <si>
    <t>Prestación de servicio integral de fotocopiado, anillado y fotoplanos que requiera la Caja de la Vivienda Popular, de acuerdo con las especificaciones técnicas.</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</si>
  <si>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</si>
  <si>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Mantenimiento Entidad</t>
  </si>
  <si>
    <t>Prestación del servicio integral de aseo y cafetería para las diferentes sedes de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</si>
  <si>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</si>
  <si>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</si>
  <si>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</si>
  <si>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</si>
  <si>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prestación del servicio de mantenimiento (revisión y recarga) de los extintores de la Caja de la Vivienda Popular.</t>
  </si>
  <si>
    <t>Contratar el mantenimiento y suministro de repuestos de los equipos de línea blanca de propiedad de la CVP</t>
  </si>
  <si>
    <t>Impuestos, tasas, contribuciones y multas</t>
  </si>
  <si>
    <t>Desarrollar el 100% de las intervenciones priorizadas de mejoramiento</t>
  </si>
  <si>
    <t>Realizar 34.250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</si>
  <si>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</si>
  <si>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</si>
  <si>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</si>
  <si>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</si>
  <si>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 xml:space="preserve"> Prestar los servicios profesionales para apoyar y gestionar los procedimientos técnicos y de información de la Dirección de Mejoramiento de Vivienda en el desarrollo de la estructuración de los proyectos para asignación de Subsidios de Vivienda en Especie.</t>
  </si>
  <si>
    <t xml:space="preserve">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</si>
  <si>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 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</si>
  <si>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</si>
  <si>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</si>
  <si>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</si>
  <si>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Prestar los servicios para apoyar en el manejo documental,  la ejecución de actividades asociadas a la estructuración de proyectos del subsidio distrital para el mejoramiento de vivienda. </t>
  </si>
  <si>
    <t>Prestar los servicios profesionales para apoyar desde el componente jurídico,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</si>
  <si>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</si>
  <si>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</si>
  <si>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</si>
  <si>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para apoyar desde el componente de sistematización,  la ejecución de actividades asociadas a la estructuración de proyectos del subsidio distrital para el mejoramiento de vivienda</t>
  </si>
  <si>
    <t>Prestar los servicios para apoyar en el manejo documental, la ejecución de actividades asociadas a la estructuración de proyectos del subcidio distrital para el mejoramiento de vivienda.</t>
  </si>
  <si>
    <t>Prestar los servicios profesionales para apoyar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</si>
  <si>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</si>
  <si>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</si>
  <si>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Prestar los servicios para apoyar desde el componente de sistematización, la ejecución de actividades asociadas a la estructuración de proyectos del subsidio distrital para el mejoramiento de vivienda.</t>
  </si>
  <si>
    <t>Prestar los servicios para apoyar en el manejo documental, la ejecución de actividades asociadas a la estructuración de proyectos del subsidio distrital para el mejoramiento de vivienda.</t>
  </si>
  <si>
    <t>Prestar los servicios profesionales para apoyar desde el componente de sistematización,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</si>
  <si>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</si>
  <si>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 xml:space="preserve"> Prestar los servicios profesionales para apoyar desde el componente social, la ejecución de actividades asociadas a la estructuración de proyectos del subsidio distrital para el mejoramiento de vivienda.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</si>
  <si>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</si>
  <si>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</si>
  <si>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 xml:space="preserve"> 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</si>
  <si>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</si>
  <si>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 xml:space="preserve"> Prestación de servicios profesionales para apoyar la gestión de campo con componente técnico, para la ejecución de todo el proceso de estructuración de proyectos que optan por el subsidio distrital de vivienda en especie.</t>
  </si>
  <si>
    <t>Apoyar desde el componente jurídico,  la ejecución de actividades asociadas a la estructuración de proyectos del subsidio distrital para el mejoramiento de vivienda.</t>
  </si>
  <si>
    <t>Prestar los servicios profesionales para apoyar desde el commponente social, la ejecución de actividades asociadas a la estructuración de proyectos del subsidio distrital para el mejoramiento de vivienda.</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</si>
  <si>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</si>
  <si>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</si>
  <si>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</si>
  <si>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Realizar 8.610 visitas para supervisar la interventoría de las obras de Mejoramiento de Vivienda, priorizadas por la Secretaria Distrital del Hábitat, en el área urbana y rural.</t>
  </si>
  <si>
    <t>Prestación de servicios profesionales en los procesos misionales y proyectos especiales, para apoyar la gestión, planeación, concertación y seguimiento a los planes y cronogramas del componente social.</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</si>
  <si>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</si>
  <si>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</si>
  <si>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</si>
  <si>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</si>
  <si>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</si>
  <si>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</si>
  <si>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</si>
  <si>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</si>
  <si>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CONTRATO DE PRESTACION DE SERVICIOS</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</si>
  <si>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</si>
  <si>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</si>
  <si>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</si>
  <si>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</si>
  <si>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</si>
  <si>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</si>
  <si>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</si>
  <si>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</si>
  <si>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</si>
  <si>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</si>
  <si>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</si>
  <si>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</si>
  <si>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</si>
  <si>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</si>
  <si>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apoyando la gestión documental, inventario y manejo del archivo físico, en cumplimiento de los procedimientos de la Dirección de Mejoramiento de Vivienda de la CVP.</t>
  </si>
  <si>
    <t>2.1.03.01.05.03.01.01.98 A Otras Entidades No Financieras Municipales y/o Distritales no consideradas Empresas</t>
  </si>
  <si>
    <t>Obtener 10,000 titulos</t>
  </si>
  <si>
    <t>0027 - Adquicision de predios</t>
  </si>
  <si>
    <t>Ralizar la adquisición del derecho_x000D_ real de dominio de bienes inmuebles ubicados en el Distrito Capital por los diferentes mecanismos de enagenacion, que permitan realizar su titulacion por el mecanismop de cesion a titulo gratuito.</t>
  </si>
  <si>
    <t>Compra de Predios</t>
  </si>
  <si>
    <t>Febrero</t>
  </si>
  <si>
    <t>Entregar 8 zonas de cesion</t>
  </si>
  <si>
    <t>0544-Obras de Urbanismo Titulación</t>
  </si>
  <si>
    <t>Contratar la demolicion y cerramiento de 3 predios de propiedad de la CVP ubicados en el barrio los Laches</t>
  </si>
  <si>
    <t>Selección abrevidad de menor cuantía</t>
  </si>
  <si>
    <t>Marzo</t>
  </si>
  <si>
    <t>Hacer cierre de 7 proyectos constructivos y de urbanismo para vivienda VIP</t>
  </si>
  <si>
    <t>Costos de Tribunal de Arbitramento Demanda Atahualpa</t>
  </si>
  <si>
    <t xml:space="preserve">Resolucion </t>
  </si>
  <si>
    <t>TITULAR 10.000 PREDIOS</t>
  </si>
  <si>
    <t>0754-Actividades para el fortalecimiento de estrategias de comunicación.</t>
  </si>
  <si>
    <t>96 - Vivienda - General</t>
  </si>
  <si>
    <t>BTL y estrategia de comunicación</t>
  </si>
  <si>
    <t xml:space="preserve">Licitacion </t>
  </si>
  <si>
    <t>0268-Otros Gastos Operativos Titulación</t>
  </si>
  <si>
    <t xml:space="preserve">0268- Otros Gastos Operativos  de Titulación </t>
  </si>
  <si>
    <t>97 - Vivienda - General</t>
  </si>
  <si>
    <t>Obtener 10.000 Titulos</t>
  </si>
  <si>
    <t>0058 - Subsidios En Especie</t>
  </si>
  <si>
    <t>04 - Investigación y Estudios</t>
  </si>
  <si>
    <t>05 - Administración Institucional</t>
  </si>
  <si>
    <t>01 - Construcción, adecuación y ampliación de Infraestructura propia del sector.</t>
  </si>
  <si>
    <t>01 - Investigación básica aplicada y Estudios propios del Sector</t>
  </si>
  <si>
    <t>02 -  Administración, Control y Organización Institucional para apoyo a la gestión del Distrito</t>
  </si>
  <si>
    <t>06 - Mejoramiento y mantenimiento de la infraestructura administrativa</t>
  </si>
  <si>
    <t>03 - Recursos administrados</t>
  </si>
  <si>
    <t>15- Contribuir 100% al Mejoramiento de Barrios en los Territorios Priorizados por la SDHT a través de Procesos Estudios y Diseños de Infraestructura en Espacios Públicos a escala barrial para la accesibilidad de los ciudadanos a un Hábitat.</t>
  </si>
  <si>
    <t>0108-Obras de Urbanismo</t>
  </si>
  <si>
    <t>270- Recursos del Balance Reaforo Plusvalía</t>
  </si>
  <si>
    <t>A.7.5 - PLANES Y PROYECTOS PARA LA ADQUISICIÓN Y/O CONSTRUCCIÓN DE VIVIENDA</t>
  </si>
  <si>
    <t>Ajustes o actualización de Estudios y Diseños de Infraestructura en espacio público a escala barrial</t>
  </si>
  <si>
    <t>Concurso de Meritos</t>
  </si>
  <si>
    <t>16- Contribuir 100% al Mejoramiento de Barrios en los Territorios Priorizados por la SDHT a través de Procesos Obras de Infraestructura en Espacios Públicos a escala barrial para la accesibilidad de los ciudadanos a un Hábitat.</t>
  </si>
  <si>
    <t>12-Otros Distrito</t>
  </si>
  <si>
    <t xml:space="preserve">Reparaciones locativas en salones comunales </t>
  </si>
  <si>
    <t>Obras de Infraestructura en espacio público a escala barrial</t>
  </si>
  <si>
    <t>359-Recursos del Balance Donación 100% con Bogotá</t>
  </si>
  <si>
    <t>21- Administrados de Libre Destinación</t>
  </si>
  <si>
    <t>Intervención Integral  Mirador Illimaní</t>
  </si>
  <si>
    <t>306-Recursos Pasivos Exigibles- Recursos del Balance de Libre Destinación</t>
  </si>
  <si>
    <t>A.7.3 - PLANES Y PROYECTOS DE MEJORAMIENTO DE VIVIENDA Y SANEAMIENTO BÁSICO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</si>
  <si>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</si>
  <si>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</si>
  <si>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</si>
  <si>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 xml:space="preserve">Prestación de servicios para apoyar a la Dirección de Mejoramiento de Barrios de la Caja de la Vivienda Popular en las actividades documentales y operativas de los proyectos de intervención física a escala barrial. </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</si>
  <si>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</si>
  <si>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Prestación de Servicios profesionales de carácter jurídico para apoyar a la Dirección de Mejoramiento de Barrios de la Caja de la Vivienda Popular.</t>
  </si>
  <si>
    <t xml:space="preserve">Prestación de Servicios profesionales de carácter jurídico para apoyar a la Dirección de Mejoramiento de Barrios de la Caja de la Vivienda Popular. </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</si>
  <si>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</si>
  <si>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</si>
  <si>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</si>
  <si>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Prestación de Servicios profesionales para apoyar a la Dirección de Mejoramiento de Barrios de la Caja de Vivienda Popular en los proyectos de intervención física a escala barrial que en materia social se requiera.</t>
  </si>
  <si>
    <t>Prestación de Servicios profesionales para apoyar a la Dirección de Mejoramiento de Barrios de la Caja de Vivienda Popular en los proyectos de intervención física a escala barrial que en materia técnica se requiera.</t>
  </si>
  <si>
    <t>Prestación de servicios profesionales en apoyo al equipo técnico de la Dirección de Mejoramiento de Barrios de la Caja de Vivienda Popular en los proyectos de intervención física a escala barrial.</t>
  </si>
  <si>
    <t>Prestación de servicios profesionales para brindar asesoria jurídica y acompañamiento extremo de la gestión contractual y demás trámites administrativos que sean requeridos</t>
  </si>
  <si>
    <t>Prestación de Servicios profesionales para apoyar a la gestión operativa de la Dirección de Mejoramiento de Barrios de la Caja de Vivienda Popular en los proyectos de intervención física a escala barrial.</t>
  </si>
  <si>
    <t>Prestar Servicios de Apoyo a la Gestión a la Dirección de Mejoramiento de Barrios de la Caja de Vivienda Popular en los proyectos de intervención física a escala barrial requeridos desde el componente Técnico.</t>
  </si>
  <si>
    <t xml:space="preserve"> Prestación de Servicios profesionales de carácter jurídico para apoyar a la Dirección de Mejoramiento de Barrios de la Caja de la Vivienda Popular.</t>
  </si>
  <si>
    <t>Prestar servicios profesionales a la Dirección de Mejoramiento de Barrios en la orientación y ejecución de estrategias técnicas para el desarrollo de los proyectos de intervención física a escala barrial.</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</si>
  <si>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</si>
  <si>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Prestar servicios profesionales en la Dirección de Mejoramiento de Barrios en el acompañamiento jurídico en los procesos públicos en sus etapas precontractual, contractual, y post contractual que requiera la Dirección.</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</si>
  <si>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</si>
  <si>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0008 - Mejoramiento de la Infraestructura Administrativa</t>
  </si>
  <si>
    <t>536 - pasivos exigibles recursos del balance de destinacion especifica</t>
  </si>
  <si>
    <t>01 - Construcción, Adecuación y ampliación de infraestructura propia del sector</t>
  </si>
  <si>
    <t>0004 - Otros Gastos Operativos</t>
  </si>
  <si>
    <t>0376 - Póliza de Seguro para cartera</t>
  </si>
  <si>
    <t>270 -  Recursos del balance Reaforo Plusvalia</t>
  </si>
  <si>
    <t>146 - Recursos del Balance de Libre Destinación</t>
  </si>
  <si>
    <t>21 - Administrados de libre destinación</t>
  </si>
  <si>
    <t>490 - Rendimientos Financieros de Libre Destinación</t>
  </si>
  <si>
    <t>Entregar 9 zonas de cesion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</si>
  <si>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</si>
  <si>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Prestación de servicios profesionales a la Dirección de Urbanizaciones y Titulación en el acompañamiento jurídico en los procesos de titulación predial conforme a los diferentes mecanismos previstos por la ley.</t>
  </si>
  <si>
    <t>Prestación de servicios profesionales a la Dirección de Urbanizaciones y Titulación para operación y gestión Administrativa de los procesos a cargo de la Dirección, así como en la ejecución de sus planes de Mejoramiento.</t>
  </si>
  <si>
    <t>Prestar servicios profesionales a la Dirección de Urbanizaciones y Titulación para brindar acompañamiento social a las comunidades beneficiarias de los programas a cargo de la Dirección.</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</si>
  <si>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</si>
  <si>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</si>
  <si>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</si>
  <si>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Prestar servicios de apoyo a la gestión a la Subdirección Financiera de la CVP, como enlace de la Dirección de Urbanizaciones y Titulación para colaborar en las actividades de gestión archivística.</t>
  </si>
  <si>
    <t>Prestación de servicios profesionales a la Dirección de Urbanizaciones y Titulación  en el seguimiento técnico y administrativo a la ejecución de los proyectos de vivienda adelantados por la entidad.</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</si>
  <si>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</si>
  <si>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</si>
  <si>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</si>
  <si>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</si>
  <si>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</si>
  <si>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</si>
  <si>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</si>
  <si>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Prestar los servicios profesionales para la planeación, realización y desarrollo de contenidos periodísticos que permitan la difusión y divulgación de la gestión social que adelanta la CVP con las comunidades, a través de sus programas misionales.</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</si>
  <si>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</si>
  <si>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Prestación de servicios profesionales a la Dirección de Urbanizaciones y Titulación  en la articulación de los equipos interdiciplinarios, consolidación de información, orientación, seguimiento técnico y administrativo a la ejecución de los proyectos de vivienda adelantados por la entidad.</t>
  </si>
  <si>
    <t>Prestar los servicios profesionales para apoyar a la Dirección de Urbanizaciones y Titulación en la identificación, consolidación, depuración y saneamiento del inventario de bienes inmuebles de la Caja de la Vivienda Popular.</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</si>
  <si>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</si>
  <si>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</si>
  <si>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que se encuentren a cargo del Programa misional de Urbanizaciones y Titulación de la Caja de la Vivienda Popular</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</si>
  <si>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</si>
  <si>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enero</t>
  </si>
  <si>
    <t>SALDO SIN VIABILIZAR
(VALOR PROGRAMADO - VALOR VIABILIDAD (CDP)</t>
  </si>
  <si>
    <t>Prestación de servicios profesionales para apoyar los procesos de planeación, implementación, seguimiento, evaluación y mejoramiento del Sistema Integrado de Gestión con enfoque MIPG, así como el cumplimiento de la Ley de Transparencia.</t>
  </si>
  <si>
    <t>Servicios profesionales no especifica</t>
  </si>
  <si>
    <t>81112000 / 81112100</t>
  </si>
  <si>
    <t>81112000 / 81112100 / 81111500</t>
  </si>
  <si>
    <t>53100000 / 53110000</t>
  </si>
  <si>
    <t xml:space="preserve">FEBRERO </t>
  </si>
  <si>
    <t xml:space="preserve">MAYO </t>
  </si>
  <si>
    <t xml:space="preserve">AGOSTO </t>
  </si>
  <si>
    <t>SEGUIMIENTO PLAN DE CONTRATACIÓN
VIGENCIA 2017</t>
  </si>
  <si>
    <t>Versión: 8</t>
  </si>
  <si>
    <t>Vigente desde:  02/10/2017</t>
  </si>
  <si>
    <t>Sin Asignar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</si>
</sst>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00_);_(* \(#,##0.00\);_(* &quot;-&quot;??_);_(@_)"/>
    <numFmt numFmtId="167" formatCode="_(* #,##0_);_(* \(#,##0\);_(* &quot;-&quot;??_);_(@_)"/>
    <numFmt numFmtId="168" formatCode="_-* #,##0_-;\-* #,##0_-;_-* &quot;-&quot;??_-;_-@_-"/>
    <numFmt numFmtId="169" formatCode="&quot;$&quot;\ #,##0"/>
    <numFmt numFmtId="170" formatCode="_-* #,##0.00_-;\-* #,##0.00_-;_-* &quot;-&quot;_-;_-@_-"/>
    <numFmt numFmtId="171" formatCode="_ * #,##0_ ;_ * \-#,##0_ ;_ * &quot;-&quot;??_ ;_ @_ "/>
    <numFmt numFmtId="172" formatCode="_(&quot;$&quot;\ * #,##0.00_);_(&quot;$&quot;\ * \(#,##0.00\);_(&quot;$&quot;\ * &quot;-&quot;??_);_(@_)"/>
    <numFmt numFmtId="173" formatCode="#,##0.0"/>
    <numFmt numFmtId="174" formatCode="_-* #,##0.00\ _€_-;\-* #,##0.00\ _€_-;_-* &quot;-&quot;??\ _€_-;_-@_-"/>
    <numFmt numFmtId="175" formatCode="_-* #,##0\ _€_-;\-* #,##0\ _€_-;_-* &quot;-&quot;??\ _€_-;_-@_-"/>
    <numFmt numFmtId="177" formatCode="_-* #,##0.00\ &quot;€&quot;_-;\-* #,##0.00\ &quot;€&quot;_-;_-* &quot;-&quot;??\ &quot;€&quot;_-;_-@_-"/>
    <numFmt numFmtId="178" formatCode="_ * #,##0.00_ ;_ * \-#,##0.00_ ;_ * &quot;-&quot;??_ ;_ @_ "/>
    <numFmt numFmtId="179" formatCode="_ [$€-2]\ * #,##0.00_ ;_ [$€-2]\ * \-#,##0.00_ ;_ [$€-2]\ * &quot;-&quot;??_ "/>
    <numFmt numFmtId="187" formatCode="_-[$$-240A]\ * #,##0.0_-;\-[$$-240A]\ * #,##0.0_-;_-[$$-240A]\ * &quot;-&quot;??_-;_-@_-"/>
  </numFmts>
  <fonts count="46" x14ac:knownFonts="1">
    <font>
      <sz val="11"/>
      <color theme="1"/>
      <name val="Calibri"/>
      <family val="2"/>
      <scheme val="minor"/>
    </font>
    <font>
      <sz val="11"/>
      <color theme="1"/>
      <name val="Calibri"/>
      <family val="2"/>
      <scheme val="minor"/>
    </font>
    <font>
      <sz val="9"/>
      <name val="Arial Narrow"/>
      <family val="2"/>
    </font>
    <font>
      <sz val="11"/>
      <name val="Arial Narrow"/>
      <family val="2"/>
    </font>
    <font>
      <sz val="10"/>
      <name val="Arial"/>
      <family val="2"/>
    </font>
    <font>
      <sz val="10"/>
      <color indexed="81"/>
      <name val="Tahoma"/>
      <family val="2"/>
    </font>
    <font>
      <b/>
      <sz val="8"/>
      <color indexed="81"/>
      <name val="Tahoma"/>
      <family val="2"/>
    </font>
    <font>
      <sz val="8"/>
      <color indexed="81"/>
      <name val="Tahoma"/>
      <family val="2"/>
    </font>
    <font>
      <b/>
      <sz val="10"/>
      <color indexed="81"/>
      <name val="Tahoma"/>
      <family val="2"/>
    </font>
    <font>
      <b/>
      <sz val="9"/>
      <color indexed="81"/>
      <name val="Tahoma"/>
      <family val="2"/>
    </font>
    <font>
      <sz val="9"/>
      <color indexed="81"/>
      <name val="Tahoma"/>
      <family val="2"/>
    </font>
    <font>
      <b/>
      <sz val="16"/>
      <color rgb="FFFF0000"/>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b/>
      <sz val="16"/>
      <color theme="0"/>
      <name val="Calibri"/>
      <family val="2"/>
      <scheme val="minor"/>
    </font>
    <font>
      <sz val="12"/>
      <color rgb="FFFF0000"/>
      <name val="Calibri"/>
      <family val="2"/>
      <scheme val="minor"/>
    </font>
    <font>
      <b/>
      <sz val="12"/>
      <color theme="1"/>
      <name val="Calibri"/>
      <family val="2"/>
      <scheme val="minor"/>
    </font>
    <font>
      <b/>
      <sz val="11"/>
      <name val="Calibri"/>
      <family val="2"/>
      <scheme val="minor"/>
    </font>
    <font>
      <i/>
      <sz val="11"/>
      <name val="Calibri"/>
      <family val="2"/>
      <scheme val="minor"/>
    </font>
    <font>
      <sz val="11"/>
      <color rgb="FF000000"/>
      <name val="Calibri"/>
      <family val="2"/>
    </font>
    <font>
      <sz val="10"/>
      <name val="Arial"/>
      <family val="2"/>
    </font>
    <font>
      <sz val="10"/>
      <name val="Arial Nova"/>
      <family val="2"/>
    </font>
    <font>
      <sz val="10"/>
      <color indexed="8"/>
      <name val="Arial"/>
      <family val="2"/>
    </font>
    <font>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Narrow"/>
      <family val="2"/>
    </font>
    <font>
      <sz val="10"/>
      <name val="Arial"/>
    </font>
    <font>
      <sz val="10"/>
      <name val="Arial Narrow"/>
      <family val="2"/>
    </font>
    <font>
      <b/>
      <sz val="10"/>
      <name val="Arial Narrow"/>
      <family val="2"/>
    </font>
  </fonts>
  <fills count="3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278">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0" borderId="0"/>
    <xf numFmtId="166"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2" fontId="1" fillId="0" borderId="0" applyFont="0" applyFill="0" applyBorder="0" applyAlignment="0" applyProtection="0"/>
    <xf numFmtId="0" fontId="24" fillId="0" borderId="0"/>
    <xf numFmtId="41" fontId="24" fillId="0" borderId="0" applyFont="0" applyFill="0" applyBorder="0" applyAlignment="0" applyProtection="0"/>
    <xf numFmtId="0" fontId="4" fillId="0" borderId="0"/>
    <xf numFmtId="43" fontId="4" fillId="0" borderId="0" applyFont="0" applyFill="0" applyBorder="0" applyAlignment="0" applyProtection="0"/>
    <xf numFmtId="172" fontId="4" fillId="0" borderId="0" applyFont="0" applyFill="0" applyBorder="0" applyAlignment="0" applyProtection="0"/>
    <xf numFmtId="0" fontId="4" fillId="0" borderId="0"/>
    <xf numFmtId="17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6" fontId="1" fillId="0" borderId="0" applyFont="0" applyFill="0" applyBorder="0" applyAlignment="0" applyProtection="0"/>
    <xf numFmtId="0" fontId="26" fillId="0" borderId="0"/>
    <xf numFmtId="174" fontId="1" fillId="0" borderId="0" applyFont="0" applyFill="0" applyBorder="0" applyAlignment="0" applyProtection="0"/>
    <xf numFmtId="0" fontId="1" fillId="0" borderId="0"/>
    <xf numFmtId="174" fontId="4" fillId="0" borderId="0" applyFont="0" applyFill="0" applyBorder="0" applyAlignment="0" applyProtection="0"/>
    <xf numFmtId="165" fontId="4" fillId="0" borderId="0" applyFont="0" applyFill="0" applyBorder="0" applyAlignment="0" applyProtection="0"/>
    <xf numFmtId="172" fontId="4" fillId="0" borderId="0" applyFon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13" fillId="11" borderId="14"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4" fillId="0" borderId="16" applyNumberFormat="0" applyFill="0" applyAlignment="0" applyProtection="0"/>
    <xf numFmtId="0" fontId="4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74" fontId="4"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0" fontId="1" fillId="0" borderId="0"/>
    <xf numFmtId="41" fontId="4"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43" fontId="27" fillId="0" borderId="0" applyFont="0" applyFill="0" applyBorder="0" applyAlignment="0" applyProtection="0"/>
    <xf numFmtId="172" fontId="27" fillId="0" borderId="0" applyFont="0" applyFill="0" applyBorder="0" applyAlignment="0" applyProtection="0"/>
    <xf numFmtId="0" fontId="1" fillId="0" borderId="0"/>
    <xf numFmtId="0" fontId="1" fillId="0" borderId="0"/>
    <xf numFmtId="0" fontId="1" fillId="0" borderId="0"/>
    <xf numFmtId="179" fontId="4" fillId="0" borderId="0" applyFont="0" applyFill="0" applyBorder="0" applyAlignment="0" applyProtection="0"/>
    <xf numFmtId="43" fontId="4" fillId="0" borderId="0" applyFont="0" applyFill="0" applyBorder="0" applyAlignment="0" applyProtection="0"/>
    <xf numFmtId="178" fontId="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72" fontId="4" fillId="0" borderId="0" applyFont="0" applyFill="0" applyBorder="0" applyAlignment="0" applyProtection="0"/>
    <xf numFmtId="0" fontId="1" fillId="0" borderId="0"/>
    <xf numFmtId="172" fontId="27" fillId="0" borderId="0" applyFont="0" applyFill="0" applyBorder="0" applyAlignment="0" applyProtection="0"/>
    <xf numFmtId="0" fontId="1" fillId="0" borderId="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7" fontId="4" fillId="0" borderId="0" applyFont="0" applyFill="0" applyBorder="0" applyAlignment="0" applyProtection="0"/>
    <xf numFmtId="0" fontId="1" fillId="0" borderId="0"/>
    <xf numFmtId="0" fontId="1" fillId="0" borderId="0"/>
    <xf numFmtId="177" fontId="4" fillId="0" borderId="0" applyFont="0" applyFill="0" applyBorder="0" applyAlignment="0" applyProtection="0"/>
    <xf numFmtId="174" fontId="4" fillId="0" borderId="0" applyFont="0" applyFill="0" applyBorder="0" applyAlignment="0" applyProtection="0"/>
    <xf numFmtId="174" fontId="27" fillId="0" borderId="0" applyFont="0" applyFill="0" applyBorder="0" applyAlignment="0" applyProtection="0"/>
    <xf numFmtId="0" fontId="1" fillId="0" borderId="0"/>
    <xf numFmtId="0" fontId="1" fillId="0" borderId="0"/>
    <xf numFmtId="41" fontId="4" fillId="0" borderId="0" applyFont="0" applyFill="0" applyBorder="0" applyAlignment="0" applyProtection="0"/>
    <xf numFmtId="172"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2"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1" fillId="0" borderId="0"/>
    <xf numFmtId="172" fontId="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174" fontId="1" fillId="0" borderId="0" applyFont="0" applyFill="0" applyBorder="0" applyAlignment="0" applyProtection="0"/>
    <xf numFmtId="0" fontId="1" fillId="0" borderId="0"/>
    <xf numFmtId="174" fontId="4" fillId="0" borderId="0" applyFont="0" applyFill="0" applyBorder="0" applyAlignment="0" applyProtection="0"/>
    <xf numFmtId="0" fontId="1" fillId="0" borderId="0"/>
    <xf numFmtId="0" fontId="27" fillId="0" borderId="0"/>
    <xf numFmtId="164"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165" fontId="24" fillId="0" borderId="0" applyFont="0" applyFill="0" applyBorder="0" applyAlignment="0" applyProtection="0"/>
    <xf numFmtId="174" fontId="4" fillId="0" borderId="0" applyFont="0" applyFill="0" applyBorder="0" applyAlignment="0" applyProtection="0"/>
    <xf numFmtId="0" fontId="1" fillId="0" borderId="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34" fillId="8" borderId="0" applyNumberFormat="0" applyBorder="0" applyAlignment="0" applyProtection="0"/>
    <xf numFmtId="164" fontId="1" fillId="0" borderId="0" applyFont="0" applyFill="0" applyBorder="0" applyAlignment="0" applyProtection="0"/>
    <xf numFmtId="0" fontId="1" fillId="12" borderId="15" applyNumberFormat="0" applyFont="0" applyAlignment="0" applyProtection="0"/>
    <xf numFmtId="172" fontId="1" fillId="0" borderId="0" applyFont="0" applyFill="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164" fontId="1" fillId="0" borderId="0" applyFont="0" applyFill="0" applyBorder="0" applyAlignment="0" applyProtection="0"/>
    <xf numFmtId="0" fontId="41" fillId="32" borderId="0" applyNumberFormat="0" applyBorder="0" applyAlignment="0" applyProtection="0"/>
    <xf numFmtId="0" fontId="41" fillId="36" borderId="0" applyNumberFormat="0" applyBorder="0" applyAlignment="0" applyProtection="0"/>
    <xf numFmtId="172" fontId="1" fillId="0" borderId="0" applyFont="0" applyFill="0" applyBorder="0" applyAlignment="0" applyProtection="0"/>
    <xf numFmtId="0" fontId="28" fillId="0" borderId="0" applyNumberFormat="0" applyFill="0" applyBorder="0" applyAlignment="0" applyProtection="0"/>
    <xf numFmtId="174"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1" fillId="0" borderId="0"/>
    <xf numFmtId="174" fontId="4" fillId="0" borderId="0" applyFont="0" applyFill="0" applyBorder="0" applyAlignment="0" applyProtection="0"/>
    <xf numFmtId="43" fontId="4" fillId="0" borderId="0" applyFont="0" applyFill="0" applyBorder="0" applyAlignment="0" applyProtection="0"/>
    <xf numFmtId="174" fontId="4" fillId="0" borderId="0" applyFont="0" applyFill="0" applyBorder="0" applyAlignment="0" applyProtection="0"/>
    <xf numFmtId="165" fontId="1" fillId="0" borderId="0" applyFont="0" applyFill="0" applyBorder="0" applyAlignment="0" applyProtection="0"/>
    <xf numFmtId="0" fontId="1" fillId="0" borderId="0"/>
    <xf numFmtId="174" fontId="1" fillId="0" borderId="0" applyFont="0" applyFill="0" applyBorder="0" applyAlignment="0" applyProtection="0"/>
    <xf numFmtId="41" fontId="4" fillId="0" borderId="0" applyFont="0" applyFill="0" applyBorder="0" applyAlignment="0" applyProtection="0"/>
    <xf numFmtId="17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4" fillId="0" borderId="0" applyFont="0" applyFill="0" applyBorder="0" applyAlignment="0" applyProtection="0"/>
    <xf numFmtId="174" fontId="4" fillId="0" borderId="0" applyFont="0" applyFill="0" applyBorder="0" applyAlignment="0" applyProtection="0"/>
    <xf numFmtId="177" fontId="4" fillId="0" borderId="0" applyFont="0" applyFill="0" applyBorder="0" applyAlignment="0" applyProtection="0"/>
    <xf numFmtId="0" fontId="43" fillId="0" borderId="0"/>
  </cellStyleXfs>
  <cellXfs count="137">
    <xf numFmtId="0" fontId="0" fillId="0" borderId="0" xfId="0"/>
    <xf numFmtId="0" fontId="2" fillId="0" borderId="0" xfId="0" applyFont="1" applyFill="1" applyBorder="1" applyAlignment="1">
      <alignment vertical="center" wrapText="1"/>
    </xf>
    <xf numFmtId="0" fontId="0" fillId="0" borderId="0" xfId="0" applyAlignment="1">
      <alignment horizontal="left"/>
    </xf>
    <xf numFmtId="41" fontId="0" fillId="0" borderId="0" xfId="5" applyFont="1"/>
    <xf numFmtId="0" fontId="0" fillId="0" borderId="0" xfId="0" applyFill="1"/>
    <xf numFmtId="14" fontId="0" fillId="0" borderId="0" xfId="0" applyNumberFormat="1"/>
    <xf numFmtId="0" fontId="11" fillId="0" borderId="0" xfId="0" applyFont="1" applyAlignment="1">
      <alignment horizontal="center"/>
    </xf>
    <xf numFmtId="0" fontId="0" fillId="0" borderId="0" xfId="0" pivotButton="1"/>
    <xf numFmtId="41" fontId="0" fillId="0" borderId="0" xfId="0" applyNumberFormat="1"/>
    <xf numFmtId="41" fontId="11" fillId="0" borderId="0" xfId="5" applyFont="1" applyAlignment="1">
      <alignment horizontal="center"/>
    </xf>
    <xf numFmtId="1" fontId="11" fillId="0" borderId="0" xfId="0" applyNumberFormat="1" applyFont="1" applyAlignment="1">
      <alignment horizontal="center"/>
    </xf>
    <xf numFmtId="0" fontId="0" fillId="0" borderId="1" xfId="0" applyFill="1" applyBorder="1"/>
    <xf numFmtId="0" fontId="13" fillId="4" borderId="1" xfId="0" applyFont="1" applyFill="1" applyBorder="1" applyAlignment="1">
      <alignment horizontal="center" vertical="center"/>
    </xf>
    <xf numFmtId="41" fontId="14" fillId="5" borderId="1" xfId="5" applyFont="1" applyFill="1" applyBorder="1" applyAlignment="1">
      <alignment horizontal="center" vertical="center"/>
    </xf>
    <xf numFmtId="41" fontId="14" fillId="0" borderId="1" xfId="5" applyFont="1" applyFill="1" applyBorder="1" applyAlignment="1">
      <alignment horizontal="center" vertical="center"/>
    </xf>
    <xf numFmtId="0" fontId="15" fillId="5" borderId="1" xfId="0" applyFont="1" applyFill="1" applyBorder="1" applyAlignment="1">
      <alignment vertical="center" wrapText="1"/>
    </xf>
    <xf numFmtId="0" fontId="15" fillId="0" borderId="1" xfId="0" applyFont="1" applyBorder="1" applyAlignment="1">
      <alignment vertical="center" wrapText="1"/>
    </xf>
    <xf numFmtId="41" fontId="15" fillId="5" borderId="1" xfId="5" applyFont="1" applyFill="1" applyBorder="1" applyAlignment="1">
      <alignment horizontal="center" vertical="center"/>
    </xf>
    <xf numFmtId="41" fontId="15" fillId="0" borderId="1" xfId="5" applyFont="1" applyBorder="1" applyAlignment="1">
      <alignment horizontal="center" vertical="center"/>
    </xf>
    <xf numFmtId="41" fontId="16" fillId="5" borderId="1" xfId="5" applyFont="1" applyFill="1" applyBorder="1" applyAlignment="1">
      <alignment horizontal="center" vertical="center"/>
    </xf>
    <xf numFmtId="43" fontId="0" fillId="0" borderId="0" xfId="1" applyFont="1"/>
    <xf numFmtId="3" fontId="0" fillId="0" borderId="0" xfId="0" applyNumberFormat="1"/>
    <xf numFmtId="168" fontId="0" fillId="0" borderId="0" xfId="1" applyNumberFormat="1" applyFont="1"/>
    <xf numFmtId="41" fontId="16" fillId="0" borderId="1" xfId="5" applyFont="1" applyBorder="1" applyAlignment="1">
      <alignment horizontal="center" vertical="center"/>
    </xf>
    <xf numFmtId="41" fontId="15" fillId="0" borderId="1" xfId="5" applyFont="1" applyFill="1" applyBorder="1" applyAlignment="1">
      <alignment horizontal="center" vertical="center"/>
    </xf>
    <xf numFmtId="41" fontId="16" fillId="0" borderId="1" xfId="5" applyFont="1" applyFill="1" applyBorder="1" applyAlignment="1">
      <alignment horizontal="center" vertical="center"/>
    </xf>
    <xf numFmtId="0" fontId="13" fillId="4" borderId="1" xfId="0" applyFont="1" applyFill="1" applyBorder="1" applyAlignment="1">
      <alignment horizontal="center" vertical="center" wrapText="1"/>
    </xf>
    <xf numFmtId="0" fontId="15" fillId="0" borderId="1" xfId="0" applyFont="1" applyFill="1" applyBorder="1" applyAlignment="1">
      <alignment vertical="center" wrapText="1"/>
    </xf>
    <xf numFmtId="0" fontId="17" fillId="0" borderId="0" xfId="0" applyFont="1"/>
    <xf numFmtId="41" fontId="18" fillId="4" borderId="1" xfId="5" applyFont="1" applyFill="1" applyBorder="1" applyAlignment="1">
      <alignment horizontal="center" vertical="center"/>
    </xf>
    <xf numFmtId="41" fontId="19" fillId="5" borderId="1" xfId="5" applyFont="1" applyFill="1" applyBorder="1" applyAlignment="1">
      <alignment horizontal="center" vertical="center"/>
    </xf>
    <xf numFmtId="41" fontId="19" fillId="0" borderId="1" xfId="5" applyFont="1" applyBorder="1" applyAlignment="1">
      <alignment horizontal="center" vertical="center"/>
    </xf>
    <xf numFmtId="41" fontId="19" fillId="0" borderId="1" xfId="5" applyFont="1" applyFill="1" applyBorder="1" applyAlignment="1">
      <alignment horizontal="center" vertical="center"/>
    </xf>
    <xf numFmtId="0" fontId="0" fillId="0" borderId="0" xfId="0" applyAlignment="1">
      <alignment horizontal="center"/>
    </xf>
    <xf numFmtId="0" fontId="15" fillId="0" borderId="0" xfId="0" applyFont="1"/>
    <xf numFmtId="14" fontId="15" fillId="0" borderId="0" xfId="0" applyNumberFormat="1" applyFont="1"/>
    <xf numFmtId="41" fontId="20" fillId="0" borderId="0" xfId="5" applyFont="1"/>
    <xf numFmtId="41" fontId="15" fillId="5" borderId="7" xfId="5" applyFont="1" applyFill="1" applyBorder="1" applyAlignment="1">
      <alignment horizontal="center" vertical="center"/>
    </xf>
    <xf numFmtId="41" fontId="21" fillId="5" borderId="1" xfId="5" applyFont="1" applyFill="1" applyBorder="1" applyAlignment="1">
      <alignment horizontal="center" vertical="center"/>
    </xf>
    <xf numFmtId="41" fontId="21" fillId="0" borderId="1" xfId="5" applyFont="1" applyFill="1" applyBorder="1" applyAlignment="1">
      <alignment horizontal="center" vertical="center"/>
    </xf>
    <xf numFmtId="0" fontId="0" fillId="5" borderId="1" xfId="0" applyFill="1" applyBorder="1"/>
    <xf numFmtId="41" fontId="0" fillId="0" borderId="0" xfId="5" applyFont="1" applyFill="1"/>
    <xf numFmtId="0" fontId="18" fillId="4" borderId="1" xfId="0" applyFont="1" applyFill="1" applyBorder="1" applyAlignment="1">
      <alignment horizontal="center" vertical="center"/>
    </xf>
    <xf numFmtId="41" fontId="0" fillId="5" borderId="1" xfId="5" applyFont="1" applyFill="1" applyBorder="1" applyAlignment="1">
      <alignment vertical="center"/>
    </xf>
    <xf numFmtId="41" fontId="0" fillId="5" borderId="0" xfId="5" applyFont="1" applyFill="1" applyAlignment="1">
      <alignment vertical="center"/>
    </xf>
    <xf numFmtId="0" fontId="13" fillId="4" borderId="7" xfId="0" applyFont="1" applyFill="1" applyBorder="1" applyAlignment="1">
      <alignment horizontal="center" vertical="center" wrapText="1"/>
    </xf>
    <xf numFmtId="41" fontId="22" fillId="0" borderId="1" xfId="5" applyFont="1" applyFill="1" applyBorder="1" applyAlignment="1">
      <alignment horizontal="center" vertical="center" wrapText="1"/>
    </xf>
    <xf numFmtId="0" fontId="0" fillId="0" borderId="1" xfId="0" applyBorder="1" applyAlignment="1">
      <alignment horizontal="center" wrapText="1"/>
    </xf>
    <xf numFmtId="41" fontId="12" fillId="0" borderId="1" xfId="5" applyFont="1" applyFill="1" applyBorder="1" applyAlignment="1">
      <alignment vertical="center"/>
    </xf>
    <xf numFmtId="0" fontId="12" fillId="0" borderId="1" xfId="0" applyFont="1" applyFill="1" applyBorder="1"/>
    <xf numFmtId="15" fontId="0" fillId="0" borderId="0" xfId="0" applyNumberFormat="1"/>
    <xf numFmtId="49" fontId="14" fillId="0" borderId="0" xfId="5" applyNumberFormat="1" applyFont="1" applyAlignment="1">
      <alignment horizontal="center"/>
    </xf>
    <xf numFmtId="14" fontId="14" fillId="0" borderId="0" xfId="5" applyNumberFormat="1" applyFont="1" applyAlignment="1">
      <alignment horizontal="center"/>
    </xf>
    <xf numFmtId="41" fontId="14" fillId="0" borderId="0" xfId="5" applyFont="1" applyAlignment="1">
      <alignment horizontal="center"/>
    </xf>
    <xf numFmtId="0" fontId="14" fillId="0" borderId="0" xfId="0" applyFont="1"/>
    <xf numFmtId="0" fontId="0" fillId="0" borderId="0" xfId="0" applyFill="1"/>
    <xf numFmtId="0" fontId="0" fillId="0" borderId="0" xfId="0" applyAlignment="1">
      <alignment horizontal="left" indent="1"/>
    </xf>
    <xf numFmtId="0" fontId="0" fillId="0" borderId="0" xfId="0" applyNumberFormat="1"/>
    <xf numFmtId="41" fontId="0" fillId="0" borderId="0" xfId="0" applyNumberFormat="1" applyAlignment="1">
      <alignment horizontal="left"/>
    </xf>
    <xf numFmtId="170" fontId="0" fillId="0" borderId="0" xfId="0" applyNumberFormat="1"/>
    <xf numFmtId="14" fontId="12" fillId="0" borderId="0" xfId="0" applyNumberFormat="1" applyFont="1" applyFill="1" applyAlignment="1">
      <alignment horizontal="center" vertical="center"/>
    </xf>
    <xf numFmtId="0" fontId="0" fillId="0" borderId="0" xfId="0" applyFill="1" applyAlignment="1">
      <alignment horizontal="left"/>
    </xf>
    <xf numFmtId="0" fontId="0" fillId="0" borderId="0" xfId="0" applyFill="1" applyAlignment="1">
      <alignment horizontal="center"/>
    </xf>
    <xf numFmtId="0" fontId="2" fillId="0" borderId="0" xfId="58" applyFont="1" applyFill="1" applyAlignment="1">
      <alignment horizontal="left" vertical="top" wrapText="1"/>
    </xf>
    <xf numFmtId="0" fontId="0" fillId="0" borderId="0" xfId="0" applyFill="1" applyAlignment="1">
      <alignment horizontal="left" vertical="top"/>
    </xf>
    <xf numFmtId="14" fontId="3" fillId="0" borderId="1" xfId="64" applyNumberFormat="1" applyFont="1" applyFill="1" applyBorder="1" applyAlignment="1">
      <alignment horizontal="left" vertical="top"/>
    </xf>
    <xf numFmtId="0" fontId="25" fillId="0" borderId="0" xfId="65" applyFont="1" applyAlignment="1">
      <alignment horizontal="left" vertical="top"/>
    </xf>
    <xf numFmtId="0" fontId="3" fillId="0" borderId="1" xfId="65" applyFont="1" applyFill="1" applyBorder="1" applyAlignment="1">
      <alignment horizontal="center" vertical="top"/>
    </xf>
    <xf numFmtId="0" fontId="3" fillId="0" borderId="1" xfId="65" applyFont="1" applyFill="1" applyBorder="1" applyAlignment="1">
      <alignment horizontal="left" vertical="top"/>
    </xf>
    <xf numFmtId="0" fontId="3" fillId="0" borderId="1" xfId="3" quotePrefix="1" applyFont="1" applyFill="1" applyBorder="1" applyAlignment="1">
      <alignment horizontal="left" vertical="top"/>
    </xf>
    <xf numFmtId="0" fontId="3" fillId="0" borderId="1" xfId="62" applyFont="1" applyFill="1" applyBorder="1" applyAlignment="1">
      <alignment horizontal="left" vertical="top"/>
    </xf>
    <xf numFmtId="0" fontId="3" fillId="0" borderId="1" xfId="71" applyFont="1" applyFill="1" applyBorder="1" applyAlignment="1">
      <alignment horizontal="left" vertical="top"/>
    </xf>
    <xf numFmtId="171" fontId="3" fillId="0" borderId="1" xfId="63" applyNumberFormat="1" applyFont="1" applyFill="1" applyBorder="1" applyAlignment="1">
      <alignment horizontal="left" vertical="top"/>
    </xf>
    <xf numFmtId="0" fontId="3" fillId="0" borderId="1" xfId="65" quotePrefix="1" applyFont="1" applyFill="1" applyBorder="1" applyAlignment="1">
      <alignment horizontal="left" vertical="top"/>
    </xf>
    <xf numFmtId="168" fontId="3" fillId="0" borderId="1" xfId="70" applyNumberFormat="1" applyFont="1" applyFill="1" applyBorder="1" applyAlignment="1">
      <alignment horizontal="left" vertical="top"/>
    </xf>
    <xf numFmtId="0" fontId="3" fillId="0" borderId="1" xfId="58" applyFont="1" applyFill="1" applyBorder="1" applyAlignment="1">
      <alignment horizontal="left" vertical="top"/>
    </xf>
    <xf numFmtId="14" fontId="3" fillId="0" borderId="1" xfId="58" applyNumberFormat="1" applyFont="1" applyFill="1" applyBorder="1" applyAlignment="1">
      <alignment horizontal="center" vertical="top"/>
    </xf>
    <xf numFmtId="0" fontId="3" fillId="0" borderId="1" xfId="3" applyFont="1" applyFill="1" applyBorder="1" applyAlignment="1">
      <alignment horizontal="center" vertical="top"/>
    </xf>
    <xf numFmtId="14" fontId="3" fillId="0" borderId="1" xfId="68" applyNumberFormat="1" applyFont="1" applyFill="1" applyBorder="1" applyAlignment="1">
      <alignment horizontal="center" vertical="top"/>
    </xf>
    <xf numFmtId="0" fontId="3" fillId="0" borderId="1" xfId="0" quotePrefix="1" applyFont="1" applyFill="1" applyBorder="1" applyAlignment="1">
      <alignment horizontal="left" vertical="top"/>
    </xf>
    <xf numFmtId="0" fontId="3" fillId="0" borderId="1" xfId="58" applyFont="1" applyFill="1" applyBorder="1" applyAlignment="1">
      <alignment horizontal="center" vertical="top"/>
    </xf>
    <xf numFmtId="14" fontId="3" fillId="0" borderId="1" xfId="0" applyNumberFormat="1" applyFont="1" applyFill="1" applyBorder="1" applyAlignment="1">
      <alignment horizontal="center" vertical="top"/>
    </xf>
    <xf numFmtId="1" fontId="3" fillId="0" borderId="1" xfId="3" applyNumberFormat="1" applyFont="1" applyFill="1" applyBorder="1" applyAlignment="1">
      <alignment horizontal="center" vertical="top"/>
    </xf>
    <xf numFmtId="168" fontId="3" fillId="0" borderId="1" xfId="68" applyNumberFormat="1" applyFont="1" applyFill="1" applyBorder="1" applyAlignment="1">
      <alignment horizontal="left" vertical="top"/>
    </xf>
    <xf numFmtId="167" fontId="3" fillId="0" borderId="1" xfId="4" applyNumberFormat="1" applyFont="1" applyFill="1" applyBorder="1" applyAlignment="1">
      <alignment horizontal="left" vertical="top"/>
    </xf>
    <xf numFmtId="0" fontId="3" fillId="0" borderId="1" xfId="0" applyFont="1" applyFill="1" applyBorder="1" applyAlignment="1">
      <alignment horizontal="left" vertical="top"/>
    </xf>
    <xf numFmtId="171" fontId="3" fillId="0" borderId="1" xfId="68" applyNumberFormat="1" applyFont="1" applyFill="1" applyBorder="1" applyAlignment="1">
      <alignment horizontal="left" vertical="top"/>
    </xf>
    <xf numFmtId="1" fontId="3" fillId="0" borderId="1" xfId="5" applyNumberFormat="1" applyFont="1" applyFill="1" applyBorder="1" applyAlignment="1">
      <alignment horizontal="center" vertical="top"/>
    </xf>
    <xf numFmtId="14" fontId="3" fillId="0" borderId="1" xfId="67" applyNumberFormat="1" applyFont="1" applyFill="1" applyBorder="1" applyAlignment="1">
      <alignment horizontal="center" vertical="top"/>
    </xf>
    <xf numFmtId="0" fontId="3" fillId="0" borderId="1" xfId="3" applyFont="1" applyFill="1" applyBorder="1" applyAlignment="1">
      <alignment horizontal="left" vertical="top"/>
    </xf>
    <xf numFmtId="1" fontId="0" fillId="0" borderId="0" xfId="0" applyNumberFormat="1" applyFill="1" applyAlignment="1">
      <alignment horizontal="center"/>
    </xf>
    <xf numFmtId="3" fontId="3" fillId="0" borderId="1" xfId="64" applyNumberFormat="1" applyFont="1" applyFill="1" applyBorder="1" applyAlignment="1">
      <alignment horizontal="left" vertical="top"/>
    </xf>
    <xf numFmtId="172" fontId="3" fillId="0" borderId="1" xfId="64" applyNumberFormat="1" applyFont="1" applyFill="1" applyBorder="1" applyAlignment="1">
      <alignment horizontal="left" vertical="top"/>
    </xf>
    <xf numFmtId="173" fontId="3" fillId="0" borderId="1" xfId="64" applyNumberFormat="1" applyFont="1" applyFill="1" applyBorder="1" applyAlignment="1">
      <alignment horizontal="left" vertical="top"/>
    </xf>
    <xf numFmtId="0" fontId="4" fillId="0" borderId="0" xfId="58" applyAlignment="1">
      <alignment horizontal="left" vertical="top"/>
    </xf>
    <xf numFmtId="1" fontId="0" fillId="0" borderId="0" xfId="5" applyNumberFormat="1" applyFont="1" applyFill="1" applyAlignment="1">
      <alignment horizontal="center"/>
    </xf>
    <xf numFmtId="0" fontId="42" fillId="0" borderId="1" xfId="0" applyFont="1" applyFill="1" applyBorder="1" applyAlignment="1">
      <alignment horizontal="left" vertical="top"/>
    </xf>
    <xf numFmtId="0" fontId="42" fillId="0" borderId="1" xfId="0" applyFont="1" applyFill="1" applyBorder="1" applyAlignment="1">
      <alignment horizontal="center" vertical="top"/>
    </xf>
    <xf numFmtId="1" fontId="42" fillId="0" borderId="1" xfId="5" applyNumberFormat="1" applyFont="1" applyFill="1" applyBorder="1" applyAlignment="1">
      <alignment horizontal="center" vertical="top"/>
    </xf>
    <xf numFmtId="0" fontId="42" fillId="0" borderId="1" xfId="0" applyFont="1" applyFill="1" applyBorder="1" applyAlignment="1">
      <alignment vertical="top"/>
    </xf>
    <xf numFmtId="1" fontId="42" fillId="0" borderId="1" xfId="0" applyNumberFormat="1" applyFont="1" applyFill="1" applyBorder="1" applyAlignment="1">
      <alignment horizontal="center" vertical="top"/>
    </xf>
    <xf numFmtId="0" fontId="0" fillId="0" borderId="1" xfId="0" applyFill="1" applyBorder="1" applyAlignment="1">
      <alignment horizontal="left" vertical="top"/>
    </xf>
    <xf numFmtId="0" fontId="2" fillId="0" borderId="1" xfId="58" applyFont="1" applyFill="1" applyBorder="1" applyAlignment="1">
      <alignment horizontal="left" vertical="top" wrapText="1"/>
    </xf>
    <xf numFmtId="0" fontId="25" fillId="0" borderId="1" xfId="65" applyFont="1" applyBorder="1" applyAlignment="1">
      <alignment horizontal="left" vertical="top"/>
    </xf>
    <xf numFmtId="0" fontId="4" fillId="0" borderId="1" xfId="58" applyBorder="1" applyAlignment="1">
      <alignment horizontal="left" vertical="top"/>
    </xf>
    <xf numFmtId="0" fontId="0" fillId="0" borderId="1" xfId="0" applyFill="1" applyBorder="1" applyAlignment="1">
      <alignment horizontal="left"/>
    </xf>
    <xf numFmtId="0" fontId="0" fillId="0" borderId="1" xfId="0" applyFill="1" applyBorder="1" applyAlignment="1">
      <alignment horizontal="center"/>
    </xf>
    <xf numFmtId="1" fontId="0" fillId="0" borderId="1" xfId="0" applyNumberFormat="1" applyFill="1" applyBorder="1" applyAlignment="1">
      <alignment horizontal="center"/>
    </xf>
    <xf numFmtId="14" fontId="12" fillId="0" borderId="1" xfId="0" applyNumberFormat="1" applyFont="1" applyFill="1" applyBorder="1" applyAlignment="1">
      <alignment horizontal="center" vertical="center"/>
    </xf>
    <xf numFmtId="1" fontId="0" fillId="0" borderId="1" xfId="5" applyNumberFormat="1" applyFont="1" applyFill="1" applyBorder="1" applyAlignment="1">
      <alignment horizontal="center"/>
    </xf>
    <xf numFmtId="187" fontId="3" fillId="0" borderId="1" xfId="5" applyNumberFormat="1" applyFont="1" applyFill="1" applyBorder="1" applyAlignment="1">
      <alignment horizontal="center" vertical="top"/>
    </xf>
    <xf numFmtId="187" fontId="42" fillId="0" borderId="1" xfId="5" applyNumberFormat="1" applyFont="1" applyFill="1" applyBorder="1" applyAlignment="1">
      <alignment horizontal="center" vertical="top"/>
    </xf>
    <xf numFmtId="187" fontId="42" fillId="0" borderId="1" xfId="0" applyNumberFormat="1" applyFont="1" applyFill="1" applyBorder="1" applyAlignment="1">
      <alignment horizontal="center" vertical="top"/>
    </xf>
    <xf numFmtId="187" fontId="0" fillId="0" borderId="1" xfId="0" applyNumberFormat="1" applyFill="1" applyBorder="1"/>
    <xf numFmtId="187" fontId="0" fillId="0" borderId="1" xfId="0" applyNumberFormat="1" applyFill="1" applyBorder="1" applyAlignment="1">
      <alignment horizontal="center"/>
    </xf>
    <xf numFmtId="187" fontId="0" fillId="0" borderId="0" xfId="0" applyNumberFormat="1" applyFill="1" applyAlignment="1">
      <alignment horizontal="center"/>
    </xf>
    <xf numFmtId="187" fontId="3" fillId="0" borderId="1" xfId="2" applyNumberFormat="1" applyFont="1" applyFill="1" applyBorder="1" applyAlignment="1">
      <alignment vertical="top"/>
    </xf>
    <xf numFmtId="187" fontId="42" fillId="0" borderId="1" xfId="2" applyNumberFormat="1" applyFont="1" applyFill="1" applyBorder="1" applyAlignment="1">
      <alignment vertical="top"/>
    </xf>
    <xf numFmtId="187" fontId="0" fillId="0" borderId="0" xfId="2" applyNumberFormat="1" applyFont="1" applyFill="1" applyAlignment="1"/>
    <xf numFmtId="187" fontId="0" fillId="0" borderId="1" xfId="2" applyNumberFormat="1" applyFont="1" applyFill="1" applyBorder="1" applyAlignment="1"/>
    <xf numFmtId="0" fontId="44"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left" vertical="center"/>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2" borderId="1" xfId="0" applyFont="1" applyFill="1" applyBorder="1" applyAlignment="1">
      <alignment horizontal="center" vertical="center" wrapText="1" readingOrder="1"/>
    </xf>
    <xf numFmtId="0" fontId="45" fillId="2" borderId="17" xfId="0" applyFont="1" applyFill="1" applyBorder="1" applyAlignment="1">
      <alignment horizontal="center" vertical="center" wrapText="1" readingOrder="1"/>
    </xf>
    <xf numFmtId="0" fontId="45" fillId="3" borderId="1" xfId="0" applyFont="1" applyFill="1" applyBorder="1" applyAlignment="1">
      <alignment horizontal="center" vertical="center" wrapText="1"/>
    </xf>
    <xf numFmtId="0" fontId="45" fillId="37" borderId="1" xfId="0" applyFont="1" applyFill="1" applyBorder="1" applyAlignment="1">
      <alignment horizontal="center" vertical="center" wrapText="1"/>
    </xf>
    <xf numFmtId="164" fontId="45" fillId="37" borderId="1" xfId="2" applyFont="1" applyFill="1" applyBorder="1" applyAlignment="1">
      <alignment horizontal="center" vertical="center" wrapText="1"/>
    </xf>
    <xf numFmtId="0" fontId="45" fillId="38" borderId="1" xfId="0" applyFont="1" applyFill="1" applyBorder="1" applyAlignment="1">
      <alignment horizontal="center" vertical="center" wrapText="1"/>
    </xf>
    <xf numFmtId="164" fontId="45" fillId="38" borderId="1" xfId="2" applyFont="1" applyFill="1" applyBorder="1" applyAlignment="1">
      <alignment horizontal="center" vertical="center" wrapText="1"/>
    </xf>
    <xf numFmtId="164" fontId="45" fillId="3" borderId="1" xfId="2" applyFont="1" applyFill="1" applyBorder="1" applyAlignment="1">
      <alignment horizontal="center" vertical="center" wrapText="1"/>
    </xf>
  </cellXfs>
  <cellStyles count="278">
    <cellStyle name="20% - Énfasis1" xfId="92" builtinId="30" customBuiltin="1"/>
    <cellStyle name="20% - Énfasis2" xfId="95" builtinId="34" customBuiltin="1"/>
    <cellStyle name="20% - Énfasis3" xfId="98" builtinId="38" customBuiltin="1"/>
    <cellStyle name="20% - Énfasis4" xfId="101" builtinId="42" customBuiltin="1"/>
    <cellStyle name="20% - Énfasis5" xfId="104" builtinId="46" customBuiltin="1"/>
    <cellStyle name="20% - Énfasis6" xfId="107" builtinId="50" customBuiltin="1"/>
    <cellStyle name="40% - Énfasis1" xfId="93" builtinId="31" customBuiltin="1"/>
    <cellStyle name="40% - Énfasis2" xfId="96" builtinId="35" customBuiltin="1"/>
    <cellStyle name="40% - Énfasis3" xfId="99" builtinId="39" customBuiltin="1"/>
    <cellStyle name="40% - Énfasis4" xfId="102" builtinId="43" customBuiltin="1"/>
    <cellStyle name="40% - Énfasis5" xfId="105" builtinId="47" customBuiltin="1"/>
    <cellStyle name="40% - Énfasis6" xfId="108" builtinId="51" customBuiltin="1"/>
    <cellStyle name="60% - Énfasis1 2" xfId="246" xr:uid="{00000000-0005-0000-0000-00000C000000}"/>
    <cellStyle name="60% - Énfasis2 2" xfId="247" xr:uid="{00000000-0005-0000-0000-00000D000000}"/>
    <cellStyle name="60% - Énfasis3 2" xfId="248" xr:uid="{00000000-0005-0000-0000-00000E000000}"/>
    <cellStyle name="60% - Énfasis4 2" xfId="249" xr:uid="{00000000-0005-0000-0000-00000F000000}"/>
    <cellStyle name="60% - Énfasis5 2" xfId="251" xr:uid="{00000000-0005-0000-0000-000010000000}"/>
    <cellStyle name="60% - Énfasis6 2" xfId="252" xr:uid="{00000000-0005-0000-0000-000011000000}"/>
    <cellStyle name="Bueno" xfId="81" builtinId="26" customBuiltin="1"/>
    <cellStyle name="Cálculo" xfId="85" builtinId="22" customBuiltin="1"/>
    <cellStyle name="Celda de comprobación" xfId="87" builtinId="23" customBuiltin="1"/>
    <cellStyle name="Celda vinculada" xfId="86" builtinId="24" customBuiltin="1"/>
    <cellStyle name="Encabezado 1" xfId="77" builtinId="16" customBuiltin="1"/>
    <cellStyle name="Encabezado 4" xfId="80" builtinId="19" customBuiltin="1"/>
    <cellStyle name="Énfasis1" xfId="91" builtinId="29" customBuiltin="1"/>
    <cellStyle name="Énfasis2" xfId="94" builtinId="33" customBuiltin="1"/>
    <cellStyle name="Énfasis3" xfId="97" builtinId="37" customBuiltin="1"/>
    <cellStyle name="Énfasis4" xfId="100" builtinId="41" customBuiltin="1"/>
    <cellStyle name="Énfasis5" xfId="103" builtinId="45" customBuiltin="1"/>
    <cellStyle name="Énfasis6" xfId="106" builtinId="49" customBuiltin="1"/>
    <cellStyle name="Entrada" xfId="83" builtinId="20" customBuiltin="1"/>
    <cellStyle name="Euro" xfId="116" xr:uid="{00000000-0005-0000-0000-00001F000000}"/>
    <cellStyle name="Euro 2" xfId="169" xr:uid="{00000000-0005-0000-0000-000020000000}"/>
    <cellStyle name="Euro 3" xfId="172" xr:uid="{00000000-0005-0000-0000-000021000000}"/>
    <cellStyle name="Euro 4" xfId="123" xr:uid="{00000000-0005-0000-0000-000022000000}"/>
    <cellStyle name="Incorrecto" xfId="82" builtinId="27" customBuiltin="1"/>
    <cellStyle name="Millares" xfId="1" builtinId="3"/>
    <cellStyle name="Millares [0]" xfId="5" builtinId="6"/>
    <cellStyle name="Millares [0] 2" xfId="11" xr:uid="{00000000-0005-0000-0000-000026000000}"/>
    <cellStyle name="Millares [0] 2 2" xfId="22" xr:uid="{00000000-0005-0000-0000-000027000000}"/>
    <cellStyle name="Millares [0] 2 2 2" xfId="265" xr:uid="{00000000-0005-0000-0000-000028000000}"/>
    <cellStyle name="Millares [0] 2 3" xfId="67" xr:uid="{00000000-0005-0000-0000-000029000000}"/>
    <cellStyle name="Millares [0] 2 3 2" xfId="271" xr:uid="{00000000-0005-0000-0000-00002A000000}"/>
    <cellStyle name="Millares [0] 2 4" xfId="177" xr:uid="{00000000-0005-0000-0000-00002B000000}"/>
    <cellStyle name="Millares [0] 3" xfId="17" xr:uid="{00000000-0005-0000-0000-00002C000000}"/>
    <cellStyle name="Millares [0] 3 2" xfId="235" xr:uid="{00000000-0005-0000-0000-00002D000000}"/>
    <cellStyle name="Millares [0] 4" xfId="61" xr:uid="{00000000-0005-0000-0000-00002E000000}"/>
    <cellStyle name="Millares [0] 4 2" xfId="256" xr:uid="{00000000-0005-0000-0000-00002F000000}"/>
    <cellStyle name="Millares [0] 5" xfId="115" xr:uid="{00000000-0005-0000-0000-000030000000}"/>
    <cellStyle name="Millares 10" xfId="25" xr:uid="{00000000-0005-0000-0000-000031000000}"/>
    <cellStyle name="Millares 10 2" xfId="72" xr:uid="{00000000-0005-0000-0000-000032000000}"/>
    <cellStyle name="Millares 10 3" xfId="223" xr:uid="{00000000-0005-0000-0000-000033000000}"/>
    <cellStyle name="Millares 10 4" xfId="264" xr:uid="{00000000-0005-0000-0000-000034000000}"/>
    <cellStyle name="Millares 11" xfId="27" xr:uid="{00000000-0005-0000-0000-000035000000}"/>
    <cellStyle name="Millares 11 2" xfId="66" xr:uid="{00000000-0005-0000-0000-000036000000}"/>
    <cellStyle name="Millares 12" xfId="29" xr:uid="{00000000-0005-0000-0000-000037000000}"/>
    <cellStyle name="Millares 12 2" xfId="199" xr:uid="{00000000-0005-0000-0000-000038000000}"/>
    <cellStyle name="Millares 13" xfId="30" xr:uid="{00000000-0005-0000-0000-000039000000}"/>
    <cellStyle name="Millares 13 2" xfId="229" xr:uid="{00000000-0005-0000-0000-00003A000000}"/>
    <cellStyle name="Millares 14" xfId="26" xr:uid="{00000000-0005-0000-0000-00003B000000}"/>
    <cellStyle name="Millares 14 2" xfId="184" xr:uid="{00000000-0005-0000-0000-00003C000000}"/>
    <cellStyle name="Millares 15" xfId="31" xr:uid="{00000000-0005-0000-0000-00003D000000}"/>
    <cellStyle name="Millares 15 2" xfId="231" xr:uid="{00000000-0005-0000-0000-00003E000000}"/>
    <cellStyle name="Millares 16" xfId="32" xr:uid="{00000000-0005-0000-0000-00003F000000}"/>
    <cellStyle name="Millares 16 2" xfId="239" xr:uid="{00000000-0005-0000-0000-000040000000}"/>
    <cellStyle name="Millares 17" xfId="33" xr:uid="{00000000-0005-0000-0000-000041000000}"/>
    <cellStyle name="Millares 17 2" xfId="241" xr:uid="{00000000-0005-0000-0000-000042000000}"/>
    <cellStyle name="Millares 18" xfId="34" xr:uid="{00000000-0005-0000-0000-000043000000}"/>
    <cellStyle name="Millares 18 2" xfId="268" xr:uid="{00000000-0005-0000-0000-000044000000}"/>
    <cellStyle name="Millares 19" xfId="35" xr:uid="{00000000-0005-0000-0000-000045000000}"/>
    <cellStyle name="Millares 19 2" xfId="272" xr:uid="{00000000-0005-0000-0000-000046000000}"/>
    <cellStyle name="Millares 2" xfId="7" xr:uid="{00000000-0005-0000-0000-000047000000}"/>
    <cellStyle name="Millares 2 2" xfId="19" xr:uid="{00000000-0005-0000-0000-000048000000}"/>
    <cellStyle name="Millares 2 2 2" xfId="117" xr:uid="{00000000-0005-0000-0000-000049000000}"/>
    <cellStyle name="Millares 2 2 3" xfId="113" xr:uid="{00000000-0005-0000-0000-00004A000000}"/>
    <cellStyle name="Millares 2 3" xfId="74" xr:uid="{00000000-0005-0000-0000-00004B000000}"/>
    <cellStyle name="Millares 2 4" xfId="68" xr:uid="{00000000-0005-0000-0000-00004C000000}"/>
    <cellStyle name="Millares 2 4 2" xfId="261" xr:uid="{00000000-0005-0000-0000-00004D000000}"/>
    <cellStyle name="Millares 2 4 3" xfId="232" xr:uid="{00000000-0005-0000-0000-00004E000000}"/>
    <cellStyle name="Millares 2 5" xfId="255" xr:uid="{00000000-0005-0000-0000-00004F000000}"/>
    <cellStyle name="Millares 2 6" xfId="270" xr:uid="{00000000-0005-0000-0000-000050000000}"/>
    <cellStyle name="Millares 20" xfId="36" xr:uid="{00000000-0005-0000-0000-000051000000}"/>
    <cellStyle name="Millares 21" xfId="37" xr:uid="{00000000-0005-0000-0000-000052000000}"/>
    <cellStyle name="Millares 22" xfId="38" xr:uid="{00000000-0005-0000-0000-000053000000}"/>
    <cellStyle name="Millares 23" xfId="39" xr:uid="{00000000-0005-0000-0000-000054000000}"/>
    <cellStyle name="Millares 24" xfId="40" xr:uid="{00000000-0005-0000-0000-000055000000}"/>
    <cellStyle name="Millares 25" xfId="41" xr:uid="{00000000-0005-0000-0000-000056000000}"/>
    <cellStyle name="Millares 26" xfId="42" xr:uid="{00000000-0005-0000-0000-000057000000}"/>
    <cellStyle name="Millares 27" xfId="43" xr:uid="{00000000-0005-0000-0000-000058000000}"/>
    <cellStyle name="Millares 28" xfId="44" xr:uid="{00000000-0005-0000-0000-000059000000}"/>
    <cellStyle name="Millares 29" xfId="28" xr:uid="{00000000-0005-0000-0000-00005A000000}"/>
    <cellStyle name="Millares 3" xfId="6" xr:uid="{00000000-0005-0000-0000-00005B000000}"/>
    <cellStyle name="Millares 3 2" xfId="18" xr:uid="{00000000-0005-0000-0000-00005C000000}"/>
    <cellStyle name="Millares 3 2 2" xfId="125" xr:uid="{00000000-0005-0000-0000-00005D000000}"/>
    <cellStyle name="Millares 3 3" xfId="112" xr:uid="{00000000-0005-0000-0000-00005E000000}"/>
    <cellStyle name="Millares 30" xfId="45" xr:uid="{00000000-0005-0000-0000-00005F000000}"/>
    <cellStyle name="Millares 31" xfId="46" xr:uid="{00000000-0005-0000-0000-000060000000}"/>
    <cellStyle name="Millares 32" xfId="47" xr:uid="{00000000-0005-0000-0000-000061000000}"/>
    <cellStyle name="Millares 33" xfId="48" xr:uid="{00000000-0005-0000-0000-000062000000}"/>
    <cellStyle name="Millares 34" xfId="49" xr:uid="{00000000-0005-0000-0000-000063000000}"/>
    <cellStyle name="Millares 35" xfId="50" xr:uid="{00000000-0005-0000-0000-000064000000}"/>
    <cellStyle name="Millares 36" xfId="51" xr:uid="{00000000-0005-0000-0000-000065000000}"/>
    <cellStyle name="Millares 37" xfId="52" xr:uid="{00000000-0005-0000-0000-000066000000}"/>
    <cellStyle name="Millares 38" xfId="53" xr:uid="{00000000-0005-0000-0000-000067000000}"/>
    <cellStyle name="Millares 39" xfId="54" xr:uid="{00000000-0005-0000-0000-000068000000}"/>
    <cellStyle name="Millares 4" xfId="9" xr:uid="{00000000-0005-0000-0000-000069000000}"/>
    <cellStyle name="Millares 4 2" xfId="20" xr:uid="{00000000-0005-0000-0000-00006A000000}"/>
    <cellStyle name="Millares 4 2 2" xfId="139" xr:uid="{00000000-0005-0000-0000-00006B000000}"/>
    <cellStyle name="Millares 4 2 2 2" xfId="160" xr:uid="{00000000-0005-0000-0000-00006C000000}"/>
    <cellStyle name="Millares 4 2 2 2 2" xfId="210" xr:uid="{00000000-0005-0000-0000-00006D000000}"/>
    <cellStyle name="Millares 4 2 2 3" xfId="191" xr:uid="{00000000-0005-0000-0000-00006E000000}"/>
    <cellStyle name="Millares 4 2 3" xfId="151" xr:uid="{00000000-0005-0000-0000-00006F000000}"/>
    <cellStyle name="Millares 4 2 3 2" xfId="202" xr:uid="{00000000-0005-0000-0000-000070000000}"/>
    <cellStyle name="Millares 4 2 4" xfId="126" xr:uid="{00000000-0005-0000-0000-000071000000}"/>
    <cellStyle name="Millares 4 2 5" xfId="181" xr:uid="{00000000-0005-0000-0000-000072000000}"/>
    <cellStyle name="Millares 4 2 6" xfId="118" xr:uid="{00000000-0005-0000-0000-000073000000}"/>
    <cellStyle name="Millares 4 3" xfId="174" xr:uid="{00000000-0005-0000-0000-000074000000}"/>
    <cellStyle name="Millares 4 4" xfId="233" xr:uid="{00000000-0005-0000-0000-000075000000}"/>
    <cellStyle name="Millares 4 4 2" xfId="70" xr:uid="{00000000-0005-0000-0000-000076000000}"/>
    <cellStyle name="Millares 4 4 2 2" xfId="273" xr:uid="{00000000-0005-0000-0000-000077000000}"/>
    <cellStyle name="Millares 4 5" xfId="259" xr:uid="{00000000-0005-0000-0000-000078000000}"/>
    <cellStyle name="Millares 40" xfId="55" xr:uid="{00000000-0005-0000-0000-000079000000}"/>
    <cellStyle name="Millares 41" xfId="56" xr:uid="{00000000-0005-0000-0000-00007A000000}"/>
    <cellStyle name="Millares 42" xfId="57" xr:uid="{00000000-0005-0000-0000-00007B000000}"/>
    <cellStyle name="Millares 43" xfId="110" xr:uid="{00000000-0005-0000-0000-00007C000000}"/>
    <cellStyle name="Millares 44" xfId="237" xr:uid="{00000000-0005-0000-0000-00007D000000}"/>
    <cellStyle name="Millares 5" xfId="12" xr:uid="{00000000-0005-0000-0000-00007E000000}"/>
    <cellStyle name="Millares 5 2" xfId="23" xr:uid="{00000000-0005-0000-0000-00007F000000}"/>
    <cellStyle name="Millares 5 2 2" xfId="124" xr:uid="{00000000-0005-0000-0000-000080000000}"/>
    <cellStyle name="Millares 5 3" xfId="63" xr:uid="{00000000-0005-0000-0000-000081000000}"/>
    <cellStyle name="Millares 5 3 2" xfId="260" xr:uid="{00000000-0005-0000-0000-000082000000}"/>
    <cellStyle name="Millares 5 4" xfId="111" xr:uid="{00000000-0005-0000-0000-000083000000}"/>
    <cellStyle name="Millares 58" xfId="275" xr:uid="{00000000-0005-0000-0000-000084000000}"/>
    <cellStyle name="Millares 6" xfId="4" xr:uid="{00000000-0005-0000-0000-000085000000}"/>
    <cellStyle name="Millares 6 2" xfId="10" xr:uid="{00000000-0005-0000-0000-000086000000}"/>
    <cellStyle name="Millares 6 2 2" xfId="21" xr:uid="{00000000-0005-0000-0000-000087000000}"/>
    <cellStyle name="Millares 6 2 2 2" xfId="225" xr:uid="{00000000-0005-0000-0000-000088000000}"/>
    <cellStyle name="Millares 6 2 3" xfId="135" xr:uid="{00000000-0005-0000-0000-000089000000}"/>
    <cellStyle name="Millares 6 3" xfId="257" xr:uid="{00000000-0005-0000-0000-00008A000000}"/>
    <cellStyle name="Millares 7" xfId="13" xr:uid="{00000000-0005-0000-0000-00008B000000}"/>
    <cellStyle name="Millares 7 2" xfId="24" xr:uid="{00000000-0005-0000-0000-00008C000000}"/>
    <cellStyle name="Millares 7 2 2" xfId="217" xr:uid="{00000000-0005-0000-0000-00008D000000}"/>
    <cellStyle name="Millares 7 2 3" xfId="167" xr:uid="{00000000-0005-0000-0000-00008E000000}"/>
    <cellStyle name="Millares 7 3" xfId="198" xr:uid="{00000000-0005-0000-0000-00008F000000}"/>
    <cellStyle name="Millares 7 4" xfId="266" xr:uid="{00000000-0005-0000-0000-000090000000}"/>
    <cellStyle name="Millares 7 5" xfId="146" xr:uid="{00000000-0005-0000-0000-000091000000}"/>
    <cellStyle name="Millares 8" xfId="16" xr:uid="{00000000-0005-0000-0000-000092000000}"/>
    <cellStyle name="Millares 8 2" xfId="159" xr:uid="{00000000-0005-0000-0000-000093000000}"/>
    <cellStyle name="Millares 8 3" xfId="138" xr:uid="{00000000-0005-0000-0000-000094000000}"/>
    <cellStyle name="Millares 9" xfId="15" xr:uid="{00000000-0005-0000-0000-000095000000}"/>
    <cellStyle name="Millares 9 2" xfId="221" xr:uid="{00000000-0005-0000-0000-000096000000}"/>
    <cellStyle name="Millares 9 3" xfId="173" xr:uid="{00000000-0005-0000-0000-000097000000}"/>
    <cellStyle name="Moneda [0]" xfId="2" builtinId="7"/>
    <cellStyle name="Moneda [0] 2" xfId="8" xr:uid="{00000000-0005-0000-0000-000099000000}"/>
    <cellStyle name="Moneda [0] 2 2" xfId="69" xr:uid="{00000000-0005-0000-0000-00009A000000}"/>
    <cellStyle name="Moneda [0] 2 2 2" xfId="243" xr:uid="{00000000-0005-0000-0000-00009B000000}"/>
    <cellStyle name="Moneda [0] 2 3" xfId="228" xr:uid="{00000000-0005-0000-0000-00009C000000}"/>
    <cellStyle name="Moneda [0] 3" xfId="59" xr:uid="{00000000-0005-0000-0000-00009D000000}"/>
    <cellStyle name="Moneda [0] 3 2" xfId="250" xr:uid="{00000000-0005-0000-0000-00009E000000}"/>
    <cellStyle name="Moneda [0] 4" xfId="269" xr:uid="{00000000-0005-0000-0000-00009F000000}"/>
    <cellStyle name="Moneda 10" xfId="236" xr:uid="{00000000-0005-0000-0000-0000A0000000}"/>
    <cellStyle name="Moneda 11" xfId="274" xr:uid="{00000000-0005-0000-0000-0000A1000000}"/>
    <cellStyle name="Moneda 2" xfId="75" xr:uid="{00000000-0005-0000-0000-0000A2000000}"/>
    <cellStyle name="Moneda 2 2" xfId="127" xr:uid="{00000000-0005-0000-0000-0000A3000000}"/>
    <cellStyle name="Moneda 2 2 2" xfId="140" xr:uid="{00000000-0005-0000-0000-0000A4000000}"/>
    <cellStyle name="Moneda 2 2 2 2" xfId="161" xr:uid="{00000000-0005-0000-0000-0000A5000000}"/>
    <cellStyle name="Moneda 2 2 2 2 2" xfId="211" xr:uid="{00000000-0005-0000-0000-0000A6000000}"/>
    <cellStyle name="Moneda 2 2 2 3" xfId="192" xr:uid="{00000000-0005-0000-0000-0000A7000000}"/>
    <cellStyle name="Moneda 2 2 3" xfId="152" xr:uid="{00000000-0005-0000-0000-0000A8000000}"/>
    <cellStyle name="Moneda 2 2 3 2" xfId="203" xr:uid="{00000000-0005-0000-0000-0000A9000000}"/>
    <cellStyle name="Moneda 2 2 4" xfId="182" xr:uid="{00000000-0005-0000-0000-0000AA000000}"/>
    <cellStyle name="Moneda 2 3" xfId="149" xr:uid="{00000000-0005-0000-0000-0000AB000000}"/>
    <cellStyle name="Moneda 2 4" xfId="253" xr:uid="{00000000-0005-0000-0000-0000AC000000}"/>
    <cellStyle name="Moneda 2 5" xfId="262" xr:uid="{00000000-0005-0000-0000-0000AD000000}"/>
    <cellStyle name="Moneda 2 6" xfId="119" xr:uid="{00000000-0005-0000-0000-0000AE000000}"/>
    <cellStyle name="Moneda 3" xfId="64" xr:uid="{00000000-0005-0000-0000-0000AF000000}"/>
    <cellStyle name="Moneda 3 2" xfId="76" xr:uid="{00000000-0005-0000-0000-0000B0000000}"/>
    <cellStyle name="Moneda 3 3" xfId="276" xr:uid="{00000000-0005-0000-0000-0000B1000000}"/>
    <cellStyle name="Moneda 4" xfId="147" xr:uid="{00000000-0005-0000-0000-0000B2000000}"/>
    <cellStyle name="Moneda 5" xfId="187" xr:uid="{00000000-0005-0000-0000-0000B3000000}"/>
    <cellStyle name="Moneda 6" xfId="230" xr:uid="{00000000-0005-0000-0000-0000B4000000}"/>
    <cellStyle name="Moneda 7" xfId="178" xr:uid="{00000000-0005-0000-0000-0000B5000000}"/>
    <cellStyle name="Moneda 8" xfId="240" xr:uid="{00000000-0005-0000-0000-0000B6000000}"/>
    <cellStyle name="Moneda 9" xfId="245" xr:uid="{00000000-0005-0000-0000-0000B7000000}"/>
    <cellStyle name="Neutral 2" xfId="242" xr:uid="{00000000-0005-0000-0000-0000B8000000}"/>
    <cellStyle name="Normal" xfId="0" builtinId="0"/>
    <cellStyle name="Normal 10" xfId="238" xr:uid="{00000000-0005-0000-0000-0000BA000000}"/>
    <cellStyle name="Normal 11" xfId="277" xr:uid="{00000000-0005-0000-0000-0000BB000000}"/>
    <cellStyle name="Normal 2" xfId="14" xr:uid="{00000000-0005-0000-0000-0000BC000000}"/>
    <cellStyle name="Normal 2 2" xfId="58" xr:uid="{00000000-0005-0000-0000-0000BD000000}"/>
    <cellStyle name="Normal 3" xfId="60" xr:uid="{00000000-0005-0000-0000-0000BE000000}"/>
    <cellStyle name="Normal 3 2" xfId="62" xr:uid="{00000000-0005-0000-0000-0000BF000000}"/>
    <cellStyle name="Normal 3 3" xfId="129" xr:uid="{00000000-0005-0000-0000-0000C0000000}"/>
    <cellStyle name="Normal 3 3 2" xfId="142" xr:uid="{00000000-0005-0000-0000-0000C1000000}"/>
    <cellStyle name="Normal 3 3 2 2" xfId="163" xr:uid="{00000000-0005-0000-0000-0000C2000000}"/>
    <cellStyle name="Normal 3 3 2 2 2" xfId="213" xr:uid="{00000000-0005-0000-0000-0000C3000000}"/>
    <cellStyle name="Normal 3 3 2 3" xfId="194" xr:uid="{00000000-0005-0000-0000-0000C4000000}"/>
    <cellStyle name="Normal 3 3 3" xfId="154" xr:uid="{00000000-0005-0000-0000-0000C5000000}"/>
    <cellStyle name="Normal 3 3 3 2" xfId="205" xr:uid="{00000000-0005-0000-0000-0000C6000000}"/>
    <cellStyle name="Normal 3 3 4" xfId="185" xr:uid="{00000000-0005-0000-0000-0000C7000000}"/>
    <cellStyle name="Normal 3 4" xfId="128" xr:uid="{00000000-0005-0000-0000-0000C8000000}"/>
    <cellStyle name="Normal 3 4 2" xfId="141" xr:uid="{00000000-0005-0000-0000-0000C9000000}"/>
    <cellStyle name="Normal 3 4 2 2" xfId="162" xr:uid="{00000000-0005-0000-0000-0000CA000000}"/>
    <cellStyle name="Normal 3 4 2 2 2" xfId="212" xr:uid="{00000000-0005-0000-0000-0000CB000000}"/>
    <cellStyle name="Normal 3 4 2 3" xfId="193" xr:uid="{00000000-0005-0000-0000-0000CC000000}"/>
    <cellStyle name="Normal 3 4 3" xfId="153" xr:uid="{00000000-0005-0000-0000-0000CD000000}"/>
    <cellStyle name="Normal 3 4 3 2" xfId="204" xr:uid="{00000000-0005-0000-0000-0000CE000000}"/>
    <cellStyle name="Normal 3 4 4" xfId="183" xr:uid="{00000000-0005-0000-0000-0000CF000000}"/>
    <cellStyle name="Normal 3 5" xfId="137" xr:uid="{00000000-0005-0000-0000-0000D0000000}"/>
    <cellStyle name="Normal 3 5 2" xfId="158" xr:uid="{00000000-0005-0000-0000-0000D1000000}"/>
    <cellStyle name="Normal 3 5 2 2" xfId="209" xr:uid="{00000000-0005-0000-0000-0000D2000000}"/>
    <cellStyle name="Normal 3 5 3" xfId="190" xr:uid="{00000000-0005-0000-0000-0000D3000000}"/>
    <cellStyle name="Normal 3 6" xfId="150" xr:uid="{00000000-0005-0000-0000-0000D4000000}"/>
    <cellStyle name="Normal 3 6 2" xfId="201" xr:uid="{00000000-0005-0000-0000-0000D5000000}"/>
    <cellStyle name="Normal 3 7" xfId="122" xr:uid="{00000000-0005-0000-0000-0000D6000000}"/>
    <cellStyle name="Normal 3 8" xfId="180" xr:uid="{00000000-0005-0000-0000-0000D7000000}"/>
    <cellStyle name="Normal 3 9" xfId="114" xr:uid="{00000000-0005-0000-0000-0000D8000000}"/>
    <cellStyle name="Normal 4" xfId="120" xr:uid="{00000000-0005-0000-0000-0000D9000000}"/>
    <cellStyle name="Normal 4 2" xfId="130" xr:uid="{00000000-0005-0000-0000-0000DA000000}"/>
    <cellStyle name="Normal 4 2 2" xfId="143" xr:uid="{00000000-0005-0000-0000-0000DB000000}"/>
    <cellStyle name="Normal 4 2 2 2" xfId="164" xr:uid="{00000000-0005-0000-0000-0000DC000000}"/>
    <cellStyle name="Normal 4 2 2 2 2" xfId="214" xr:uid="{00000000-0005-0000-0000-0000DD000000}"/>
    <cellStyle name="Normal 4 2 2 3" xfId="195" xr:uid="{00000000-0005-0000-0000-0000DE000000}"/>
    <cellStyle name="Normal 4 2 3" xfId="155" xr:uid="{00000000-0005-0000-0000-0000DF000000}"/>
    <cellStyle name="Normal 4 2 3 2" xfId="206" xr:uid="{00000000-0005-0000-0000-0000E0000000}"/>
    <cellStyle name="Normal 4 2 4" xfId="186" xr:uid="{00000000-0005-0000-0000-0000E1000000}"/>
    <cellStyle name="Normal 4 3" xfId="136" xr:uid="{00000000-0005-0000-0000-0000E2000000}"/>
    <cellStyle name="Normal 4 3 2" xfId="157" xr:uid="{00000000-0005-0000-0000-0000E3000000}"/>
    <cellStyle name="Normal 4 3 2 2" xfId="208" xr:uid="{00000000-0005-0000-0000-0000E4000000}"/>
    <cellStyle name="Normal 4 3 3" xfId="189" xr:uid="{00000000-0005-0000-0000-0000E5000000}"/>
    <cellStyle name="Normal 4 4" xfId="148" xr:uid="{00000000-0005-0000-0000-0000E6000000}"/>
    <cellStyle name="Normal 4 4 2" xfId="200" xr:uid="{00000000-0005-0000-0000-0000E7000000}"/>
    <cellStyle name="Normal 4 5" xfId="170" xr:uid="{00000000-0005-0000-0000-0000E8000000}"/>
    <cellStyle name="Normal 4 5 2" xfId="219" xr:uid="{00000000-0005-0000-0000-0000E9000000}"/>
    <cellStyle name="Normal 4 6" xfId="175" xr:uid="{00000000-0005-0000-0000-0000EA000000}"/>
    <cellStyle name="Normal 4 6 2" xfId="226" xr:uid="{00000000-0005-0000-0000-0000EB000000}"/>
    <cellStyle name="Normal 4 7" xfId="121" xr:uid="{00000000-0005-0000-0000-0000EC000000}"/>
    <cellStyle name="Normal 4 8" xfId="179" xr:uid="{00000000-0005-0000-0000-0000ED000000}"/>
    <cellStyle name="Normal 4_Viabilidades 691 - Desarrollo de Proyectos de Vivienda 2013" xfId="227" xr:uid="{00000000-0005-0000-0000-0000EE000000}"/>
    <cellStyle name="Normal 5" xfId="145" xr:uid="{00000000-0005-0000-0000-0000EF000000}"/>
    <cellStyle name="Normal 5 2" xfId="166" xr:uid="{00000000-0005-0000-0000-0000F0000000}"/>
    <cellStyle name="Normal 5 2 2" xfId="216" xr:uid="{00000000-0005-0000-0000-0000F1000000}"/>
    <cellStyle name="Normal 5 3" xfId="197" xr:uid="{00000000-0005-0000-0000-0000F2000000}"/>
    <cellStyle name="Normal 5 4" xfId="65" xr:uid="{00000000-0005-0000-0000-0000F3000000}"/>
    <cellStyle name="Normal 6" xfId="3" xr:uid="{00000000-0005-0000-0000-0000F4000000}"/>
    <cellStyle name="Normal 6 2" xfId="171" xr:uid="{00000000-0005-0000-0000-0000F5000000}"/>
    <cellStyle name="Normal 6 2 2" xfId="224" xr:uid="{00000000-0005-0000-0000-0000F6000000}"/>
    <cellStyle name="Normal 6 3" xfId="218" xr:uid="{00000000-0005-0000-0000-0000F7000000}"/>
    <cellStyle name="Normal 6 4" xfId="168" xr:uid="{00000000-0005-0000-0000-0000F8000000}"/>
    <cellStyle name="Normal 7" xfId="109" xr:uid="{00000000-0005-0000-0000-0000F9000000}"/>
    <cellStyle name="Normal 7 2" xfId="73" xr:uid="{00000000-0005-0000-0000-0000FA000000}"/>
    <cellStyle name="Normal 7 2 2" xfId="263" xr:uid="{00000000-0005-0000-0000-0000FB000000}"/>
    <cellStyle name="Normal 7 3" xfId="176" xr:uid="{00000000-0005-0000-0000-0000FC000000}"/>
    <cellStyle name="Normal 7 4" xfId="220" xr:uid="{00000000-0005-0000-0000-0000FD000000}"/>
    <cellStyle name="Normal 7 5" xfId="258" xr:uid="{00000000-0005-0000-0000-0000FE000000}"/>
    <cellStyle name="Normal 8" xfId="222" xr:uid="{00000000-0005-0000-0000-0000FF000000}"/>
    <cellStyle name="Normal 9" xfId="234" xr:uid="{00000000-0005-0000-0000-000000010000}"/>
    <cellStyle name="Normal_Hoja1" xfId="71" xr:uid="{00000000-0005-0000-0000-000001010000}"/>
    <cellStyle name="Notas 2" xfId="244" xr:uid="{00000000-0005-0000-0000-000002010000}"/>
    <cellStyle name="Porcentaje 2" xfId="132" xr:uid="{00000000-0005-0000-0000-000003010000}"/>
    <cellStyle name="Porcentaje 3" xfId="131" xr:uid="{00000000-0005-0000-0000-000004010000}"/>
    <cellStyle name="Porcentaje 4" xfId="267" xr:uid="{00000000-0005-0000-0000-000005010000}"/>
    <cellStyle name="Porcentual 2" xfId="133" xr:uid="{00000000-0005-0000-0000-000006010000}"/>
    <cellStyle name="Porcentual 2 2" xfId="144" xr:uid="{00000000-0005-0000-0000-000007010000}"/>
    <cellStyle name="Porcentual 2 2 2" xfId="165" xr:uid="{00000000-0005-0000-0000-000008010000}"/>
    <cellStyle name="Porcentual 2 2 2 2" xfId="215" xr:uid="{00000000-0005-0000-0000-000009010000}"/>
    <cellStyle name="Porcentual 2 2 3" xfId="196" xr:uid="{00000000-0005-0000-0000-00000A010000}"/>
    <cellStyle name="Porcentual 2 3" xfId="156" xr:uid="{00000000-0005-0000-0000-00000B010000}"/>
    <cellStyle name="Porcentual 2 3 2" xfId="207" xr:uid="{00000000-0005-0000-0000-00000C010000}"/>
    <cellStyle name="Porcentual 2 4" xfId="188" xr:uid="{00000000-0005-0000-0000-00000D010000}"/>
    <cellStyle name="Porcentual 3" xfId="134" xr:uid="{00000000-0005-0000-0000-00000E010000}"/>
    <cellStyle name="Salida" xfId="84" builtinId="21" customBuiltin="1"/>
    <cellStyle name="Texto de advertencia" xfId="88" builtinId="11" customBuiltin="1"/>
    <cellStyle name="Texto explicativo" xfId="89" builtinId="53" customBuiltin="1"/>
    <cellStyle name="Título 2" xfId="78" builtinId="17" customBuiltin="1"/>
    <cellStyle name="Título 3" xfId="79" builtinId="18" customBuiltin="1"/>
    <cellStyle name="Título 4" xfId="254" xr:uid="{00000000-0005-0000-0000-000014010000}"/>
    <cellStyle name="Total" xfId="90" builtinId="25" customBuiltin="1"/>
  </cellStyles>
  <dxfs count="20">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170" formatCode="_-* #,##0.00_-;\-* #,##0.00_-;_-* &quot;-&quot;_-;_-@_-"/>
    </dxf>
    <dxf>
      <numFmt numFmtId="180" formatCode="_-* #,##0.0_-;\-* #,##0.0_-;_-* &quot;-&quot;_-;_-@_-"/>
    </dxf>
    <dxf>
      <numFmt numFmtId="33" formatCode="_-* #,##0_-;\-* #,##0_-;_-* &quot;-&quot;_-;_-@_-"/>
    </dxf>
    <dxf>
      <numFmt numFmtId="13" formatCode="0%"/>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33CCCC"/>
      <color rgb="FF00FF99"/>
      <color rgb="FF9999FF"/>
      <color rgb="FF00FFFF"/>
      <color rgb="FFFF9933"/>
      <color rgb="FF0000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pivotCacheDefinition" Target="pivotCache/pivotCacheDefinition7.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ivotCacheDefinition" Target="pivotCache/pivotCacheDefinition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pivotCacheDefinition" Target="pivotCache/pivotCacheDefinition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4.xml"/><Relationship Id="rId28"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pivotCacheDefinition" Target="pivotCache/pivotCacheDefinition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ivotCacheDefinition" Target="pivotCache/pivotCacheDefinition8.xml"/><Relationship Id="rId30" Type="http://schemas.openxmlformats.org/officeDocument/2006/relationships/pivotCacheDefinition" Target="pivotCache/pivotCacheDefinition11.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3C061DFD-86E9-420A-9850-73E336BDD0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2549090" cy="801461"/>
        </a:xfrm>
        <a:prstGeom prst="rect">
          <a:avLst/>
        </a:prstGeom>
        <a:noFill/>
        <a:ln w="9525">
          <a:noFill/>
          <a:miter lim="800000"/>
          <a:headEnd/>
          <a:tailEnd/>
        </a:ln>
      </xdr:spPr>
    </xdr:pic>
    <xdr:clientData/>
  </xdr:twoCellAnchor>
  <xdr:twoCellAnchor>
    <xdr:from>
      <xdr:col>0</xdr:col>
      <xdr:colOff>312965</xdr:colOff>
      <xdr:row>0</xdr:row>
      <xdr:rowOff>93889</xdr:rowOff>
    </xdr:from>
    <xdr:to>
      <xdr:col>2</xdr:col>
      <xdr:colOff>795130</xdr:colOff>
      <xdr:row>2</xdr:row>
      <xdr:rowOff>419100</xdr:rowOff>
    </xdr:to>
    <xdr:pic>
      <xdr:nvPicPr>
        <xdr:cNvPr id="4" name="Picture 1" descr="Escudo color CVP">
          <a:extLst>
            <a:ext uri="{FF2B5EF4-FFF2-40B4-BE49-F238E27FC236}">
              <a16:creationId xmlns:a16="http://schemas.microsoft.com/office/drawing/2014/main" id="{77A6DCC7-3C5D-4496-900F-6BFF326352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1977590"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2\i\Documents%20and%20Settings\IATorres\Configuraci&#243;n%20local\Archivos%20temporales%20de%20Internet\Content.IE5\JEPXWWNU\Downloads\Formato%20Plan%20Contrataci&#243;n%20Ajuste\PLAN%20CONTRATACION%20PI%20208%20-%2025-Nov-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2\i\Users\gavaca\AppData\Local\Microsoft\Windows\Temporary%20Internet%20Files\Low\Content.IE5\8EQOZB71\PLAN_FINANCIERO_ACTUALIZADO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Users\cemartinez\Downloads\Users\JMalaverg\Downloads\Plan%20de%20Adquisiciones%202016_Armonizaci&#243;n_31-V-2016_Vr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8 - SEGUIMIENTO OAP"/>
      <sheetName val="listas"/>
      <sheetName val="Hoja1"/>
      <sheetName val="RP"/>
      <sheetName val="CP"/>
    </sheetNames>
    <sheetDataSet>
      <sheetData sheetId="0"/>
      <sheetData sheetId="1">
        <row r="2">
          <cell r="C2" t="str">
            <v>12 Otros Distrito</v>
          </cell>
        </row>
        <row r="3">
          <cell r="C3" t="str">
            <v>265 Recursos de Balance Plusvalia</v>
          </cell>
        </row>
        <row r="4">
          <cell r="C4" t="str">
            <v>41 Plusvalia</v>
          </cell>
        </row>
        <row r="5">
          <cell r="C5" t="str">
            <v>21Administrados de Libre destinación</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Formato_10-F_02_V5"/>
    </sheetNames>
    <sheetDataSet>
      <sheetData sheetId="0" refreshError="1">
        <row r="1">
          <cell r="F1">
            <v>1</v>
          </cell>
          <cell r="G1" t="str">
            <v>MES ANTERIOR</v>
          </cell>
        </row>
        <row r="2">
          <cell r="F2">
            <v>2</v>
          </cell>
          <cell r="G2" t="e">
            <v>#N/A</v>
          </cell>
        </row>
        <row r="3">
          <cell r="F3">
            <v>3</v>
          </cell>
          <cell r="G3" t="e">
            <v>#N/A</v>
          </cell>
        </row>
        <row r="4">
          <cell r="F4">
            <v>4</v>
          </cell>
          <cell r="G4" t="e">
            <v>#N/A</v>
          </cell>
        </row>
        <row r="5">
          <cell r="F5">
            <v>5</v>
          </cell>
          <cell r="G5" t="e">
            <v>#N/A</v>
          </cell>
        </row>
        <row r="6">
          <cell r="F6">
            <v>6</v>
          </cell>
          <cell r="G6" t="e">
            <v>#N/A</v>
          </cell>
        </row>
        <row r="7">
          <cell r="F7">
            <v>7</v>
          </cell>
          <cell r="G7" t="str">
            <v>JUNIO</v>
          </cell>
        </row>
        <row r="8">
          <cell r="F8">
            <v>8</v>
          </cell>
          <cell r="G8" t="str">
            <v>JULIO</v>
          </cell>
        </row>
        <row r="9">
          <cell r="F9">
            <v>9</v>
          </cell>
          <cell r="G9" t="str">
            <v>AGOSTO</v>
          </cell>
        </row>
        <row r="10">
          <cell r="F10">
            <v>10</v>
          </cell>
          <cell r="G10" t="str">
            <v>SEPTIEMBRE</v>
          </cell>
        </row>
        <row r="11">
          <cell r="F11">
            <v>11</v>
          </cell>
          <cell r="G11" t="str">
            <v>OCTUBRE</v>
          </cell>
        </row>
        <row r="12">
          <cell r="F12">
            <v>12</v>
          </cell>
          <cell r="G12" t="str">
            <v>NOVIEMBRE</v>
          </cell>
        </row>
        <row r="13">
          <cell r="F13">
            <v>13</v>
          </cell>
          <cell r="G13" t="str">
            <v>DICIEMBRE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de Gasto (2)"/>
      <sheetName val="Conceptos de Gasto"/>
      <sheetName val="Plan de Adquisiciones 2016"/>
      <sheetName val="Resumen"/>
    </sheetNames>
    <sheetDataSet>
      <sheetData sheetId="0"/>
      <sheetData sheetId="1"/>
      <sheetData sheetId="2"/>
      <sheetData sheetId="3">
        <row r="57">
          <cell r="F57" t="str">
            <v>01.-4.000 Familias con Traslado Definitivo</v>
          </cell>
        </row>
        <row r="58">
          <cell r="F58" t="str">
            <v>02.-Asignar 1.009 Valores Únicos de Reconocimiento -VUR</v>
          </cell>
        </row>
        <row r="59">
          <cell r="F59" t="str">
            <v>03.-2.607 Familias con Selección de vivienda de repocisión definitiva</v>
          </cell>
        </row>
        <row r="60">
          <cell r="F60" t="str">
            <v>04.-Incremetar la eficiencia de la modalidad a uno (1) en relación a la línea base</v>
          </cell>
        </row>
        <row r="61">
          <cell r="F61" t="str">
            <v>05.-302 Predios Adquiridos en aplicación del decreto 511 de 2010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CRodriguezm\Downloads\PAA%202019%20CONSOLIDADO%20Detalle%20para%20Direcci&#243;n%20Gral%20(1).xlsx"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Jcruzp\Desktop\PAA%202019%20CONSOLIDADO%20Observaciones.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329384722223" createdVersion="6" refreshedVersion="6" minRefreshableVersion="3" recordCount="69" xr:uid="{00000000-000A-0000-FFFF-FFFF0C000000}">
  <cacheSource type="worksheet">
    <worksheetSource ref="A6:V75" sheet="PAA PI 3075" r:id="rId2"/>
  </cacheSource>
  <cacheFields count="23">
    <cacheField name="Nº LÍNEA" numFmtId="0">
      <sharedItems containsSemiMixedTypes="0" containsString="0" containsNumber="1" containsInteger="1" minValue="1" maxValue="51"/>
    </cacheField>
    <cacheField name="LÍNEA SISCO" numFmtId="0">
      <sharedItems/>
    </cacheField>
    <cacheField name="NOMBRE PROYECTO" numFmtId="0">
      <sharedItems/>
    </cacheField>
    <cacheField name="META PLAN DE DESARROLLO" numFmtId="0">
      <sharedItems/>
    </cacheField>
    <cacheField name="META PROYECTO DE INVERSIÓN" numFmtId="0">
      <sharedItems count="6">
        <s v="01 - Reasentar 4000 hogares localizados en zonas de alto riesgo no mitigable"/>
        <s v="03 - Lograr que 2012 hogares seleccionen vivienda"/>
        <s v="02 - Asignar 1428 Valor Único de Reconocimiento -VUR"/>
        <s v="05 - Adquirir 370 Predios en Alto Riesgo"/>
        <s v="04 - Atender el 100% de las familias que se encuentran en relocalización transitoria"/>
        <s v="06 - Atención al 100% de las familias localizadas en el predio Vereditas en la localidad de Kennedy en el marco del Decreto 457 de 2017, que cumplan los requisitos de ingresos al programa." u="1"/>
      </sharedItems>
    </cacheField>
    <cacheField name="TIPO DE GASTO" numFmtId="0">
      <sharedItems/>
    </cacheField>
    <cacheField name="COMPONENTE DE GASTO" numFmtId="0">
      <sharedItems/>
    </cacheField>
    <cacheField name="CONCEPTO DE GASTO" numFmtId="0">
      <sharedItems count="11">
        <s v="0754 - Actividades para el fortalecimiento de estrategias de comunicación"/>
        <s v="0312 - Personal contratado para apoyar las actividades propias de los proyectos de inversión misionales de la entidad"/>
        <s v="0040 - Avalúo de Predios"/>
        <s v="0271 - Gastos de Viaje"/>
        <s v="0029 - VUR para reasentamientos de Hogares Localizados en zonas de alto riesgo no mitigable"/>
        <s v="0065 - Decreto 227 de 2015 -_x000a_PAIMIS"/>
        <s v="0027 - Aquisición de predios"/>
        <s v="0030 - Relocalización de hogares localizados en zonas de alto riesgo no mitigable"/>
        <s v="0529 - Sentencias Judiciales" u="1"/>
        <s v="0068 - Decreto Vereditas" u="1"/>
        <s v="0101 - Estudios aplicables al fortalecimiento de los procesos misionales" u="1"/>
      </sharedItems>
    </cacheField>
    <cacheField name="RECURRENCIA" numFmtId="0">
      <sharedItems containsSemiMixedTypes="0" containsString="0" containsNumber="1" containsInteger="1" minValue="0" maxValue="2"/>
    </cacheField>
    <cacheField name="FUENTE DE FINANCIACIÓN" numFmtId="0">
      <sharedItems count="2">
        <s v="01 - Recursos del Distrito"/>
        <s v="03-Recursos administrados"/>
      </sharedItems>
    </cacheField>
    <cacheField name="DETALLE DE FUENTE" numFmtId="0">
      <sharedItems count="9">
        <s v="12 - Otros distrito"/>
        <s v="265 - Recursos de Balance Plusvalía"/>
        <s v="41 - Plusvalia"/>
        <s v="270- Recursos del balance Reaforo Plusvalia"/>
        <s v="306- Recursos pasivos exigibles-Recursos del balance de libre destinacion"/>
        <s v="85-Recursos pasivos exigibles -Recursos administrados de destinacion especifica"/>
        <s v="86- Recursos pasivos exigibles - Recursos administrados de libre destinacion"/>
        <s v="270 - Recursos del balance reaforo plusvalia"/>
        <s v="536-pasivos exigibles recursos del balance de destinacion especifica"/>
      </sharedItems>
    </cacheField>
    <cacheField name="CLASIFICADOR DE BIENES Y SERVICIOS ONU" numFmtId="0">
      <sharedItems containsMixedTypes="1" containsNumber="1" containsInteger="1" minValue="801116" maxValue="821016"/>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0">
      <sharedItems containsString="0" containsBlank="1" containsNumber="1" minValue="0" maxValue="626033000"/>
    </cacheField>
    <cacheField name="CANTIDAD" numFmtId="0">
      <sharedItems containsString="0" containsBlank="1" containsNumber="1" containsInteger="1" minValue="1" maxValue="1146"/>
    </cacheField>
    <cacheField name="VALOR PROGRAMADO" numFmtId="169">
      <sharedItems containsSemiMixedTypes="0" containsString="0" containsNumber="1" minValue="353000" maxValue="7754076000"/>
    </cacheField>
    <cacheField name="TIPO DE CONTRATACIÓN" numFmtId="0">
      <sharedItems containsBlank="1"/>
    </cacheField>
    <cacheField name="MODALIDAD DE CONTRATACIÓN" numFmtId="0">
      <sharedItems/>
    </cacheField>
    <cacheField name="FECHA ESTIMADA INICIO DE PROCESO DE SELECCIÓN" numFmtId="14">
      <sharedItems containsBlank="1" count="23">
        <s v="MAYO"/>
        <s v="ENERO"/>
        <m/>
        <s v="JUNIO"/>
        <s v="MARZO"/>
        <s v="DESDE FEBRERO HASTA DICIEMBRE "/>
        <s v="ABRIL"/>
        <s v="DESDE ENERO HASTA JUNIO"/>
        <s v="SIN PROYECCION (Ejecucion sujeta a la ubicación de la vivienda de reposicion seleccionada por las familias" u="1"/>
        <s v=" SEPTIEMBRE ($158.525.370)_x000a_ OCTUBRE ($158.525.370)_x000a_NOVIEMBRE ($158.525.370)_x000a_ DICIEMBRE ($647.526.163)" u="1"/>
        <s v="NOVIEMBRE" u="1"/>
        <s v="DICIEMBRE" u="1"/>
        <s v="SIN PROYECCION (Ejecucion sujeta a la entrega de viviendas)" u="1"/>
        <s v="JULIO" u="1"/>
        <s v="  OCTUBRE ($158.525.370)_x000a_NOVIEMBRE ($158.525.370)_x000a_ DICIEMBRE ($631.112.254)" u="1"/>
        <s v="OCTUBRE ($57.174.750)_x000a_ NOVIEMBRE( $159.746.122)" u="1"/>
        <s v="SEPTIEMBRE" u="1"/>
        <s v="OCTUBRE" u="1"/>
        <s v="_x000a_AGOSTO ($127.798.565)_x000a_ SEPTIEMBRE ($93.309.530)_x000a_ OCTUBRE ($82.406.717)_x000a_ NOVIEMBRE( $245.043.938)" u="1"/>
        <s v=" AGOSTO ($158.525.370)_x000a_ SEPTIEMBRE ($158.525.370)_x000a_ OCTUBRE ($158.525.370)_x000a_NOVIEMBRE ($158.525.370)_x000a_ DICIEMBRE ($810.974.359)" u="1"/>
        <s v="FEBRERO" u="1"/>
        <s v="AGOSTO" u="1"/>
        <s v="SIN PROYECCION (Ejecucion sujeta a la expedicion del decreto de actualizacion de VUR" u="1"/>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742340393517" createdVersion="6" refreshedVersion="6" minRefreshableVersion="3" recordCount="25" xr:uid="{00000000-000A-0000-FFFF-FFFF15000000}">
  <cacheSource type="worksheet">
    <worksheetSource ref="A4:S29" sheet="PAA PI 471" r:id="rId2"/>
  </cacheSource>
  <cacheFields count="19">
    <cacheField name="Nº LÍNEA" numFmtId="0">
      <sharedItems containsNonDate="0" containsString="0" containsBlank="1"/>
    </cacheField>
    <cacheField name="LÍNEA SISCO" numFmtId="0">
      <sharedItems containsString="0" containsBlank="1" containsNumber="1" containsInteger="1" minValue="1" maxValue="15"/>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8">
        <s v="0352-Personal Contratado para Apoyar las Actividades de titulación"/>
        <s v="0027 - Adquicision de predios"/>
        <s v="0544-Obras de Urbanismo Titulación"/>
        <s v="0529 - Sentencias Judiciales"/>
        <s v="0754-Actividades para el fortalecimiento de estrategias de comunicación."/>
        <s v="0268-Otros Gastos Operativos Titulación"/>
        <s v="0268- Otros Gastos Operativos  de Titulación "/>
        <s v="0058 - Subsidios En Especie"/>
      </sharedItems>
    </cacheField>
    <cacheField name="FUENTE DE FINANCIACIÓN" numFmtId="0">
      <sharedItems/>
    </cacheField>
    <cacheField name="DETALLE DE FUENTE" numFmtId="0">
      <sharedItems/>
    </cacheField>
    <cacheField name="CLASIFICADOR DE BIENES Y SERVICIOS ONU" numFmtId="0">
      <sharedItems containsMixedTypes="1" containsNumber="1" containsInteger="1" minValue="801116" maxValue="93121705"/>
    </cacheField>
    <cacheField name="CHIP CLASIFICADOR" numFmtId="0">
      <sharedItems containsBlank="1" containsMixedTypes="1" containsNumber="1" containsInteger="1" minValue="2103010503010190" maxValue="2103010503010190"/>
    </cacheField>
    <cacheField name="CHIP DESTINACIÓN" numFmtId="0">
      <sharedItems containsBlank="1"/>
    </cacheField>
    <cacheField name="CHIP FINALIDAD" numFmtId="0">
      <sharedItems containsBlank="1"/>
    </cacheField>
    <cacheField name="FUT" numFmtId="0">
      <sharedItems/>
    </cacheField>
    <cacheField name="OBJETO" numFmtId="0">
      <sharedItems longText="1"/>
    </cacheField>
    <cacheField name="VALOR UNITARIO O VALOR MES" numFmtId="0">
      <sharedItems containsMixedTypes="1" containsNumber="1" minValue="1526826.0869565217" maxValue="10595385.416666666"/>
    </cacheField>
    <cacheField name="CANTIDAD" numFmtId="0">
      <sharedItems containsSemiMixedTypes="0" containsString="0" containsNumber="1" containsInteger="1" minValue="1" maxValue="1200"/>
    </cacheField>
    <cacheField name="VALOR PROGRAMADO" numFmtId="0">
      <sharedItems containsSemiMixedTypes="0" containsString="0" containsNumber="1" containsInteger="1" minValue="10000000" maxValue="5307853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2.325307754632" createdVersion="6" refreshedVersion="6" minRefreshableVersion="3" recordCount="417" xr:uid="{00000000-000A-0000-FFFF-FFFF16000000}">
  <cacheSource type="worksheet">
    <worksheetSource ref="C6:W280" sheet="CONSOLIDADO SECOP II"/>
  </cacheSource>
  <cacheFields count="21">
    <cacheField name="NOMBRE PROYECTO" numFmtId="0">
      <sharedItems count="7">
        <s v="3075-Reasentamiento de hogares localizados en zonas de alto riesgo no mitigable"/>
        <s v="943-Fortalecimiento institucional para la transparencia, participación ciudadana, control y responsabilidad social y anticorrupción"/>
        <s v="404-Fortalecimiento institucional para aumentar la eficiencia de la gestión"/>
        <s v="1174-Fortalecimiento de las tecnologías de información y la comunicación."/>
        <s v="7328 - Mejoramiento de vivienda en sus condiciones físicas y de habitabilidad en los asentamientos humanos priorizados en área urbana y rural."/>
        <s v="471-Titulación de predios y Gestión de Urbanizaciones"/>
        <s v="208-Mejoramiento de Barrios"/>
      </sharedItems>
    </cacheField>
    <cacheField name="META PLAN DE DESARROLLO" numFmtId="0">
      <sharedItems/>
    </cacheField>
    <cacheField name="META PROYECTO DE INVERSIÓN" numFmtId="0">
      <sharedItems longText="1"/>
    </cacheField>
    <cacheField name="TIPO DE GASTO" numFmtId="0">
      <sharedItems/>
    </cacheField>
    <cacheField name="COMPONENTE DE GASTO" numFmtId="0">
      <sharedItems/>
    </cacheField>
    <cacheField name="CONCEPTO DE GASTO" numFmtId="0">
      <sharedItems/>
    </cacheField>
    <cacheField name="FUENTE DE FINANCIACIÓN" numFmtId="0">
      <sharedItems/>
    </cacheField>
    <cacheField name="DETALLE DE FUENTE" numFmtId="0">
      <sharedItems containsMixedTypes="1" containsNumber="1" containsInteger="1" minValue="146" maxValue="490"/>
    </cacheField>
    <cacheField name="CLASIFICADOR DE BIENES Y SERVICIOS ONU" numFmtId="0">
      <sharedItems containsBlank="1" containsMixedTypes="1" containsNumber="1" containsInteger="1" minValue="801116" maxValue="93141500"/>
    </cacheField>
    <cacheField name="CHIP CLASIFICADOR" numFmtId="0">
      <sharedItems containsBlank="1" containsMixedTypes="1" containsNumber="1" containsInteger="1" minValue="2103010503010190" maxValue="2103010503010190"/>
    </cacheField>
    <cacheField name="CHIP DESTINACIÓN" numFmtId="0">
      <sharedItems containsBlank="1"/>
    </cacheField>
    <cacheField name="CHIP FINALIDAD" numFmtId="0">
      <sharedItems containsBlank="1"/>
    </cacheField>
    <cacheField name="FUT" numFmtId="0">
      <sharedItems/>
    </cacheField>
    <cacheField name="OBJETO" numFmtId="0">
      <sharedItems containsBlank="1" longText="1"/>
    </cacheField>
    <cacheField name="VALOR UNITARIO O VALOR MES" numFmtId="0">
      <sharedItems containsBlank="1" containsMixedTypes="1" containsNumber="1" minValue="0" maxValue="4000000000"/>
    </cacheField>
    <cacheField name="CANTIDAD" numFmtId="1">
      <sharedItems containsString="0" containsBlank="1" containsNumber="1" minValue="1" maxValue="1200"/>
    </cacheField>
    <cacheField name="VALOR PROGRAMADO" numFmtId="0">
      <sharedItems containsSemiMixedTypes="0" containsString="0" containsNumber="1" minValue="353000" maxValue="14225502000"/>
    </cacheField>
    <cacheField name="TIPO DE CONTRATACIÓN" numFmtId="0">
      <sharedItems containsBlank="1" containsMixedTypes="1" containsNumber="1" containsInteger="1" minValue="64339000" maxValue="64339000"/>
    </cacheField>
    <cacheField name="MODALIDAD DE CONTRATACIÓN" numFmtId="0">
      <sharedItems containsBlank="1"/>
    </cacheField>
    <cacheField name="FECHA ESTIMADA INICIO DE PROCESO DE SELECCIÓN" numFmtId="14">
      <sharedItems containsDate="1" containsBlank="1" containsMixedTypes="1" minDate="2018-01-01T00:00:00" maxDate="2019-12-26T00:00:00"/>
    </cacheField>
    <cacheField name="PLAZO MESES" numFmtId="1">
      <sharedItems containsString="0" containsBlank="1" containsNumber="1" minValue="1" maxValue="12"/>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2.352342708335" createdVersion="6" refreshedVersion="6" minRefreshableVersion="3" recordCount="97" xr:uid="{00000000-000A-0000-FFFF-FFFF17000000}">
  <cacheSource type="worksheet">
    <worksheetSource ref="C5:W102" sheet="PAA PI 208" r:id="rId2"/>
  </cacheSource>
  <cacheFields count="21">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3">
        <s v="0108-Obras de Urbanismo"/>
        <s v="0754-Actividades para el fortalecimiento de estrategias de comunicación."/>
        <s v="0312-Personal Contratado para Apoyar las Actividades Propias de los Proyectos de Inversión Misionales de la Entidad"/>
      </sharedItems>
    </cacheField>
    <cacheField name="FUENTE DE FINANCIACIÓN" numFmtId="0">
      <sharedItems/>
    </cacheField>
    <cacheField name="DETALLE DE FUENTE" numFmtId="0">
      <sharedItems count="5">
        <s v="270- Recursos del Balance Reaforo Plusvalía"/>
        <s v="12-Otros Distrito"/>
        <s v="359-Recursos del Balance Donación 100% con Bogotá"/>
        <s v="21- Administrados de Libre Destinación"/>
        <s v="306-Recursos Pasivos Exigibles- Recursos del Balance de Libre Destinación"/>
      </sharedItems>
    </cacheField>
    <cacheField name="CLASIFICADOR DE BIENES Y SERVICIOS ONU" numFmtId="0">
      <sharedItems containsString="0" containsBlank="1" containsNumber="1" containsInteger="1" minValue="801116" maxValue="801116"/>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containsBlank="1" longText="1"/>
    </cacheField>
    <cacheField name="VALOR UNITARIO O VALOR MES" numFmtId="0">
      <sharedItems containsSemiMixedTypes="0" containsString="0" containsNumber="1" minValue="482040" maxValue="1185458500"/>
    </cacheField>
    <cacheField name="CANTIDAD" numFmtId="175">
      <sharedItems containsSemiMixedTypes="0" containsString="0" containsNumber="1" containsInteger="1" minValue="1" maxValue="14"/>
    </cacheField>
    <cacheField name="VALOR PROGRAMADO" numFmtId="0">
      <sharedItems containsSemiMixedTypes="0" containsString="0" containsNumber="1" minValue="5543460" maxValue="14225502000"/>
    </cacheField>
    <cacheField name="TIPO DE CONTRATACIÓN" numFmtId="174">
      <sharedItems containsBlank="1" containsMixedTypes="1" containsNumber="1" containsInteger="1" minValue="64339000" maxValue="64339000"/>
    </cacheField>
    <cacheField name="MODALIDAD DE CONTRATACIÓN" numFmtId="0">
      <sharedItems containsBlank="1"/>
    </cacheField>
    <cacheField name="FECHA ESTIMADA INICIO DE PROCESO DE SELECCIÓN" numFmtId="17">
      <sharedItems/>
    </cacheField>
    <cacheField name="PLAZO MESES" numFmtId="0">
      <sharedItems containsSemiMixedTypes="0" containsString="0" containsNumber="1" minValue="1" maxValue="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3293849537" createdVersion="6" refreshedVersion="6" minRefreshableVersion="3" recordCount="69" xr:uid="{00000000-000A-0000-FFFF-FFFF0D000000}">
  <cacheSource type="worksheet">
    <worksheetSource ref="A6:W75" sheet="PAA PI 3075" r:id="rId2"/>
  </cacheSource>
  <cacheFields count="47">
    <cacheField name="Nº LÍNEA" numFmtId="0">
      <sharedItems containsSemiMixedTypes="0" containsString="0" containsNumber="1" containsInteger="1" minValue="1" maxValue="51"/>
    </cacheField>
    <cacheField name="LÍNEA SISCO" numFmtId="0">
      <sharedItems/>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11">
        <s v="0754 - Actividades para el fortalecimiento de estrategias de comunicación"/>
        <s v="0312 - Personal contratado para apoyar las actividades propias de los proyectos de inversión misionales de la entidad"/>
        <s v="0040 - Avalúo de Predios"/>
        <s v="0271 - Gastos de Viaje"/>
        <s v="0029 - VUR para reasentamientos de Hogares Localizados en zonas de alto riesgo no mitigable"/>
        <s v="0065 - Decreto 227 de 2015 -_x000a_PAIMIS"/>
        <s v="0027 - Aquisición de predios"/>
        <s v="0030 - Relocalización de hogares localizados en zonas de alto riesgo no mitigable"/>
        <s v="0529 - Sentencias Judiciales" u="1"/>
        <s v="0068 - Decreto Vereditas" u="1"/>
        <s v="0101 - Estudios aplicables al fortalecimiento de los procesos misionales" u="1"/>
      </sharedItems>
    </cacheField>
    <cacheField name="RECURRENCIA" numFmtId="0">
      <sharedItems containsSemiMixedTypes="0" containsString="0" containsNumber="1" containsInteger="1" minValue="0" maxValue="2"/>
    </cacheField>
    <cacheField name="FUENTE DE FINANCIACIÓN" numFmtId="0">
      <sharedItems/>
    </cacheField>
    <cacheField name="DETALLE DE FUENTE" numFmtId="0">
      <sharedItems/>
    </cacheField>
    <cacheField name="CLASIFICADOR DE BIENES Y SERVICIOS ONU" numFmtId="0">
      <sharedItems containsMixedTypes="1" containsNumber="1" containsInteger="1" minValue="801116" maxValue="821016"/>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0">
      <sharedItems containsString="0" containsBlank="1" containsNumber="1" minValue="0" maxValue="626033000"/>
    </cacheField>
    <cacheField name="CANTIDAD" numFmtId="0">
      <sharedItems containsString="0" containsBlank="1" containsNumber="1" containsInteger="1" minValue="1" maxValue="1146"/>
    </cacheField>
    <cacheField name="VALOR PROGRAMADO" numFmtId="169">
      <sharedItems containsSemiMixedTypes="0" containsString="0" containsNumber="1" minValue="353000" maxValue="7754076000"/>
    </cacheField>
    <cacheField name="TIPO DE CONTRATACIÓN" numFmtId="0">
      <sharedItems containsBlank="1"/>
    </cacheField>
    <cacheField name="MODALIDAD DE CONTRATACIÓN" numFmtId="0">
      <sharedItems/>
    </cacheField>
    <cacheField name="FECHA ESTIMADA INICIO DE PROCESO DE SELECCIÓN" numFmtId="14">
      <sharedItems containsBlank="1" count="29">
        <s v="MAYO"/>
        <s v="ENERO"/>
        <m/>
        <s v="JUNIO"/>
        <s v="MARZO"/>
        <s v="DESDE FEBRERO HASTA DICIEMBRE "/>
        <s v="ABRIL"/>
        <s v="DESDE ENERO HASTA JUNIO"/>
        <s v=" MAYO ($163.804.578)_x000a_ JUNIO ($468.446.827)_x000a_ JULIO ($158.525.370)_x000a_ AGOSTO ($158.525.370)_x000a_ SEPTIEMBRE ($158.525.370)_x000a_ OCTUBRE ($158.525.370)_x000a_NOVIEMBRE ($158.525.370)_x000a_ DICIEMBRE ($668.112.567)" u="1"/>
        <s v=" JULIO ($122.691.612)_x000a_ AGOSTO ($127.798.565)_x000a_ SEPTIEMBRE ($93.309.530)_x000a_ OCTUBRE ($82.406.717)_x000a_ NOVIEMBRE( $250.229.772)" u="1"/>
        <s v="SIN PROYECCION (Ejecucion sujeta a la ubicación de la vivienda de reposicion seleccionada por las familias" u="1"/>
        <s v=" SEPTIEMBRE ($158.525.370)_x000a_ OCTUBRE ($158.525.370)_x000a_NOVIEMBRE ($158.525.370)_x000a_ DICIEMBRE ($647.526.163)" u="1"/>
        <s v="NOVIEMBRE" u="1"/>
        <s v="DICIEMBRE" u="1"/>
        <s v="SIN PROYECCION (Ejecucion sujeta a la entrega de viviendas)" u="1"/>
        <s v="JULIO" u="1"/>
        <s v="  OCTUBRE ($158.525.370)_x000a_NOVIEMBRE ($158.525.370)_x000a_ DICIEMBRE ($631.112.254)" u="1"/>
        <s v="OCTUBRE ($57.174.750)_x000a_ NOVIEMBRE( $159.746.122)" u="1"/>
        <s v="MAYO ($464.703.743)_x000a_ JULIO ($79.055.660)_x000a_ AGOSTO ($83.251.860)_x000a_ SEPTIEMBRE ($76.952.300)_x000a_ OCTUBRE ($58.435.908)_x000a_ NOVIEMBRE( $84.433.782)" u="1"/>
        <s v=" JULIO ($158.525.370)_x000a_ AGOSTO ($158.525.370)_x000a_ SEPTIEMBRE ($158.525.370)_x000a_ OCTUBRE ($158.525.370)_x000a_NOVIEMBRE ($158.525.370)_x000a_ DICIEMBRE ($830.620.555)" u="1"/>
        <s v="SEPTIEMBRE" u="1"/>
        <s v="OCTUBRE" u="1"/>
        <s v="_x000a_AGOSTO ($127.798.565)_x000a_ SEPTIEMBRE ($93.309.530)_x000a_ OCTUBRE ($82.406.717)_x000a_ NOVIEMBRE( $245.043.938)" u="1"/>
        <s v=" AGOSTO ($158.525.370)_x000a_ SEPTIEMBRE ($158.525.370)_x000a_ OCTUBRE ($158.525.370)_x000a_NOVIEMBRE ($158.525.370)_x000a_ DICIEMBRE ($810.974.359)" u="1"/>
        <s v="FEBRERO" u="1"/>
        <s v="JUNIO ($370.502.805)_x000a_ JULIO ($79.055.660)_x000a_ AGOSTO ($83.251.860)_x000a_ SEPTIEMBRE ($76.952.300)_x000a_ OCTUBRE ($58.435.908)_x000a_ NOVIEMBRE( $84.433.782)" u="1"/>
        <s v="JUNIO ($464.703.743)_x000a_ JULIO ($79.055.660)_x000a_ AGOSTO ($83.251.860)_x000a_ SEPTIEMBRE ($76.952.300)_x000a_ OCTUBRE ($58.435.908)_x000a_ NOVIEMBRE( $84.433.782)" u="1"/>
        <s v="AGOSTO" u="1"/>
        <s v="SIN PROYECCION (Ejecucion sujeta a la expedicion del decreto de actualizacion de VUR" u="1"/>
      </sharedItems>
    </cacheField>
    <cacheField name="PLAZO MESES" numFmtId="0">
      <sharedItems containsSemiMixedTypes="0" containsString="0" containsNumber="1" minValue="6" maxValue="12"/>
    </cacheField>
    <cacheField name="VIABILIDAD" numFmtId="0">
      <sharedItems containsNonDate="0" containsString="0" containsBlank="1"/>
    </cacheField>
    <cacheField name="FECHA VIABILIDAD" numFmtId="14">
      <sharedItems containsNonDate="0" containsString="0" containsBlank="1"/>
    </cacheField>
    <cacheField name="VALOR" numFmtId="164">
      <sharedItems containsNonDate="0" containsString="0" containsBlank="1"/>
    </cacheField>
    <cacheField name="TRASLADO ENTRE LINEAS" numFmtId="167">
      <sharedItems containsNonDate="0" containsString="0" containsBlank="1"/>
    </cacheField>
    <cacheField name="Nº CDP" numFmtId="0">
      <sharedItems containsNonDate="0" containsString="0" containsBlank="1"/>
    </cacheField>
    <cacheField name="FECHA DEL CDP" numFmtId="14">
      <sharedItems containsNonDate="0" containsString="0" containsBlank="1"/>
    </cacheField>
    <cacheField name="VALOR CDP - CERTIFICADO DE DISPONIBILIDAD PRESUPUESTAL" numFmtId="41">
      <sharedItems containsNonDate="0" containsString="0" containsBlank="1"/>
    </cacheField>
    <cacheField name="SALDO SIN VIABILIZAR_x000a_(VALOR PROGRAMADO - VALOR VIABILIDAD (CDP)" numFmtId="41">
      <sharedItems containsString="0" containsBlank="1" containsNumber="1" containsInteger="1" minValue="10243000" maxValue="100000000"/>
    </cacheField>
    <cacheField name="No Registro Presupuestal" numFmtId="0">
      <sharedItems containsNonDate="0" containsString="0" containsBlank="1"/>
    </cacheField>
    <cacheField name="FECHA DEL RP" numFmtId="14">
      <sharedItems containsNonDate="0" containsString="0" containsBlank="1"/>
    </cacheField>
    <cacheField name="VALOR DEL REGISTRO PRESUPUESTAL-RP" numFmtId="41">
      <sharedItems containsNonDate="0" containsString="0" containsBlank="1"/>
    </cacheField>
    <cacheField name="NOMBRE CONTRATISTA" numFmtId="0">
      <sharedItems containsNonDate="0" containsString="0" containsBlank="1"/>
    </cacheField>
    <cacheField name="CONTRATO N°" numFmtId="0">
      <sharedItems containsNonDate="0" containsString="0" containsBlank="1"/>
    </cacheField>
    <cacheField name="LIBERACIÓN DISPONIBILIDAD PRESUPUESTAL" numFmtId="41">
      <sharedItems containsString="0" containsBlank="1" containsNumber="1" containsInteger="1" minValue="0" maxValue="0"/>
    </cacheField>
    <cacheField name="GIROS" numFmtId="41">
      <sharedItems containsNonDate="0" containsString="0" containsBlank="1"/>
    </cacheField>
    <cacheField name="POR GIRAR" numFmtId="41">
      <sharedItems containsString="0" containsBlank="1" containsNumber="1" containsInteger="1" minValue="0" maxValue="0"/>
    </cacheField>
    <cacheField name="Area " numFmtId="0">
      <sharedItems containsBlank="1"/>
    </cacheField>
    <cacheField name="Saldo Disponible" numFmtId="41">
      <sharedItems containsString="0" containsBlank="1" containsNumber="1" containsInteger="1" minValue="2164000" maxValue="7754076000"/>
    </cacheField>
    <cacheField name="OBSERVACIONES" numFmtId="0">
      <sharedItems containsNonDate="0" containsString="0" containsBlank="1"/>
    </cacheField>
    <cacheField name="FECHA DE RADICADO OAP" numFmtId="0">
      <sharedItems containsNonDate="0" containsString="0" containsBlank="1"/>
    </cacheField>
    <cacheField name="TIPO DE MODIFICACIÒN" numFmtId="0">
      <sharedItems containsNonDate="0" containsString="0" containsBlank="1"/>
    </cacheField>
    <cacheField name="FECHA DE INCLUSIÓN DE LA MODIFICACIÓN" numFmtId="0">
      <sharedItems containsNonDate="0" containsString="0" containsBlank="1"/>
    </cacheField>
    <cacheField name="JUSTIFICACIÓN MODIFICACIÓN DE LA LÍNE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385248032406" createdVersion="6" refreshedVersion="6" minRefreshableVersion="3" recordCount="70" xr:uid="{00000000-000A-0000-FFFF-FFFF0E000000}">
  <cacheSource type="worksheet">
    <worksheetSource ref="A6:S76" sheet="PAA PI 3075" r:id="rId2"/>
  </cacheSource>
  <cacheFields count="20">
    <cacheField name="Nº LÍNEA" numFmtId="0">
      <sharedItems containsSemiMixedTypes="0" containsString="0" containsNumber="1" containsInteger="1" minValue="1" maxValue="70"/>
    </cacheField>
    <cacheField name="LÍNEA SISCO" numFmtId="0">
      <sharedItems/>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9">
        <s v="0754 - Actividades para el fortalecimiento de estrategias de comunicación"/>
        <s v="0312 - Personal contratado para apoyar las actividades propias de los proyectos de inversión misionales de la entidad"/>
        <s v="0040 - Avalúo de Predios"/>
        <s v="0271 - Gastos de Viaje"/>
        <s v="0029 - VUR para reasentamientos de Hogares Localizados en zonas de alto riesgo no mitigable"/>
        <s v="0065 - Decreto 227 de 2015 -_x000a_PAIMIS"/>
        <s v="0027 - Aquisición de predios"/>
        <s v="0030 - Relocalización de hogares localizados en zonas de alto riesgo no mitigable"/>
        <s v="0068 - Decreto Vereditas"/>
      </sharedItems>
    </cacheField>
    <cacheField name="RECURRENCIA" numFmtId="0">
      <sharedItems containsSemiMixedTypes="0" containsString="0" containsNumber="1" containsInteger="1" minValue="0" maxValue="2"/>
    </cacheField>
    <cacheField name="FUENTE DE FINANCIACIÓN" numFmtId="0">
      <sharedItems/>
    </cacheField>
    <cacheField name="DETALLE DE FUENTE" numFmtId="0">
      <sharedItems count="9">
        <s v="12 - Otros distrito"/>
        <s v="265 - Recursos de Balance Plusvalía"/>
        <s v="41 - Plusvalia"/>
        <s v="270- Recursos del balance Reaforo Plusvalia"/>
        <s v="306- Recursos pasivos exigibles-Recursos del balance de libre destinacion"/>
        <s v="85-Recursos pasivos exigibles -Recursos administrados de destinacion especifica"/>
        <s v="86- Recursos pasivos exigibles - Recursos administrados de libre destinacion"/>
        <s v="270 - Recursos del balance reaforo plusvalia"/>
        <s v="536-pasivos exigibles recursos del balance de destinacion especifica"/>
      </sharedItems>
    </cacheField>
    <cacheField name="CLASIFICADOR DE BIENES Y SERVICIOS ONU" numFmtId="0">
      <sharedItems containsMixedTypes="1" containsNumber="1" containsInteger="1" minValue="801116" maxValue="821016"/>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0">
      <sharedItems containsString="0" containsBlank="1" containsNumber="1" minValue="0" maxValue="4000000000"/>
    </cacheField>
    <cacheField name="CANTIDAD" numFmtId="0">
      <sharedItems containsString="0" containsBlank="1" containsNumber="1" containsInteger="1" minValue="1" maxValue="1146"/>
    </cacheField>
    <cacheField name="VALOR PROGRAMADO" numFmtId="169">
      <sharedItems containsSemiMixedTypes="0" containsString="0" containsNumber="1" minValue="353000" maxValue="7754076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05848032409" createdVersion="6" refreshedVersion="6" minRefreshableVersion="3" recordCount="97" xr:uid="{00000000-000A-0000-FFFF-FFFF0F000000}">
  <cacheSource type="worksheet">
    <worksheetSource ref="A8:S105" sheet="PAA PI 7328" r:id="rId2"/>
  </cacheSource>
  <cacheFields count="19">
    <cacheField name="Nº LÍNEA" numFmtId="0">
      <sharedItems containsSemiMixedTypes="0" containsString="0" containsNumber="1" containsInteger="1" minValue="1" maxValue="97"/>
    </cacheField>
    <cacheField name="LÍNEA SISCO" numFmtId="0">
      <sharedItems/>
    </cacheField>
    <cacheField name="NOMBRE PROYECTO" numFmtId="0">
      <sharedItems/>
    </cacheField>
    <cacheField name="META PLAN DE DESARROLLO" numFmtId="0">
      <sharedItems/>
    </cacheField>
    <cacheField name="META PROYECTO DE INVERSIÓN" numFmtId="0">
      <sharedItems longText="1"/>
    </cacheField>
    <cacheField name="TIPO DE GASTO" numFmtId="0">
      <sharedItems/>
    </cacheField>
    <cacheField name="COMPONENTE DE GASTO" numFmtId="0">
      <sharedItems count="3">
        <s v="04-Gastos de Personal Operativo"/>
        <s v="01-Investigación básica aplicada y Estudios propios del Sector"/>
        <s v="01- Adquisición y/o producción de equipo, materiales, suministros y servicios propios del sector."/>
      </sharedItems>
    </cacheField>
    <cacheField name="CONCEPTO DE GASTO" numFmtId="0">
      <sharedItems count="3">
        <s v="0312-Personal Contratado para Apoyar las Actividades Propias de los Proyectos de Inversión Misionales de la Entidad"/>
        <s v="0113 - Estudios de evaluación, diseño geotécnico y/o estructural de las Viviendas a mejorar"/>
        <s v="0754-Actividades para el fortalecimiento de estratégias de comunicación."/>
      </sharedItems>
    </cacheField>
    <cacheField name="FUENTE DE FINANCIACIÓN" numFmtId="0">
      <sharedItems/>
    </cacheField>
    <cacheField name="DETALLE DE FUENTE" numFmtId="0">
      <sharedItems count="3">
        <s v="146-Recursos del Balance de Libre Destinación"/>
        <s v="21-Administrados de libre destinación"/>
        <s v="12-Otros distrito"/>
      </sharedItems>
    </cacheField>
    <cacheField name="CLASIFICADOR DE BIENES Y SERVICIOS ONU" numFmtId="0">
      <sharedItems containsSemiMixedTypes="0" containsString="0" containsNumber="1" containsInteger="1" minValue="80111600" maxValue="93141500"/>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41">
      <sharedItems containsSemiMixedTypes="0" containsString="0" containsNumber="1" minValue="685995" maxValue="43768000"/>
    </cacheField>
    <cacheField name="CANTIDAD" numFmtId="0">
      <sharedItems containsSemiMixedTypes="0" containsString="0" containsNumber="1" minValue="1" maxValue="12"/>
    </cacheField>
    <cacheField name="VALOR PROGRAMADO" numFmtId="41">
      <sharedItems containsSemiMixedTypes="0" containsString="0" containsNumber="1" minValue="4801860" maxValue="525216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26140046293" createdVersion="6" refreshedVersion="6" minRefreshableVersion="3" recordCount="14" xr:uid="{00000000-000A-0000-FFFF-FFFF10000000}">
  <cacheSource type="worksheet">
    <worksheetSource ref="A8:O21" sheet="PAA PI 943" r:id="rId2"/>
  </cacheSource>
  <cacheFields count="15">
    <cacheField name="CONSC." numFmtId="0">
      <sharedItems containsString="0" containsBlank="1" containsNumber="1" containsInteger="1" minValue="1" maxValue="13"/>
    </cacheField>
    <cacheField name="Nº LÍNEA SISCO" numFmtId="0">
      <sharedItems containsBlank="1"/>
    </cacheField>
    <cacheField name="NOMBRE PROYECTO" numFmtId="0">
      <sharedItems containsBlank="1"/>
    </cacheField>
    <cacheField name="META PLAN DE DESARROLLO" numFmtId="0">
      <sharedItems containsBlank="1"/>
    </cacheField>
    <cacheField name="META PROYECTO DE INVERSIÓN" numFmtId="0">
      <sharedItems containsBlank="1"/>
    </cacheField>
    <cacheField name="TIPO DE GASTO" numFmtId="0">
      <sharedItems containsBlank="1"/>
    </cacheField>
    <cacheField name="COMPONENTE DE GASTO" numFmtId="0">
      <sharedItems containsBlank="1"/>
    </cacheField>
    <cacheField name="CONCEPTO DE GASTO" numFmtId="0">
      <sharedItems containsBlank="1" count="3">
        <m/>
        <s v="0311-Personal Contratado para Apoyar y Fortalecer las Labores Administrativas de la Entidad"/>
        <s v="0754-Actividades para el fortalecimiento de estratégias de comunicación."/>
      </sharedItems>
    </cacheField>
    <cacheField name="FUENTE DE FINANCIACIÓN" numFmtId="0">
      <sharedItems containsBlank="1"/>
    </cacheField>
    <cacheField name="DETALLE DE FUENTE" numFmtId="0">
      <sharedItems containsBlank="1"/>
    </cacheField>
    <cacheField name="CLASIFICADOR DE BIENES Y SERVICIOS ONU _x000a_(Codificación UNSPSC)" numFmtId="0">
      <sharedItems containsString="0" containsBlank="1" containsNumber="1" containsInteger="1" minValue="80111600" maxValue="82101600"/>
    </cacheField>
    <cacheField name="OBJETO" numFmtId="0">
      <sharedItems containsBlank="1" longText="1"/>
    </cacheField>
    <cacheField name="VALOR UNITARIO O VALOR MES" numFmtId="0">
      <sharedItems containsString="0" containsBlank="1" containsNumber="1" containsInteger="1" minValue="3038500" maxValue="22200000"/>
    </cacheField>
    <cacheField name="CANTIDAD" numFmtId="0">
      <sharedItems containsString="0" containsBlank="1" containsNumber="1" containsInteger="1" minValue="1" maxValue="1"/>
    </cacheField>
    <cacheField name="VALOR PROGRAMADO" numFmtId="0">
      <sharedItems containsSemiMixedTypes="0" containsString="0" containsNumber="1" containsInteger="1" minValue="1410200" maxValue="875475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28326273148" createdVersion="6" refreshedVersion="6" minRefreshableVersion="3" recordCount="80" xr:uid="{00000000-000A-0000-FFFF-FFFF11000000}">
  <cacheSource type="worksheet">
    <worksheetSource ref="A8:S88" sheet="PAA PI 404" r:id="rId2"/>
  </cacheSource>
  <cacheFields count="19">
    <cacheField name="Nº LÍNEA" numFmtId="0">
      <sharedItems containsSemiMixedTypes="0" containsString="0" containsNumber="1" containsInteger="1" minValue="1" maxValue="80"/>
    </cacheField>
    <cacheField name="LÍNEA SISCO" numFmtId="0">
      <sharedItems/>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8">
        <s v="0008-Mejoramiento de la Infraestructura Administrativa"/>
        <s v="0004-Otros Gastos Operativos"/>
        <s v="0005-Alquiler de vehículos"/>
        <s v="0133-Vigilancia"/>
        <s v="0376-Póliza de Seguro para cartera"/>
        <s v="0366-Adquisición de Equipos, Materiales y Suministros, Software y Otros Servicios para el Fortalecimiento Institucional"/>
        <s v="0311-Personal Contratado para Apoyar y Fortalecer las Labores Administrativas de la Entidad"/>
        <s v="0141-Otros Gastos Administración, Control Y Organización_x000a_Institucional Para Apoyo Gestión Del Estado"/>
      </sharedItems>
    </cacheField>
    <cacheField name="FUENTE DE FINANCIACIÓN" numFmtId="0">
      <sharedItems/>
    </cacheField>
    <cacheField name="DETALLE DE FUENTE" numFmtId="0">
      <sharedItems/>
    </cacheField>
    <cacheField name="CLASIFICADOR DE BIENES Y SERVICIOS ONU" numFmtId="0">
      <sharedItems containsSemiMixedTypes="0" containsString="0" containsNumber="1" containsInteger="1" minValue="24102004" maxValue="92101501"/>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0">
      <sharedItems containsSemiMixedTypes="0" containsString="0" containsNumber="1" minValue="0" maxValue="78455000"/>
    </cacheField>
    <cacheField name="CANTIDAD" numFmtId="3">
      <sharedItems containsString="0" containsBlank="1" containsNumber="1" containsInteger="1" minValue="1" maxValue="17"/>
    </cacheField>
    <cacheField name="VALOR PROGRAMADO" numFmtId="3">
      <sharedItems containsSemiMixedTypes="0" containsString="0" containsNumber="1" containsInteger="1" minValue="1545000" maxValue="1649965558"/>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36784259262" createdVersion="6" refreshedVersion="6" minRefreshableVersion="3" recordCount="31" xr:uid="{00000000-000A-0000-FFFF-FFFF12000000}">
  <cacheSource type="worksheet">
    <worksheetSource ref="A4:S35" sheet="PAA PI 1174" r:id="rId2"/>
  </cacheSource>
  <cacheFields count="19">
    <cacheField name="Nº LÍNEA" numFmtId="0">
      <sharedItems containsSemiMixedTypes="0" containsString="0" containsNumber="1" containsInteger="1" minValue="1" maxValue="29"/>
    </cacheField>
    <cacheField name="LÍNEA SISCO" numFmtId="0">
      <sharedItems/>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3">
        <s v="0366 - Adquisición de equipos, materiales y suministros software y otros servicios para el fortalecimiento institucional "/>
        <s v="0311-Personal Contratado para Apoyar y Fortalecer las Labores Administrativas de la Entidad"/>
        <s v="0141 - Otros Gastos Administración, Control Y Organización Institucional Para Apoyo Gestión Del Estado"/>
      </sharedItems>
    </cacheField>
    <cacheField name="FUENTE DE FINANCIACIÓN" numFmtId="0">
      <sharedItems containsSemiMixedTypes="0" containsString="0" containsNumber="1" containsInteger="1" minValue="1" maxValue="3"/>
    </cacheField>
    <cacheField name="DETALLE DE FUENTE" numFmtId="0">
      <sharedItems containsSemiMixedTypes="0" containsString="0" containsNumber="1" containsInteger="1" minValue="12" maxValue="490"/>
    </cacheField>
    <cacheField name="CLASIFICADOR DE BIENES Y SERVICIOS ONU" numFmtId="0">
      <sharedItems containsMixedTypes="1" containsNumber="1" containsInteger="1" minValue="39121004" maxValue="81112204"/>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164">
      <sharedItems containsSemiMixedTypes="0" containsString="0" containsNumber="1" minValue="33333.333333333336" maxValue="500000000"/>
    </cacheField>
    <cacheField name="CANTIDAD" numFmtId="41">
      <sharedItems containsSemiMixedTypes="0" containsString="0" containsNumber="1" containsInteger="1" minValue="1" maxValue="600"/>
    </cacheField>
    <cacheField name="VALOR PROGRAMADO" numFmtId="164">
      <sharedItems containsSemiMixedTypes="0" containsString="0" containsNumber="1" containsInteger="1" minValue="400000" maxValue="2500000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39705324075" createdVersion="6" refreshedVersion="6" minRefreshableVersion="3" recordCount="90" xr:uid="{00000000-000A-0000-FFFF-FFFF13000000}">
  <cacheSource type="worksheet">
    <worksheetSource ref="A5:S95" sheet="PAA FUNCTO" r:id="rId2"/>
  </cacheSource>
  <cacheFields count="19">
    <cacheField name="Nº LÍNEA" numFmtId="0">
      <sharedItems containsSemiMixedTypes="0" containsString="0" containsNumber="1" containsInteger="1" minValue="1" maxValue="90"/>
    </cacheField>
    <cacheField name="LÍNEA SISCO" numFmtId="0">
      <sharedItems/>
    </cacheField>
    <cacheField name="NOMBRE PROYECTO" numFmtId="0">
      <sharedItems/>
    </cacheField>
    <cacheField name="META PLAN DE DESARROLLO" numFmtId="0">
      <sharedItems/>
    </cacheField>
    <cacheField name="META PROYECTO DE INVERSIÓN" numFmtId="0">
      <sharedItems/>
    </cacheField>
    <cacheField name="TIPO DE GASTO" numFmtId="0">
      <sharedItems/>
    </cacheField>
    <cacheField name="COMPONENTE DE GASTO" numFmtId="0">
      <sharedItems/>
    </cacheField>
    <cacheField name="CONCEPTO DE GASTO" numFmtId="0">
      <sharedItems count="18">
        <s v="Honorarios Entidad   "/>
        <s v="Remuneración Servicios Técnicos"/>
        <s v="Energia"/>
        <s v="Acueducto"/>
        <s v="Aseo"/>
        <s v="Telefono"/>
        <s v="Capacitación Interna"/>
        <s v="Bienestar e incentivos"/>
        <s v="Dotacion"/>
        <s v="Salud Ocupacional"/>
        <s v="Gastos de Computador"/>
        <s v="Combustibles, lubricantes y llantas"/>
        <s v="Materiales y Suministros"/>
        <s v="Seguros Entidad"/>
        <s v="Gastos de Transporte y Comunicación"/>
        <s v="Impresos y publicaciones"/>
        <s v="Mantenimiento Entidad"/>
        <s v="Impuestos, tasas, contribuciones y multas"/>
      </sharedItems>
    </cacheField>
    <cacheField name="FUENTE DE FINANCIACIÓN" numFmtId="0">
      <sharedItems/>
    </cacheField>
    <cacheField name="DETALLE DE FUENTE" numFmtId="0">
      <sharedItems/>
    </cacheField>
    <cacheField name="CLASIFICADOR DE BIENES Y SERVICIOS ONU" numFmtId="0">
      <sharedItems containsMixedTypes="1" containsNumber="1" containsInteger="1" minValue="31162800" maxValue="93141506"/>
    </cacheField>
    <cacheField name="CHIP CLASIFICADOR" numFmtId="0">
      <sharedItems containsBlank="1"/>
    </cacheField>
    <cacheField name="CHIP DESTINACIÓN" numFmtId="0">
      <sharedItems containsNonDate="0" containsString="0" containsBlank="1"/>
    </cacheField>
    <cacheField name="CHIP FINALIDAD" numFmtId="0">
      <sharedItems containsNonDate="0" containsString="0" containsBlank="1"/>
    </cacheField>
    <cacheField name="FUT" numFmtId="0">
      <sharedItems containsNonDate="0" containsString="0" containsBlank="1"/>
    </cacheField>
    <cacheField name="OBJETO" numFmtId="0">
      <sharedItems longText="1"/>
    </cacheField>
    <cacheField name="VALOR UNITARIO O VALOR MES" numFmtId="0">
      <sharedItems containsString="0" containsBlank="1" containsNumber="1" minValue="902000" maxValue="22933333.333333332"/>
    </cacheField>
    <cacheField name="CANTIDAD" numFmtId="0">
      <sharedItems containsString="0" containsBlank="1" containsNumber="1" containsInteger="1" minValue="1" maxValue="19"/>
    </cacheField>
    <cacheField name="VALOR PROGRAMADO" numFmtId="167">
      <sharedItems containsSemiMixedTypes="0" containsString="0" containsNumber="1" containsInteger="1" minValue="902000" maxValue="3720358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AROLINA ARTEAGA ARTEAGA" refreshedDate="43461.499869675928" createdVersion="6" refreshedVersion="6" minRefreshableVersion="3" recordCount="97" xr:uid="{00000000-000A-0000-FFFF-FFFF14000000}">
  <cacheSource type="worksheet">
    <worksheetSource ref="A6:S103" sheet="PAA PI 7328" r:id="rId2"/>
  </cacheSource>
  <cacheFields count="19">
    <cacheField name="Nº LÍNEA" numFmtId="0">
      <sharedItems containsSemiMixedTypes="0" containsString="0" containsNumber="1" containsInteger="1" minValue="1" maxValue="97"/>
    </cacheField>
    <cacheField name="LÍNEA SISCO" numFmtId="0">
      <sharedItems/>
    </cacheField>
    <cacheField name="NOMBRE PROYECTO" numFmtId="0">
      <sharedItems/>
    </cacheField>
    <cacheField name="META PLAN DE DESARROLLO" numFmtId="0">
      <sharedItems/>
    </cacheField>
    <cacheField name="META PROYECTO DE INVERSIÓN" numFmtId="0">
      <sharedItems longText="1"/>
    </cacheField>
    <cacheField name="TIPO DE GASTO" numFmtId="0">
      <sharedItems/>
    </cacheField>
    <cacheField name="COMPONENTE DE GASTO" numFmtId="0">
      <sharedItems/>
    </cacheField>
    <cacheField name="CONCEPTO DE GASTO" numFmtId="0">
      <sharedItems count="3">
        <s v="0312-Personal Contratado para Apoyar las Actividades Propias de los Proyectos de Inversión Misionales de la Entidad"/>
        <s v="0113 - Estudios de evaluación, diseño geotécnico y/o estructural de las Viviendas a mejorar"/>
        <s v="0754-Actividades para el fortalecimiento de estratégias de comunicación."/>
      </sharedItems>
    </cacheField>
    <cacheField name="FUENTE DE FINANCIACIÓN" numFmtId="0">
      <sharedItems/>
    </cacheField>
    <cacheField name="DETALLE DE FUENTE" numFmtId="0">
      <sharedItems/>
    </cacheField>
    <cacheField name="CLASIFICADOR DE BIENES Y SERVICIOS ONU" numFmtId="0">
      <sharedItems containsSemiMixedTypes="0" containsString="0" containsNumber="1" containsInteger="1" minValue="80111600" maxValue="93141500"/>
    </cacheField>
    <cacheField name="CHIP CLASIFICADOR" numFmtId="0">
      <sharedItems/>
    </cacheField>
    <cacheField name="CHIP DESTINACIÓN" numFmtId="0">
      <sharedItems/>
    </cacheField>
    <cacheField name="CHIP FINALIDAD" numFmtId="0">
      <sharedItems/>
    </cacheField>
    <cacheField name="FUT" numFmtId="0">
      <sharedItems/>
    </cacheField>
    <cacheField name="OBJETO" numFmtId="0">
      <sharedItems longText="1"/>
    </cacheField>
    <cacheField name="VALOR UNITARIO O VALOR MES" numFmtId="41">
      <sharedItems containsSemiMixedTypes="0" containsString="0" containsNumber="1" minValue="685995" maxValue="43768000"/>
    </cacheField>
    <cacheField name="CANTIDAD" numFmtId="0">
      <sharedItems containsSemiMixedTypes="0" containsString="0" containsNumber="1" minValue="1" maxValue="12"/>
    </cacheField>
    <cacheField name="VALOR PROGRAMADO" numFmtId="41">
      <sharedItems containsSemiMixedTypes="0" containsString="0" containsNumber="1" containsInteger="1" minValue="4801860" maxValue="52521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s v="3075-1"/>
    <s v="3075-Reasentamiento de hogares localizados en zonas de alto riesgo no mitigable"/>
    <s v="Reasentar a 4000 familias localizadas en zonas de riesgo no mitigable"/>
    <x v="0"/>
    <s v="02 - Dotación"/>
    <s v="01 - Adquisición y/o produccion de equipos, materiales, suministros y servicios propios del sector"/>
    <x v="0"/>
    <n v="2"/>
    <x v="0"/>
    <x v="0"/>
    <n v="821016"/>
    <s v="2.1.03.01.05.03.01.01.98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
    <n v="98200000"/>
    <n v="1"/>
    <n v="98200000"/>
    <m/>
    <s v="LICITACION PUBLICA"/>
    <x v="0"/>
  </r>
  <r>
    <n v="2"/>
    <s v="3075-2"/>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 Dirección de Reasentamientos de la Caja de Vivienda Popular, para asistencia técnica en aspectos administrativos, logísticos y operativos"/>
    <n v="1751000"/>
    <n v="1"/>
    <n v="14008000"/>
    <s v="CONTRATO DE PRESTACION DE SERVICIOS PROFESIONALES"/>
    <s v="CONTRATACION DIRECTA"/>
    <x v="1"/>
  </r>
  <r>
    <n v="3"/>
    <s v="3075-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10300000"/>
    <n v="1"/>
    <n v="118450000"/>
    <s v="CONTRATO DE PRESTACION DE SERVICIOS PROFESIONALES"/>
    <s v="CONTRATACION DIRECTA"/>
    <x v="1"/>
  </r>
  <r>
    <n v="4"/>
    <s v="3075-4"/>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
    <n v="10300000"/>
    <n v="1"/>
    <n v="118450000"/>
    <s v="CONTRATO DE PRESTACION DE SERVICIOS PROFESIONALES"/>
    <s v="CONTRATACION DIRECTA"/>
    <x v="1"/>
  </r>
  <r>
    <n v="5"/>
    <s v="3075-5"/>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a la Dirección de Reasentamientos como enlace ante la Oficina Asesora de Comunicaciones de la Caja de la Vivienda Popular, para la implementación e interlocución del Plan Estratégico de Comunicaciones de la Entidad"/>
    <n v="5036700"/>
    <n v="1"/>
    <n v="40293600"/>
    <s v="CONTRATO DE PRESTACION DE SERVICIOS PROFESIONALES"/>
    <s v="CONTRATACION DIRECTA"/>
    <x v="1"/>
  </r>
  <r>
    <n v="6"/>
    <s v="3075-6"/>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4120000"/>
    <n v="1"/>
    <n v="32960000"/>
    <s v="CONTRATO DE PRESTACION DE SERVICIOS PROFESIONALES"/>
    <s v="CONTRATACION DIRECTA"/>
    <x v="1"/>
  </r>
  <r>
    <n v="7"/>
    <s v="3075-7"/>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apoyo financiero respecto a la programación, control presupuestal y acciones de soporte en la Dirección de Reasentamientos de la Caja de la Vivienda Popular."/>
    <n v="4120000"/>
    <n v="1"/>
    <n v="32960000"/>
    <s v="CONTRATO DE PRESTACION DE SERVICIOS PROFESIONALES"/>
    <s v="CONTRATACION DIRECTA"/>
    <x v="1"/>
  </r>
  <r>
    <n v="8"/>
    <s v="3075-8"/>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4120000"/>
    <n v="1"/>
    <n v="32960000"/>
    <s v="CONTRATO DE PRESTACION DE SERVICIOS PROFESIONALES"/>
    <s v="CONTRATACION DIRECTA"/>
    <x v="1"/>
  </r>
  <r>
    <n v="9"/>
    <s v="3075-9"/>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os componentes técnico y administrativo de los procedimientos de selección de vivienda y del proceso de Gestión Inmobiliaria, de la Dirección de Reasentamientos de la Caja de la Vivienda Popular"/>
    <n v="5036700"/>
    <n v="1"/>
    <n v="40293600"/>
    <s v="CONTRATO DE PRESTACION DE SERVICIOS PROFESIONALES"/>
    <s v="CONTRATACION DIRECTA"/>
    <x v="1"/>
  </r>
  <r>
    <n v="10"/>
    <s v="3075-10"/>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jurídico, para realizar el seguimiento y control al cumplimiento de requisitos legales y reglamentarios, de las familias beneficiarias del programa de Reasentamientos de la Caja de la Vivienda Popular"/>
    <n v="5665000"/>
    <n v="2"/>
    <n v="90640000"/>
    <s v="CONTRATO DE PRESTACION DE SERVICIOS PROFESIONALES"/>
    <s v="CONTRATACION DIRECTA"/>
    <x v="1"/>
  </r>
  <r>
    <n v="11"/>
    <s v="3075-11"/>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3399000"/>
    <n v="1"/>
    <n v="27192000"/>
    <s v="CONTRATO DE PRESTACION DE SERVICIOS PROFESIONALES"/>
    <s v="CONTRATACION DIRECTA"/>
    <x v="1"/>
  </r>
  <r>
    <n v="12"/>
    <s v="3075-12"/>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Gestión Inmobiliaria"/>
    <n v="8240000"/>
    <n v="1"/>
    <n v="94760000"/>
    <s v="CONTRATO DE PRESTACION DE SERVICIOS PROFESIONALES"/>
    <s v="CONTRATACION DIRECTA"/>
    <x v="1"/>
  </r>
  <r>
    <n v="13"/>
    <s v="3075-1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poyo jurídico en las actuaciones propias que requiera la Dirección de Reasentamientos de la Caja de la Vivienda Popular en la ejecución del programa de Reasentamientos"/>
    <n v="8240000"/>
    <n v="2"/>
    <n v="131840000"/>
    <s v="CONTRATO DE PRESTACION DE SERVICIOS PROFESIONALES"/>
    <s v="CONTRATACION DIRECTA"/>
    <x v="1"/>
  </r>
  <r>
    <n v="14"/>
    <s v="3075-14"/>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7210000"/>
    <n v="1"/>
    <n v="57680000"/>
    <s v="CONTRATO DE PRESTACION DE SERVICIOS PROFESIONALES"/>
    <s v="CONTRATACION DIRECTA"/>
    <x v="1"/>
  </r>
  <r>
    <n v="15"/>
    <s v="3075-15"/>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componentes operativo y asistencial para la ejecución de los procesos y procedimientos internos de la Dirección de Reasentamientos frente al cumplimiento de sus metas."/>
    <n v="3326900"/>
    <n v="1"/>
    <n v="26615200"/>
    <s v="CONTRATO DE PRESTACION DE SERVICIOS PROFESIONALES"/>
    <s v="CONTRATACION DIRECTA"/>
    <x v="1"/>
  </r>
  <r>
    <n v="16"/>
    <s v="3075-16"/>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5253000"/>
    <n v="1"/>
    <n v="42024000"/>
    <s v="CONTRATO DE PRESTACION DE SERVICIOS PROFESIONALES"/>
    <s v="CONTRATACION DIRECTA"/>
    <x v="1"/>
  </r>
  <r>
    <n v="17"/>
    <s v="3075-17"/>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Vivienda Popular."/>
    <n v="4120000"/>
    <n v="1"/>
    <n v="32960000"/>
    <s v="CONTRATO DE PRESTACION DE SERVICIOS PROFESIONALES"/>
    <s v="CONTRATACION DIRECTA"/>
    <x v="1"/>
  </r>
  <r>
    <n v="18"/>
    <s v="3075-18"/>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3399000"/>
    <n v="1"/>
    <n v="27192000"/>
    <s v="CONTRATO DE PRESTACION DE SERVICIOS PROFESIONALES"/>
    <s v="CONTRATACION DIRECTA"/>
    <x v="1"/>
  </r>
  <r>
    <n v="19"/>
    <s v="3075-19"/>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5036700"/>
    <n v="1"/>
    <n v="57922050"/>
    <s v="CONTRATO DE PRESTACION DE SERVICIOS PROFESIONALES"/>
    <s v="CONTRATACION DIRECTA"/>
    <x v="1"/>
  </r>
  <r>
    <n v="20"/>
    <s v="3075-20"/>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los trámites requeridos para el manejo de archivo y gestión documental generado desde la Dirección de Reasentamientos de la Caja de la Vivienda Popular."/>
    <n v="1751000"/>
    <n v="3"/>
    <n v="42024000"/>
    <s v="CONTRATO DE PRESTACION DE SERVICIOS PROFESIONALES"/>
    <s v="CONTRATACION DIRECTA"/>
    <x v="1"/>
  </r>
  <r>
    <n v="21"/>
    <s v="3075-21"/>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3038500"/>
    <n v="1"/>
    <n v="24308000"/>
    <s v="CONTRATO DE PRESTACION DE SERVICIOS PROFESIONALES"/>
    <s v="CONTRATACION DIRECTA"/>
    <x v="1"/>
  </r>
  <r>
    <n v="22"/>
    <s v="3075-22"/>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2472000"/>
    <n v="1"/>
    <n v="19776000"/>
    <s v="CONTRATO DE PRESTACION DE SERVICIOS PROFESIONALES"/>
    <s v="CONTRATACION DIRECTA"/>
    <x v="1"/>
  </r>
  <r>
    <n v="23"/>
    <s v="3075-2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s diferentes actividades relacionadas con el manejo de archivo y gestión documental generado desde la Dirección de Reasentamientos de la Caja de la Vivienda Popular."/>
    <n v="1545000"/>
    <n v="1"/>
    <n v="12360000"/>
    <s v="CONTRATO DE PRESTACION DE SERVICIOS PROFESIONALES"/>
    <s v="CONTRATACION DIRECTA"/>
    <x v="1"/>
  </r>
  <r>
    <n v="24"/>
    <s v="3075-24"/>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
    <n v="7210000"/>
    <n v="1"/>
    <n v="57680000"/>
    <s v="CONTRATO DE PRESTACION DE SERVICIOS PROFESIONALES"/>
    <s v="CONTRATACION DIRECTA"/>
    <x v="1"/>
  </r>
  <r>
    <n v="25"/>
    <s v="3075-25"/>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profesionales en la Dirección de Reasentamientos apoyando la ejecución de las diferentes actividades de la Dirección, en especial temas relacionados con relocalización transitoria."/>
    <n v="4120000"/>
    <n v="1"/>
    <n v="32960000"/>
    <s v="CONTRATO DE PRESTACION DE SERVICIOS PROFESIONALES"/>
    <s v="CONTRATACION DIRECTA"/>
    <x v="1"/>
  </r>
  <r>
    <n v="26"/>
    <s v="3075-26"/>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implementación de módulos alfanuméricos y geográficos para el Sistema de Información Geográfica  de la Dirección de Reasentamientos de la Caja de la Vivienda Popular."/>
    <n v="3553500"/>
    <n v="1"/>
    <n v="28428000"/>
    <s v="CONTRATO DE PRESTACION DE SERVICIOS PROFESIONALES"/>
    <s v="CONTRATACION DIRECTA"/>
    <x v="1"/>
  </r>
  <r>
    <n v="27"/>
    <s v="3075-27"/>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a cargo de la Dirección de Reasentamientos de la Caja de la Vivienda Popular, para el cumplimiento de sus metas"/>
    <n v="3399000"/>
    <n v="1"/>
    <n v="27192000"/>
    <s v="CONTRATO DE PRESTACION DE SERVICIOS PROFESIONALES"/>
    <s v="CONTRATACION DIRECTA"/>
    <x v="1"/>
  </r>
  <r>
    <n v="28"/>
    <s v="3075-28"/>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120000"/>
    <n v="3"/>
    <n v="98880000"/>
    <s v="CONTRATO DE PRESTACION DE SERVICIOS PROFESIONALES"/>
    <s v="CONTRATACION DIRECTA"/>
    <x v="1"/>
  </r>
  <r>
    <n v="29"/>
    <s v="3075-29"/>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5253000"/>
    <n v="3"/>
    <n v="126072000"/>
    <s v="CONTRATO DE PRESTACION DE SERVICIOS PROFESIONALES"/>
    <s v="CONTRATACION DIRECTA"/>
    <x v="1"/>
  </r>
  <r>
    <n v="30"/>
    <s v="3075-30"/>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temas relacionados con el componente social apoyando procesos y procedimientos propios de la Dirección de Reasentamientos de la Caja de la Vivienda Popular."/>
    <n v="8240000"/>
    <n v="1"/>
    <n v="65920000"/>
    <s v="CONTRATO DE PRESTACION DE SERVICIOS PROFESIONALES"/>
    <s v="CONTRATACION DIRECTA"/>
    <x v="1"/>
  </r>
  <r>
    <n v="31"/>
    <s v="3075-31"/>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553500"/>
    <n v="2"/>
    <n v="56856000"/>
    <s v="CONTRATO DE PRESTACION DE SERVICIOS PROFESIONALES"/>
    <s v="CONTRATACION DIRECTA"/>
    <x v="1"/>
  </r>
  <r>
    <n v="32"/>
    <s v="3075-32"/>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
    <n v="6180000"/>
    <n v="1"/>
    <n v="49440000"/>
    <s v="CONTRATO DE PRESTACION DE SERVICIOS PROFESIONALES"/>
    <s v="CONTRATACION DIRECTA"/>
    <x v="1"/>
  </r>
  <r>
    <n v="33"/>
    <s v="3075-3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de apoyo a la gestión en la Dirección de Reasentamientos, brindando acompañamiento al componente social desarrollado en el marco de las acciones misionales a cargo de la entidad."/>
    <n v="3038500"/>
    <n v="1"/>
    <n v="24308000"/>
    <s v="CONTRATO DE PRESTACION DE SERVICIOS PROFESIONALES"/>
    <s v="CONTRATACION DIRECTA"/>
    <x v="1"/>
  </r>
  <r>
    <n v="34"/>
    <s v="3075-34"/>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399000"/>
    <n v="1"/>
    <n v="27192000"/>
    <s v="CONTRATO DE PRESTACION DE SERVICIOS PROFESIONALES"/>
    <s v="CONTRATACION DIRECTA"/>
    <x v="1"/>
  </r>
  <r>
    <n v="35"/>
    <s v="3075-35"/>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actividades a cargo del componente social y en especial lo relativo a la estrategia de Resiliencia y Sostenibilidad de la comunidad, en la Dirección de Reasentamientos de la Caja de la Vivienda Popular."/>
    <n v="4532000"/>
    <n v="1"/>
    <n v="36256000"/>
    <s v="CONTRATO DE PRESTACION DE SERVICIOS PROFESIONALES"/>
    <s v="CONTRATACION DIRECTA"/>
    <x v="1"/>
  </r>
  <r>
    <n v="36"/>
    <s v="3075-36"/>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8240000"/>
    <n v="1"/>
    <n v="94760000"/>
    <s v="CONTRATO DE PRESTACION DE SERVICIOS PROFESIONALES"/>
    <s v="CONTRATACION DIRECTA"/>
    <x v="1"/>
  </r>
  <r>
    <n v="37"/>
    <s v="3075-37"/>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relacionados con el componente técnico del programa de Reasentamientos para el cumplimiento de sus metas"/>
    <n v="3326900"/>
    <n v="1"/>
    <n v="26615200"/>
    <s v="CONTRATO DE PRESTACION DE SERVICIOS PROFESIONALES"/>
    <s v="CONTRATACION DIRECTA"/>
    <x v="1"/>
  </r>
  <r>
    <n v="38"/>
    <s v="3075-38"/>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fierentes actividades relacionadas con el componente técnico del área misional."/>
    <n v="5665000"/>
    <n v="1"/>
    <n v="45320000"/>
    <s v="CONTRATO DE PRESTACION DE SERVICIOS PROFESIONALES"/>
    <s v="CONTRATACION DIRECTA"/>
    <x v="1"/>
  </r>
  <r>
    <n v="39"/>
    <s v="3075-39"/>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6180000"/>
    <n v="1"/>
    <n v="49440000"/>
    <s v="CONTRATO DE PRESTACION DE SERVICIOS PROFESIONALES"/>
    <s v="CONTRATACION DIRECTA"/>
    <x v="1"/>
  </r>
  <r>
    <n v="40"/>
    <s v="3075-40"/>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en la ejecución de las diferentes actividades relacionadas con el componente técnico de la Dirección de Reasentamientos de la Caja de la Vivienda Popular."/>
    <n v="5036700"/>
    <n v="1"/>
    <n v="40293600"/>
    <s v="CONTRATO DE PRESTACION DE SERVICIOS PROFESIONALES"/>
    <s v="CONTRATACION DIRECTA"/>
    <x v="1"/>
  </r>
  <r>
    <n v="41"/>
    <s v="3075-41"/>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social en la Dirección de Reasentamientos de la Caja de la Vivienda Popular apoyando la definición, control y seguimiento de los procesos relacionados con  Selección de vivienda"/>
    <n v="4120000"/>
    <n v="1"/>
    <n v="32960000"/>
    <s v="CONTRATO DE PRESTACION DE SERVICIOS PROFESIONALES"/>
    <s v="CONTRATACION DIRECTA"/>
    <x v="1"/>
  </r>
  <r>
    <n v="42"/>
    <s v="3075-42"/>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120000"/>
    <n v="2"/>
    <n v="94760000"/>
    <s v="CONTRATO DE PRESTACION DE SERVICIOS PROFESIONALES"/>
    <s v="CONTRATACION DIRECTA"/>
    <x v="1"/>
  </r>
  <r>
    <n v="43"/>
    <s v="3075-43"/>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532000"/>
    <n v="1"/>
    <n v="52118000"/>
    <s v="CONTRATO DE PRESTACION DE SERVICIOS PROFESIONALES"/>
    <s v="CONTRATACION DIRECTA"/>
    <x v="1"/>
  </r>
  <r>
    <n v="44"/>
    <s v="3075-44"/>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on Corporativa con Dirección de Reasentamientos"/>
    <n v="3201000"/>
    <n v="1"/>
    <n v="36811500"/>
    <s v="CONTRATO DE PRESTACION DE SERVICIOS PROFESIONALES"/>
    <s v="CONTRATACION DIRECTA"/>
    <x v="1"/>
  </r>
  <r>
    <n v="45"/>
    <s v="3075-45"/>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Asesor Dirección General"/>
    <n v="5665000"/>
    <n v="1"/>
    <n v="65147500"/>
    <s v="CONTRATO DE PRESTACION DE SERVICIOS PROFESIONALES"/>
    <s v="CONTRATACION DIRECTA"/>
    <x v="1"/>
  </r>
  <r>
    <n v="46"/>
    <s v="3075-46"/>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ón Titulación con Dirección de Reasentamientos"/>
    <n v="5253000"/>
    <n v="1"/>
    <n v="60409500"/>
    <s v="CONTRATO DE PRESTACION DE SERVICIOS PROFESIONALES"/>
    <s v="CONTRATACION DIRECTA"/>
    <x v="1"/>
  </r>
  <r>
    <n v="47"/>
    <s v="3075-47"/>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Responsabilidad Social Empresarial Dirección Corporativa "/>
    <n v="2060000"/>
    <n v="1"/>
    <n v="23690000"/>
    <s v="CONTRATO DE PRESTACION DE SERVICIOS PROFESIONALES"/>
    <s v="CONTRATACION DIRECTA"/>
    <x v="1"/>
  </r>
  <r>
    <n v="48"/>
    <s v="3075-48"/>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30048.6486486485"/>
    <n v="1"/>
    <n v="11845559.459459458"/>
    <s v="CONTRATO DE PRESTACION DE SERVICIOS PROFESIONALES"/>
    <s v="CONTRATACION DIRECTA"/>
    <x v="1"/>
  </r>
  <r>
    <n v="49"/>
    <s v="3075-49"/>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259190.8301158301"/>
    <n v="1"/>
    <n v="14480694.546332046"/>
    <s v="CONTRATO DE PRESTACION DE SERVICIOS PROFESIONALES"/>
    <s v="CONTRATACION DIRECTA"/>
    <x v="1"/>
  </r>
  <r>
    <n v="50"/>
    <s v="3075-50"/>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888366.63127413124"/>
    <n v="1"/>
    <n v="10216216.259652508"/>
    <s v="CONTRATO DE PRESTACION DE SERVICIOS PROFESIONALES"/>
    <s v="CONTRATACION DIRECTA"/>
    <x v="1"/>
  </r>
  <r>
    <n v="51"/>
    <s v="3075-51"/>
    <s v="3075-Reasentamiento de hogares localizados en zonas de alto riesgo no mitigable"/>
    <s v="Reasentar a 4000 familias localizadas en zonas de riesgo no mitigable"/>
    <x v="1"/>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Selección de vivienda"/>
    <n v="3553500"/>
    <n v="1"/>
    <n v="28428000"/>
    <s v="CONTRATO DE PRESTACION DE SERVICIOS PROFESIONALES"/>
    <s v="CONTRATACION DIRECTA"/>
    <x v="1"/>
  </r>
  <r>
    <n v="3"/>
    <s v="3075-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LANTA TEMPORAL VACANTE 38 CARGOS"/>
    <n v="259859103.25"/>
    <n v="12"/>
    <n v="3118309239"/>
    <s v="RELACION DE AUTORIZACION"/>
    <s v="CONTRATACION DIRECTA"/>
    <x v="2"/>
  </r>
  <r>
    <n v="3"/>
    <s v="3075-3"/>
    <s v="3075-Reasentamiento de hogares localizados en zonas de alto riesgo no mitigable"/>
    <s v="Reasentar a 4000 familias localizadas en zonas de riesgo no mitigable"/>
    <x v="0"/>
    <s v="03 - Recurso Humano "/>
    <s v="04 - Gastos de personal operativo"/>
    <x v="1"/>
    <n v="1"/>
    <x v="0"/>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ago de Nómina y Aportes Patronales de Funcionarios de Planta Temporal de la Dirección de Reasentamientos de la Caja de la Vivienda Popular "/>
    <n v="220173378.41666666"/>
    <n v="12"/>
    <n v="2642080541"/>
    <s v="RELACION DE AUTORIZACION"/>
    <s v="CONTRATACION DIRECTA"/>
    <x v="2"/>
  </r>
  <r>
    <n v="4"/>
    <s v="3075-4"/>
    <s v="3075-Reasentamiento de hogares localizados en zonas de alto riesgo no mitigable"/>
    <s v="Reasentar a 4000 familias localizadas en zonas de riesgo no mitigable"/>
    <x v="0"/>
    <s v="04 - Investigacion y Estudios"/>
    <s v="03 - Levantamiento y/o actualización de información"/>
    <x v="2"/>
    <n v="1"/>
    <x v="0"/>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Elaborar los avalúos comerciales de los predios que hacen parte de los programas de reasentamientos humanos y adquisición predial de la Dirección de Reasentamientos de la Caja de la Vivienda Popular"/>
    <n v="100008000"/>
    <n v="1"/>
    <n v="100008000"/>
    <s v="CONTRATOS INTERADMINISTRATIVOS"/>
    <s v="CONTRATACION DIRECTA"/>
    <x v="3"/>
  </r>
  <r>
    <n v="5"/>
    <s v="3075-5"/>
    <s v="3075-Reasentamiento de hogares localizados en zonas de alto riesgo no mitigable"/>
    <s v="Reasentar a 4000 familias localizadas en zonas de riesgo no mitigable"/>
    <x v="0"/>
    <s v="02 - Dotación"/>
    <s v="06 - Gastos operativos"/>
    <x v="3"/>
    <n v="2"/>
    <x v="0"/>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_x000a__x000a_"/>
    <n v="100000000"/>
    <n v="1"/>
    <n v="100000000"/>
    <s v="RESOLUCION"/>
    <s v="RESOLUCION"/>
    <x v="4"/>
  </r>
  <r>
    <n v="6"/>
    <s v="3075-6"/>
    <s v="3075-Reasentamiento de hogares localizados en zonas de alto riesgo no mitigable"/>
    <s v="Reasentar a 4000 familias localizadas en zonas de riesgo no mitigable"/>
    <x v="2"/>
    <s v="06 - Subsidios y Operaciones Financieras"/>
    <s v="02 - Subsidios Directos"/>
    <x v="4"/>
    <n v="2"/>
    <x v="0"/>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m/>
    <m/>
    <n v="80744000"/>
    <s v="RESOLUCION"/>
    <s v="RESOLUCION"/>
    <x v="1"/>
  </r>
  <r>
    <n v="7"/>
    <s v="3075-7"/>
    <s v="3075-Reasentamiento de hogares localizados en zonas de alto riesgo no mitigable"/>
    <s v="Reasentar a 4000 familias localizadas en zonas de riesgo no mitigable"/>
    <x v="2"/>
    <s v="06 - Subsidios y Operaciones Financieras"/>
    <s v="02 - Subsidios Directos"/>
    <x v="4"/>
    <n v="2"/>
    <x v="0"/>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
    <n v="59747265.486725666"/>
    <n v="113"/>
    <n v="7203531000"/>
    <s v="RESOLUCION"/>
    <s v="RESOLUCION"/>
    <x v="5"/>
  </r>
  <r>
    <n v="8"/>
    <s v="3075-8"/>
    <s v="3075-Reasentamiento de hogares localizados en zonas de alto riesgo no mitigable"/>
    <s v="Reasentar a 4000 familias localizadas en zonas de riesgo no mitigable"/>
    <x v="2"/>
    <s v="06 - Subsidios y Operaciones Financieras"/>
    <s v="02 - Subsidios Directos"/>
    <x v="4"/>
    <n v="2"/>
    <x v="0"/>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n v="63916166.666666664"/>
    <n v="12"/>
    <n v="766994000"/>
    <s v="RESOLUCION"/>
    <s v="RESOLUCION"/>
    <x v="0"/>
  </r>
  <r>
    <n v="9"/>
    <s v="3075-9"/>
    <s v="3075-Reasentamiento de hogares localizados en zonas de alto riesgo no mitigable"/>
    <s v="Reasentar a 4000 familias localizadas en zonas de riesgo no mitigable"/>
    <x v="2"/>
    <s v="06 - Subsidios y Operaciones Financieras"/>
    <s v="02 - Subsidios Directos"/>
    <x v="4"/>
    <n v="2"/>
    <x v="1"/>
    <x v="4"/>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n v="0"/>
    <n v="1"/>
    <n v="2164000"/>
    <s v="RESOLUCION"/>
    <s v="RESOLUCION"/>
    <x v="4"/>
  </r>
  <r>
    <n v="10"/>
    <s v="3075-10"/>
    <s v="3075-Reasentamiento de hogares localizados en zonas de alto riesgo no mitigable"/>
    <s v="Reasentar a 4000 familias localizadas en zonas de riesgo no mitigable"/>
    <x v="2"/>
    <s v="06 - Subsidios y Operaciones Financieras"/>
    <s v="02 - Subsidios Directos"/>
    <x v="4"/>
    <n v="2"/>
    <x v="1"/>
    <x v="5"/>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411951000"/>
    <s v="RESOLUCION"/>
    <s v="RESOLUCION"/>
    <x v="4"/>
  </r>
  <r>
    <n v="11"/>
    <s v="3075-11"/>
    <s v="3075-Reasentamiento de hogares localizados en zonas de alto riesgo no mitigable"/>
    <s v="Reasentar a 4000 familias localizadas en zonas de riesgo no mitigable"/>
    <x v="2"/>
    <s v="06 - Subsidios y Operaciones Financieras"/>
    <s v="02 - Subsidios Directos"/>
    <x v="4"/>
    <n v="2"/>
    <x v="1"/>
    <x v="6"/>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10243000"/>
    <s v="RESOLUCION"/>
    <s v="RESOLUCION"/>
    <x v="6"/>
  </r>
  <r>
    <n v="12"/>
    <s v="3075-12"/>
    <s v="3075-Reasentamiento de hogares localizados en zonas de alto riesgo no mitigable"/>
    <s v="Reasentar a 4000 familias localizadas en zonas de riesgo no mitigable"/>
    <x v="2"/>
    <s v="06 - Subsidios y Operaciones Financieras"/>
    <s v="02 - Subsidios Directos"/>
    <x v="5"/>
    <n v="2"/>
    <x v="0"/>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m/>
    <m/>
    <n v="5632752000"/>
    <s v="RESOLUCION"/>
    <s v="RESOLUCION"/>
    <x v="7"/>
  </r>
  <r>
    <n v="13"/>
    <s v="3075-13"/>
    <s v="3075-Reasentamiento de hogares localizados en zonas de alto riesgo no mitigable"/>
    <s v="Reasentar a 4000 familias localizadas en zonas de riesgo no mitigable"/>
    <x v="3"/>
    <s v="01 - Infraestructura"/>
    <s v="02 - Adquisición de Infrasestructura Propia del sector"/>
    <x v="6"/>
    <n v="0"/>
    <x v="0"/>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7112233.333333328"/>
    <n v="30"/>
    <n v="2013367000"/>
    <s v="RESOLUCION"/>
    <s v="RESOLUCION"/>
    <x v="5"/>
  </r>
  <r>
    <n v="14"/>
    <s v="3075-14"/>
    <s v="3075-Reasentamiento de hogares localizados en zonas de alto riesgo no mitigable"/>
    <s v="Reasentar a 4000 familias localizadas en zonas de riesgo no mitigable"/>
    <x v="3"/>
    <s v="01 - Infraestructura"/>
    <s v="02 - Adquisición de Infrasestructura Propia del sector"/>
    <x v="6"/>
    <n v="0"/>
    <x v="0"/>
    <x v="7"/>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26033000"/>
    <n v="1"/>
    <n v="626033000"/>
    <s v="RESOLUCION"/>
    <s v="RESOLUCION"/>
    <x v="5"/>
  </r>
  <r>
    <n v="15"/>
    <s v="3075-15"/>
    <s v="3075-Reasentamiento de hogares localizados en zonas de alto riesgo no mitigable"/>
    <s v="Reasentar a 4000 familias localizadas en zonas de riesgo no mitigable"/>
    <x v="3"/>
    <s v="01 - Infraestructura"/>
    <s v="02 - Adquisición de Infrasestructura Propia del sector"/>
    <x v="6"/>
    <n v="0"/>
    <x v="1"/>
    <x v="8"/>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de pasivos exigibles Adquisición predial por Decreto 511 de 2010"/>
    <n v="69456000"/>
    <n v="1"/>
    <n v="69456000"/>
    <s v="RESOLUCION"/>
    <s v="RESOLUCION"/>
    <x v="4"/>
  </r>
  <r>
    <n v="16"/>
    <s v="3075-16"/>
    <s v="3075-Reasentamiento de hogares localizados en zonas de alto riesgo no mitigable"/>
    <s v="Reasentar a 4000 familias localizadas en zonas de riesgo no mitigable"/>
    <x v="4"/>
    <s v="06 - Subsidios y Operaciones Financieras"/>
    <s v="02 - Subsidios Directos"/>
    <x v="7"/>
    <n v="2"/>
    <x v="0"/>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500055.84642233857"/>
    <n v="1146"/>
    <n v="7754076000"/>
    <s v="RESOLUCION"/>
    <s v="RESOLUCION"/>
    <x v="5"/>
  </r>
  <r>
    <n v="17"/>
    <s v="3075-17"/>
    <s v="3075-Reasentamiento de hogares localizados en zonas de alto riesgo no mitigable"/>
    <s v="Reasentar a 4000 familias localizadas en zonas de riesgo no mitigable"/>
    <x v="4"/>
    <s v="06 - Subsidios y Operaciones Financieras"/>
    <s v="02 - Subsidios Directos"/>
    <x v="7"/>
    <n v="2"/>
    <x v="1"/>
    <x v="8"/>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353000"/>
    <n v="1"/>
    <n v="353000"/>
    <s v="RESOLUCION"/>
    <s v="RESOLUCION"/>
    <x v="4"/>
  </r>
  <r>
    <n v="18"/>
    <s v="3075-18"/>
    <s v="3075-Reasentamiento de hogares localizados en zonas de alto riesgo no mitigable"/>
    <s v="Reasentar a 4000 familias localizadas en zonas de riesgo no mitigable"/>
    <x v="4"/>
    <s v="06 - Subsidios y Operaciones Financieras"/>
    <s v="02 - Subsidios Directos"/>
    <x v="7"/>
    <n v="2"/>
    <x v="1"/>
    <x v="5"/>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6052000"/>
    <n v="1"/>
    <n v="6052000"/>
    <s v="RESOLUCION"/>
    <s v="RESOLUCION"/>
    <x v="6"/>
  </r>
  <r>
    <n v="19"/>
    <s v="3075-19"/>
    <s v="3075-Reasentamiento de hogares localizados en zonas de alto riesgo no mitigable"/>
    <s v="Reasentar a 4000 familias localizadas en zonas de riesgo no mitigable"/>
    <x v="4"/>
    <s v="06 - Subsidios y Operaciones Financieras"/>
    <s v="02 - Subsidios Directos"/>
    <x v="7"/>
    <n v="2"/>
    <x v="1"/>
    <x v="6"/>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6974000"/>
    <n v="1"/>
    <n v="6974000"/>
    <s v="RESOLUCION"/>
    <s v="RESOLUCION"/>
    <x v="0"/>
  </r>
</pivotCacheRecords>
</file>

<file path=xl/pivotCache/pivotCacheRecords10.xml><?xml version="1.0" encoding="utf-8"?>
<pivotCacheRecords xmlns="http://schemas.openxmlformats.org/spreadsheetml/2006/main" xmlns:r="http://schemas.openxmlformats.org/officeDocument/2006/relationships" count="25">
  <r>
    <m/>
    <n v="1"/>
    <s v="471-Titulación de predios y Gestión de Urbanizaciones"/>
    <s v="Titular 10.000 predios"/>
    <s v="Entregar 9 Zonas de Cesió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en procesos de identificación,  análisis de la situación de predios y realización de trámites requeridos para el saneamiento y trasferencia de las  zonas de cesion al Distrito."/>
    <n v="6679826.0869565215"/>
    <n v="1"/>
    <n v="76818000"/>
  </r>
  <r>
    <m/>
    <n v="2"/>
    <s v="471-Titulación de predios y Gestión de Urbanizaciones"/>
    <s v="Titular 10.000 predios"/>
    <s v="Entregar 9 Zonas de Cesió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Tecnico en procesos de identificación,  análisis de la situación de predios y realización de trámites requeridos para el saneamiento y trasferencia de las  zonas de cesion al Distrito."/>
    <n v="4866695.6521739131"/>
    <n v="1"/>
    <n v="55967000"/>
  </r>
  <r>
    <m/>
    <n v="3"/>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realizar el seguimiento y control administrativo y financiero a los contratos y recursos tranferidos a las fiducias mercantiles mediante los cuales se ejecuten proyectos de vivienda VIP."/>
    <n v="6043623.1884057978"/>
    <n v="3"/>
    <n v="208505000"/>
  </r>
  <r>
    <m/>
    <n v="4"/>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seguimiento jurídico a  los contratos de obra, interventoria, consultoria, Fiducia Mertcantil y demas suscritos en el marco de los proyectos Constructivos de Vivienda de Interés Prioritario - VIP  que adelanta la Caja de la Vivienda Popular._x000a_"/>
    <n v="9477724.6376811583"/>
    <n v="6"/>
    <n v="653963000"/>
  </r>
  <r>
    <m/>
    <n v="5"/>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seguimiento tecnico a  los contratos de obra, interventoria, consultoria, Fiducia Mertcantil y demas suscritos en el marco de los proyectos Constructivos de Vivienda de Interés Prioritario - VIP  que adelanta la Caja de la Vivienda Popular._x000a_"/>
    <n v="7759449.2753623193"/>
    <n v="6"/>
    <n v="535402000"/>
  </r>
  <r>
    <m/>
    <n v="6"/>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como enlace de las Direcciones misionales de la CVP a la Dirección de Urbanizaciones y Titulación para el seguimiento financiero, juridico y tecnico a  los contratos de obra, interventoria, consultoria, Fiducia Mertcantil y demas suscritos en el marco de los proyectos Constructivos de Vivienda de Interés Prioritario - VIP  que adelanta la Caja de la Vivienda Popular._x000a_"/>
    <n v="1864782.6086956521"/>
    <n v="3"/>
    <n v="64335000"/>
  </r>
  <r>
    <m/>
    <n v="7"/>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s actividades de tipo administrativo, gestion documental, logisticas y demas,  necesarias para la entrega de los proyectos constructivos de la CVP"/>
    <n v="1526826.0869565217"/>
    <n v="2"/>
    <n v="35117000"/>
  </r>
  <r>
    <m/>
    <n v="8"/>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
    <n v="5118181.5856777495"/>
    <n v="34"/>
    <n v="2001209000"/>
  </r>
  <r>
    <m/>
    <n v="9"/>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análisis tecnico de los predios susceptibles de titular, así como la ejecución de las actividades técnicas necesarias para lograr el saneamiento predial de los inmuebles  identificados por la Caja de la Vivienda Popular."/>
    <n v="5773260.8695652178"/>
    <n v="8"/>
    <n v="531140000"/>
  </r>
  <r>
    <m/>
    <n v="10"/>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3616634.7826086958"/>
    <n v="10"/>
    <n v="415913000"/>
  </r>
  <r>
    <m/>
    <n v="11"/>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articulación, formulación, ejecución y seguimiento de las estrategias y actividades necesarias para el cumplimiento de las metas establecidas en la titulación de predios."/>
    <n v="5900037.2670807447"/>
    <n v="7"/>
    <n v="474953000"/>
  </r>
  <r>
    <m/>
    <n v="12"/>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s actividades de tipo administrativo, gestion documental, logisticas y demas,  necesarias para la titulacion predial"/>
    <n v="2354156.5217391304"/>
    <n v="20"/>
    <n v="541456000"/>
  </r>
  <r>
    <m/>
    <n v="13"/>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como enlace de las Direcciones misionales de la CVP a la Dirección de Urbanizaciones y Titulación para el seguimiento financiero, juridico y tecnico a  los contratos de obra, interventoria, consultoria, Fiducia Mertcantil y demas suscritos en el marco de los proyectos Constructivos de Vivienda de Interés Prioritario - VIP  que adelanta la Caja de la Vivienda Popular._x000a_"/>
    <n v="3545065.2173913042"/>
    <n v="8"/>
    <n v="326146000"/>
  </r>
  <r>
    <m/>
    <n v="14"/>
    <s v="471-Titulación de predios y Gestión de Urbanizaciones"/>
    <s v="Titular 10.000 predios"/>
    <s v="Obtener 10000 titulos"/>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lanta Temporal enero diciembre"/>
    <n v="10595385.416666666"/>
    <n v="8"/>
    <n v="1017157000"/>
  </r>
  <r>
    <m/>
    <n v="15"/>
    <s v="471-Titulación de predios y Gestión de Urbanizaciones"/>
    <s v="Titular 10.000 predios"/>
    <s v="Hacer Cierre de 7 procesos de Urbanizacion"/>
    <s v="03-Recurso Humano"/>
    <s v="04-Gastos de Personal Operativo"/>
    <x v="0"/>
    <s v="01-Recursos del Distrito"/>
    <s v="12-Otros distrito"/>
    <n v="801116"/>
    <s v="2103010503010198 - A Otras Entidades No Financieras Municipales y/o Distritales no consideradas Empresas"/>
    <s v="095 - Vivienda - General"/>
    <s v="7018 - Transferencias de carácter general entre diferentes niveles de gobierno"/>
    <s v="A.7.7"/>
    <s v="Planta Temporal enero diciembre"/>
    <n v="10437250"/>
    <n v="4"/>
    <n v="500988000"/>
  </r>
  <r>
    <m/>
    <m/>
    <s v="471-Titulación de predios y Gestión de Urbanizaciones"/>
    <s v="Titular 10.000 predios"/>
    <s v="Obtener 10,000 titulos"/>
    <s v="01-Infraestructura"/>
    <s v="02-Adquisición de Infraestructura propia del Sector"/>
    <x v="1"/>
    <s v="01-Recursos del Distrito"/>
    <s v="12-Otros distrito"/>
    <n v="81101500"/>
    <n v="2103010503010190"/>
    <s v="095 - Vivienda - General"/>
    <s v="7018 - Transferencias de carácter general entre diferentes niveles de gobierno"/>
    <s v="A.7.7"/>
    <s v="Ralizar la adquisición del derecho_x000d_ real de dominio de bienes inmuebles ubicados en el Distrito Capital por los diferentes mecanismos de enagenacion, que permitan realizar su titulacion por el mecanismop de cesion a titulo gratuito."/>
    <s v="N/A"/>
    <n v="6"/>
    <n v="5307853000"/>
  </r>
  <r>
    <m/>
    <m/>
    <s v="471-Titulación de predios y Gestión de Urbanizaciones"/>
    <s v="Titular 10.000 predios"/>
    <s v="Entregar 8 zonas de cesion"/>
    <s v="01-Infraestructura"/>
    <s v="01-Construcción, adecuación y ampliación de Infraestructura propia del sector."/>
    <x v="2"/>
    <s v="01-Recursos del Distrito"/>
    <s v="12-Otros distrito"/>
    <n v="93121705"/>
    <n v="2103010503010190"/>
    <s v="095-Viviends general"/>
    <s v="7019 - Transferencias de carácter general entre diferentes niveles de gobierno"/>
    <s v="A.7.7"/>
    <s v="Contratar la demolicion y cerramiento de 3 predios de propiedad de la CVP ubicados en el barrio los Laches"/>
    <s v="N/A"/>
    <n v="1"/>
    <n v="170000000"/>
  </r>
  <r>
    <m/>
    <m/>
    <s v="471-Titulación de predios y Gestión de Urbanizaciones"/>
    <s v="Titular 10.000 predios"/>
    <s v="Hacer cierre de 7 proyectos constructivos y de urbanismo para vivienda VIP"/>
    <s v="01-Infraestructura"/>
    <s v="01-Construcción, adecuación y ampliación de Infraestructura propia del sector."/>
    <x v="3"/>
    <s v="01-Recursos del Distrito"/>
    <s v="12-Otros distrito"/>
    <n v="84131501"/>
    <n v="2103010503010190"/>
    <s v="095 - Vivienda - General"/>
    <s v="7023 - Transferencias de carácter general entre diferentes niveles de gobierno"/>
    <s v="A.7.7"/>
    <s v="Costos de Tribunal de Arbitramento Demanda Atahualpa"/>
    <s v="N/A"/>
    <n v="1"/>
    <n v="412926000"/>
  </r>
  <r>
    <m/>
    <m/>
    <s v="471-Titulación de predios y Gestión de Urbanizaciones"/>
    <s v="Titular 10.000 predios"/>
    <s v="TITULAR 10.000 PREDIOS"/>
    <s v="02-Dotación"/>
    <s v="01-Adquisicón y/o producción de equipos, materiales, suministros y servicios propios del sector"/>
    <x v="4"/>
    <s v="01-Recursos del Distrito"/>
    <s v="12-Otros distrito"/>
    <n v="82101600"/>
    <s v="2103010503010198 - A Otras Entidades No Financieras Municipales y/o Distritales no consideradas Empresas"/>
    <s v="96 - Vivienda - General"/>
    <s v="7019 - Transferencias de carácter general entre diferentes niveles de gobierno"/>
    <s v="A.7.8"/>
    <s v="BTL y estrategia de comunicación"/>
    <s v="N/A"/>
    <n v="1"/>
    <n v="100975000"/>
  </r>
  <r>
    <m/>
    <m/>
    <s v="471-Titulación de predios y Gestión de Urbanizaciones"/>
    <s v="Titular 10.000 predios"/>
    <s v="TITULAR 10.000 PREDIOS"/>
    <s v="02-Dotación"/>
    <s v="06-Gastos Operativos"/>
    <x v="5"/>
    <s v="01-Recursos del Distrito"/>
    <s v="12-Otros distrito"/>
    <n v="84131501"/>
    <s v="2103010503010198 - A Otras Entidades No Financieras Municipales y/o Distritales no consideradas Empresas"/>
    <s v="095 - Vivienda - General"/>
    <s v="7018 - Transferencias de carácter general entre diferentes niveles de gobierno"/>
    <s v="A.7.7"/>
    <s v="Recursos a transferir al proyecto 1174 Fortalecimiento de las tecnologías de información y la comunicación, por alquiler de equipos de computo"/>
    <s v="N/A"/>
    <n v="1"/>
    <n v="40000000"/>
  </r>
  <r>
    <m/>
    <m/>
    <s v="471-Titulación de predios y Gestión de Urbanizaciones"/>
    <s v="Titular 10.000 predios"/>
    <s v="TITULAR 10.000 PREDIOS"/>
    <s v="02-Dotación"/>
    <s v="06-Gastos Operativos"/>
    <x v="5"/>
    <s v="01-Recursos del Distrito"/>
    <s v="12-Otros distrito"/>
    <n v="84131501"/>
    <s v="2103010503010198 - A Otras Entidades No Financieras Municipales y/o Distritales no consideradas Empresas"/>
    <s v="095 - Vivienda - General"/>
    <s v="7018 - Transferencias de carácter general entre diferentes niveles de gobierno"/>
    <s v="A.7.7"/>
    <s v="Recursos a transferir al proyecto 404 para gastos operativos"/>
    <s v="N/A"/>
    <n v="1"/>
    <n v="10000000"/>
  </r>
  <r>
    <m/>
    <m/>
    <s v="471-Titulación de predios y Gestión de Urbanizaciones"/>
    <s v="Titular 10.000 predios"/>
    <s v="Obtener 10,000 titulos"/>
    <s v="02-Dotación"/>
    <s v="06-Gastos Operativos"/>
    <x v="6"/>
    <s v="01-Recursos del Distrito"/>
    <s v="12-Otros distrito"/>
    <n v="84131501"/>
    <s v="2103010503010198 - A Otras Entidades No Financieras Municipales y/o Distritales no consideradas Empresas"/>
    <s v="96 - Vivienda - General"/>
    <s v="7019 - Transferencias de carácter general entre diferentes niveles de gobierno"/>
    <s v="A.7.8"/>
    <s v="Realizar tramites de escrituracion, desenglobes, gastos de notariado y registro,   que se requieran para la titulacion de  los predios suceptibles de titular"/>
    <s v="N/A"/>
    <n v="1"/>
    <n v="10000000"/>
  </r>
  <r>
    <m/>
    <m/>
    <s v="471-Titulación de predios y Gestión de Urbanizaciones"/>
    <s v="Titular 10.000 predios"/>
    <s v="Entregar 8 zonas de cesion"/>
    <s v="02-Dotación"/>
    <s v="06-Gastos Operativos"/>
    <x v="6"/>
    <s v="01-Recursos del Distrito"/>
    <s v="12-Otros distrito"/>
    <n v="84131501"/>
    <s v="2103010503010198 - A Otras Entidades No Financieras Municipales y/o Distritales no consideradas Empresas"/>
    <s v="97 - Vivienda - General"/>
    <s v="7020 - Transferencias de carácter general entre diferentes niveles de gobierno"/>
    <s v="A.7.9"/>
    <s v="Realizar tramites de escrituracion, desenglobes, gastos de notariado y registro,   que se requieran para entrega de zonas de cesion al DADEP"/>
    <s v="N/A"/>
    <n v="1"/>
    <n v="10000000"/>
  </r>
  <r>
    <m/>
    <m/>
    <s v="471-Titulación de predios y Gestión de Urbanizaciones"/>
    <s v="Titular 10.000 predios"/>
    <s v="Hacer cierre de 7 proyectos constructivos y de urbanismo para vivienda VIP"/>
    <s v="02-Dotación"/>
    <s v="06-Gastos Operativos"/>
    <x v="6"/>
    <s v="01-Recursos del Distrito"/>
    <s v="12-Otros distrito"/>
    <n v="84131501"/>
    <s v="2103010503010198 - A Otras Entidades No Financieras Municipales y/o Distritales no consideradas Empresas"/>
    <s v="98 - Vivienda - General"/>
    <s v="7021 - Transferencias de carácter general entre diferentes niveles de gobierno"/>
    <s v="A.7.10"/>
    <s v="Realizar tramites de escrituracion, gastos de notariado y registro,  polizas, tramites ante curaduria urbana que se requieran para el cierre de los proyectos constructivos ejecutados por la CVP"/>
    <s v="N/A"/>
    <n v="1"/>
    <n v="14000000"/>
  </r>
  <r>
    <m/>
    <m/>
    <s v="471-Titulación de predios y Gestión de Urbanizaciones"/>
    <s v="Titular 10.000 predios"/>
    <s v="Obtener 10.000 Titulos"/>
    <s v="06- Subsidios y operaciones financieras"/>
    <s v="02- Subsidio Directo"/>
    <x v="7"/>
    <s v="01-Recursos del Distrito"/>
    <s v="12-Otros distrito"/>
    <s v="N/A"/>
    <m/>
    <m/>
    <m/>
    <s v="A.7.7"/>
    <s v="Sufragar los gastos que impliquen la trasferencia de dominio de los bienes fiscales propiedad de la Caja de la Vivienda Popular por concepto de registro, conforme a lo establecido por el Acuerdo N.º 07 de 02 de Junio de 2017 de la Junta Directiva de la Caja e la Vivienda Popular."/>
    <s v="N/A"/>
    <n v="1200"/>
    <n v="44021000"/>
  </r>
</pivotCacheRecords>
</file>

<file path=xl/pivotCache/pivotCacheRecords11.xml><?xml version="1.0" encoding="utf-8"?>
<pivotCacheRecords xmlns="http://schemas.openxmlformats.org/spreadsheetml/2006/main" xmlns:r="http://schemas.openxmlformats.org/officeDocument/2006/relationships" count="417">
  <r>
    <x v="0"/>
    <s v="Reasentar a 4000 familias localizadas en zonas de riesgo no mitigable"/>
    <s v="01 - Reasentar 4000 hogares localizados en zonas de alto riesgo no mitigable"/>
    <s v="02 - Dotación"/>
    <s v="01 - Adquisición y/o produccion de equipos, materiales, suministros y servicios propios del sector"/>
    <s v="0754 - Actividades para el fortalecimiento de estrategias de comunicación"/>
    <s v="01 - Recursos del Distrito"/>
    <s v="12 - Otros distrito"/>
    <n v="821016"/>
    <s v="2.1.03.01.05.03.01.01.98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
    <n v="98200000"/>
    <n v="1"/>
    <n v="98200000"/>
    <m/>
    <s v="LICITACION PUBLICA"/>
    <s v="MAYO"/>
    <n v="7"/>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 Dirección de Reasentamientos de la Caja de Vivienda Popular, para asistencia técnica en aspectos administrativos, logísticos y operativos"/>
    <n v="1751000"/>
    <n v="1"/>
    <n v="14008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10300000"/>
    <n v="1"/>
    <n v="118450000"/>
    <s v="CONTRATO DE PRESTACION DE SERVICIOS PROFESIONALES"/>
    <s v="CONTRATACION DIRECTA"/>
    <s v="ENERO"/>
    <n v="11.5"/>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
    <n v="10300000"/>
    <n v="1"/>
    <n v="118450000"/>
    <s v="CONTRATO DE PRESTACION DE SERVICIOS PROFESIONALES"/>
    <s v="CONTRATACION DIRECTA"/>
    <s v="ENERO"/>
    <n v="11.5"/>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a la Dirección de Reasentamientos como enlace ante la Oficina Asesora de Comunicaciones de la Caja de la Vivienda Popular, para la implementación e interlocución del Plan Estratégico de Comunicaciones de la Entidad"/>
    <n v="5036700"/>
    <n v="1"/>
    <n v="402936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4120000"/>
    <n v="1"/>
    <n v="329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apoyo financiero respecto a la programación, control presupuestal y acciones de soporte en la Dirección de Reasentamientos de la Caja de la Vivienda Popular."/>
    <n v="4120000"/>
    <n v="1"/>
    <n v="329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4120000"/>
    <n v="1"/>
    <n v="329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os componentes técnico y administrativo de los procedimientos de selección de vivienda y del proceso de Gestión Inmobiliaria, de la Dirección de Reasentamientos de la Caja de la Vivienda Popular"/>
    <n v="5036700"/>
    <n v="1"/>
    <n v="402936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jurídico, para realizar el seguimiento y control al cumplimiento de requisitos legales y reglamentarios, de las familias beneficiarias del programa de Reasentamientos de la Caja de la Vivienda Popular"/>
    <n v="5665000"/>
    <n v="2"/>
    <n v="9064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3399000"/>
    <n v="1"/>
    <n v="27192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Gestión Inmobiliaria"/>
    <n v="8240000"/>
    <n v="1"/>
    <n v="94760000"/>
    <s v="CONTRATO DE PRESTACION DE SERVICIOS PROFESIONALES"/>
    <s v="CONTRATACION DIRECTA"/>
    <s v="ENERO"/>
    <n v="11.5"/>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poyo jurídico en las actuaciones propias que requiera la Dirección de Reasentamientos de la Caja de la Vivienda Popular en la ejecución del programa de Reasentamientos"/>
    <n v="8240000"/>
    <n v="2"/>
    <n v="13184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7210000"/>
    <n v="1"/>
    <n v="5768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componentes operativo y asistencial para la ejecución de los procesos y procedimientos internos de la Dirección de Reasentamientos frente al cumplimiento de sus metas."/>
    <n v="3326900"/>
    <n v="1"/>
    <n v="266152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5253000"/>
    <n v="1"/>
    <n v="42024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Vivienda Popular."/>
    <n v="4120000"/>
    <n v="1"/>
    <n v="329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3399000"/>
    <n v="1"/>
    <n v="27192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5036700"/>
    <n v="1"/>
    <n v="57922050"/>
    <s v="CONTRATO DE PRESTACION DE SERVICIOS PROFESIONALES"/>
    <s v="CONTRATACION DIRECTA"/>
    <s v="ENERO"/>
    <n v="11.5"/>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los trámites requeridos para el manejo de archivo y gestión documental generado desde la Dirección de Reasentamientos de la Caja de la Vivienda Popular."/>
    <n v="1751000"/>
    <n v="3"/>
    <n v="42024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3038500"/>
    <n v="1"/>
    <n v="24308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2472000"/>
    <n v="1"/>
    <n v="19776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s diferentes actividades relacionadas con el manejo de archivo y gestión documental generado desde la Dirección de Reasentamientos de la Caja de la Vivienda Popular."/>
    <n v="1545000"/>
    <n v="1"/>
    <n v="123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
    <n v="7210000"/>
    <n v="1"/>
    <n v="5768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profesionales en la Dirección de Reasentamientos apoyando la ejecución de las diferentes actividades de la Dirección, en especial temas relacionados con relocalización transitoria."/>
    <n v="4120000"/>
    <n v="1"/>
    <n v="3296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implementación de módulos alfanuméricos y geográficos para el Sistema de Información Geográfica  de la Dirección de Reasentamientos de la Caja de la Vivienda Popular."/>
    <n v="3553500"/>
    <n v="1"/>
    <n v="28428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a cargo de la Dirección de Reasentamientos de la Caja de la Vivienda Popular, para el cumplimiento de sus metas"/>
    <n v="3399000"/>
    <n v="1"/>
    <n v="27192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120000"/>
    <n v="3"/>
    <n v="9888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5253000"/>
    <n v="3"/>
    <n v="126072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temas relacionados con el componente social apoyando procesos y procedimientos propios de la Dirección de Reasentamientos de la Caja de la Vivienda Popular."/>
    <n v="8240000"/>
    <n v="1"/>
    <n v="6592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553500"/>
    <n v="2"/>
    <n v="56856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
    <n v="6180000"/>
    <n v="1"/>
    <n v="4944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de apoyo a la gestión en la Dirección de Reasentamientos, brindando acompañamiento al componente social desarrollado en el marco de las acciones misionales a cargo de la entidad."/>
    <n v="3038500"/>
    <n v="1"/>
    <n v="24308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399000"/>
    <n v="1"/>
    <n v="27192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actividades a cargo del componente social y en especial lo relativo a la estrategia de Resiliencia y Sostenibilidad de la comunidad, en la Dirección de Reasentamientos de la Caja de la Vivienda Popular."/>
    <n v="4532000"/>
    <n v="1"/>
    <n v="36256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8240000"/>
    <n v="1"/>
    <n v="94760000"/>
    <s v="CONTRATO DE PRESTACION DE SERVICIOS PROFESIONALES"/>
    <s v="CONTRATACION DIRECTA"/>
    <s v="ENERO"/>
    <n v="11.5"/>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relacionados con el componente técnico del programa de Reasentamientos para el cumplimiento de sus metas"/>
    <n v="3326900"/>
    <n v="1"/>
    <n v="266152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fierentes actividades relacionadas con el componente técnico del área misional."/>
    <n v="5665000"/>
    <n v="1"/>
    <n v="4532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6180000"/>
    <n v="1"/>
    <n v="49440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en la ejecución de las diferentes actividades relacionadas con el componente técnico de la Dirección de Reasentamientos de la Caja de la Vivienda Popular."/>
    <n v="5036700"/>
    <n v="1"/>
    <n v="40293600"/>
    <s v="CONTRATO DE PRESTACION DE SERVICIOS PROFESIONALES"/>
    <s v="CONTRATACION DIRECTA"/>
    <s v="ENERO"/>
    <n v="8"/>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social en la Dirección de Reasentamientos de la Caja de la Vivienda Popular apoyando la definición, control y seguimiento de los procesos relacionados con  Selección de vivienda"/>
    <n v="4120000"/>
    <n v="1"/>
    <n v="32960000"/>
    <s v="CONTRATO DE PRESTACION DE SERVICIOS PROFESIONALES"/>
    <s v="CONTRATACION DIRECTA"/>
    <s v="ENERO"/>
    <n v="8"/>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120000"/>
    <n v="2"/>
    <n v="947600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532000"/>
    <n v="1"/>
    <n v="521180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on Corporativa con Dirección de Reasentamientos"/>
    <n v="3201000"/>
    <n v="1"/>
    <n v="368115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Asesor Dirección General"/>
    <n v="5665000"/>
    <n v="1"/>
    <n v="651475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ón Titulación con Dirección de Reasentamientos"/>
    <n v="5253000"/>
    <n v="1"/>
    <n v="604095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Responsabilidad Social Empresarial Dirección Corporativa "/>
    <n v="2060000"/>
    <n v="1"/>
    <n v="23690000"/>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30048.6486486485"/>
    <n v="1"/>
    <n v="11845559.459459458"/>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259190.8301158301"/>
    <n v="1"/>
    <n v="14480694.546332046"/>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888366.63127413124"/>
    <n v="1"/>
    <n v="10216216.259652508"/>
    <s v="CONTRATO DE PRESTACION DE SERVICIOS PROFESIONALES"/>
    <s v="CONTRATACION DIRECTA"/>
    <s v="ENERO"/>
    <n v="11.5"/>
  </r>
  <r>
    <x v="0"/>
    <s v="Reasentar a 4000 familias localizadas en zonas de riesgo no mitigable"/>
    <s v="03 - Lograr que 2012 hogares seleccionen vivienda"/>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Selección de vivienda"/>
    <n v="3553500"/>
    <n v="1"/>
    <n v="28428000"/>
    <s v="CONTRATO DE PRESTACION DE SERVICIOS PROFESIONALES"/>
    <s v="CONTRATACION DIRECTA"/>
    <s v="ENERO"/>
    <n v="8"/>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LANTA TEMPORAL VACANTE 38 CARGOS"/>
    <n v="259859103.25"/>
    <n v="12"/>
    <n v="3118309239"/>
    <s v="RELACION DE AUTORIZACION"/>
    <s v="CONTRATACION DIRECTA"/>
    <m/>
    <n v="12"/>
  </r>
  <r>
    <x v="0"/>
    <s v="Reasentar a 4000 familias localizadas en zonas de riesgo no mitigable"/>
    <s v="01 - Reasentar 4000 hogares localizados en zonas de alto riesgo no mitigable"/>
    <s v="03 - Recurso Humano "/>
    <s v="04 - Gastos de personal operativo"/>
    <s v="0312 - Personal contratado para apoyar las actividades propias de los proyectos de inversión misionales de la entidad"/>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ago de Nómina y Aportes Patronales de Funcionarios de Planta Temporal de la Dirección de Reasentamientos de la Caja de la Vivienda Popular "/>
    <n v="220173378.41666666"/>
    <n v="12"/>
    <n v="2642080541"/>
    <s v="RELACION DE AUTORIZACION"/>
    <s v="CONTRATACION DIRECTA"/>
    <m/>
    <n v="12"/>
  </r>
  <r>
    <x v="0"/>
    <s v="Reasentar a 4000 familias localizadas en zonas de riesgo no mitigable"/>
    <s v="01 - Reasentar 4000 hogares localizados en zonas de alto riesgo no mitigable"/>
    <s v="04 - Investigación y Estudios"/>
    <s v="03 - Levantamiento y/o actualización de información"/>
    <s v="0040 - Avalúo de Predios"/>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Elaborar los avalúos comerciales de los predios que hacen parte de los programas de reasentamientos humanos y adquisición predial de la Dirección de Reasentamientos de la Caja de la Vivienda Popular"/>
    <n v="100008000"/>
    <n v="1"/>
    <n v="100008000"/>
    <s v="CONTRATOS INTERADMINISTRATIVOS"/>
    <s v="CONTRATACION DIRECTA"/>
    <s v="JUNIO"/>
    <n v="6"/>
  </r>
  <r>
    <x v="0"/>
    <s v="Reasentar a 4000 familias localizadas en zonas de riesgo no mitigable"/>
    <s v="01 - Reasentar 4000 hogares localizados en zonas de alto riesgo no mitigable"/>
    <s v="02 - Dotación"/>
    <s v="06 - Gastos operativos"/>
    <s v="0271 - Gastos de Viaje"/>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_x000a__x000a_"/>
    <n v="100000000"/>
    <n v="1"/>
    <n v="100000000"/>
    <s v="RESOLUCION"/>
    <s v="RESOLUCION"/>
    <s v="MARZO"/>
    <n v="9"/>
  </r>
  <r>
    <x v="0"/>
    <s v="Reasentar a 4000 familias localizadas en zonas de riesgo no mitigable"/>
    <s v="02 - Asignar 1428 Valor Único de Reconocimiento -VUR"/>
    <s v="06 - Subsidios y Operaciones Financieras"/>
    <s v="02 - Subsidios Directos"/>
    <s v="0029 - VUR para reasentamientos de Hogares Localizados en zonas de alto riesgo no mitigable"/>
    <s v="01 - Recursos del Distrito"/>
    <s v="265 - Recursos de Balance Plusvalí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m/>
    <m/>
    <n v="80744000"/>
    <s v="RESOLUCION"/>
    <s v="RESOLUCION"/>
    <s v="ENERO"/>
    <n v="12"/>
  </r>
  <r>
    <x v="0"/>
    <s v="Reasentar a 4000 familias localizadas en zonas de riesgo no mitigable"/>
    <s v="02 - Asignar 1428 Valor Único de Reconocimiento -VUR"/>
    <s v="06 - Subsidios y Operaciones Financieras"/>
    <s v="02 - Subsidios Directos"/>
    <s v="0029 - VUR para reasentamientos de Hogares Localizados en zonas de alto riesgo no mitigable"/>
    <s v="01 - Recursos del Distrito"/>
    <s v="41 - Plusvali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
    <n v="59747265.486725666"/>
    <n v="113"/>
    <n v="7203531000"/>
    <s v="RESOLUCION"/>
    <s v="RESOLUCION"/>
    <s v="DESDE FEBRERO HASTA DICIEMBRE "/>
    <n v="11"/>
  </r>
  <r>
    <x v="0"/>
    <s v="Reasentar a 4000 familias localizadas en zonas de riesgo no mitigable"/>
    <s v="02 - Asignar 1428 Valor Único de Reconocimiento -VUR"/>
    <s v="06 - Subsidios y Operaciones Financieras"/>
    <s v="02 - Subsidios Directos"/>
    <s v="0029 - VUR para reasentamientos de Hogares Localizados en zonas de alto riesgo no mitigable"/>
    <s v="01 - Recursos del Distrito"/>
    <s v="270- Recursos del balance Reaforo Plusvali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n v="63916166.666666664"/>
    <n v="12"/>
    <n v="766994000"/>
    <s v="RESOLUCION"/>
    <s v="RESOLUCION"/>
    <s v="MAYO"/>
    <n v="7"/>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29 - VUR para reasentamientos de Hogares Localizados en zonas de alto riesgo no mitigable"/>
    <s v="03 - Recursos administrados"/>
    <s v="306- Recursos pasivos exigibles-Recursos del balance de libre destinacion"/>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n v="0"/>
    <n v="1"/>
    <n v="2164000"/>
    <s v="RESOLUCION"/>
    <s v="RESOLUCION"/>
    <s v="MARZO"/>
    <n v="9"/>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29 - VUR para reasentamientos de Hogares Localizados en zonas de alto riesgo no mitigable"/>
    <s v="03 - Recursos administrados"/>
    <s v="85-Recursos pasivos exigibles -Recursos administrados de destinacion especific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411951000"/>
    <s v="RESOLUCION"/>
    <s v="RESOLUCION"/>
    <s v="MARZO"/>
    <n v="9"/>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29 - VUR para reasentamientos de Hogares Localizados en zonas de alto riesgo no mitigable"/>
    <s v="03 - Recursos administrados"/>
    <s v="86- Recursos pasivos exigibles - Recursos administrados de libre destinacion"/>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10243000"/>
    <s v="RESOLUCION"/>
    <s v="RESOLUCION"/>
    <s v="ABRIL"/>
    <n v="8"/>
  </r>
  <r>
    <x v="0"/>
    <s v="Reasentar a 4000 familias localizadas en zonas de riesgo no mitigable"/>
    <s v="02 - Asignar 1428 Valor Único de Reconocimiento -VUR"/>
    <s v="06 - Subsidios y Operaciones Financieras"/>
    <s v="02 - Subsidios Directos"/>
    <s v="0065 - Decreto 227 de 2015 -_x000a_PAIMIS"/>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m/>
    <m/>
    <n v="5632752000"/>
    <s v="RESOLUCION"/>
    <s v="RESOLUCION"/>
    <s v="DESDE ENERO HASTA JUNIO"/>
    <n v="6"/>
  </r>
  <r>
    <x v="0"/>
    <s v="Reasentar a 4000 familias localizadas en zonas de riesgo no mitigable"/>
    <s v="05 - Adquirir 370 Predios en Alto Riesgo"/>
    <s v="01 - Infraestructura"/>
    <s v="02 - Adquisición de Infrasestructura Propia del sector"/>
    <s v="0027 - Aquisición de predios"/>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7112233.333333328"/>
    <n v="30"/>
    <n v="2013367000"/>
    <s v="RESOLUCION"/>
    <s v="RESOLUCION"/>
    <s v="DESDE FEBRERO HASTA DICIEMBRE "/>
    <n v="11"/>
  </r>
  <r>
    <x v="0"/>
    <s v="Reasentar a 4000 familias localizadas en zonas de riesgo no mitigable"/>
    <s v="05 - Adquirir 370 Predios en Alto Riesgo"/>
    <s v="01 - Infraestructura"/>
    <s v="02 - Adquisición de Infrasestructura Propia del sector"/>
    <s v="0027 - Aquisición de predios"/>
    <s v="01 - Recursos del Distrito"/>
    <s v="270 - Recursos del Balance Reaforo Plusvalí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26033000"/>
    <n v="1"/>
    <n v="626033000"/>
    <s v="RESOLUCION"/>
    <s v="RESOLUCION"/>
    <s v="DESDE FEBRERO HASTA DICIEMBRE "/>
    <n v="11"/>
  </r>
  <r>
    <x v="0"/>
    <s v="Reasentar a 4000 familias localizadas en zonas de riesgo no mitigable"/>
    <s v="07 - Pago 100 % de compromisos de vigencias anteriores fenecidas que cumplan con los requisitos técnicos, financieros y jurídicos."/>
    <s v="01 - Infraestructura"/>
    <s v="02 - Adquisición de Infrasestructura Propia del sector"/>
    <s v="0027 - Aquisición de predios"/>
    <s v="03 - Recursos administrados"/>
    <s v="536 - pasivos exigibles recursos del balance de destinacion especific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de pasivos exigibles Adquisición predial por Decreto 511 de 2010"/>
    <n v="69456000"/>
    <n v="1"/>
    <n v="69456000"/>
    <s v="RESOLUCION"/>
    <s v="RESOLUCION"/>
    <s v="MARZO"/>
    <n v="9"/>
  </r>
  <r>
    <x v="0"/>
    <s v="Reasentar a 4000 familias localizadas en zonas de riesgo no mitigable"/>
    <s v="04 - Atender el 100% de las familias que se encuentran en relocalización transitoria"/>
    <s v="06 - Subsidios y Operaciones Financieras"/>
    <s v="02 - Subsidios Directos"/>
    <s v="0030 - Relocalización de hogares localizados en zonas de alto riesgo no mitigable"/>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500055.84642233857"/>
    <n v="1146"/>
    <n v="7754076000"/>
    <s v="RESOLUCION"/>
    <s v="RESOLUCION"/>
    <s v="DESDE FEBRERO HASTA DICIEMBRE "/>
    <n v="11"/>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30 - Relocalización de hogares localizados en zonas de alto riesgo no mitigable"/>
    <s v="03 - Recursos administrados"/>
    <s v="536-pasivos exigibles recursos del balance de destinacion especifica"/>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353000"/>
    <n v="1"/>
    <n v="353000"/>
    <s v="RESOLUCION"/>
    <s v="RESOLUCION"/>
    <s v="MARZO"/>
    <n v="9"/>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30 - Relocalización de hogares localizados en zonas de alto riesgo no mitigable"/>
    <s v="03 - Recursos administrados"/>
    <s v="85-Recursos pasivos exigibles -Recursos administrados de destinacion especifica"/>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6052000"/>
    <n v="1"/>
    <n v="6052000"/>
    <s v="RESOLUCION"/>
    <s v="RESOLUCION"/>
    <s v="ABRIL"/>
    <n v="8"/>
  </r>
  <r>
    <x v="0"/>
    <s v="Reasentar a 4000 familias localizadas en zonas de riesgo no mitigable"/>
    <s v="07 - Pago 100 % de compromisos de vigencias anteriores fenecidas que cumplan con los requisitos técnicos, financieros y jurídicos."/>
    <s v="06 - Subsidios y Operaciones Financieras"/>
    <s v="02 - Subsidios Directos"/>
    <s v="0030 - Relocalización de hogares localizados en zonas de alto riesgo no mitigable"/>
    <s v="03 - Recursos administrados"/>
    <s v="86- Recursos pasivos exigibles - Recursos administrados de libre destinacion"/>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6974000"/>
    <n v="1"/>
    <n v="6974000"/>
    <s v="RESOLUCION"/>
    <s v="RESOLUCION"/>
    <s v="MAYO"/>
    <n v="7"/>
  </r>
  <r>
    <x v="0"/>
    <s v="Reasentar a 4000 familias localizadas en zonas de riesgo no mitigable"/>
    <s v="06 - Atención al 100% de las familias localizadas en el predio Vereditas en la localidad de Kennedy en el marco del Decreto 457 de 2017, que cumplan los requisitos de ingreso al programa."/>
    <s v="06 - Subsidios y Operaciones Financieras"/>
    <s v="02 - Subsidios Directos"/>
    <s v="0068 - Decreto Vereditas"/>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signación de Instrumento y Factores de Compensación Vereditas"/>
    <n v="4000000000"/>
    <n v="1"/>
    <n v="4000000000"/>
    <s v="RESOLUCION"/>
    <s v="RESOLUCION"/>
    <s v="FEBRERO A DICIEMBRE"/>
    <n v="11"/>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r sus servicios profesionales para apoyar a la Oficina Asesora de Comunicaciones en el desarrollo de la Estrategia de Comunicaciones de la Caja de la Vivienda Popular, a través de la planeación y ejecución de campañas de comunicación que respondan a las necesidades de relacionamiento de la entidad con sus públicos de interés. "/>
    <n v="4532000"/>
    <n v="1"/>
    <n v="498520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en la Oficina Asesora de Comunicaciones de la Caja de la Vivienda Popular en el seguimiento de las estrategias del proyecto 943 con el fin de darle cumplimiento a la implemantación a la Ley 1712 de 2014, planes de acción, divulgación y lucha anticorrupción."/>
    <n v="6180000"/>
    <n v="1"/>
    <n v="679800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
    <n v="12360000"/>
    <n v="1"/>
    <n v="135960000"/>
    <m/>
    <s v="Contratación Directa"/>
    <d v="2019-01-03T00:00:00"/>
    <m/>
  </r>
  <r>
    <x v="1"/>
    <s v="Llevar a un 100% la implementación de las leyes 1712 de 2014 (Ley de Transparencia y del Derecho de Acceso a la Información Pública) y 1474 de 2011 "/>
    <s v="Implementar el 100%  del plan de acción de Servicio  a la Ciudadanía"/>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en la Oficina Asesora de Comunicaciones en la pre producción, producción y post producción de contenidos audiovisuales (Audio, Video Y Fotografía), conforme al plan estratégico de la Caja de la Vivienda Popular. "/>
    <n v="5036700"/>
    <n v="1"/>
    <n v="554037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en la Oficina Asesora de Comunicaciones de la Caja de la Vivienda Popular para el manejo de redes sociales, creación  de contenidos digitales para ser divulgados en los medios digitales y otros mecanismos de interacción con la ciudadanía, exaltanto la imagen y gestión de la entidad. "/>
    <n v="5036700"/>
    <n v="1"/>
    <n v="554037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n v="5036700"/>
    <n v="1"/>
    <n v="554037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para apoyar la implementación de la estrategia de Gobierno Digital, realizando un acompañamiento permanente en la conceptualización y creación de contenidos, que fortalezcan las plataformas tecnológicas de administración web e Intranet de la Caja de la Vivienda Popular, cumpliendo con los estándares establecidos por la ley 1712 de 2014. "/>
    <n v="3399000"/>
    <n v="1"/>
    <n v="37389000"/>
    <m/>
    <s v="Contratación Directa"/>
    <d v="2019-01-03T00:00:00"/>
    <m/>
  </r>
  <r>
    <x v="1"/>
    <s v="Llevar a un 100% la implementación de las leyes 1712 de 2014 (Ley de Transparencia y del Derecho de Acceso a la Información Pública) y 1474 de 2011 "/>
    <s v="Implementar el 100% de plan de acción para la transparencia y las comunicaciones."/>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
    <n v="5036700"/>
    <n v="1"/>
    <n v="55403700"/>
    <m/>
    <s v="Contratación Directa"/>
    <d v="2019-01-03T00:00:00"/>
    <m/>
  </r>
  <r>
    <x v="1"/>
    <s v="Llevar a un 100% la implementación de las leyes 1712 de 2014 (Ley de Transparencia y del Derecho de Acceso a la Información Pública) y 1474 de 2011 "/>
    <s v="Implementar el 100%  del plan de acción de Servicio  a la Ciudadanía"/>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de apoyo a la gestión, en la atención al servicio al ciudadano, teniendo en cuenta los protocolos, procedimientos y lineamientos establecidos por la Caja de la Vivienda Popular."/>
    <n v="3038500"/>
    <n v="1"/>
    <n v="33423500"/>
    <m/>
    <s v="Contratación Directa"/>
    <d v="2019-01-03T00:00:00"/>
    <m/>
  </r>
  <r>
    <x v="1"/>
    <s v="Llevar a un 100% la implementación de las leyes 1712 de 2014 (Ley de Transparencia y del Derecho de Acceso a la Información Pública) y 1474 de 2011 "/>
    <s v="Implementar el 100%  del plan de acción de Servicio  a la Ciudadanía"/>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profesionales para el acompañamiento jurídico en las diferentes etapas de los procesos de contratación que adelante la  Oficina Asesora de comunicaciones sirviendo de elace con la Dirección de Gestión Corporativa"/>
    <n v="3553500"/>
    <n v="1"/>
    <n v="39088500"/>
    <m/>
    <s v="Contratación Directa"/>
    <d v="2019-01-03T00:00:00"/>
    <m/>
  </r>
  <r>
    <x v="1"/>
    <s v="Llevar a un 100% la implementación de las leyes 1712 de 2014 (Ley de Transparencia y del Derecho de Acceso a la Información Pública) y 1474 de 2011 "/>
    <s v="Implementar el 100%  del plan de acción de Servicio  a la Ciudadanía"/>
    <s v="03 - Recurso Humano "/>
    <s v="04 - Gastos de personal operativo"/>
    <s v="0311-Personal Contratado para Apoyar y Fortalecer las Labores Administrativas de la Entidad"/>
    <s v="01 - Recursos del Distrito"/>
    <s v="12-Otros distrito"/>
    <n v="80111600"/>
    <s v="2.1.03.01.05.03.01.01.98 A Otras Entidades No Financieras Municipales y/o Distritales no consideradas Empresas"/>
    <s v="095 - Vivienda - General"/>
    <s v="7018 - Transferencias de carácter general entre diferentes niveles de gobierno"/>
    <s v="A.17.1"/>
    <s v="Prestación de servicios de apoyo a la gestión, en la atención al servicio al ciudadano, teniendo en cuenta los protocolos, procedimientos y lineamientos establecidos por la Caja de la Vivienda Popular."/>
    <n v="3038500"/>
    <n v="1"/>
    <n v="1410200"/>
    <m/>
    <s v="Contratación Directa"/>
    <d v="2019-09-15T00:00:00"/>
    <m/>
  </r>
  <r>
    <x v="1"/>
    <s v="Llevar a un 100% la implementación de las leyes 1712 de 2014 (Ley de Transparencia y del Derecho de Acceso a la Información Pública) y 1474 de 2011 "/>
    <s v="Implementar el 100% de plan de acción para la transparencia y las comunicaciones."/>
    <s v="02 - Dotación"/>
    <s v="06 - Gastos operativos"/>
    <s v="0754-Actividades para el fortalecimiento de estratégias de comunicación."/>
    <s v="01 - Recursos del Distrito"/>
    <s v="12-Otros distrito"/>
    <n v="82101600"/>
    <s v="2.1.03.01.05.03.01.01.98 A Otras Entidades No Financieras Municipales y/o Distritales no consideradas Empresas"/>
    <s v="095 - Vivienda - General"/>
    <s v="7018 - Transferencias de carácter general entre diferentes niveles de gobierno"/>
    <s v="A.17.1"/>
    <s v="Prestar los servicios de divulgación integral hacia los medios de información masivos, con base a la estrategia de comunicación de la Caja de la Vivienda Popular que permita la promoción de sus direcciones misionales."/>
    <n v="6675736"/>
    <n v="1"/>
    <n v="66757000"/>
    <m/>
    <s v="Convenio Interadministrativo"/>
    <d v="2019-03-01T00:00:00"/>
    <m/>
  </r>
  <r>
    <x v="1"/>
    <s v="Llevar a un 100% la implementación de las leyes 1712 de 2014 (Ley de Transparencia y del Derecho de Acceso a la Información Pública) y 1474 de 2011 "/>
    <s v="Implementar el 100% de plan de acción para la transparencia y las comunicaciones."/>
    <s v="02 - Dotación"/>
    <s v="06 - Gastos operativos"/>
    <s v="0754-Actividades para el fortalecimiento de estratégias de comunicación."/>
    <s v="01 - Recursos del Distrito"/>
    <s v="12-Otros distrito"/>
    <n v="82101600"/>
    <s v="2.1.03.01.05.03.01.01.98 A Otras Entidades No Financieras Municipales y/o Distritales no consideradas Empresas"/>
    <s v="095 - Vivienda - General"/>
    <s v="7018 - Transferencias de carácter general entre diferentes niveles de gobierno"/>
    <s v="A.17.1"/>
    <s v="Contratar los servicios integrales de un Operador Logístico que lleve a cabo la planeación estratégica, ejecución y medición de actividades culturales de la Caja de la Vivienda Popular con base a dar a conocer la gestión de los diferentes programas misionales de la entidad.   "/>
    <n v="22200000"/>
    <n v="1"/>
    <n v="222000000"/>
    <m/>
    <s v="Licitación Pública"/>
    <d v="2019-02-11T00:00:00"/>
    <m/>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1 - Infraestructura"/>
    <s v="06 - Mejoramiento y mantenimiento de la infraestructura administrativa"/>
    <s v="0008 - Mejoramiento de la Infraestructura Administrativa"/>
    <s v="01 - Recursos del Distrito"/>
    <s v="12 - Otros distrito"/>
    <n v="7011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l servicio de mantenimiento del jardín vertical de la caja de la vivienda popular."/>
    <n v="440000"/>
    <n v="1"/>
    <n v="4440000"/>
    <s v="Prestacion de Servicios "/>
    <s v="Minima Cuantía "/>
    <d v="2019-03-15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84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la auditoria de re-certificación al Sistema de Gestión de Calidad de la Caja de la Vivienda Popular, de acuerdo a los parámetros establecidos en la Norma Técnica de Calidad para el Sector Público ISO 9001:2015"/>
    <n v="6000000"/>
    <n v="1"/>
    <n v="6000000"/>
    <s v="CONTRATO DE PRESTACION DE SERVICIOS "/>
    <s v="Contratación Directa"/>
    <d v="2019-05-15T00:00:00"/>
    <n v="1"/>
  </r>
  <r>
    <x v="2"/>
    <s v="Desarrollar el 100% de actividades de intervención para el mejoramiento de la infraestructura física, dotacional y administrativa"/>
    <s v="Ejecutar el 100% del plan de acción para la implementación del Sistema Integrado de Gestión de la CVP."/>
    <s v="02 - Dotación"/>
    <s v="06 - Gastos operativos"/>
    <s v="0004-Otros Gastos Operativos"/>
    <s v="01 - Recursos del Distrito"/>
    <s v="12-Otros distrito"/>
    <n v="84111603"/>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la auditoría interna al Sistema de Gestión de Calidad de la Caja de la Vivienda Popular, de acuerdo con los parámetros establecidos en la Norma Técnica de Calidad ISO 9001:2015"/>
    <n v="4000000"/>
    <n v="1"/>
    <n v="12000000"/>
    <s v="CONTRATO DE PRESTACION DE SERVICIOS "/>
    <s v="Minima Cuantía "/>
    <d v="2019-02-25T00:00:00"/>
    <n v="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82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desarrollo de actividades culturales en la Semana ambiental de la CVP"/>
    <n v="10000000"/>
    <n v="1"/>
    <n v="10000000"/>
    <s v="CONTRATO DE PRESTACION DE SERVICIOS "/>
    <s v="Minima Cuantía "/>
    <d v="2019-06-12T00:00:00"/>
    <n v="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90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limentación y catering requeridos para la realización de actividades a nivel interno y/o externo en las que participe el Director General de la Caja de la Vivienda Popular."/>
    <n v="22895083.333333332"/>
    <n v="1"/>
    <n v="137370500"/>
    <s v="Prestacion de Servicios "/>
    <s v="Selección Abreviada "/>
    <d v="2019-07-30T00:00:00"/>
    <n v="6"/>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3333000"/>
    <n v="1"/>
    <n v="39996000"/>
    <s v="N/A"/>
    <s v="N/A"/>
    <d v="2019-12-25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8212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l servicio integral de fotocopiado, encuadernación y fotoplanos que requiera la Caja de la Vivienda Popular de acuerdo con las especificaciones técnicas."/>
    <n v="13750000"/>
    <n v="1"/>
    <n v="96250000"/>
    <s v="Prestacion de Servicios "/>
    <s v="Selección Abreviada "/>
    <d v="2019-03-01T00:00:00"/>
    <n v="7"/>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44122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uministro de elementos de papelería y oficina requeridos por las diferentes dependencias de la Caja de la Vivienda Popular"/>
    <n v="2600000"/>
    <n v="1"/>
    <n v="31200000"/>
    <s v="Suministro "/>
    <s v="Acuerdo Marco de Precios "/>
    <d v="2019-02-2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4-Otros Gastos Operativos"/>
    <s v="01 - Recursos del Distrito"/>
    <s v="12-Otros distrito"/>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585000"/>
    <n v="1"/>
    <n v="7020000"/>
    <s v="N/A"/>
    <s v="N/A"/>
    <d v="2019-12-25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5-Alquiler de vehículos"/>
    <s v="01 - Recursos del Distrito"/>
    <s v="12-Otros distrito"/>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público de transporte terrestre auotomotor especial en la modalidad de buses, busetas, microbuses y vans para la Caja de la Vivienda Popular."/>
    <n v="5500000"/>
    <n v="1"/>
    <n v="66000000"/>
    <s v="Prestacion de Servicios "/>
    <s v="Selección Abreviada "/>
    <d v="2019-04-15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005-Alquiler de vehículos"/>
    <s v="01 - Recursos del Distrito"/>
    <s v="12-Otros distrito"/>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público de transporte terrestre automotor especial para la caja de la vivienda popular"/>
    <n v="70000000"/>
    <n v="1"/>
    <n v="700000000"/>
    <s v="Prestacion de Servicios "/>
    <s v="Licitación Publica  "/>
    <d v="2019-04-15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6 - Gastos operativos"/>
    <s v="0133-Vigilancia"/>
    <s v="01 - Recursos del Distrito"/>
    <s v="12-Otros distrito"/>
    <n v="92101501"/>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n v="78455000"/>
    <n v="1"/>
    <n v="699139000"/>
    <s v="Prestacion de Servicios "/>
    <s v="Licitación Publica  "/>
    <d v="2019-04-05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76-Póliza de Seguro para cartera"/>
    <s v="01 - Recursos del Distrito"/>
    <s v="12-Otros distrito"/>
    <n v="840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óliza de vida grupo deudores para los adjudicatarios y/o cesionarios (aprobados por la entidad) de los créditos para financiación de vivienda."/>
    <n v="29898977.333333332"/>
    <n v="1"/>
    <n v="298990000"/>
    <s v="Contrato de seguros"/>
    <s v="Licitación Publica  "/>
    <d v="2019-07-3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 inmueble para la atención oportuna y de calidad a los ciudadanos de la Caja de Vivienda Popular en el local de la carrera 13 N, 54 - 21."/>
    <n v="14408000"/>
    <n v="1"/>
    <n v="172896000"/>
    <s v="Arrendamiento "/>
    <s v="Contratación Directa "/>
    <d v="2019-09-09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a bodega para el archivo de gestión documental de la CVP, según acuerdo No. 049 de 2000 del AGN."/>
    <n v="5765000"/>
    <n v="1"/>
    <n v="69180000"/>
    <s v="Arrendamiento "/>
    <s v="Contratación Directa "/>
    <d v="2019-01-08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24112409"/>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de unidades de almacenamiento (juegos de tapas con ganchos legajadores plásticos y cajas de archivo) para la conservacion de los documentos que produce, recibe y custodia la Caja de la Vivienda Popular."/>
    <n v="25000000"/>
    <n v="1"/>
    <n v="25000000"/>
    <s v="Suministro "/>
    <s v="Selección Abreviada "/>
    <d v="2019-08-30T00:00:00"/>
    <n v="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24102004"/>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de mantenimiento preventivo y correctivo con el suministro de repuestos e insumos originales a que haya lugar, para la estantería de los sistemas rodantes mecánicos o manuales de la Caja de Vivienda Popular, en la sede principal y en el Archivo de Gestión."/>
    <n v="3750000"/>
    <n v="1"/>
    <n v="15000000"/>
    <s v="Prestacion de Servicios "/>
    <s v="Minima Cuantía "/>
    <d v="2019-05-30T00:00:00"/>
    <n v="4"/>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411122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y mantenimiento de equipos  para monitoreo de condiciones ambientales de los archivos de gestión, centralizado y central y  control de humedad relativa del archivo central de la Caja de la Vivienda Popular. "/>
    <n v="11250000"/>
    <n v="1"/>
    <n v="20000000"/>
    <s v="Compra venta "/>
    <s v="Minima Cuantía "/>
    <d v="2019-06-15T00:00:00"/>
    <n v="4"/>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42102104"/>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el saneamiento ambiental de las instalaciones, archivos de gestión y central de la Caja de la Vivienda Popular _x000a_"/>
    <n v="7500000"/>
    <n v="1"/>
    <n v="5000000"/>
    <s v="Prestacion de Servicios "/>
    <s v="Minima Cuantía "/>
    <d v="2019-10-01T00:00:00"/>
    <n v="4"/>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 - Dotación"/>
    <s v="01 - Adquisición y/o produccion de equipos, materiales, suministros y servicios propios del sector"/>
    <s v="0366-Adquisición de Equipos, Materiales y Suministros, Software y Otros Servicios para el Fortalecimiento Institucional"/>
    <s v="01 - Recursos del Distrito"/>
    <s v="12-Otros distrito"/>
    <n v="731521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de mantenimiento preventivo y correctivo para el sistema de sonido de propiedad de la Caja de la Vivienda Popular."/>
    <n v="500000"/>
    <n v="1"/>
    <n v="3000000"/>
    <s v="Prestacion de Servicios "/>
    <s v="Minima Cuantía "/>
    <d v="2019-07-15T00:00:00"/>
    <n v="6"/>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lanta temporal y transitoria"/>
    <e v="#REF!"/>
    <n v="17"/>
    <n v="1649965558"/>
    <s v="N/A"/>
    <s v="N/A"/>
    <d v="2019-12-25T00:00:00"/>
    <n v="12"/>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el desarrollo de actividades jurídicas y administrativas transversales relacionadas con los diferentes proyectos de la entidad, para su correspondiente reporte ante la dirección general de la caja de la vivienda popular."/>
    <n v="9270000"/>
    <n v="1"/>
    <n v="927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n v="8487000"/>
    <m/>
    <n v="8487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como enlace jurídico para la atención de los requerimientos y trámites que adelante la Dirección General de la Caja de la Vivienda Popular ante los diferentes órganos de control."/>
    <n v="11031000"/>
    <m/>
    <n v="11031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
    <n v="9270000"/>
    <n v="1"/>
    <n v="927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desarrollo de auditorías internas y el seguimiento y evaluación a los planes establecidos para fortalecer el Sistema de Control Interno de la CVP"/>
    <n v="6695000"/>
    <n v="1"/>
    <n v="736450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realizar el seguimiento y evaluación del Sistema de Control Interno de la CVP"/>
    <n v="5036700"/>
    <n v="1"/>
    <n v="554037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al área de Control Interno de la Caja de la Vivienda Popular, en lo relacionado con la ejecución del Plan anual de Auditorías y demás actividades propias del proceso Evaluación de la Gestión"/>
    <n v="5036700"/>
    <n v="1"/>
    <n v="554037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ersonales para apoyar el seguimiento y evaluación del Sistema de Control Interno y la ejecución del plan anual de auditorías de la CVP"/>
    <n v="2472000"/>
    <n v="1"/>
    <n v="271920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en el seguimiento y ajustes que resulten necesarios dentro del sistema integrado de gestión de la Caja de la Vivienda Popular y sus componentes, que se encuentren a cargo de la Dirección Jurídica."/>
    <n v="6180000"/>
    <n v="1"/>
    <n v="679800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us servicios profesionales en los procedimientos a cargo de la Dirección de Jurídica para el cumplimiento de sus objetivos."/>
    <n v="6180000"/>
    <n v="1"/>
    <n v="679800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specializados para representar como apoderado judicial y extrajudicial a la Caja de la Vivienda Popular en materia administrativa y laboral, atendiendo los procesos asignados ante los Despachos judiciales competentes."/>
    <n v="5665000"/>
    <n v="1"/>
    <n v="5665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specializados para representar como apoderado judicial y extrajudicial a la Caja de la Vivienda Popular en materia civil, atendiendo los procesos asignados ante los Despachos judiciales competentes"/>
    <n v="5665000"/>
    <n v="1"/>
    <n v="5665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a la Dirección Jurídica, para el desarrollo de actividades jurídicas relacionadas con los procedimientos, actuaciones, competencias y revisión de actos administrativos en general."/>
    <n v="5253000"/>
    <n v="1"/>
    <n v="42024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judicial y tramites administrativos de gestión documental. "/>
    <n v="2472000"/>
    <n v="1"/>
    <n v="2472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seguimiento y control de los procesos judiciales y extrajudiciales en los que hace parte la Caja de la Vivienda Popular."/>
    <n v="2472000"/>
    <n v="1"/>
    <n v="27192000"/>
    <s v="Prestación de Servicios Profesionales "/>
    <s v="Contratación Directa "/>
    <d v="2019-01-10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judicial y tramites administrativos de gestión documental. "/>
    <n v="1545000"/>
    <n v="1"/>
    <n v="1545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a la Dirección Jurídica, en el ejercicio de las actividades de conceptualización, revisión de actos administrativos y demás actividades que requieran ser ejecutadas por la Caja de la Vivienda Popular."/>
    <n v="3399000"/>
    <n v="1"/>
    <n v="37389000"/>
    <s v="Prestación de Servicios Profesionales "/>
    <s v="Contratación Directa "/>
    <d v="2019-01-10T00:00:00"/>
    <n v="11"/>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
    <n v="7210000"/>
    <n v="1"/>
    <n v="72100000"/>
    <s v=" Prestación de Servicios Profesionales "/>
    <s v="Contratación Directa "/>
    <d v="2019-01-10T00:00:00"/>
    <n v="10"/>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os procesos de planeación, implementación, seguimiento, evaluación y mejoramiento del Sistema Integrado de Gestión con enfoque MIPG, así como el cumplimiento de la Ley de Transparencia y los lineamientos de Gobierno en línea."/>
    <n v="6180000"/>
    <n v="1"/>
    <n v="61800000"/>
    <s v=" Prestación de Servicios Profesionales "/>
    <s v="Contratación Directa "/>
    <d v="2019-01-10T00:00:00"/>
    <n v="10"/>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
    <n v="2405000"/>
    <n v="1"/>
    <n v="24050000"/>
    <s v=" Prestación de Servicios Profesionales "/>
    <s v="Contratación Directa "/>
    <d v="2019-01-10T00:00:00"/>
    <n v="10"/>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 planeación, seguimiento y evaluación de procesos, en el marco del Sistema Integrado de Gestión con enfoque MIPG de la Caja de la Vivienda Popular"/>
    <n v="5036700"/>
    <n v="1"/>
    <n v="50367000"/>
    <s v=" Prestación de Servicios Profesionales "/>
    <s v="Contratación Directa "/>
    <d v="2019-01-10T00:00:00"/>
    <n v="10"/>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formulación, seguimiento y monitoreo al cumplimiento de objetivos y metas de los programas, proyectos y planes de acción de gestión que se ejecutan en la entidad"/>
    <n v="5036700"/>
    <n v="1"/>
    <n v="15110100"/>
    <s v=" Prestación de Servicios Profesionales "/>
    <s v="Contratación Directa "/>
    <d v="2019-01-10T00:00:00"/>
    <n v="3"/>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elaboración períodica de informes sobre ejecución de la inversión directa de la CVP, apoyar la sistematización períodica de información en los aplicativos a cargo de la Oficina Asesora de Planeación y contribuir al seguimiento al cumplimiento de objetivos y metas de los programas, proyectos y planes de acción de gestión que se ejecutan en la entidad."/>
    <n v="4120000"/>
    <n v="1"/>
    <n v="12360000"/>
    <s v=" Prestación de Servicios Profesionales "/>
    <s v="Contratación Directa "/>
    <d v="2019-01-10T00:00:00"/>
    <n v="3"/>
  </r>
  <r>
    <x v="2"/>
    <s v="Desarrollar el 100% de actividades de intervención para el mejoramiento de la infraestructura física, dotacional y administrativa"/>
    <s v="Ejecutar el 100% del plan de acción para la implementación del Sistema Integrado de Gestión de la CVP."/>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planeación, seguimiento, proyección y evaluación de los proyectos de inversión y los planes de gestión de la Caja de la Vivienda Popular."/>
    <n v="4120000"/>
    <n v="1"/>
    <n v="12360000"/>
    <s v=" Prestación de Servicios Profesionales "/>
    <s v="Contratación Directa "/>
    <d v="2019-01-10T00:00:00"/>
    <n v="3"/>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Dirección de Gestión Corporativa y CID, en la revisión, elaboración, monitoreo y articulación de las diferentes actuaciones jurídicas a su cargo."/>
    <n v="10300000"/>
    <n v="1"/>
    <n v="1030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GC y CID en la revisión, actualización, y/o mejora de los diferentes procesos que se encuentran a su cargo."/>
    <n v="7210000"/>
    <n v="1"/>
    <n v="5768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n v="6180000"/>
    <n v="1"/>
    <n v="618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de Gestión Corporativa y CID en primera instancia."/>
    <n v="7210000"/>
    <n v="1"/>
    <n v="721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7210000"/>
    <n v="1"/>
    <n v="721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6180000"/>
    <n v="1"/>
    <n v="4944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Dirección de Gestión Corporativa y CID en la revisión, estructuración, seguimiento y control de los aspectos financieros y presupuestales a su cargo."/>
    <n v="7210000"/>
    <n v="1"/>
    <n v="5768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4532000"/>
    <n v="1"/>
    <n v="36256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253000"/>
    <n v="1"/>
    <n v="42024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4532000"/>
    <n v="1"/>
    <n v="4532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gestión documental del archivo de gestión contractual que se encuentra a cargo de la Dirección de Gestión Corporativa y CID de la Caja de Vivienda Popular."/>
    <n v="4120000"/>
    <n v="1"/>
    <n v="3296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liderar las acciones que proceden de la planeación, programación, seguimiento y ejecución financiera que contribuyan al mejoramiento de los procesos a cargo de la Dirección de Gestión Corporativa y CID de la Caja de Vivienda Popular"/>
    <n v="7210000"/>
    <n v="1"/>
    <n v="7210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s acciones que proceden de la planeación, programación, seguimiento y ejecución financiera que contribuyan al mejoramiento de los procesos a cargo de la Dirección de Gestión Corporativa y CID de la Caja de Vivienda Popular."/>
    <n v="6695000"/>
    <n v="1"/>
    <n v="5356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de Gestión Corporativa y CID en primera instancia."/>
    <n v="7210000"/>
    <n v="1"/>
    <n v="57680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253000"/>
    <n v="1"/>
    <n v="52530000"/>
    <s v="Prestación de Servicios Profesionales "/>
    <s v="Contratación Directa "/>
    <d v="2019-01-10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realización d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
    <n v="3553500"/>
    <n v="1"/>
    <n v="28428000"/>
    <s v="Prestación de Servicios Profesionales "/>
    <s v="Contratación Directa "/>
    <d v="2019-01-10T00:00:00"/>
    <n v="8"/>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realización d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
    <n v="3553500"/>
    <n v="1"/>
    <n v="13425471"/>
    <s v="Prestación de Servicios Profesionales "/>
    <s v="Contratación Directa "/>
    <d v="2019-08-12T00:00:00"/>
    <n v="3.778097931616716"/>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realizar el  proceso de convergencia y adaptabilidad del nuevo marco de regulación contable en la Caja de la Vivienda Popular."/>
    <n v="5993673"/>
    <n v="1"/>
    <n v="5993673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a la Subdirección Financiera en la ejecución y seguimiento presupuestal de la Caja de la Vivienda Popular."/>
    <n v="5665000"/>
    <n v="1"/>
    <n v="5665000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las actividades de contabilidad a cargo de la Subdirección Financiera, aplicando la normatividad vigente y atendiendo los procesos y procedimientos establecidos por la entidad."/>
    <n v="5253000"/>
    <n v="1"/>
    <n v="5253000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las actividades relacionadas con el proceso de cartera, aplicando la normatividad vigente y los procedimientos establecidos por la Subdirección Financiera."/>
    <n v="5253000"/>
    <n v="1"/>
    <n v="5253000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a la Subdirección Financiera en la estructuración, revisión y evaluación del componente financiero y de documentos de análisis del sector que se requieran en los diferentes procesos de contratación."/>
    <n v="5253000"/>
    <n v="1"/>
    <n v="5253000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el desarrollo de actividades tendientes al manejo de información confiable, oportuna y en los tiempos requeridos, mejorando los procesos de calidad de la Subdirección Financiera de la Caja de la Vivienda Popular."/>
    <n v="3399000"/>
    <n v="1"/>
    <n v="33990000"/>
    <s v="Prestación de Servicios Profesionales "/>
    <s v="Contratación Directa "/>
    <d v="2019-01-13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en la Subdirección Financiera para llevar a cabo las actividades de trámite, seguimiento y control en la gestión de pagos."/>
    <n v="3399000"/>
    <n v="1"/>
    <n v="33990000"/>
    <s v="Prestación de Servicios Profesionales "/>
    <s v="Contratación Directa "/>
    <d v="2019-01-16T00:00:00"/>
    <n v="10"/>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en la Subdirección Financiera."/>
    <n v="1545000"/>
    <n v="1"/>
    <n v="1545000"/>
    <s v="Prestación de Servicios Profesionales "/>
    <s v="Contratación Directa "/>
    <d v="2019-01-19T00:00:00"/>
    <n v="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el continuo mejoramiento y la operación del proceso de Gestión Documental a cargo de la Subdirección Administrativa."/>
    <n v="5665000"/>
    <n v="1"/>
    <n v="62315000"/>
    <s v=" Prestación de Servicios Profesionales "/>
    <s v="Contratación Directa "/>
    <d v="2019-01-1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
    <n v="8000000"/>
    <n v="1"/>
    <n v="92000000"/>
    <s v=" Prestación de Servicios Profesionales "/>
    <s v="Contratación Directa "/>
    <d v="2019-01-15T00:00:00"/>
    <n v="11.5"/>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la consolidación, seguimiento, implementación y actualización de los instrumentos archivísticos de la entidad y demás temas inherentes al proceso de Gestión Documental a cargo de la Subdirección Administrativa"/>
    <n v="4120000"/>
    <n v="1"/>
    <n v="28840000"/>
    <s v=" Prestación de Servicios Profesionales "/>
    <s v="Contratación Directa "/>
    <d v="2019-01-15T00:00:00"/>
    <n v="7"/>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ON DE SERVICIOS PROFESIONALES PARA EL ACOMPAÑAMIENTO ADMINISTRATIVO EN LA ELABORACIÓN, SEGUIMIENTO Y CONTROL DE LOS TEMAS A CARGO DE LA SUBDIRECCIÓN ADMINISTRATIVA"/>
    <n v="5036700"/>
    <n v="1"/>
    <n v="55403700"/>
    <s v=" Prestación de Servicios Profesionales "/>
    <s v="Contratación Directa "/>
    <d v="2019-01-1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ara el apoyo al seguimiento y ejecución presupuestal que contribuyan al mejoramiento de los procesos a cargo del área de Talento Humano de la Subdirección Administrativa"/>
    <n v="3038500"/>
    <n v="1"/>
    <n v="33423500"/>
    <s v=" Prestación de Servicios de Apoyo a la Gestión "/>
    <s v="Contratación Directa "/>
    <d v="2019-01-1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ara apoyar los procesos de control de calidad de inventarios y actividades de clasificación y organización de archivos de la CVP."/>
    <n v="3038500"/>
    <n v="1"/>
    <n v="33423500"/>
    <s v=" Prestación de Servicios de Apoyo a la Gestión"/>
    <s v="Contratación Directa "/>
    <d v="2019-01-1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Subdirección Administrativa, en la revisión, elaboración, monitoreo y articulación de las diferentes actuaciones jurídicas a su cargo"/>
    <n v="8240000"/>
    <n v="1"/>
    <n v="90640000"/>
    <s v=" Prestación de Servicios de Apoyo a la Gestión"/>
    <s v="Contratación Directa "/>
    <d v="2019-01-15T00:00:00"/>
    <n v="11"/>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procesos contratcuales y realizar la revisión de carácter jurídico de los temas inherentes a la Subdirección Administraiva"/>
    <n v="5253000"/>
    <n v="1"/>
    <n v="31518000"/>
    <s v=" Prestación de Servicios Profesionales"/>
    <s v="Contratación Directa "/>
    <d v="2019-01-15T00:00:00"/>
    <n v="6"/>
  </r>
  <r>
    <x v="2"/>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3 - Recurso Humano "/>
    <s v="04 - Gastos de personal operativo"/>
    <s v="0311-Personal Contratado para Apoyar y Fortalecer las Labores Administrativas de la Entidad"/>
    <s v="01 - 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ara apoyar  la Subdirección Administrativa en las diferentes actividades Subsistema de Seguridad y Salud en el trabajo."/>
    <n v="3038500"/>
    <n v="1"/>
    <n v="21269500"/>
    <s v=" Prestación de Servicios de Apoyo a la Gestión"/>
    <s v="Contratación Directa "/>
    <d v="2019-01-15T00:00:00"/>
    <n v="7"/>
  </r>
  <r>
    <x v="2"/>
    <s v="Desarrollar el 100% de actividades de intervención para el mejoramiento de la infraestructura física, dotacional y administrativa"/>
    <s v="Ejecutar el 100% del plan de acción para la implementación del Sistema Integrado de Gestión de la CVP."/>
    <s v="05 - Administración Institucional"/>
    <s v="02 -  Administración, Control y Organización Institucional para apoyo a la gestión del Distrito"/>
    <s v="0141-Otros Gastos Administración, Control Y Organización_x000a_Institucional Para Apoyo Gestión Del Estado"/>
    <s v="01 - Recursos del Distrito"/>
    <s v="12-Otros distrito"/>
    <n v="7813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integral de organización y levantamiento de inventario único documental de archivos misionales de la caja de la vivienda popular a partir de las tablas de retención documental o tablas de valoración documental. "/>
    <n v="37500000"/>
    <n v="1"/>
    <n v="52710041"/>
    <s v="Prestacion de Servicios "/>
    <s v="Selección Abreviada "/>
    <d v="2019-07-30T00:00:00"/>
    <n v="4"/>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72154000"/>
    <s v="2.1.03.01.05.03.01.01.98 _x000a_A Otras Entidades No Financieras Municipales y/o Distritales no consideradas Empresas"/>
    <s v="095 - Vivienda - General"/>
    <s v="7018 - Transferencias de carácter general entre diferentes niveles de gobierno"/>
    <s v="A.17.1"/>
    <s v="Prestar el servicio de mantenimiento preventivo y correctivo del sistema de aire  acondicionado tipo mini-Split ubicado en el centro de cómputo de la Caja de la Vivienda Popular"/>
    <n v="700000"/>
    <n v="4"/>
    <n v="2800000"/>
    <s v="Prestacion de Servicios"/>
    <s v="Minima Cuantia"/>
    <d v="2019-03-01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39121004"/>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 correctivo para los equipos de cómputo, servidores, impresoras y escaner de propiedad de la Caja de la Vivienda Popular."/>
    <n v="8000000"/>
    <n v="4"/>
    <n v="32000000"/>
    <s v="Prestacion de Servicios"/>
    <s v="Menor Cuantia"/>
    <d v="2019-03-15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1500"/>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o correctivo del cableado estructurado acorde a las necesidades establecidad por la caja de vivienda popular. "/>
    <n v="7280000"/>
    <n v="2"/>
    <n v="14560000"/>
    <s v="Prestacion de Servicios"/>
    <s v="Minima Cuantia"/>
    <d v="2019-03-01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43190000"/>
    <s v="2.1.03.01.05.03.01.01.98 _x000a_A Otras Entidades No Financieras Municipales y/o Distritales no consideradas Empresas"/>
    <s v="095 - Vivienda - General"/>
    <s v="7018 - Transferencias de carácter general entre diferentes niveles de gobierno"/>
    <s v="A.17.1"/>
    <s v="Contratar el servicio de manenimiento y extensión de garantia con repuestos y soporte técnico para el sistema de telefonia corporativa voz/IP de la CVP conforme a las especificaciones ténicas definidas."/>
    <n v="7500000"/>
    <n v="4"/>
    <n v="30000000"/>
    <s v="Prestacion de Servicios"/>
    <s v="Menor Cuantia"/>
    <d v="2019-03-15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0"/>
    <s v="2.1.03.01.05.03.01.01.98 _x000a_A Otras Entidades No Financieras Municipales y/o Distritales no consideradas Empresas"/>
    <s v="095 - Vivienda - General"/>
    <s v="7018 - Transferencias de carácter general entre diferentes niveles de gobierno"/>
    <s v="A.17.1"/>
    <s v="Arrendar Equipos Tecnológicos y Periféricos - ETP, de acuerdo a las especificaciones técnicas del Anexo Técnico establecidos conforme a las necesidades de la Caja de la Vivienda Popular."/>
    <n v="500000000"/>
    <n v="1"/>
    <n v="500000000"/>
    <s v="Acuerdo Marco - Colombia Compra Eficiente"/>
    <s v="Acuerdo Marco - Tienda Virtual del Estado Colombiano - Colombia Compra Eficiente"/>
    <d v="2019-01-09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4"/>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 correctivo para los UPS de propiedad de la Caja de la Vivienda Popular."/>
    <n v="3500000"/>
    <n v="4"/>
    <n v="14000000"/>
    <s v="Prestacion de Servicios"/>
    <s v="Minima Cuantia"/>
    <d v="2019-03-01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1500"/>
    <s v="2.1.03.01.05.03.01.01.98 _x000a_A Otras Entidades No Financieras Municipales y/o Distritales no consideradas Empresas"/>
    <s v="095 - Vivienda - General"/>
    <s v="7018 - Transferencias de carácter general entre diferentes niveles de gobierno"/>
    <s v="A.17.1"/>
    <s v="Adquisición de buzones de correo electrónico y herramientas de colaboración sobre la plataforma Google por medio del Licenciamiento G Suite para la Caja de la Vivienda Popular"/>
    <n v="200295000"/>
    <n v="1"/>
    <n v="200000000"/>
    <s v="Acuerdo Marco - Colombia Compra Eficiente"/>
    <s v="Acuerdo Marco - Tienda Virtual del Estado Colombiano - Colombia Compra Eficiente"/>
    <d v="2019-04-30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0"/>
    <s v="2.1.03.01.05.03.01.01.98 _x000a_A Otras Entidades No Financieras Municipales y/o Distritales no consideradas Empresas"/>
    <s v="095 - Vivienda - General"/>
    <s v="7018 - Transferencias de carácter general entre diferentes niveles de gobierno"/>
    <s v="A.17.1"/>
    <s v="Adquisición de la suscripción de licenciamiento para el software autodesk última versión, para uso de la caja de vivienda popular, según especificaciones y cantidades descritas en el anexo técnico."/>
    <n v="7450000"/>
    <n v="25"/>
    <n v="186250000"/>
    <s v="Compraventa"/>
    <s v="Selecion Abreviada - Subasta Inversa"/>
    <d v="2019-08-01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0"/>
    <s v="2.1.03.01.05.03.01.01.98 _x000a_A Otras Entidades No Financieras Municipales y/o Distritales no consideradas Empresas"/>
    <s v="095 - Vivienda - General"/>
    <s v="7018 - Transferencias de carácter general entre diferentes niveles de gobierno"/>
    <s v="A.17.1"/>
    <s v="Adquisición de licenciamiento de Adobe Creative Cloud para la generación de piezas comunicativas para uso de la Caja de la Vivienda Popular"/>
    <n v="3500000"/>
    <n v="9"/>
    <n v="31500000"/>
    <s v="Compraventa"/>
    <s v="Selecion Abreviada - Subasta Inversa"/>
    <d v="2019-08-01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0"/>
    <s v="2.1.03.01.05.03.01.01.98 _x000a_A Otras Entidades No Financieras Municipales y/o Distritales no consideradas Empresas"/>
    <s v="095 - Vivienda - General"/>
    <s v="7018 - Transferencias de carácter general entre diferentes niveles de gobierno"/>
    <s v="A.17.1"/>
    <s v="Renovar el licenciamiento de software Arcview Gis (ARCGIS) para la Caja de la Vivienda Popular"/>
    <n v="182374000"/>
    <n v="1"/>
    <n v="182374000"/>
    <s v="Acuerdo Marco - Colombia Compra Eficiente"/>
    <s v="Acuerdo Marco - Tienda Virtual del Estado Colombiano - Colombia Compra Eficiente"/>
    <d v="2019-02-28T00:00:00"/>
    <n v="12"/>
  </r>
  <r>
    <x v="3"/>
    <s v="Optimizar Sistemas de información para optimizar la gestión (hadware y software)"/>
    <s v="Implementar el 100% del plan de acción para el mejoramiento de los sistemas de información . "/>
    <s v="02 - Dotación"/>
    <s v="01 - Adquisición y/o produccion de equipos, materiales, suministros y servicios propios del sector"/>
    <s v="0366 - Adquisición de equipos, materiales y suministros software y otros servicios para el fortalecimiento institucional "/>
    <s v="01 - Recursos del Distrito"/>
    <s v="12 - Otros distrito"/>
    <n v="81112200"/>
    <s v="2.1.03.01.05.03.01.01.98 _x000a_A Otras Entidades No Financieras Municipales y/o Distritales no consideradas Empresas"/>
    <s v="095 - Vivienda - General"/>
    <s v="7018 - Transferencias de carácter general entre diferentes niveles de gobierno"/>
    <s v="A.17.1"/>
    <s v="Adquirir la renovación del licenciamiento Antivirus ESET ENDPOINT PROTECTION ADVANCED, incluyendo el componente de Seguridad Informatica para prevención de fuga de información, con las condiciones descritas en el documento de estudios previos y anexo técnico."/>
    <n v="186000"/>
    <n v="600"/>
    <n v="111600000"/>
    <s v="Compraventa"/>
    <s v="Selecion Abreviada - Subasta Inversa"/>
    <d v="2019-08-01T00:00:00"/>
    <n v="12"/>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construcción, soporte y mantenimiento sobre herramientas de software y sistemas de información de la Caja de la Vivienda Popular "/>
    <n v="7210000"/>
    <n v="1"/>
    <n v="79310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desarrollo, soporte y mantenimiento de los aplicativos para la gestión de la nómina y desprendibles de pago, en el sistema de información SI Capital, para la Caja de la Vivienda Popular"/>
    <n v="4532000"/>
    <n v="1"/>
    <n v="49852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desarrollo, soporte y mantenimiento de los aplicativos LIMAY, PAC, OPGET, PREDIS Y CORDIS, en el sistema de información SI Capital, para la Caja de la Vivienda Popular."/>
    <n v="5253000"/>
    <n v="1"/>
    <n v="57783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
    <n v="5665000"/>
    <n v="1"/>
    <n v="62315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de apoyo técnico para la atención y solución presencial de requerimientos de soporte tecnológico, así como apoyar la gestión de mantenimientos tanto preventivos como correctivos de hardware, software y redes para la Caja de la Vivienda Popular."/>
    <n v="3327000"/>
    <n v="1"/>
    <n v="33427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
    <n v="3327000"/>
    <n v="1"/>
    <n v="36597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
    <n v="6695000"/>
    <n v="1"/>
    <n v="73645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Administración de Bases de Datos Institucionales y de gestión de la información misional y operativa de la entidad, garantizando su disponibilidad e integridad, para la Oficina TIC de la Caja de la Vivienda Popular"/>
    <n v="3554000"/>
    <n v="1"/>
    <n v="35767000"/>
    <s v="CONTRATO DE PRESTACION DE SERVICIOS PROFESIONALES"/>
    <s v="CONTRATACION DIRECTA"/>
    <d v="2019-01-04T00:00:00"/>
    <n v="10.063871693866066"/>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
    <n v="4120000"/>
    <n v="1"/>
    <n v="45320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
    <n v="3327000"/>
    <n v="1"/>
    <n v="36597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
    <n v="7210000"/>
    <n v="1"/>
    <n v="79310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
    <n v="4532000"/>
    <n v="1"/>
    <n v="49852000"/>
    <s v="CONTRATO DE PRESTACION DE SERVICIOS PROFESIONALES"/>
    <s v="CONTRATACION DIRECTA"/>
    <d v="2019-01-04T00:00:00"/>
    <n v="11"/>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
    <n v="14994000"/>
    <n v="1"/>
    <n v="157437000"/>
    <s v="CONTRATO DE PRESTACION DE SERVICIOS PROFESIONALES"/>
    <s v="CONTRATACION DIRECTA"/>
    <d v="2019-01-04T00:00:00"/>
    <n v="10.5"/>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el acompañamiento jurídico en las diferentes etapas de los procesos de contratación, y las diferentes actuaciones de la Oficina TIC en representación de la Caja de la Vivienda Popular."/>
    <n v="4120000"/>
    <n v="1"/>
    <n v="41200000"/>
    <s v="CONTRATO DE PRESTACION DE SERVICIOS PROFESIONALES"/>
    <s v="CONTRATACION DIRECTA"/>
    <d v="2019-01-04T00:00:00"/>
    <n v="10"/>
  </r>
  <r>
    <x v="3"/>
    <s v="Optimizar Sistemas de información para optimizar la gestión (hadware y software)"/>
    <s v="Implementar el 100% del plan de acción para el mejoramiento de los sistemas de información . "/>
    <s v="05 - Administración Institucional"/>
    <s v="02 -  Administración, Control y Organización Institucional para apoyo a la gestión del Distrito"/>
    <s v="0141 - Otros Gastos Administración, Control Y Organización Institucional Para Apoyo Gestión Del Estado"/>
    <s v="03 - Recursos administrados"/>
    <n v="490"/>
    <s v="81112000_x000a_81112100"/>
    <s v="2.1.03.01.05.03.01.01.98 _x000a_A Otras Entidades No Financieras Municipales y/o Distritales no consideradas Empresas"/>
    <s v="095 - Vivienda - General"/>
    <s v="7018 - Transferencias de carácter general entre diferentes niveles de gobierno"/>
    <s v="A.17.1"/>
    <s v="Contratar servicios de DataCenter externo para alojar sistemas de información institucional, así como canales de comunicación de datos e Internet para la sede principal y para las oficinas externas de la Caja de la Vivienda Popular"/>
    <n v="24188916.666666668"/>
    <n v="12"/>
    <n v="290267000"/>
    <s v="Prestacion de Servicios"/>
    <s v="Convenio Interadministrativo"/>
    <d v="2019-01-15T00:00:00"/>
    <n v="5.5"/>
  </r>
  <r>
    <x v="3"/>
    <s v="Optimizar Sistemas de información para optimizar la gestión (hadware y software)"/>
    <s v="Implementar el 100% del plan de acción para el mejoramiento de los sistemas de información . "/>
    <s v="05 - Administración Institucional"/>
    <s v="02 -  Administración, Control y Organización Institucional para apoyo a la gestión del Distrito"/>
    <s v="0141 - Otros Gastos Administración, Control Y Organización Institucional Para Apoyo Gestión Del Estado"/>
    <s v="01 - Recursos del Distrito"/>
    <s v="12 - Otros distrito"/>
    <s v="81112000_x000a_81112100"/>
    <s v="2.1.03.01.05.03.01.01.98 _x000a_A Otras Entidades No Financieras Municipales y/o Distritales no consideradas Empresas"/>
    <s v="095 - Vivienda - General"/>
    <s v="7018 - Transferencias de carácter general entre diferentes niveles de gobierno"/>
    <s v="A.17.1"/>
    <s v="Contratar servicios de DataCenter externo para alojar sistemas de información institucional, así como canales de comunicación de datos e Internet para la sede principal y para las oficinas externas de la Caja de la Vivienda Popular"/>
    <n v="52000000"/>
    <n v="12"/>
    <n v="333733000"/>
    <s v="Prestacion de Servicios"/>
    <s v="Convenio Interadministrativo"/>
    <d v="2019-01-15T00:00:00"/>
    <n v="12"/>
  </r>
  <r>
    <x v="3"/>
    <s v="Optimizar Sistemas de información para optimizar la gestión (hadware y software)"/>
    <s v="Implementar el 100% del plan de acción para el mejoramiento de los sistemas de información . "/>
    <s v="05 - Administración Institucional"/>
    <s v="02 -  Administración, Control y Organización Institucional para apoyo a la gestión del Distrito"/>
    <s v="0141 - Otros Gastos Administración, Control Y Organización Institucional Para Apoyo Gestión Del Estado"/>
    <s v="01 - Recursos del Distrito"/>
    <s v="12 - Otros distrito"/>
    <s v="81112000_x000a_81112100"/>
    <s v="2.1.03.01.05.03.01.01.98 _x000a_A Otras Entidades No Financieras Municipales y/o Distritales no consideradas Empresas"/>
    <s v="095 - Vivienda - General"/>
    <s v="7018 - Transferencias de carácter general entre diferentes niveles de gobierno"/>
    <s v="A.17.1"/>
    <s v="ADQUISICIÓN DEL SERVICIO, INSTALACIÓN Y PUESTA EN FUNCIONAMIENTO DE UN CANAL DE INTERNET ALTERNO PARA LA CAJA DE LA VIVIENDA POPULAR, DE CONFORMIDAD CON LAS CARACTERÍSTICAS DEL ANEXO_x000a_TÉCNICO."/>
    <n v="3900000"/>
    <n v="12"/>
    <n v="46800000"/>
    <s v="Prestacion de Servicios"/>
    <s v="Selecion Abreviada - Subasta Inversa"/>
    <d v="2019-01-15T00:00:00"/>
    <n v="12"/>
  </r>
  <r>
    <x v="3"/>
    <s v="Optimizar Sistemas de información para optimizar la gestión (hadware y software)"/>
    <s v="Implementar el 100% del plan de acción para el mejoramiento de los sistemas de información . "/>
    <s v="05 - Administración Institucional"/>
    <s v="02 -  Administración, Control y Organización Institucional para apoyo a la gestión del Distrito"/>
    <s v="0141 - Otros Gastos Administración, Control Y Organización Institucional Para Apoyo Gestión Del Estado"/>
    <s v="01 - Recursos del Distrito"/>
    <s v="12 - Otros distrito"/>
    <s v="81112000_x000a_81112100_x000a_81111500"/>
    <s v="2.1.03.01.05.03.01.01.98 _x000a_A Otras Entidades No Financieras Municipales y/o Distritales no consideradas Empresas"/>
    <s v="095 - Vivienda - General"/>
    <s v="7018 - Transferencias de carácter general entre diferentes niveles de gobierno"/>
    <s v="A.17.1"/>
    <s v="Proyecto adquisición e Implementación de una solución ERP, para el fortalecimiento de los Sistemas de Información y la optimización de los Procesos de la CVP"/>
    <n v="33333.333333333336"/>
    <n v="12"/>
    <n v="400000"/>
    <s v="Prestacion de Servicios"/>
    <s v="Convenio Interadministrativo"/>
    <d v="2019-03-20T00:00:00"/>
    <n v="12"/>
  </r>
  <r>
    <x v="3"/>
    <s v="Optimizar Sistemas de información para optimizar la gestión (hadware y software)"/>
    <s v="Implementar el 100% del plan de acción para el mejoramiento de los sistemas de información . "/>
    <s v="05 - Administración Institucional"/>
    <s v="02 -  Administración, Control y Organización Institucional para apoyo a la gestión del Distrito"/>
    <s v="0141 - Otros Gastos Administración, Control Y Organización Institucional Para Apoyo Gestión Del Estado"/>
    <s v="03 - Recursos administrados"/>
    <n v="146"/>
    <s v="81112000_x000a_81112100_x000a_81111500"/>
    <s v="2.1.03.01.05.03.01.01.98 _x000a_A Otras Entidades No Financieras Municipales y/o Distritales no consideradas Empresas"/>
    <s v="095 - Vivienda - General"/>
    <s v="7018 - Transferencias de carácter general entre diferentes niveles de gobierno"/>
    <s v="A.17.1"/>
    <s v="Proyecto adquisición e Implementación de una solución ERP, para el fortalecimiento de los Sistemas de Información y la optimización de los Procesos de la CVP"/>
    <n v="208333333.33333334"/>
    <n v="12"/>
    <n v="2500000000"/>
    <s v="Prestacion de Servicios"/>
    <s v="Convenio Interadministrativo"/>
    <d v="2019-03-20T00:00:00"/>
    <n v="12"/>
  </r>
  <r>
    <x v="3"/>
    <s v="Optimizar Sistemas de información para optimizar la gestión (hadware y software)"/>
    <s v="Implementar el 100% del plan de acción para el mejoramiento de los sistemas de información . "/>
    <s v="03 - Recurso Humano "/>
    <s v="04 - Gastos de personal operativo"/>
    <s v="0311-Personal Contratado para Apoyar y Fortalecer las Labores Administrativas de la Entidad"/>
    <s v="01 - Recursos del Distrito"/>
    <s v="12 - Otros distrito"/>
    <n v="81110000"/>
    <s v="2.1.03.01.05.03.01.01.98 _x000a_A Otras Entidades No Financieras Municipales y/o Distritales no consideradas Empresas"/>
    <s v="095 - Vivienda - General"/>
    <s v="7018 - Transferencias de carácter general entre diferentes niveles de gobierno"/>
    <s v="A.17.1"/>
    <s v="Prestación de servicios profesionales para el acompañamiento jurídico en las diferentes etapas de los procesos de contratación que adelante la Oficina TIC sirviendo de elace con la Dirección de Gestión Corporativa."/>
    <n v="4120000"/>
    <n v="1"/>
    <n v="41200000"/>
    <s v="CONTRATO DE PRESTACION DE SERVICIOS PROFESIONALES"/>
    <s v="CONTRATACION DIRECTA"/>
    <d v="2019-01-04T00:00:00"/>
    <n v="10"/>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r los servicios profesionales para apoyar y gestionar los procedimientos técnicos y de información de la Dirección de Mejoramiento de Vivienda en el desarrollo de la estructuración de los proyectos para asignación de Subsidios de Vivienda en Especie."/>
    <n v="5218021"/>
    <n v="1"/>
    <n v="15654063"/>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r los servicios profesionales para apoyar la gestión de campo con componente técnico, para la ejecución de actividades  durante la ejecución de todo el proceso de estructuración de proyectos que optan por el subsidio distrital de vivienda en especie."/>
    <n v="6402480"/>
    <n v="1"/>
    <n v="1920744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
    <n v="1814036"/>
    <n v="1"/>
    <n v="544210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5442108"/>
    <n v="1"/>
    <n v="16326324"/>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6936020"/>
    <n v="1"/>
    <n v="2080806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600620"/>
    <n v="1"/>
    <n v="480186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8536640"/>
    <n v="1"/>
    <n v="2560992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695152"/>
    <n v="1"/>
    <n v="1408545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2486400194"/>
    <n v="1"/>
    <n v="12804961"/>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n v="2560992.1969993999"/>
    <n v="1"/>
    <n v="7682977"/>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2831866373"/>
    <n v="1"/>
    <n v="11044279"/>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la supervisión Social de las obras de los proyectos territoriales, además efectuar la gestión social a los hogares de los territoriales dirigidos que se presenten para optar al subsidio distrital de vivienda en especie."/>
    <n v="4268320.2486400194"/>
    <n v="1"/>
    <n v="12804961"/>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681426.2831866373"/>
    <n v="1"/>
    <n v="11044279"/>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0095630782"/>
    <n v="1"/>
    <n v="12804961"/>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 la ejecución de actividades asociadas a la estructuración de proyectos del subsidio distrital para el mejoramiento de vivienda. "/>
    <n v="1814036"/>
    <n v="1"/>
    <n v="544210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de actividades asociadas a la estructuración de proyectos del subsidio distrital para el mejoramiento de vivienda."/>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
    <n v="3521364"/>
    <n v="1"/>
    <n v="10564092"/>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
    <n v="944365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ción de servicios profesionales para apoyar la gestión de campo con componente técnico, para la ejecución de todo el proceso de estructuración de proyectos que optan por el subsidio distrital de vivienda en especie."/>
    <n v="5218021.2"/>
    <n v="1"/>
    <n v="15654064"/>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268320"/>
    <n v="1"/>
    <n v="12804960"/>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Apoyar desde el componente jurídico,  la ejecución de actividades asociadas a la estructuración de proyectos del subsidio distrital para el mejoramiento de vivienda."/>
    <n v="2560992"/>
    <n v="1"/>
    <n v="7682976"/>
    <s v="CONTRATO DE PRESTACION DE SERVICIOS PROFESIONALES"/>
    <s v="Contratación Directa"/>
    <m/>
    <n v="3"/>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mponente social, la ejecución de actividades asociadas a la estructuración de proyectos del subsidio distrital para el mejoramiento de vivienda."/>
    <n v="4268320"/>
    <n v="1"/>
    <n v="12804960"/>
    <s v="CONTRATO DE PRESTACION DE SERVICIOS PROFESIONALES"/>
    <s v="Contratación Directa"/>
    <m/>
    <n v="3"/>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4 - Investigación y Estudios"/>
    <s v="01 - Investigación básica aplicada y Estudios propios del Sector"/>
    <s v="0113 - Estudios de evaluación, diseño geotécnico y/o estructural de las Viviendas a mejorar"/>
    <s v="01 - Recursos del Distrito"/>
    <s v="12-Otros distrito"/>
    <n v="81101500"/>
    <s v="2.1.03.01.05.03.01.01.98"/>
    <s v="95 Vivienda - General"/>
    <s v="7018 Transferencias de carácter general entre diferentes niveles de gobierno"/>
    <s v="A.7.3 PLANES Y PROYECTOS DE MEJORAMIENTO DE VIVIENDA Y SANEAMIENTO BÁSICO"/>
    <s v="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
    <n v="16666666.66"/>
    <n v="1"/>
    <n v="200000000"/>
    <s v="CONTRATO DE CONSULTORIA"/>
    <s v="Licitación Pública"/>
    <d v="2018-01-10T00:00:00"/>
    <n v="12"/>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2895506.5"/>
    <n v="12"/>
    <n v="34746078"/>
    <s v="RELACION DE AUTORIZACION"/>
    <s v="Contratación Directa"/>
    <m/>
    <m/>
  </r>
  <r>
    <x v="4"/>
    <s v="Desarrollar el 100% de las intervenciones priorizadas de mejoramiento"/>
    <s v="Realizar 8.610 visitas para supervisar la interventoría de las obras de Mejoramiento de Vivienda, priorizadas por la Secretaria Distrital del Hábitat, en el área urbana y rural."/>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10440583.333333334"/>
    <n v="12"/>
    <n v="12528700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43768000"/>
    <n v="12"/>
    <n v="52521600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los procesos misionales y proyectos especiales, para apoyar la gestión, planeación, concertación y seguimiento a los planes y cronogramas del componente social."/>
    <n v="856512"/>
    <n v="11.5"/>
    <n v="2454284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en la implementación y seguimiento de la política de responsabilidad social, bajo los tres pilares de sostenibilidad a los procesos de gestión misional de la entidad."/>
    <n v="2134160"/>
    <n v="11.5"/>
    <n v="2454284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2134160"/>
    <n v="11.5"/>
    <n v="1090162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304505.2173913044"/>
    <n v="11.5"/>
    <n v="1500181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67080"/>
    <n v="11.5"/>
    <n v="1227142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
    <n v="7469560"/>
    <n v="11.5"/>
    <n v="8589994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3 - 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lo dispuesto en el Articulo 13 del Decreto 723 de 2013"/>
    <n v="685995"/>
    <n v="12"/>
    <n v="8231940"/>
    <s v="RELACION DE AUTORIZACION"/>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2 - Dotación"/>
    <s v="01 - Adquisición y/o produccion de equipos, materiales, suministros y servicios propios del sector"/>
    <s v="0754-Actividades para el fortalecimiento de estratégias de comunicación."/>
    <s v="01 - Recursos del Distrito"/>
    <s v="12-Otros distrito"/>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4347826086"/>
    <n v="11.5"/>
    <n v="14779667"/>
    <s v="CONTRATO INTERADMINISTRATIVO DE PRESTACION DE SERVICIOS"/>
    <s v="Licitación Pública"/>
    <m/>
    <m/>
  </r>
  <r>
    <x v="4"/>
    <s v="Desarrollar el 100% de las intervenciones priorizadas de mejoramiento"/>
    <s v="Realizar 8.610 visitas para supervisar la interventoría de las obras de Mejoramiento de Vivienda, priorizadas por la Secretaria Distrital del Hábitat, en el área urbana y rural."/>
    <s v="02 - Dotación"/>
    <s v="01 - Adquisición y/o produccion de equipos, materiales, suministros y servicios propios del sector"/>
    <s v="0754-Actividades para el fortalecimiento de estratégias de comunicación."/>
    <s v="01 - Recursos del Distrito"/>
    <s v="12-Otros distrito"/>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4347826086"/>
    <n v="11.5"/>
    <n v="14779667"/>
    <s v="CONTRATO INTERADMINISTRATIVO DE PRESTACION DE SERVICIOS"/>
    <s v="Licitación Pública"/>
    <m/>
    <m/>
  </r>
  <r>
    <x v="4"/>
    <s v="Desarrollar el 100% de las intervenciones priorizadas de mejoramiento"/>
    <s v="Realizar 8.610 visitas para supervisar la interventoría de las obras de Mejoramiento de Vivienda, priorizadas por la Secretaria Distrital del Hábitat, en el área urbana y rural."/>
    <s v="02 - Dotación"/>
    <s v="01 - Adquisición y/o produccion de equipos, materiales, suministros y servicios propios del sector"/>
    <s v="0754-Actividades para el fortalecimiento de estratégias de comunicación."/>
    <s v="01 - 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1285188.3478260869"/>
    <n v="11.5"/>
    <n v="14779666"/>
    <s v="CONTRATO DE PRESTACION DE SERVICIOS"/>
    <s v="Licitación Públic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
    <n v="7469560"/>
    <n v="11"/>
    <n v="8216516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actos administrativos y demás actualizaciones administrativas y jurídicas requeridas, en concordancia con los procesos propios de la Dirección"/>
    <n v="7469560"/>
    <n v="11"/>
    <n v="8216516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profesionales para apoyar el control y evaluación financiera durante la ejecución, avance y cumplimiento del proyecto Mejoramiento de vivienda en sus condiciones físicas y de habitabilidad en los asentamientos humanos priorizados en área urbana y rural."/>
    <n v="5442108"/>
    <n v="11"/>
    <n v="59863188"/>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695152"/>
    <n v="11"/>
    <n v="51646672"/>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
    <n v="5868940"/>
    <n v="11"/>
    <n v="6455834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
    <n v="4268320"/>
    <n v="11"/>
    <n v="4695152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delantar la consulta, revisión, consolidación, organización, actualización y disposición de la información cartográfica, gráfica y alfanumérica en la Dirección de Mejoramiento de Vivienda de la CVP"/>
    <n v="4695152"/>
    <n v="11"/>
    <n v="51646672"/>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3147886"/>
    <n v="11"/>
    <n v="34626746"/>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quo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quot;"/>
    <n v="8536640"/>
    <n v="11"/>
    <n v="9390304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n v="4268320"/>
    <n v="11"/>
    <n v="4695152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3521364"/>
    <n v="11"/>
    <n v="38735004"/>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381198"/>
    <n v="11"/>
    <n v="48193184"/>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18021"/>
    <n v="11"/>
    <n v="57398233"/>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s v="CONTRATO DE PRESTACION DE SERVICIOS"/>
    <s v="Contratación Directa"/>
    <m/>
    <m/>
  </r>
  <r>
    <x v="4"/>
    <s v="Desarrollar el 100% de las intervenciones priorizadas de mejoramiento"/>
    <s v="Realizar 8.610 visitas para supervisar la interventoría de las obras de Mejoramiento de Vivienda, priorizadas por la Secretaria Distrital del Hábitat, en el área urbana y rural."/>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s v="CONTRATO DE PRESTACION DE SERVICIOS"/>
    <s v="Contratación Directa"/>
    <m/>
    <m/>
  </r>
  <r>
    <x v="4"/>
    <s v="Desarrollar el 100% de las intervenciones priorizadas de mejoramiento"/>
    <s v="Realizar 8.610 visitas para supervisar la interventoría de las obras de Mejoramiento de Vivienda, priorizadas por la Secretaria Distrital del Hábitat, en el área urbana y rural."/>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oficios y demás actuaciones administrativas y jurídicas requeridas, en concordancia con los procesos propios de la Dirección"/>
    <n v="6936020"/>
    <n v="10.5"/>
    <n v="72828210"/>
    <s v="CONTRATO DE PRESTACION DE SERVICIOS"/>
    <s v="Contratación Directa"/>
    <m/>
    <m/>
  </r>
  <r>
    <x v="4"/>
    <s v="Desarrollar el 100% de las intervenciones priorizadas de mejoramiento"/>
    <s v="Realizar 8.610 visitas para supervisar la interventoría de las obras de Mejoramiento de Vivienda, priorizadas por la Secretaria Distrital del Hábitat, en el área urbana y rural."/>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s v="CONTRATO DE PRESTACION DE SERVICIOS"/>
    <s v="Contratación Directa"/>
    <m/>
    <m/>
  </r>
  <r>
    <x v="4"/>
    <s v="Desarrollar el 100% de las intervenciones priorizadas de mejoramiento"/>
    <s v="Realizar 8.610 visitas para supervisar la interventoría de las obras de Mejoramiento de Vivienda, priorizadas por la Secretaria Distrital del Hábitat, en el área urbana y rural."/>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6402480"/>
    <n v="11"/>
    <n v="70427280"/>
    <s v="CONTRATO DE PRESTACION DE SERVICIOS"/>
    <s v="Contratación Directa"/>
    <m/>
    <m/>
  </r>
  <r>
    <x v="4"/>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 - Recurso Humano "/>
    <s v="04 - Gastos de personal operativo"/>
    <s v="0312 - Personal contratado para apoyar las actividades propias de los proyectos de inversión misionales de la entidad"/>
    <s v="01 - 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s v="CONTRATO DE PRESTACION DE SERVICIOS"/>
    <s v="Contratación Directa"/>
    <m/>
    <m/>
  </r>
  <r>
    <x v="4"/>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 - Recurso Humano "/>
    <s v="04 - Gastos de personal operativo"/>
    <s v="0312 - Personal contratado para apoyar las actividades propias de los proyectos de inversión misionales de la entidad"/>
    <s v="03 - Recursos administrados"/>
    <s v="21-Administrados de libre destinación"/>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10152800"/>
    <n v="11"/>
    <n v="111680800"/>
    <s v="CONTRATO DE PRESTACION DE SERVICIOS"/>
    <s v="Contratación Directa"/>
    <m/>
    <m/>
  </r>
  <r>
    <x v="5"/>
    <s v="Titular 10.000 predios"/>
    <s v="Entregar 9 Zonas de Cesió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jurídico en procesos de identificación,  análisis de la situación de predios y realización de trámites requeridos para el saneamiento y trasferencia de las  zonas de cesion al Distrito."/>
    <n v="6679826.0869565215"/>
    <n v="1"/>
    <n v="76818000"/>
    <s v="Directa"/>
    <s v="Prestacion de Servicios Profesionales"/>
    <d v="2018-01-15T00:00:00"/>
    <n v="11.5"/>
  </r>
  <r>
    <x v="5"/>
    <s v="Titular 10.000 predios"/>
    <s v="Entregar 9 Zonas de Cesió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el apoyo Tecnico en procesos de identificación,  análisis de la situación de predios y realización de trámites requeridos para el saneamiento y trasferencia de las  zonas de cesion al Distrito."/>
    <n v="4866695.6521739131"/>
    <n v="1"/>
    <n v="55967000"/>
    <s v="Directa"/>
    <s v="Prestacion de Servicios Profesionales"/>
    <d v="2018-01-15T00:00:00"/>
    <n v="11.5"/>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realizar el seguimiento y control administrativo y financiero a los contratos y recursos tranferidos a las fiducias mercantiles mediante los cuales se ejecuten proyectos de vivienda VIP."/>
    <n v="6043623.1884057978"/>
    <n v="3"/>
    <n v="208505000"/>
    <s v="Directa"/>
    <s v="Prestacion de Servicios Profesionales"/>
    <d v="2018-01-15T00:00:00"/>
    <n v="11.5"/>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seguimiento jurídico a  los contratos de obra, interventoria, consultoria, Fiducia Mertcantil y demas suscritos en el marco de los proyectos Constructivos de Vivienda de Interés Prioritario - VIP  que adelanta la Caja de la Vivienda Popular._x000a_"/>
    <n v="9477724.6376811583"/>
    <n v="6"/>
    <n v="653963000"/>
    <s v="Directa"/>
    <s v="Prestacion de Servicios Profesionales"/>
    <d v="2018-01-15T00:00:00"/>
    <n v="11.5"/>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el seguimiento tecnico a  los contratos de obra, interventoria, consultoria, Fiducia Mertcantil y demas suscritos en el marco de los proyectos Constructivos de Vivienda de Interés Prioritario - VIP  que adelanta la Caja de la Vivienda Popular._x000a_"/>
    <n v="7759449.2753623193"/>
    <n v="6"/>
    <n v="535402000"/>
    <s v="Directa"/>
    <s v="Prestacion de Servicios Profesionales"/>
    <d v="2018-01-15T00:00:00"/>
    <n v="11.5"/>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como enlace de las Direcciones misionales de la CVP a la Dirección de Urbanizaciones y Titulación para el seguimiento financiero, juridico y tecnico a  los contratos de obra, interventoria, consultoria, Fiducia Mertcantil y demas suscritos en el marco de los proyectos Constructivos de Vivienda de Interés Prioritario - VIP  que adelanta la Caja de la Vivienda Popular._x000a_"/>
    <n v="1864782.6086956521"/>
    <n v="3"/>
    <n v="64335000"/>
    <s v="Directa"/>
    <s v="Prestacion de Servicios Profesionales"/>
    <d v="2018-01-15T00:00:00"/>
    <n v="11.5"/>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s actividades de tipo administrativo, gestion documental, logisticas y demas,  necesarias para la entrega de los proyectos constructivos de la CVP"/>
    <n v="1526826.0869565217"/>
    <n v="2"/>
    <n v="35117000"/>
    <m/>
    <s v="Prestacion de Servicios de apoyo a la gestion"/>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
    <n v="5118181.5856777495"/>
    <n v="34"/>
    <n v="2001209000"/>
    <s v="Directa"/>
    <s v="Prestacion de Servicios Profesionales"/>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para la identificación, georreferenciación,  análisis tecnico de los predios susceptibles de titular, así como la ejecución de las actividades técnicas necesarias para lograr el saneamiento predial de los inmuebles  identificados por la Caja de la Vivienda Popular."/>
    <n v="5773260.8695652178"/>
    <n v="8"/>
    <n v="531140000"/>
    <s v="Directa"/>
    <s v="Prestacion de Servicios Profesionales"/>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profesionales a la Dirección de Urbanizaciones y Titulación en la programación, organización y realización de planes de trabajo dirigidos a brindar acompañamiento social a las comunidades beneficiarias de los programas a cargo de la Dirección."/>
    <n v="3616634.7826086958"/>
    <n v="10"/>
    <n v="415913000"/>
    <s v="Directa"/>
    <s v="Prestacion de Servicios Profesionales"/>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a la Dirección de Urbanizaciones y Titulación en la articulación, formulación, ejecución y seguimiento de las estrategias y actividades necesarias para el cumplimiento de las metas establecidas en la titulación de predios."/>
    <n v="5900037.2670807447"/>
    <n v="7"/>
    <n v="474953000"/>
    <s v="Directa"/>
    <s v="Prestacion de Servicios Profesionales"/>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r servicios de apoyo a la gestión a la Dirección de Urbanizaciones y Titulación en las actividades de tipo administrativo, gestion documental, logisticas y demas,  necesarias para la titulacion predial"/>
    <n v="2354156.5217391304"/>
    <n v="20"/>
    <n v="541456000"/>
    <s v="Directa"/>
    <s v="Prestacion de Servicios de apoyo a la gestion"/>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restación de servicios profesionales como enlace de las Direcciones misionales de la CVP a la Dirección de Urbanizaciones y Titulación para el seguimiento financiero, juridico y tecnico a  los contratos de obra, interventoria, consultoria, Fiducia Mertcantil y demas suscritos en el marco de los proyectos Constructivos de Vivienda de Interés Prioritario - VIP  que adelanta la Caja de la Vivienda Popular._x000a_"/>
    <n v="3545065.2173913042"/>
    <n v="8"/>
    <n v="326146000"/>
    <s v="Directa"/>
    <s v="Prestacion de Servicios Profesionales"/>
    <d v="2018-01-15T00:00:00"/>
    <n v="11.5"/>
  </r>
  <r>
    <x v="5"/>
    <s v="Titular 10.000 predios"/>
    <s v="Obtener 10000 titulos"/>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lanta Temporal enero diciembre"/>
    <n v="10595385.416666666"/>
    <n v="8"/>
    <n v="1017157000"/>
    <s v="RESOLUCION"/>
    <s v="RESOLUCION"/>
    <d v="2018-01-01T00:00:00"/>
    <n v="12"/>
  </r>
  <r>
    <x v="5"/>
    <s v="Titular 10.000 predios"/>
    <s v="Hacer Cierre de 7 procesos de Urbanizacion"/>
    <s v="03 - Recurso Humano "/>
    <s v="04 - Gastos de personal operativo"/>
    <s v="0352-Personal Contratado para Apoyar las Actividades de titulación"/>
    <s v="01 - Recursos del Distrito"/>
    <s v="12-Otros distrito"/>
    <n v="801116"/>
    <s v="2103010503010198 - A Otras Entidades No Financieras Municipales y/o Distritales no consideradas Empresas"/>
    <s v="095 - Vivienda - General"/>
    <s v="7018 - Transferencias de carácter general entre diferentes niveles de gobierno"/>
    <s v="A.7.7"/>
    <s v="Planta Temporal enero diciembre"/>
    <n v="10437250"/>
    <n v="4"/>
    <n v="500988000"/>
    <s v="RESOLUCION"/>
    <s v="RESOLUCION"/>
    <d v="2018-01-01T00:00:00"/>
    <n v="12"/>
  </r>
  <r>
    <x v="5"/>
    <s v="Titular 10.000 predios"/>
    <s v="Obtener 10,000 titulos"/>
    <s v="01 - Infraestructura"/>
    <s v="02 - Adquisición de Infraestructura propia del Sector"/>
    <s v="0027 - Adquicision de predios"/>
    <s v="01 - Recursos del Distrito"/>
    <s v="12 - Otros distrito"/>
    <n v="81101500"/>
    <n v="2103010503010190"/>
    <s v="095 - Vivienda - General"/>
    <s v="7018 - Transferencias de carácter general entre diferentes niveles de gobierno"/>
    <s v="A.7.7"/>
    <s v="Ralizar la adquisición del derecho_x000d_ real de dominio de bienes inmuebles ubicados en el Distrito Capital por los diferentes mecanismos de enagenacion, que permitan realizar su titulacion por el mecanismop de cesion a titulo gratuito."/>
    <s v="N/A"/>
    <n v="6"/>
    <n v="5307853000"/>
    <s v="Directa"/>
    <s v="Compra de Predios"/>
    <s v="Febrero"/>
    <m/>
  </r>
  <r>
    <x v="5"/>
    <s v="Titular 10.000 predios"/>
    <s v="Entregar 8 zonas de cesion"/>
    <s v="01 - Infraestructura"/>
    <s v="01 - Construcción, adecuación y ampliación de Infraestructura propia del sector."/>
    <s v="0544 - Obras de Urbanismo Titulación"/>
    <s v="01 - Recursos del Distrito"/>
    <s v="12 - Otros distrito"/>
    <n v="93121705"/>
    <n v="2103010503010190"/>
    <s v="095-Viviends general"/>
    <s v="7019 - Transferencias de carácter general entre diferentes niveles de gobierno"/>
    <s v="A.7.7"/>
    <s v="Contratar la demolicion y cerramiento de 3 predios de propiedad de la CVP ubicados en el barrio los Laches"/>
    <s v="N/A"/>
    <n v="1"/>
    <n v="170000000"/>
    <s v="Contrato de obra"/>
    <s v="Selección abrevidad de menor cuantía"/>
    <s v="Marzo"/>
    <m/>
  </r>
  <r>
    <x v="5"/>
    <s v="Titular 10.000 predios"/>
    <s v="Hacer cierre de 7 proyectos constructivos y de urbanismo para vivienda VIP"/>
    <s v="01 - Infraestructura"/>
    <s v="01 - Construcción, adecuación y ampliación de Infraestructura propia del sector."/>
    <s v="0529 - Sentencias Judiciales"/>
    <s v="01 - Recursos del Distrito"/>
    <s v="12 - Otros distrito"/>
    <n v="84131501"/>
    <n v="2103010503010190"/>
    <s v="095 - Vivienda - General"/>
    <s v="7023 - Transferencias de carácter general entre diferentes niveles de gobierno"/>
    <s v="A.7.7"/>
    <s v="Costos de Tribunal de Arbitramento Demanda Atahualpa"/>
    <s v="N/A"/>
    <n v="1"/>
    <n v="412926000"/>
    <s v="Resolucion "/>
    <s v="Resolucion "/>
    <s v="Febrero"/>
    <m/>
  </r>
  <r>
    <x v="5"/>
    <s v="Titular 10.000 predios"/>
    <s v="TITULAR 10.000 PREDIOS"/>
    <s v="02 - Dotación"/>
    <s v="01 - Adquisición y/o produccion de equipos, materiales, suministros y servicios propios del sector"/>
    <s v="0754-Actividades para el fortalecimiento de estrategias de comunicación."/>
    <s v="01 - Recursos del Distrito"/>
    <s v="12-Otros distrito"/>
    <n v="82101600"/>
    <s v="2103010503010198 - A Otras Entidades No Financieras Municipales y/o Distritales no consideradas Empresas"/>
    <s v="96 - Vivienda - General"/>
    <s v="7019 - Transferencias de carácter general entre diferentes niveles de gobierno"/>
    <s v="A.7.8"/>
    <s v="BTL y estrategia de comunicación"/>
    <s v="N/A"/>
    <n v="1"/>
    <n v="100975000"/>
    <s v="Licitacion "/>
    <s v="Licitacion "/>
    <m/>
    <n v="12"/>
  </r>
  <r>
    <x v="5"/>
    <s v="Titular 10.000 predios"/>
    <s v="TITULAR 10.000 PREDIOS"/>
    <s v="02 - Dotación"/>
    <s v="06 - Gastos operativos"/>
    <s v="0268-Otros Gastos Operativos Titulación"/>
    <s v="01 - Recursos del Distrito"/>
    <s v="12-Otros distrito"/>
    <n v="84131501"/>
    <s v="2103010503010198 - A Otras Entidades No Financieras Municipales y/o Distritales no consideradas Empresas"/>
    <s v="095 - Vivienda - General"/>
    <s v="7018 - Transferencias de carácter general entre diferentes niveles de gobierno"/>
    <s v="A.7.7"/>
    <s v="Recursos a transferir al proyecto 1174 Fortalecimiento de las tecnologías de información y la comunicación, por alquiler de equipos de computo"/>
    <s v="N/A"/>
    <n v="1"/>
    <n v="40000000"/>
    <s v="Resolucion "/>
    <s v="Resolucion "/>
    <m/>
    <n v="12"/>
  </r>
  <r>
    <x v="5"/>
    <s v="Titular 10.000 predios"/>
    <s v="TITULAR 10.000 PREDIOS"/>
    <s v="02 - Dotación"/>
    <s v="06 - Gastos operativos"/>
    <s v="0268-Otros Gastos Operativos Titulación"/>
    <s v="01 - Recursos del Distrito"/>
    <s v="12-Otros distrito"/>
    <n v="84131501"/>
    <s v="2103010503010198 - A Otras Entidades No Financieras Municipales y/o Distritales no consideradas Empresas"/>
    <s v="095 - Vivienda - General"/>
    <s v="7018 - Transferencias de carácter general entre diferentes niveles de gobierno"/>
    <s v="A.7.7"/>
    <s v="Recursos a transferir al proyecto 404 para gastos operativos"/>
    <s v="N/A"/>
    <n v="1"/>
    <n v="10000000"/>
    <s v="Resolucion "/>
    <s v="Resolucion "/>
    <m/>
    <n v="12"/>
  </r>
  <r>
    <x v="5"/>
    <s v="Titular 10.000 predios"/>
    <s v="Obtener 10,000 titulos"/>
    <s v="02 - Dotación"/>
    <s v="06 - Gastos operativos"/>
    <s v="0268- Otros Gastos Operativos  de Titulación "/>
    <s v="01 - Recursos del Distrito"/>
    <s v="12-Otros distrito"/>
    <n v="84131501"/>
    <s v="2103010503010198 - A Otras Entidades No Financieras Municipales y/o Distritales no consideradas Empresas"/>
    <s v="96 - Vivienda - General"/>
    <s v="7019 - Transferencias de carácter general entre diferentes niveles de gobierno"/>
    <s v="A.7.8"/>
    <s v="Realizar tramites de escrituracion, desenglobes, gastos de notariado y registro,   que se requieran para la titulacion de  los predios suceptibles de titular"/>
    <s v="N/A"/>
    <n v="1"/>
    <n v="10000000"/>
    <s v="Resolucion "/>
    <s v="Resolucion "/>
    <m/>
    <n v="12"/>
  </r>
  <r>
    <x v="5"/>
    <s v="Titular 10.000 predios"/>
    <s v="Entregar 8 zonas de cesion"/>
    <s v="02 - Dotación"/>
    <s v="06 - Gastos operativos"/>
    <s v="0268- Otros Gastos Operativos  de Titulación "/>
    <s v="01 - Recursos del Distrito"/>
    <s v="12-Otros distrito"/>
    <n v="84131501"/>
    <s v="2103010503010198 - A Otras Entidades No Financieras Municipales y/o Distritales no consideradas Empresas"/>
    <s v="97 - Vivienda - General"/>
    <s v="7020 - Transferencias de carácter general entre diferentes niveles de gobierno"/>
    <s v="A.7.9"/>
    <s v="Realizar tramites de escrituracion, desenglobes, gastos de notariado y registro,   que se requieran para entrega de zonas de cesion al DADEP"/>
    <s v="N/A"/>
    <n v="1"/>
    <n v="10000000"/>
    <s v="Resolucion "/>
    <s v="Resolucion "/>
    <m/>
    <n v="12"/>
  </r>
  <r>
    <x v="5"/>
    <s v="Titular 10.000 predios"/>
    <s v="Hacer cierre de 7 proyectos constructivos y de urbanismo para vivienda VIP"/>
    <s v="02 - Dotación"/>
    <s v="06 - Gastos operativos"/>
    <s v="0268- Otros Gastos Operativos  de Titulación "/>
    <s v="01 - Recursos del Distrito"/>
    <s v="12-Otros distrito"/>
    <n v="84131501"/>
    <s v="2103010503010198 - A Otras Entidades No Financieras Municipales y/o Distritales no consideradas Empresas"/>
    <s v="98 - Vivienda - General"/>
    <s v="7021 - Transferencias de carácter general entre diferentes niveles de gobierno"/>
    <s v="A.7.10"/>
    <s v="Realizar tramites de escrituracion, gastos de notariado y registro,  polizas, tramites ante curaduria urbana que se requieran para el cierre de los proyectos constructivos ejecutados por la CVP"/>
    <s v="N/A"/>
    <n v="1"/>
    <n v="14000000"/>
    <s v="Resolucion "/>
    <s v="Resolucion "/>
    <m/>
    <n v="12"/>
  </r>
  <r>
    <x v="5"/>
    <s v="Titular 10.000 predios"/>
    <s v="Obtener 10.000 Titulos"/>
    <s v="06 - Subsidios y Operaciones Financieras"/>
    <s v="02 - Subsidios Directos"/>
    <s v="0058 - Subsidios En Especie"/>
    <s v="01 - Recursos del Distrito"/>
    <s v="12-Otros distrito"/>
    <s v="N/A"/>
    <m/>
    <m/>
    <m/>
    <s v="A.7.7"/>
    <s v="Sufragar los gastos que impliquen la trasferencia de dominio de los bienes fiscales propiedad de la Caja de la Vivienda Popular por concepto de registro, conforme a lo establecido por el Acuerdo N.º 07 de 02 de Junio de 2017 de la Junta Directiva de la Caja e la Vivienda Popular."/>
    <s v="N/A"/>
    <n v="1200"/>
    <n v="44021000"/>
    <s v="RESOLUCION"/>
    <s v="RESOLUCION"/>
    <s v="DICIEMBRE"/>
    <n v="12"/>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1 - Infraestructura"/>
    <s v="01 - Construcción, adecuación y ampliación de Infraestructura propia del sector."/>
    <s v="0108 - Obras de Urbanismo"/>
    <s v="01 - Recursos del Distrito "/>
    <s v="270 - Recursos del Balance Reaforo Plusvalía"/>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justes o actualización de Estudios y Diseños de Infraestructura en espacio público a escala barrial"/>
    <n v="5067750"/>
    <n v="14"/>
    <n v="283794000"/>
    <m/>
    <s v="Concurso de Meritos"/>
    <s v="MARZO"/>
    <n v="4"/>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 - Infraestructura"/>
    <s v="01 - Construcción, adecuación y ampliación de Infraestructura propia del sector."/>
    <s v="0108 - Obras de Urbanismo"/>
    <s v="01 - Recursos del Distrito "/>
    <s v="12 - Otros distrito"/>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paraciones locativas en salones comunales "/>
    <n v="27777777.777777776"/>
    <n v="9"/>
    <n v="1000000000"/>
    <m/>
    <s v="Licitación Pública"/>
    <s v="MARZO"/>
    <n v="4"/>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 - Infraestructura"/>
    <s v="01 - Construcción, adecuación y ampliación de Infraestructura propia del sector."/>
    <s v="0108 - Obras de Urbanismo"/>
    <s v="01 - Recursos del Distrito "/>
    <s v="270 - Recursos del Balance Reaforo Plusvalía"/>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paraciones locativas en salones comunales "/>
    <n v="48829750"/>
    <n v="1"/>
    <n v="195319000"/>
    <m/>
    <s v="Licitación Pública"/>
    <s v="MARZO"/>
    <n v="4"/>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 - Infraestructura"/>
    <s v="01 - Construcción, adecuación y ampliación de Infraestructura propia del sector."/>
    <s v="0108 - Obras de Urbanismo"/>
    <s v="01 - Recursos del Distrito "/>
    <s v="270 - Recursos del Balance Reaforo Plusvalía"/>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Obras de Infraestructura en espacio público a escala barrial"/>
    <n v="46828722.222222224"/>
    <n v="9"/>
    <n v="2528751000"/>
    <m/>
    <s v="Licitación Pública"/>
    <s v="MARZO"/>
    <n v="6"/>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 - Infraestructura"/>
    <s v="01 - Construcción, adecuación y ampliación de Infraestructura propia del sector."/>
    <s v="0108 - Obras de Urbanismo"/>
    <s v="01 - Recursos del Distrito "/>
    <s v="359 - Recursos del Balance Donación 100% con Bogotá"/>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Obras de Infraestructura en espacio público a escala barrial"/>
    <n v="4679000"/>
    <n v="1"/>
    <n v="28074000"/>
    <m/>
    <s v="Licitación Pública"/>
    <s v="MARZO"/>
    <n v="6"/>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 - Infraestructura"/>
    <s v="01 - Construcción, adecuación y ampliación de Infraestructura propia del sector."/>
    <s v="0108 - Obras de Urbanismo"/>
    <s v="03 - Recursos administrados"/>
    <s v="21 - Administrados de Libre Destinación"/>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Intervención Integral  Mirador Illimaní"/>
    <n v="1185458500"/>
    <n v="1"/>
    <n v="14225502000"/>
    <m/>
    <s v="Licitación Pública"/>
    <s v="MARZO"/>
    <n v="12"/>
  </r>
  <r>
    <x v="6"/>
    <s v="Desarrollar el 100% de las intervenciones priorizadas de mejoramiento"/>
    <s v="Pago 100% de compromisos de vigencias anteriores fenecidas"/>
    <s v="01 - Infraestructura"/>
    <s v="01 - Construcción, adecuación y ampliación de Infraestructura propia del sector."/>
    <s v="0108 - Obras de Urbanismo"/>
    <s v="03 - Recursos administrados"/>
    <s v="306 - Recursos Pasivos Exigibles- Recursos del Balance de Libre Destinación"/>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Pago de pasivos exigibles"/>
    <n v="65000000"/>
    <n v="1"/>
    <n v="65000000"/>
    <m/>
    <m/>
    <s v="MARZO"/>
    <n v="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2 - Dotación"/>
    <s v="01- Adquisición y/o producción de equipo, materiales, suministros y servicios propios del sector."/>
    <s v="0754-Actividades para el fortalecimiento de estrategias de comunicación."/>
    <s v="01- Recursos del Distrito "/>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2412712.5"/>
    <n v="1"/>
    <n v="19301700"/>
    <n v="64339000"/>
    <s v="Concurso de Meritos"/>
    <s v="MARZO"/>
    <n v="8"/>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2 - Dotación"/>
    <s v="01- Adquisición y/o producción de equipo, materiales, suministros y servicios propios del sector."/>
    <s v="0754-Actividades para el fortalecimiento de estrategias de comunicación."/>
    <s v="01- Recursos del Distrito "/>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5629662.5"/>
    <n v="1"/>
    <n v="45037300"/>
    <m/>
    <s v="Concurso de Meritos"/>
    <s v="ABRIL"/>
    <n v="8"/>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1811008.6956521738"/>
    <n v="1"/>
    <n v="208266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4225686.9565217393"/>
    <n v="1"/>
    <n v="485954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1536000"/>
    <n v="1"/>
    <n v="17664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3584000"/>
    <n v="1"/>
    <n v="41216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1043436.8181818182"/>
    <n v="1"/>
    <n v="11477805"/>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2434685.9090909092"/>
    <n v="1"/>
    <n v="26781545"/>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771272.72727272729"/>
    <n v="1"/>
    <n v="84840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1799636.3636363635"/>
    <n v="1"/>
    <n v="197960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3120000"/>
    <n v="1"/>
    <n v="3588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7280000"/>
    <n v="1"/>
    <n v="83720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1767490.9090909092"/>
    <n v="1"/>
    <n v="194424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4124145.4545454546"/>
    <n v="1"/>
    <n v="453656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1638927.2727272727"/>
    <n v="1"/>
    <n v="180282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3824163.6363636362"/>
    <n v="1"/>
    <n v="420658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771272.72727272729"/>
    <n v="1"/>
    <n v="84840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1799636.3636363635"/>
    <n v="1"/>
    <n v="197960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49177.27272727271"/>
    <n v="1"/>
    <n v="604095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81413.6363636365"/>
    <n v="1"/>
    <n v="1409555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613500"/>
    <n v="1"/>
    <n v="67485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431499.9999999998"/>
    <n v="1"/>
    <n v="15746499.999999998"/>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586956.5217391299"/>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189692"/>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775948"/>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586956.5217391299"/>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586956.5217391299"/>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304"/>
    <n v="1"/>
    <n v="29750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504382.6086956521"/>
    <n v="1"/>
    <n v="173004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3510226.086956522"/>
    <n v="1"/>
    <n v="403676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144045.4545454546"/>
    <n v="1"/>
    <n v="235845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002772.7272727275"/>
    <n v="1"/>
    <n v="550305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928160"/>
    <n v="1"/>
    <n v="2217384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499040"/>
    <n v="1"/>
    <n v="5173896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625608.6956521738"/>
    <n v="1"/>
    <n v="186945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3793086.9565217393"/>
    <n v="1"/>
    <n v="436205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2088845.4545454546"/>
    <n v="1"/>
    <n v="229773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4873972.7272727275"/>
    <n v="1"/>
    <n v="536137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571452.1739130435"/>
    <n v="1"/>
    <n v="180717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3666721.7391304346"/>
    <n v="1"/>
    <n v="421673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ia jurídica y acompañamiento extremo de la gestión contractual y demás trámites administrativos que sean requeridos"/>
    <n v="1500000"/>
    <n v="1"/>
    <n v="172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ia jurídica y acompañamiento extremo de la gestión contractual y demás trámites administrativos que sean requeridos"/>
    <n v="3500000"/>
    <n v="1"/>
    <n v="40250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96 - Vivienda - General"/>
    <s v="7018 - Transferencias de carácter general entre diferentes niveles de gobierno"/>
    <s v="A.7.3 - PLANES Y PROYECTOS DE MEJORAMIENTO DE VIVIENDA Y SANEAMIENTO BÁSICO"/>
    <m/>
    <n v="1785000"/>
    <n v="1"/>
    <n v="205275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97 - Vivienda - General"/>
    <s v="7018 - Transferencias de carácter general entre diferentes niveles de gobierno"/>
    <s v="A.7.3 - PLANES Y PROYECTOS DE MEJORAMIENTO DE VIVIENDA Y SANEAMIENTO BÁSICO"/>
    <m/>
    <n v="4165000"/>
    <n v="1"/>
    <n v="478975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2570869.5652173911"/>
    <n v="1"/>
    <n v="29565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5998695.6521739131"/>
    <n v="1"/>
    <n v="68985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299"/>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1038000"/>
    <n v="1"/>
    <n v="11937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2422000"/>
    <n v="1"/>
    <n v="27853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299"/>
    <n v="1"/>
    <n v="29749999.999999996"/>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1680000"/>
    <n v="1"/>
    <n v="184800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3920000"/>
    <n v="1"/>
    <n v="4312000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3120000"/>
    <n v="1"/>
    <n v="3588000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7280000"/>
    <n v="1"/>
    <n v="8372000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249520"/>
    <n v="1"/>
    <n v="2586948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248879.9999999991"/>
    <n v="1"/>
    <n v="60362119.999999993"/>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1928160"/>
    <n v="1"/>
    <n v="2217384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4499040"/>
    <n v="1"/>
    <n v="5173896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en el acompañamiento jurídico en los procesos públicos en sus etapas precontractual, contractual, y post contractual que requiera la Dirección."/>
    <n v="2472000"/>
    <n v="1"/>
    <n v="2719200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en el acompañamiento jurídico en los procesos públicos en sus etapas precontractual, contractual, y post contractual que requiera la Dirección."/>
    <n v="5767999.9999999991"/>
    <n v="1"/>
    <n v="63447999.999999993"/>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998070"/>
    <n v="1"/>
    <n v="10978770"/>
    <s v="Prestacion de Servicios"/>
    <s v="Contratación Directa"/>
    <s v="ENERO"/>
    <n v="11"/>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2328830"/>
    <n v="1"/>
    <n v="25617130"/>
    <s v="Prestacion de Servicios"/>
    <s v="Contratación Directa"/>
    <s v="ENERO"/>
    <n v="11"/>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482040"/>
    <n v="1"/>
    <n v="554346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124760"/>
    <n v="1"/>
    <n v="12934740"/>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
    <n v="2249520"/>
    <n v="1"/>
    <n v="2586948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
    <n v="5248879.9999999991"/>
    <n v="1"/>
    <n v="60362119.999999993"/>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2249520"/>
    <n v="1"/>
    <n v="2586948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5248879.9999999991"/>
    <n v="1"/>
    <n v="60362119.999999993"/>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2249520"/>
    <n v="1"/>
    <n v="2586948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5248879.9999999991"/>
    <n v="1"/>
    <n v="60362119.999999993"/>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2249520"/>
    <n v="1"/>
    <n v="25869480"/>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5248879.9999999991"/>
    <n v="1"/>
    <n v="60362119.999999993"/>
    <s v="Prestacion de Servicios"/>
    <s v="Contratación Directa"/>
    <s v="ENERO"/>
    <n v="11.5"/>
  </r>
  <r>
    <x v="6"/>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1566598.6956521738"/>
    <n v="1"/>
    <n v="18015885"/>
    <s v="Prestacion de Servicios"/>
    <s v="Contratación Directa"/>
    <s v="ENERO"/>
    <n v="11.5"/>
  </r>
  <r>
    <x v="6"/>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 - Recurso Humano "/>
    <s v="04 - Gastos de personal operativo"/>
    <s v="0312 - Personal contratado para apoyar las actividades propias de los proyectos de inversión misionales de la entidad"/>
    <s v="01-Recursos del Distrito"/>
    <s v="12-Otros distrito"/>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n v="3655396.9565217393"/>
    <n v="1"/>
    <n v="42037065"/>
    <s v="Prestacion de Servicios"/>
    <s v="Contratación Directa"/>
    <s v="ENERO"/>
    <n v="11.5"/>
  </r>
</pivotCacheRecords>
</file>

<file path=xl/pivotCache/pivotCacheRecords12.xml><?xml version="1.0" encoding="utf-8"?>
<pivotCacheRecords xmlns="http://schemas.openxmlformats.org/spreadsheetml/2006/main" xmlns:r="http://schemas.openxmlformats.org/officeDocument/2006/relationships" count="97">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1-Infraestructura"/>
    <s v="01-Construcción, Adecuación y ampliación de infraestructura propia del sector"/>
    <x v="0"/>
    <s v="01- Recursos del Distrito "/>
    <x v="0"/>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Ajustes o actualización de Estudios y Diseños de Infraestructura en espacio público a escala barrial"/>
    <n v="5067750"/>
    <n v="14"/>
    <n v="283794000"/>
    <m/>
    <s v="Concurso de Meritos"/>
    <s v="MARZO"/>
    <n v="4"/>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Infraestructura"/>
    <s v="01-Construcción, Adecuación y ampliación de infraestructura propia del sector"/>
    <x v="0"/>
    <s v="01- Recursos del Distrito "/>
    <x v="1"/>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paraciones locativas en salones comunales "/>
    <n v="27777777.777777776"/>
    <n v="9"/>
    <n v="1000000000"/>
    <m/>
    <s v="Licitación Pública"/>
    <s v="MARZO"/>
    <n v="4"/>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Infraestructura"/>
    <s v="01-Construcción, Adecuación y ampliación de infraestructura propia del sector"/>
    <x v="0"/>
    <s v="01- Recursos del Distrito "/>
    <x v="0"/>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Reparaciones locativas en salones comunales "/>
    <n v="48829750"/>
    <n v="1"/>
    <n v="195319000"/>
    <m/>
    <s v="Licitación Pública"/>
    <s v="MARZO"/>
    <n v="4"/>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Infraestructura"/>
    <s v="01-Construcción, Adecuación y ampliación de infraestructura propia del sector"/>
    <x v="0"/>
    <s v="01- Recursos del Distrito "/>
    <x v="0"/>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Obras de Infraestructura en espacio público a escala barrial"/>
    <n v="46828722.222222224"/>
    <n v="9"/>
    <n v="2528751000"/>
    <m/>
    <s v="Licitación Pública"/>
    <s v="MARZO"/>
    <n v="6"/>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Infraestructura"/>
    <s v="01-Construcción, Adecuación y ampliación de infraestructura propia del sector"/>
    <x v="0"/>
    <s v="01- Recursos del Distrito "/>
    <x v="2"/>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Obras de Infraestructura en espacio público a escala barrial"/>
    <n v="4679000"/>
    <n v="1"/>
    <n v="28074000"/>
    <m/>
    <s v="Licitación Pública"/>
    <s v="MARZO"/>
    <n v="6"/>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1-Infraestructura"/>
    <s v="01-Construcción, Adecuación y ampliación de infraestructura propia del sector"/>
    <x v="0"/>
    <s v="03-Recursos Administrados"/>
    <x v="3"/>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Intervención Integral  Mirador Illimaní"/>
    <n v="1185458500"/>
    <n v="1"/>
    <n v="14225502000"/>
    <m/>
    <s v="Licitación Pública"/>
    <s v="MARZO"/>
    <n v="12"/>
  </r>
  <r>
    <s v="208-Mejoramiento de Barrios"/>
    <s v="Desarrollar el 100% de las intervenciones priorizadas de mejoramiento"/>
    <s v="Pago 100% de compromisos de vigencias anteriores fenecidas"/>
    <s v="01-Infraestructura"/>
    <s v="01-Construcción, Adecuación y ampliación de infraestructura propia del sector"/>
    <x v="0"/>
    <s v="03-Recursos Administrados"/>
    <x v="4"/>
    <m/>
    <s v="2.1.03.01.05.03.01.01.98 - A Otras Entidades No Financieras Municipales y/o Distritales no consideradas Empresas"/>
    <s v="095 - Vivienda - General"/>
    <s v="7018 - Transferencias de carácter general entre diferentes niveles de gobierno"/>
    <s v="A.7.5 - PLANES Y PROYECTOS PARA LA ADQUISICIÓN Y/O CONSTRUCCIÓN DE VIVIENDA"/>
    <s v="Pago de pasivos exigibles"/>
    <n v="65000000"/>
    <n v="1"/>
    <n v="65000000"/>
    <m/>
    <m/>
    <s v="MARZO"/>
    <n v="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2-Dotación"/>
    <s v="01- Adquisición y/o producción de equipo, materiales, suministros y servicios propios del sector."/>
    <x v="1"/>
    <s v="01- Recursos del Distrito "/>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2412712.5"/>
    <n v="1"/>
    <n v="19301700"/>
    <n v="64339000"/>
    <s v="Concurso de Meritos"/>
    <s v="MARZO"/>
    <n v="8"/>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2-Dotación"/>
    <s v="01- Adquisición y/o producción de equipo, materiales, suministros y servicios propios del sector."/>
    <x v="1"/>
    <s v="01- Recursos del Distrito "/>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5629662.5"/>
    <n v="1"/>
    <n v="45037300"/>
    <m/>
    <s v="Concurso de Meritos"/>
    <s v="ABRIL"/>
    <n v="8"/>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1811008.6956521738"/>
    <n v="1"/>
    <n v="208266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la Vivienda Popular en los procesos y procedimientos de carácter administrativo, financiero y presupuestal que se requieran en la etapa pos contractual. "/>
    <n v="4225686.9565217393"/>
    <n v="1"/>
    <n v="485954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1536000"/>
    <n v="1"/>
    <n v="17664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
    <n v="3584000"/>
    <n v="1"/>
    <n v="41216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1043436.8181818182"/>
    <n v="1"/>
    <n v="11477805"/>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
    <n v="2434685.9090909092"/>
    <n v="1"/>
    <n v="26781545"/>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771272.72727272729"/>
    <n v="1"/>
    <n v="84840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a la Dirección de Mejoramiento de Barrios de la Caja de la Vivienda Popular en las actividades documentales y operativas de los proyectos de intervención física a escala barrial. "/>
    <n v="1799636.3636363635"/>
    <n v="1"/>
    <n v="197960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3120000"/>
    <n v="1"/>
    <n v="3588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para el acompañamiento jurídico requerido, sirviendo además de enlace con la Dirección de Gestión Corporativa y CID para el adelantamiento de las diferentes etapas de los procesos de contratación."/>
    <n v="7280000"/>
    <n v="1"/>
    <n v="83720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1767490.9090909092"/>
    <n v="1"/>
    <n v="194424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4124145.4545454546"/>
    <n v="1"/>
    <n v="453656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1638927.2727272727"/>
    <n v="1"/>
    <n v="180282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
    <n v="3824163.6363636362"/>
    <n v="1"/>
    <n v="420658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771272.72727272729"/>
    <n v="1"/>
    <n v="84840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
    <n v="1799636.3636363635"/>
    <n v="1"/>
    <n v="197960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49177.27272727271"/>
    <n v="1"/>
    <n v="604095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81413.6363636365"/>
    <n v="1"/>
    <n v="1409555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613500"/>
    <n v="1"/>
    <n v="67485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431499.9999999998"/>
    <n v="1"/>
    <n v="15746499.999999998"/>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586956.5217391299"/>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1189692"/>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de Seguridad Industrial, Salud Ocupacional y Medio Ambiente se requieran."/>
    <n v="2775948"/>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586956.5217391299"/>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2586956.5217391299"/>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304"/>
    <n v="1"/>
    <n v="29750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1504382.6086956521"/>
    <n v="1"/>
    <n v="173004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social se requiera."/>
    <n v="3510226.086956522"/>
    <n v="1"/>
    <n v="403676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144045.4545454546"/>
    <n v="1"/>
    <n v="235845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002772.7272727275"/>
    <n v="1"/>
    <n v="550305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928160"/>
    <n v="1"/>
    <n v="2217384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4499040"/>
    <n v="1"/>
    <n v="5173896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625608.6956521738"/>
    <n v="1"/>
    <n v="186945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3793086.9565217393"/>
    <n v="1"/>
    <n v="436205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2088845.4545454546"/>
    <n v="1"/>
    <n v="229773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en apoyo al equipo técnico de la Dirección de Mejoramiento de Barrios de la Caja de Vivienda Popular en los proyectos de intervención física a escala barrial."/>
    <n v="4873972.7272727275"/>
    <n v="1"/>
    <n v="536137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571452.1739130435"/>
    <n v="1"/>
    <n v="180717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3666721.7391304346"/>
    <n v="1"/>
    <n v="421673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ia jurídica y acompañamiento extremo de la gestión contractual y demás trámites administrativos que sean requeridos"/>
    <n v="1500000"/>
    <n v="1"/>
    <n v="172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brindar asesoria jurídica y acompañamiento extremo de la gestión contractual y demás trámites administrativos que sean requeridos"/>
    <n v="3500000"/>
    <n v="1"/>
    <n v="40250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96 - Vivienda - General"/>
    <s v="7018 - Transferencias de carácter general entre diferentes niveles de gobierno"/>
    <s v="A.7.3 - PLANES Y PROYECTOS DE MEJORAMIENTO DE VIVIENDA Y SANEAMIENTO BÁSICO"/>
    <m/>
    <n v="1785000"/>
    <n v="1"/>
    <n v="205275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97 - Vivienda - General"/>
    <s v="7018 - Transferencias de carácter general entre diferentes niveles de gobierno"/>
    <s v="A.7.3 - PLANES Y PROYECTOS DE MEJORAMIENTO DE VIVIENDA Y SANEAMIENTO BÁSICO"/>
    <m/>
    <n v="4165000"/>
    <n v="1"/>
    <n v="478975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2570869.5652173911"/>
    <n v="1"/>
    <n v="29565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operativa de la Dirección de Mejoramiento de Barrios de la Caja de Vivienda Popular en los proyectos de intervención física a escala barrial."/>
    <n v="5998695.6521739131"/>
    <n v="1"/>
    <n v="68985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299"/>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1038000"/>
    <n v="1"/>
    <n v="11937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de Apoyo a la Gestión a la Dirección de Mejoramiento de Barrios de la Caja de Vivienda Popular en los proyectos de intervención física a escala barrial requeridos desde el componente Técnico."/>
    <n v="2422000"/>
    <n v="1"/>
    <n v="27853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1108695.6521739131"/>
    <n v="1"/>
    <n v="1275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586956.5217391299"/>
    <n v="1"/>
    <n v="29749999.999999996"/>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525300"/>
    <n v="1"/>
    <n v="604095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225700"/>
    <n v="1"/>
    <n v="1409555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1680000"/>
    <n v="1"/>
    <n v="184800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 Prestación de Servicios profesionales de carácter jurídico para apoyar a la Dirección de Mejoramiento de Barrios de la Caja de la Vivienda Popular."/>
    <n v="3920000"/>
    <n v="1"/>
    <n v="4312000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3120000"/>
    <n v="1"/>
    <n v="3588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a la Dirección de Mejoramiento de Barrios en la orientación y ejecución de estrategias técnicas para el desarrollo de los proyectos de intervención física a escala barrial."/>
    <n v="7280000"/>
    <n v="1"/>
    <n v="8372000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2249520"/>
    <n v="1"/>
    <n v="2586948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Dirección de Mejoramiento de Barrios de la Caja de Vivienda Popular en los proyectos de intervención física a escala barrial que en materia técnica se requiera."/>
    <n v="5248879.9999999991"/>
    <n v="1"/>
    <n v="60362119.999999993"/>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1928160"/>
    <n v="1"/>
    <n v="2217384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de profesionales para apoyar a la Dirección de Mejoramiento de Barrios y a la Dirección de Titulaciones y Urbanizaciones de la Caja de la Vivienda Popular en las actividades precontractuales y contractuales que en materia Técnica se requieran."/>
    <n v="4499040"/>
    <n v="1"/>
    <n v="5173896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en el acompañamiento jurídico en los procesos públicos en sus etapas precontractual, contractual, y post contractual que requiera la Dirección."/>
    <n v="2472000"/>
    <n v="1"/>
    <n v="2719200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r servicios profesionales en la Dirección de Mejoramiento de Barrios en el acompañamiento jurídico en los procesos públicos en sus etapas precontractual, contractual, y post contractual que requiera la Dirección."/>
    <n v="5767999.9999999991"/>
    <n v="1"/>
    <n v="63447999.999999993"/>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998070"/>
    <n v="1"/>
    <n v="10978770"/>
    <s v="Prestacion de Servicios"/>
    <s v="Contratación Directa"/>
    <s v="ENERO"/>
    <n v="11"/>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de carácter jurídico para apoyar a la Dirección de Mejoramiento de Barrios de la Caja de la Vivienda Popular."/>
    <n v="2328830"/>
    <n v="1"/>
    <n v="25617130"/>
    <s v="Prestacion de Servicios"/>
    <s v="Contratación Directa"/>
    <s v="ENERO"/>
    <n v="11"/>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482040"/>
    <n v="1"/>
    <n v="554346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
    <n v="1124760"/>
    <n v="1"/>
    <n v="12934740"/>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
    <n v="2249520"/>
    <n v="1"/>
    <n v="2586948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
    <n v="5248879.9999999991"/>
    <n v="1"/>
    <n v="60362119.999999993"/>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en el artículo 13 del Decreto 723 de 2013."/>
    <n v="749941.30434782605"/>
    <n v="1"/>
    <n v="8624325"/>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en el artículo 13 del Decreto 723 de 2013."/>
    <n v="1749863.043478261"/>
    <n v="1"/>
    <n v="20123425"/>
    <s v="Prestacion de Servicios"/>
    <s v="Contratación Directa"/>
    <s v="ENERO"/>
    <n v="11.5"/>
  </r>
  <r>
    <s v="208-Mejoramiento de Barrios"/>
    <s v="Desarrollar el 100% de las intervenciones priorizadas de mejoramiento"/>
    <s v="15- Contribuir 100% al Mejoramiento de Barrios en los Territorios Priorizados por la SDHT a través de Procesos Estudios y Diseño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OMINA Y APORTES PATRONALES DE FUNCIONARIOS DE PLANTA TEMPORAL DE LA DIRECCION DE MEJORAMIENTO DE BARRIOS"/>
    <n v="7565217.3913043477"/>
    <n v="1"/>
    <n v="87000000"/>
    <s v="Prestacion de Servicios"/>
    <s v="Contratación Directa"/>
    <s v="ENERO"/>
    <n v="11.5"/>
  </r>
  <r>
    <s v="208-Mejoramiento de Barrios"/>
    <s v="Desarrollar el 100% de las intervenciones priorizadas de mejoramiento"/>
    <s v="16- Contribuir 100% al Mejoramiento de Barrios en los Territorios Priorizados por la SDHT a través de Procesos Obras de Infraestructura en Espacios Públicos a escala barrial para la accesibilidad de los ciudadanos a un Hábitat."/>
    <s v="03-Recurso Humano"/>
    <s v="04-Gastos de Personal Operativo"/>
    <x v="2"/>
    <s v="01-Recursos del Distrito"/>
    <x v="1"/>
    <n v="801116"/>
    <s v="2.1.03.01.05.03.01.01.98 - A Otras Entidades No Financieras Municipales y/o Distritales no consideradas Empresas"/>
    <s v="095 - Vivienda - General"/>
    <s v="7018 - Transferencias de carácter general entre diferentes niveles de gobierno"/>
    <s v="A.7.3 - PLANES Y PROYECTOS DE MEJORAMIENTO DE VIVIENDA Y SANEAMIENTO BÁSICO"/>
    <s v="PAGO DE NOMINA Y APORTES PATRONALES DE FUNCIONARIOS DE PLANTA TEMPORAL DE LA DIRECCION DE MEJORAMIENTO DE BARRIOS"/>
    <n v="17652173.913043477"/>
    <n v="1"/>
    <n v="203000000"/>
    <s v="Prestacion de Servicios"/>
    <s v="Contratación Directa"/>
    <s v="ENERO"/>
    <n v="11.5"/>
  </r>
</pivotCacheRecords>
</file>

<file path=xl/pivotCache/pivotCacheRecords2.xml><?xml version="1.0" encoding="utf-8"?>
<pivotCacheRecords xmlns="http://schemas.openxmlformats.org/spreadsheetml/2006/main" xmlns:r="http://schemas.openxmlformats.org/officeDocument/2006/relationships" count="69">
  <r>
    <n v="1"/>
    <s v="3075-1"/>
    <s v="3075-Reasentamiento de hogares localizados en zonas de alto riesgo no mitigable"/>
    <s v="Reasentar a 4000 familias localizadas en zonas de riesgo no mitigable"/>
    <s v="01 - Reasentar 4000 hogares localizados en zonas de alto riesgo no mitigable"/>
    <s v="02 - Dotación"/>
    <s v="01 - Adquisición y/o produccion de equipos, materiales, suministros y servicios propios del sector"/>
    <x v="0"/>
    <n v="2"/>
    <s v="01 - Recursos del Distrito"/>
    <s v="12 - Otros distrito"/>
    <n v="821016"/>
    <s v="2.1.03.01.05.03.01.01.98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
    <n v="98200000"/>
    <n v="1"/>
    <n v="98200000"/>
    <m/>
    <s v="LICITACION PUBLICA"/>
    <x v="0"/>
    <n v="7"/>
    <m/>
    <m/>
    <m/>
    <m/>
    <m/>
    <m/>
    <m/>
    <m/>
    <m/>
    <m/>
    <m/>
    <m/>
    <m/>
    <m/>
    <m/>
    <m/>
    <s v="DIRECCION DE REASENTAMIENTOS"/>
    <n v="98200000"/>
    <m/>
    <m/>
    <m/>
    <m/>
    <m/>
  </r>
  <r>
    <n v="2"/>
    <s v="3075-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 Dirección de Reasentamientos de la Caja de Vivienda Popular, para asistencia técnica en aspectos administrativos, logísticos y operativos"/>
    <n v="1751000"/>
    <n v="1"/>
    <n v="14008000"/>
    <s v="CONTRATO DE PRESTACION DE SERVICIOS PROFESIONALES"/>
    <s v="CONTRATACION DIRECTA"/>
    <x v="1"/>
    <n v="8"/>
    <m/>
    <m/>
    <m/>
    <m/>
    <m/>
    <m/>
    <m/>
    <m/>
    <m/>
    <m/>
    <m/>
    <m/>
    <m/>
    <m/>
    <m/>
    <m/>
    <m/>
    <m/>
    <m/>
    <m/>
    <m/>
    <m/>
    <m/>
  </r>
  <r>
    <n v="3"/>
    <s v="3075-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10300000"/>
    <n v="1"/>
    <n v="118450000"/>
    <s v="CONTRATO DE PRESTACION DE SERVICIOS PROFESIONALES"/>
    <s v="CONTRATACION DIRECTA"/>
    <x v="1"/>
    <n v="11.5"/>
    <m/>
    <m/>
    <m/>
    <m/>
    <m/>
    <m/>
    <m/>
    <m/>
    <m/>
    <m/>
    <m/>
    <m/>
    <m/>
    <m/>
    <m/>
    <m/>
    <m/>
    <m/>
    <m/>
    <m/>
    <m/>
    <m/>
    <m/>
  </r>
  <r>
    <n v="4"/>
    <s v="3075-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
    <n v="10300000"/>
    <n v="1"/>
    <n v="118450000"/>
    <s v="CONTRATO DE PRESTACION DE SERVICIOS PROFESIONALES"/>
    <s v="CONTRATACION DIRECTA"/>
    <x v="1"/>
    <n v="11.5"/>
    <m/>
    <m/>
    <m/>
    <m/>
    <m/>
    <m/>
    <m/>
    <m/>
    <m/>
    <m/>
    <m/>
    <m/>
    <m/>
    <m/>
    <m/>
    <m/>
    <m/>
    <m/>
    <m/>
    <m/>
    <m/>
    <m/>
    <m/>
  </r>
  <r>
    <n v="5"/>
    <s v="3075-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a la Dirección de Reasentamientos como enlace ante la Oficina Asesora de Comunicaciones de la Caja de la Vivienda Popular, para la implementación e interlocución del Plan Estratégico de Comunicaciones de la Entidad"/>
    <n v="5036700"/>
    <n v="1"/>
    <n v="40293600"/>
    <s v="CONTRATO DE PRESTACION DE SERVICIOS PROFESIONALES"/>
    <s v="CONTRATACION DIRECTA"/>
    <x v="1"/>
    <n v="8"/>
    <m/>
    <m/>
    <m/>
    <m/>
    <m/>
    <m/>
    <m/>
    <m/>
    <m/>
    <m/>
    <m/>
    <m/>
    <m/>
    <m/>
    <m/>
    <m/>
    <m/>
    <m/>
    <m/>
    <m/>
    <m/>
    <m/>
    <m/>
  </r>
  <r>
    <n v="6"/>
    <s v="3075-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4120000"/>
    <n v="1"/>
    <n v="32960000"/>
    <s v="CONTRATO DE PRESTACION DE SERVICIOS PROFESIONALES"/>
    <s v="CONTRATACION DIRECTA"/>
    <x v="1"/>
    <n v="8"/>
    <m/>
    <m/>
    <m/>
    <m/>
    <m/>
    <m/>
    <m/>
    <m/>
    <m/>
    <m/>
    <m/>
    <m/>
    <m/>
    <m/>
    <m/>
    <m/>
    <m/>
    <m/>
    <m/>
    <m/>
    <m/>
    <m/>
    <m/>
  </r>
  <r>
    <n v="7"/>
    <s v="3075-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apoyo financiero respecto a la programación, control presupuestal y acciones de soporte en la Dirección de Reasentamientos de la Caja de la Vivienda Popular."/>
    <n v="4120000"/>
    <n v="1"/>
    <n v="32960000"/>
    <s v="CONTRATO DE PRESTACION DE SERVICIOS PROFESIONALES"/>
    <s v="CONTRATACION DIRECTA"/>
    <x v="1"/>
    <n v="8"/>
    <m/>
    <m/>
    <m/>
    <m/>
    <m/>
    <m/>
    <m/>
    <m/>
    <m/>
    <m/>
    <m/>
    <m/>
    <m/>
    <m/>
    <m/>
    <m/>
    <m/>
    <m/>
    <m/>
    <m/>
    <m/>
    <m/>
    <m/>
  </r>
  <r>
    <n v="8"/>
    <s v="3075-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4120000"/>
    <n v="1"/>
    <n v="32960000"/>
    <s v="CONTRATO DE PRESTACION DE SERVICIOS PROFESIONALES"/>
    <s v="CONTRATACION DIRECTA"/>
    <x v="1"/>
    <n v="8"/>
    <m/>
    <m/>
    <m/>
    <m/>
    <m/>
    <m/>
    <m/>
    <m/>
    <m/>
    <m/>
    <m/>
    <m/>
    <m/>
    <m/>
    <m/>
    <m/>
    <m/>
    <m/>
    <m/>
    <m/>
    <m/>
    <m/>
    <m/>
  </r>
  <r>
    <n v="9"/>
    <s v="3075-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os componentes técnico y administrativo de los procedimientos de selección de vivienda y del proceso de Gestión Inmobiliaria, de la Dirección de Reasentamientos de la Caja de la Vivienda Popular"/>
    <n v="5036700"/>
    <n v="1"/>
    <n v="40293600"/>
    <s v="CONTRATO DE PRESTACION DE SERVICIOS PROFESIONALES"/>
    <s v="CONTRATACION DIRECTA"/>
    <x v="1"/>
    <n v="8"/>
    <m/>
    <m/>
    <m/>
    <m/>
    <m/>
    <m/>
    <m/>
    <m/>
    <m/>
    <m/>
    <m/>
    <m/>
    <m/>
    <m/>
    <m/>
    <m/>
    <m/>
    <m/>
    <m/>
    <m/>
    <m/>
    <m/>
    <m/>
  </r>
  <r>
    <n v="10"/>
    <s v="3075-1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jurídico, para realizar el seguimiento y control al cumplimiento de requisitos legales y reglamentarios, de las familias beneficiarias del programa de Reasentamientos de la Caja de la Vivienda Popular"/>
    <n v="5665000"/>
    <n v="2"/>
    <n v="90640000"/>
    <s v="CONTRATO DE PRESTACION DE SERVICIOS PROFESIONALES"/>
    <s v="CONTRATACION DIRECTA"/>
    <x v="1"/>
    <n v="8"/>
    <m/>
    <m/>
    <m/>
    <m/>
    <m/>
    <m/>
    <m/>
    <m/>
    <m/>
    <m/>
    <m/>
    <m/>
    <m/>
    <m/>
    <m/>
    <m/>
    <m/>
    <m/>
    <m/>
    <m/>
    <m/>
    <m/>
    <m/>
  </r>
  <r>
    <n v="11"/>
    <s v="3075-1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3399000"/>
    <n v="1"/>
    <n v="27192000"/>
    <s v="CONTRATO DE PRESTACION DE SERVICIOS PROFESIONALES"/>
    <s v="CONTRATACION DIRECTA"/>
    <x v="1"/>
    <n v="8"/>
    <m/>
    <m/>
    <m/>
    <m/>
    <m/>
    <m/>
    <m/>
    <m/>
    <m/>
    <m/>
    <m/>
    <m/>
    <m/>
    <m/>
    <m/>
    <m/>
    <m/>
    <m/>
    <m/>
    <m/>
    <m/>
    <m/>
    <m/>
  </r>
  <r>
    <n v="12"/>
    <s v="3075-1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Gestión Inmobiliaria"/>
    <n v="8240000"/>
    <n v="1"/>
    <n v="94760000"/>
    <s v="CONTRATO DE PRESTACION DE SERVICIOS PROFESIONALES"/>
    <s v="CONTRATACION DIRECTA"/>
    <x v="1"/>
    <n v="11.5"/>
    <m/>
    <m/>
    <m/>
    <m/>
    <m/>
    <m/>
    <m/>
    <m/>
    <m/>
    <m/>
    <m/>
    <m/>
    <m/>
    <m/>
    <m/>
    <m/>
    <m/>
    <m/>
    <m/>
    <m/>
    <m/>
    <m/>
    <m/>
  </r>
  <r>
    <n v="13"/>
    <s v="3075-1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poyo jurídico en las actuaciones propias que requiera la Dirección de Reasentamientos de la Caja de la Vivienda Popular en la ejecución del programa de Reasentamientos"/>
    <n v="8240000"/>
    <n v="2"/>
    <n v="131840000"/>
    <s v="CONTRATO DE PRESTACION DE SERVICIOS PROFESIONALES"/>
    <s v="CONTRATACION DIRECTA"/>
    <x v="1"/>
    <n v="8"/>
    <m/>
    <m/>
    <m/>
    <m/>
    <m/>
    <m/>
    <m/>
    <m/>
    <m/>
    <m/>
    <m/>
    <m/>
    <m/>
    <m/>
    <m/>
    <m/>
    <m/>
    <m/>
    <m/>
    <m/>
    <m/>
    <m/>
    <m/>
  </r>
  <r>
    <n v="14"/>
    <s v="3075-1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7210000"/>
    <n v="1"/>
    <n v="57680000"/>
    <s v="CONTRATO DE PRESTACION DE SERVICIOS PROFESIONALES"/>
    <s v="CONTRATACION DIRECTA"/>
    <x v="1"/>
    <n v="8"/>
    <m/>
    <m/>
    <m/>
    <m/>
    <m/>
    <m/>
    <m/>
    <m/>
    <m/>
    <m/>
    <m/>
    <m/>
    <m/>
    <m/>
    <m/>
    <m/>
    <m/>
    <m/>
    <m/>
    <m/>
    <m/>
    <m/>
    <m/>
  </r>
  <r>
    <n v="15"/>
    <s v="3075-1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componentes operativo y asistencial para la ejecución de los procesos y procedimientos internos de la Dirección de Reasentamientos frente al cumplimiento de sus metas."/>
    <n v="3326900"/>
    <n v="1"/>
    <n v="26615200"/>
    <s v="CONTRATO DE PRESTACION DE SERVICIOS PROFESIONALES"/>
    <s v="CONTRATACION DIRECTA"/>
    <x v="1"/>
    <n v="8"/>
    <m/>
    <m/>
    <m/>
    <m/>
    <m/>
    <m/>
    <m/>
    <m/>
    <m/>
    <m/>
    <m/>
    <m/>
    <m/>
    <m/>
    <m/>
    <m/>
    <m/>
    <m/>
    <m/>
    <m/>
    <m/>
    <m/>
    <m/>
  </r>
  <r>
    <n v="16"/>
    <s v="3075-1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5253000"/>
    <n v="1"/>
    <n v="42024000"/>
    <s v="CONTRATO DE PRESTACION DE SERVICIOS PROFESIONALES"/>
    <s v="CONTRATACION DIRECTA"/>
    <x v="1"/>
    <n v="8"/>
    <m/>
    <m/>
    <m/>
    <m/>
    <m/>
    <m/>
    <m/>
    <m/>
    <m/>
    <m/>
    <m/>
    <m/>
    <m/>
    <m/>
    <m/>
    <m/>
    <m/>
    <m/>
    <m/>
    <m/>
    <m/>
    <m/>
    <m/>
  </r>
  <r>
    <n v="17"/>
    <s v="3075-1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Vivienda Popular."/>
    <n v="4120000"/>
    <n v="1"/>
    <n v="32960000"/>
    <s v="CONTRATO DE PRESTACION DE SERVICIOS PROFESIONALES"/>
    <s v="CONTRATACION DIRECTA"/>
    <x v="1"/>
    <n v="8"/>
    <m/>
    <m/>
    <m/>
    <m/>
    <m/>
    <m/>
    <m/>
    <m/>
    <m/>
    <m/>
    <m/>
    <m/>
    <m/>
    <m/>
    <m/>
    <m/>
    <m/>
    <m/>
    <m/>
    <m/>
    <m/>
    <m/>
    <m/>
  </r>
  <r>
    <n v="18"/>
    <s v="3075-1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3399000"/>
    <n v="1"/>
    <n v="27192000"/>
    <s v="CONTRATO DE PRESTACION DE SERVICIOS PROFESIONALES"/>
    <s v="CONTRATACION DIRECTA"/>
    <x v="1"/>
    <n v="8"/>
    <m/>
    <m/>
    <m/>
    <m/>
    <m/>
    <m/>
    <m/>
    <m/>
    <m/>
    <m/>
    <m/>
    <m/>
    <m/>
    <m/>
    <m/>
    <m/>
    <m/>
    <m/>
    <m/>
    <m/>
    <m/>
    <m/>
    <m/>
  </r>
  <r>
    <n v="19"/>
    <s v="3075-1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5036700"/>
    <n v="1"/>
    <n v="57922050"/>
    <s v="CONTRATO DE PRESTACION DE SERVICIOS PROFESIONALES"/>
    <s v="CONTRATACION DIRECTA"/>
    <x v="1"/>
    <n v="11.5"/>
    <m/>
    <m/>
    <m/>
    <m/>
    <m/>
    <m/>
    <m/>
    <m/>
    <m/>
    <m/>
    <m/>
    <m/>
    <m/>
    <m/>
    <m/>
    <m/>
    <m/>
    <m/>
    <m/>
    <m/>
    <m/>
    <m/>
    <m/>
  </r>
  <r>
    <n v="20"/>
    <s v="3075-2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los trámites requeridos para el manejo de archivo y gestión documental generado desde la Dirección de Reasentamientos de la Caja de la Vivienda Popular."/>
    <n v="1751000"/>
    <n v="3"/>
    <n v="42024000"/>
    <s v="CONTRATO DE PRESTACION DE SERVICIOS PROFESIONALES"/>
    <s v="CONTRATACION DIRECTA"/>
    <x v="1"/>
    <n v="8"/>
    <m/>
    <m/>
    <m/>
    <m/>
    <m/>
    <m/>
    <m/>
    <m/>
    <m/>
    <m/>
    <m/>
    <m/>
    <m/>
    <m/>
    <m/>
    <m/>
    <m/>
    <m/>
    <m/>
    <m/>
    <m/>
    <m/>
    <m/>
  </r>
  <r>
    <n v="21"/>
    <s v="3075-2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3038500"/>
    <n v="1"/>
    <n v="24308000"/>
    <s v="CONTRATO DE PRESTACION DE SERVICIOS PROFESIONALES"/>
    <s v="CONTRATACION DIRECTA"/>
    <x v="1"/>
    <n v="8"/>
    <m/>
    <m/>
    <m/>
    <m/>
    <m/>
    <m/>
    <m/>
    <m/>
    <m/>
    <m/>
    <m/>
    <m/>
    <m/>
    <m/>
    <m/>
    <m/>
    <m/>
    <m/>
    <m/>
    <m/>
    <m/>
    <m/>
    <m/>
  </r>
  <r>
    <n v="22"/>
    <s v="3075-2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2472000"/>
    <n v="1"/>
    <n v="19776000"/>
    <s v="CONTRATO DE PRESTACION DE SERVICIOS PROFESIONALES"/>
    <s v="CONTRATACION DIRECTA"/>
    <x v="1"/>
    <n v="8"/>
    <m/>
    <m/>
    <m/>
    <m/>
    <m/>
    <m/>
    <m/>
    <m/>
    <m/>
    <m/>
    <m/>
    <m/>
    <m/>
    <m/>
    <m/>
    <m/>
    <m/>
    <m/>
    <m/>
    <m/>
    <m/>
    <m/>
    <m/>
  </r>
  <r>
    <n v="23"/>
    <s v="3075-2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s diferentes actividades relacionadas con el manejo de archivo y gestión documental generado desde la Dirección de Reasentamientos de la Caja de la Vivienda Popular."/>
    <n v="1545000"/>
    <n v="1"/>
    <n v="12360000"/>
    <s v="CONTRATO DE PRESTACION DE SERVICIOS PROFESIONALES"/>
    <s v="CONTRATACION DIRECTA"/>
    <x v="1"/>
    <n v="8"/>
    <m/>
    <m/>
    <m/>
    <m/>
    <m/>
    <m/>
    <m/>
    <m/>
    <m/>
    <m/>
    <m/>
    <m/>
    <m/>
    <m/>
    <m/>
    <m/>
    <m/>
    <m/>
    <m/>
    <m/>
    <m/>
    <m/>
    <m/>
  </r>
  <r>
    <n v="24"/>
    <s v="3075-2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
    <n v="7210000"/>
    <n v="1"/>
    <n v="57680000"/>
    <s v="CONTRATO DE PRESTACION DE SERVICIOS PROFESIONALES"/>
    <s v="CONTRATACION DIRECTA"/>
    <x v="1"/>
    <n v="8"/>
    <m/>
    <m/>
    <m/>
    <m/>
    <m/>
    <m/>
    <m/>
    <m/>
    <m/>
    <m/>
    <m/>
    <m/>
    <m/>
    <m/>
    <m/>
    <m/>
    <m/>
    <m/>
    <m/>
    <m/>
    <m/>
    <m/>
    <m/>
  </r>
  <r>
    <n v="25"/>
    <s v="3075-2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profesionales en la Dirección de Reasentamientos apoyando la ejecución de las diferentes actividades de la Dirección, en especial temas relacionados con relocalización transitoria."/>
    <n v="4120000"/>
    <n v="1"/>
    <n v="32960000"/>
    <s v="CONTRATO DE PRESTACION DE SERVICIOS PROFESIONALES"/>
    <s v="CONTRATACION DIRECTA"/>
    <x v="1"/>
    <n v="8"/>
    <m/>
    <m/>
    <m/>
    <m/>
    <m/>
    <m/>
    <m/>
    <m/>
    <m/>
    <m/>
    <m/>
    <m/>
    <m/>
    <m/>
    <m/>
    <m/>
    <m/>
    <m/>
    <m/>
    <m/>
    <m/>
    <m/>
    <m/>
  </r>
  <r>
    <n v="26"/>
    <s v="3075-2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implementación de módulos alfanuméricos y geográficos para el Sistema de Información Geográfica  de la Dirección de Reasentamientos de la Caja de la Vivienda Popular."/>
    <n v="3553500"/>
    <n v="1"/>
    <n v="28428000"/>
    <s v="CONTRATO DE PRESTACION DE SERVICIOS PROFESIONALES"/>
    <s v="CONTRATACION DIRECTA"/>
    <x v="1"/>
    <n v="8"/>
    <m/>
    <m/>
    <m/>
    <m/>
    <m/>
    <m/>
    <m/>
    <m/>
    <m/>
    <m/>
    <m/>
    <m/>
    <m/>
    <m/>
    <m/>
    <m/>
    <m/>
    <m/>
    <m/>
    <m/>
    <m/>
    <m/>
    <m/>
  </r>
  <r>
    <n v="27"/>
    <s v="3075-2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a cargo de la Dirección de Reasentamientos de la Caja de la Vivienda Popular, para el cumplimiento de sus metas"/>
    <n v="3399000"/>
    <n v="1"/>
    <n v="27192000"/>
    <s v="CONTRATO DE PRESTACION DE SERVICIOS PROFESIONALES"/>
    <s v="CONTRATACION DIRECTA"/>
    <x v="1"/>
    <n v="8"/>
    <m/>
    <m/>
    <m/>
    <m/>
    <m/>
    <m/>
    <m/>
    <m/>
    <m/>
    <m/>
    <m/>
    <m/>
    <m/>
    <m/>
    <m/>
    <m/>
    <m/>
    <m/>
    <m/>
    <m/>
    <m/>
    <m/>
    <m/>
  </r>
  <r>
    <n v="28"/>
    <s v="3075-2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120000"/>
    <n v="3"/>
    <n v="98880000"/>
    <s v="CONTRATO DE PRESTACION DE SERVICIOS PROFESIONALES"/>
    <s v="CONTRATACION DIRECTA"/>
    <x v="1"/>
    <n v="8"/>
    <m/>
    <m/>
    <m/>
    <m/>
    <m/>
    <m/>
    <m/>
    <m/>
    <m/>
    <m/>
    <m/>
    <m/>
    <m/>
    <m/>
    <m/>
    <m/>
    <m/>
    <m/>
    <m/>
    <m/>
    <m/>
    <m/>
    <m/>
  </r>
  <r>
    <n v="29"/>
    <s v="3075-2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5253000"/>
    <n v="3"/>
    <n v="126072000"/>
    <s v="CONTRATO DE PRESTACION DE SERVICIOS PROFESIONALES"/>
    <s v="CONTRATACION DIRECTA"/>
    <x v="1"/>
    <n v="8"/>
    <m/>
    <m/>
    <m/>
    <m/>
    <m/>
    <m/>
    <m/>
    <m/>
    <m/>
    <m/>
    <m/>
    <m/>
    <m/>
    <m/>
    <m/>
    <m/>
    <m/>
    <m/>
    <m/>
    <m/>
    <m/>
    <m/>
    <m/>
  </r>
  <r>
    <n v="30"/>
    <s v="3075-3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temas relacionados con el componente social apoyando procesos y procedimientos propios de la Dirección de Reasentamientos de la Caja de la Vivienda Popular."/>
    <n v="8240000"/>
    <n v="1"/>
    <n v="65920000"/>
    <s v="CONTRATO DE PRESTACION DE SERVICIOS PROFESIONALES"/>
    <s v="CONTRATACION DIRECTA"/>
    <x v="1"/>
    <n v="8"/>
    <m/>
    <m/>
    <m/>
    <m/>
    <m/>
    <m/>
    <m/>
    <m/>
    <m/>
    <m/>
    <m/>
    <m/>
    <m/>
    <m/>
    <m/>
    <m/>
    <m/>
    <m/>
    <m/>
    <m/>
    <m/>
    <m/>
    <m/>
  </r>
  <r>
    <n v="31"/>
    <s v="3075-3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553500"/>
    <n v="2"/>
    <n v="56856000"/>
    <s v="CONTRATO DE PRESTACION DE SERVICIOS PROFESIONALES"/>
    <s v="CONTRATACION DIRECTA"/>
    <x v="1"/>
    <n v="8"/>
    <m/>
    <m/>
    <m/>
    <m/>
    <m/>
    <m/>
    <m/>
    <m/>
    <m/>
    <m/>
    <m/>
    <m/>
    <m/>
    <m/>
    <m/>
    <m/>
    <m/>
    <m/>
    <m/>
    <m/>
    <m/>
    <m/>
    <m/>
  </r>
  <r>
    <n v="32"/>
    <s v="3075-3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
    <n v="6180000"/>
    <n v="1"/>
    <n v="49440000"/>
    <s v="CONTRATO DE PRESTACION DE SERVICIOS PROFESIONALES"/>
    <s v="CONTRATACION DIRECTA"/>
    <x v="1"/>
    <n v="8"/>
    <m/>
    <m/>
    <m/>
    <m/>
    <m/>
    <m/>
    <m/>
    <m/>
    <m/>
    <m/>
    <m/>
    <m/>
    <m/>
    <m/>
    <m/>
    <m/>
    <m/>
    <m/>
    <m/>
    <m/>
    <m/>
    <m/>
    <m/>
  </r>
  <r>
    <n v="33"/>
    <s v="3075-3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de apoyo a la gestión en la Dirección de Reasentamientos, brindando acompañamiento al componente social desarrollado en el marco de las acciones misionales a cargo de la entidad."/>
    <n v="3038500"/>
    <n v="1"/>
    <n v="24308000"/>
    <s v="CONTRATO DE PRESTACION DE SERVICIOS PROFESIONALES"/>
    <s v="CONTRATACION DIRECTA"/>
    <x v="1"/>
    <n v="8"/>
    <m/>
    <m/>
    <m/>
    <m/>
    <m/>
    <m/>
    <m/>
    <m/>
    <m/>
    <m/>
    <m/>
    <m/>
    <m/>
    <m/>
    <m/>
    <m/>
    <m/>
    <m/>
    <m/>
    <m/>
    <m/>
    <m/>
    <m/>
  </r>
  <r>
    <n v="34"/>
    <s v="3075-3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399000"/>
    <n v="1"/>
    <n v="27192000"/>
    <s v="CONTRATO DE PRESTACION DE SERVICIOS PROFESIONALES"/>
    <s v="CONTRATACION DIRECTA"/>
    <x v="1"/>
    <n v="8"/>
    <m/>
    <m/>
    <m/>
    <m/>
    <m/>
    <m/>
    <m/>
    <m/>
    <m/>
    <m/>
    <m/>
    <m/>
    <m/>
    <m/>
    <m/>
    <m/>
    <m/>
    <m/>
    <m/>
    <m/>
    <m/>
    <m/>
    <m/>
  </r>
  <r>
    <n v="35"/>
    <s v="3075-3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actividades a cargo del componente social y en especial lo relativo a la estrategia de Resiliencia y Sostenibilidad de la comunidad, en la Dirección de Reasentamientos de la Caja de la Vivienda Popular."/>
    <n v="4532000"/>
    <n v="1"/>
    <n v="36256000"/>
    <s v="CONTRATO DE PRESTACION DE SERVICIOS PROFESIONALES"/>
    <s v="CONTRATACION DIRECTA"/>
    <x v="1"/>
    <n v="8"/>
    <m/>
    <m/>
    <m/>
    <m/>
    <m/>
    <m/>
    <m/>
    <m/>
    <m/>
    <m/>
    <m/>
    <m/>
    <m/>
    <m/>
    <m/>
    <m/>
    <m/>
    <m/>
    <m/>
    <m/>
    <m/>
    <m/>
    <m/>
  </r>
  <r>
    <n v="36"/>
    <s v="3075-3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8240000"/>
    <n v="1"/>
    <n v="94760000"/>
    <s v="CONTRATO DE PRESTACION DE SERVICIOS PROFESIONALES"/>
    <s v="CONTRATACION DIRECTA"/>
    <x v="1"/>
    <n v="11.5"/>
    <m/>
    <m/>
    <m/>
    <m/>
    <m/>
    <m/>
    <m/>
    <m/>
    <m/>
    <m/>
    <m/>
    <m/>
    <m/>
    <m/>
    <m/>
    <m/>
    <m/>
    <m/>
    <m/>
    <m/>
    <m/>
    <m/>
    <m/>
  </r>
  <r>
    <n v="37"/>
    <s v="3075-3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relacionados con el componente técnico del programa de Reasentamientos para el cumplimiento de sus metas"/>
    <n v="3326900"/>
    <n v="1"/>
    <n v="26615200"/>
    <s v="CONTRATO DE PRESTACION DE SERVICIOS PROFESIONALES"/>
    <s v="CONTRATACION DIRECTA"/>
    <x v="1"/>
    <n v="8"/>
    <m/>
    <m/>
    <m/>
    <m/>
    <m/>
    <m/>
    <m/>
    <m/>
    <m/>
    <m/>
    <m/>
    <m/>
    <m/>
    <m/>
    <m/>
    <m/>
    <m/>
    <m/>
    <m/>
    <m/>
    <m/>
    <m/>
    <m/>
  </r>
  <r>
    <n v="38"/>
    <s v="3075-3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fierentes actividades relacionadas con el componente técnico del área misional."/>
    <n v="5665000"/>
    <n v="1"/>
    <n v="45320000"/>
    <s v="CONTRATO DE PRESTACION DE SERVICIOS PROFESIONALES"/>
    <s v="CONTRATACION DIRECTA"/>
    <x v="1"/>
    <n v="8"/>
    <m/>
    <m/>
    <m/>
    <m/>
    <m/>
    <m/>
    <m/>
    <m/>
    <m/>
    <m/>
    <m/>
    <m/>
    <m/>
    <m/>
    <m/>
    <m/>
    <m/>
    <m/>
    <m/>
    <m/>
    <m/>
    <m/>
    <m/>
  </r>
  <r>
    <n v="39"/>
    <s v="3075-3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6180000"/>
    <n v="1"/>
    <n v="49440000"/>
    <s v="CONTRATO DE PRESTACION DE SERVICIOS PROFESIONALES"/>
    <s v="CONTRATACION DIRECTA"/>
    <x v="1"/>
    <n v="8"/>
    <m/>
    <m/>
    <m/>
    <m/>
    <m/>
    <m/>
    <m/>
    <m/>
    <m/>
    <m/>
    <m/>
    <m/>
    <m/>
    <m/>
    <m/>
    <m/>
    <m/>
    <m/>
    <m/>
    <m/>
    <m/>
    <m/>
    <m/>
  </r>
  <r>
    <n v="40"/>
    <s v="3075-4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en la ejecución de las diferentes actividades relacionadas con el componente técnico de la Dirección de Reasentamientos de la Caja de la Vivienda Popular."/>
    <n v="5036700"/>
    <n v="1"/>
    <n v="40293600"/>
    <s v="CONTRATO DE PRESTACION DE SERVICIOS PROFESIONALES"/>
    <s v="CONTRATACION DIRECTA"/>
    <x v="1"/>
    <n v="8"/>
    <m/>
    <m/>
    <m/>
    <m/>
    <m/>
    <m/>
    <m/>
    <m/>
    <m/>
    <m/>
    <m/>
    <m/>
    <m/>
    <m/>
    <m/>
    <m/>
    <m/>
    <m/>
    <m/>
    <m/>
    <m/>
    <m/>
    <m/>
  </r>
  <r>
    <n v="41"/>
    <s v="3075-41"/>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social en la Dirección de Reasentamientos de la Caja de la Vivienda Popular apoyando la definición, control y seguimiento de los procesos relacionados con  Selección de vivienda"/>
    <n v="4120000"/>
    <n v="1"/>
    <n v="32960000"/>
    <s v="CONTRATO DE PRESTACION DE SERVICIOS PROFESIONALES"/>
    <s v="CONTRATACION DIRECTA"/>
    <x v="1"/>
    <n v="8"/>
    <m/>
    <m/>
    <m/>
    <m/>
    <m/>
    <m/>
    <m/>
    <m/>
    <m/>
    <m/>
    <m/>
    <m/>
    <m/>
    <m/>
    <m/>
    <m/>
    <m/>
    <m/>
    <m/>
    <m/>
    <m/>
    <m/>
    <m/>
  </r>
  <r>
    <n v="42"/>
    <s v="3075-42"/>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120000"/>
    <n v="2"/>
    <n v="94760000"/>
    <s v="CONTRATO DE PRESTACION DE SERVICIOS PROFESIONALES"/>
    <s v="CONTRATACION DIRECTA"/>
    <x v="1"/>
    <n v="11.5"/>
    <m/>
    <m/>
    <m/>
    <m/>
    <m/>
    <m/>
    <m/>
    <m/>
    <m/>
    <m/>
    <m/>
    <m/>
    <m/>
    <m/>
    <m/>
    <m/>
    <m/>
    <m/>
    <m/>
    <m/>
    <m/>
    <m/>
    <m/>
  </r>
  <r>
    <n v="43"/>
    <s v="3075-43"/>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532000"/>
    <n v="1"/>
    <n v="52118000"/>
    <s v="CONTRATO DE PRESTACION DE SERVICIOS PROFESIONALES"/>
    <s v="CONTRATACION DIRECTA"/>
    <x v="1"/>
    <n v="11.5"/>
    <m/>
    <m/>
    <m/>
    <m/>
    <m/>
    <m/>
    <m/>
    <m/>
    <m/>
    <m/>
    <m/>
    <m/>
    <m/>
    <m/>
    <m/>
    <m/>
    <m/>
    <m/>
    <m/>
    <m/>
    <m/>
    <m/>
    <m/>
  </r>
  <r>
    <n v="44"/>
    <s v="3075-44"/>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on Corporativa con Dirección de Reasentamientos"/>
    <n v="3201000"/>
    <n v="1"/>
    <n v="36811500"/>
    <s v="CONTRATO DE PRESTACION DE SERVICIOS PROFESIONALES"/>
    <s v="CONTRATACION DIRECTA"/>
    <x v="1"/>
    <n v="11.5"/>
    <m/>
    <m/>
    <m/>
    <m/>
    <m/>
    <m/>
    <m/>
    <m/>
    <m/>
    <m/>
    <m/>
    <m/>
    <m/>
    <m/>
    <m/>
    <m/>
    <m/>
    <m/>
    <m/>
    <m/>
    <m/>
    <m/>
    <m/>
  </r>
  <r>
    <n v="45"/>
    <s v="3075-45"/>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Asesor Dirección General"/>
    <n v="5665000"/>
    <n v="1"/>
    <n v="65147500"/>
    <s v="CONTRATO DE PRESTACION DE SERVICIOS PROFESIONALES"/>
    <s v="CONTRATACION DIRECTA"/>
    <x v="1"/>
    <n v="11.5"/>
    <m/>
    <m/>
    <m/>
    <m/>
    <m/>
    <m/>
    <m/>
    <m/>
    <m/>
    <m/>
    <m/>
    <m/>
    <m/>
    <m/>
    <m/>
    <m/>
    <m/>
    <m/>
    <m/>
    <m/>
    <m/>
    <m/>
    <m/>
  </r>
  <r>
    <n v="46"/>
    <s v="3075-46"/>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ón Titulación con Dirección de Reasentamientos"/>
    <n v="5253000"/>
    <n v="1"/>
    <n v="60409500"/>
    <s v="CONTRATO DE PRESTACION DE SERVICIOS PROFESIONALES"/>
    <s v="CONTRATACION DIRECTA"/>
    <x v="1"/>
    <n v="11.5"/>
    <m/>
    <m/>
    <m/>
    <m/>
    <m/>
    <m/>
    <m/>
    <m/>
    <m/>
    <m/>
    <m/>
    <m/>
    <m/>
    <m/>
    <m/>
    <m/>
    <m/>
    <m/>
    <m/>
    <m/>
    <m/>
    <m/>
    <m/>
  </r>
  <r>
    <n v="47"/>
    <s v="3075-47"/>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Responsabilidad Social Empresarial Dirección Corporativa "/>
    <n v="2060000"/>
    <n v="1"/>
    <n v="23690000"/>
    <s v="CONTRATO DE PRESTACION DE SERVICIOS PROFESIONALES"/>
    <s v="CONTRATACION DIRECTA"/>
    <x v="1"/>
    <n v="11.5"/>
    <m/>
    <m/>
    <m/>
    <m/>
    <m/>
    <m/>
    <m/>
    <m/>
    <m/>
    <m/>
    <m/>
    <m/>
    <m/>
    <m/>
    <m/>
    <m/>
    <m/>
    <m/>
    <m/>
    <m/>
    <m/>
    <m/>
    <m/>
  </r>
  <r>
    <n v="48"/>
    <s v="3075-48"/>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30048.6486486485"/>
    <n v="1"/>
    <n v="11845559.459459458"/>
    <s v="CONTRATO DE PRESTACION DE SERVICIOS PROFESIONALES"/>
    <s v="CONTRATACION DIRECTA"/>
    <x v="1"/>
    <n v="11.5"/>
    <m/>
    <m/>
    <m/>
    <m/>
    <m/>
    <m/>
    <m/>
    <m/>
    <m/>
    <m/>
    <m/>
    <m/>
    <m/>
    <m/>
    <m/>
    <m/>
    <m/>
    <m/>
    <m/>
    <m/>
    <m/>
    <m/>
    <m/>
  </r>
  <r>
    <n v="49"/>
    <s v="3075-49"/>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259190.8301158301"/>
    <n v="1"/>
    <n v="14480694.546332046"/>
    <s v="CONTRATO DE PRESTACION DE SERVICIOS PROFESIONALES"/>
    <s v="CONTRATACION DIRECTA"/>
    <x v="1"/>
    <n v="11.5"/>
    <m/>
    <m/>
    <m/>
    <m/>
    <m/>
    <m/>
    <m/>
    <m/>
    <m/>
    <m/>
    <m/>
    <m/>
    <m/>
    <m/>
    <m/>
    <m/>
    <m/>
    <m/>
    <m/>
    <m/>
    <m/>
    <m/>
    <m/>
  </r>
  <r>
    <n v="50"/>
    <s v="3075-50"/>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888366.63127413124"/>
    <n v="1"/>
    <n v="10216216.259652508"/>
    <s v="CONTRATO DE PRESTACION DE SERVICIOS PROFESIONALES"/>
    <s v="CONTRATACION DIRECTA"/>
    <x v="1"/>
    <n v="11.5"/>
    <m/>
    <m/>
    <m/>
    <m/>
    <m/>
    <m/>
    <m/>
    <m/>
    <m/>
    <m/>
    <m/>
    <m/>
    <m/>
    <m/>
    <m/>
    <m/>
    <m/>
    <m/>
    <m/>
    <m/>
    <m/>
    <m/>
    <m/>
  </r>
  <r>
    <n v="51"/>
    <s v="3075-51"/>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Selección de vivienda"/>
    <n v="3553500"/>
    <n v="1"/>
    <n v="28428000"/>
    <s v="CONTRATO DE PRESTACION DE SERVICIOS PROFESIONALES"/>
    <s v="CONTRATACION DIRECTA"/>
    <x v="1"/>
    <n v="8"/>
    <m/>
    <m/>
    <m/>
    <m/>
    <m/>
    <m/>
    <m/>
    <m/>
    <m/>
    <m/>
    <m/>
    <m/>
    <m/>
    <m/>
    <m/>
    <m/>
    <m/>
    <m/>
    <m/>
    <m/>
    <m/>
    <m/>
    <m/>
  </r>
  <r>
    <n v="3"/>
    <s v="3075-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LANTA TEMPORAL VACANTE 38 CARGOS"/>
    <n v="259859103.25"/>
    <n v="12"/>
    <n v="3118309239"/>
    <s v="RELACION DE AUTORIZACION"/>
    <s v="CONTRATACION DIRECTA"/>
    <x v="2"/>
    <n v="12"/>
    <m/>
    <m/>
    <m/>
    <m/>
    <m/>
    <m/>
    <m/>
    <m/>
    <m/>
    <m/>
    <m/>
    <m/>
    <m/>
    <m/>
    <m/>
    <m/>
    <m/>
    <m/>
    <m/>
    <m/>
    <m/>
    <m/>
    <m/>
  </r>
  <r>
    <n v="3"/>
    <s v="3075-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s v="12 - Otros distrito"/>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ago de Nómina y Aportes Patronales de Funcionarios de Planta Temporal de la Dirección de Reasentamientos de la Caja de la Vivienda Popular "/>
    <n v="220173378.41666666"/>
    <n v="12"/>
    <n v="2642080541"/>
    <s v="RELACION DE AUTORIZACION"/>
    <s v="CONTRATACION DIRECTA"/>
    <x v="2"/>
    <n v="12"/>
    <m/>
    <m/>
    <m/>
    <m/>
    <m/>
    <m/>
    <m/>
    <m/>
    <m/>
    <m/>
    <m/>
    <m/>
    <m/>
    <m/>
    <m/>
    <m/>
    <s v="DIRECCION DE REASENTAMIENTOS"/>
    <n v="2642080541"/>
    <m/>
    <m/>
    <m/>
    <m/>
    <m/>
  </r>
  <r>
    <n v="4"/>
    <s v="3075-4"/>
    <s v="3075-Reasentamiento de hogares localizados en zonas de alto riesgo no mitigable"/>
    <s v="Reasentar a 4000 familias localizadas en zonas de riesgo no mitigable"/>
    <s v="01 - Reasentar 4000 hogares localizados en zonas de alto riesgo no mitigable"/>
    <s v="04 - Investigacion y Estudios"/>
    <s v="03 - Levantamiento y/o actualización de información"/>
    <x v="2"/>
    <n v="1"/>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Elaborar los avalúos comerciales de los predios que hacen parte de los programas de reasentamientos humanos y adquisición predial de la Dirección de Reasentamientos de la Caja de la Vivienda Popular"/>
    <n v="100008000"/>
    <n v="1"/>
    <n v="100008000"/>
    <s v="CONTRATOS INTERADMINISTRATIVOS"/>
    <s v="CONTRATACION DIRECTA"/>
    <x v="3"/>
    <n v="6"/>
    <m/>
    <m/>
    <m/>
    <m/>
    <m/>
    <m/>
    <m/>
    <m/>
    <m/>
    <m/>
    <m/>
    <m/>
    <m/>
    <m/>
    <m/>
    <m/>
    <s v="DIRECCION DE REASENTAMIENTOS"/>
    <n v="100008000"/>
    <m/>
    <m/>
    <m/>
    <m/>
    <m/>
  </r>
  <r>
    <n v="5"/>
    <s v="3075-5"/>
    <s v="3075-Reasentamiento de hogares localizados en zonas de alto riesgo no mitigable"/>
    <s v="Reasentar a 4000 familias localizadas en zonas de riesgo no mitigable"/>
    <s v="01 - Reasentar 4000 hogares localizados en zonas de alto riesgo no mitigable"/>
    <s v="02 - Dotación"/>
    <s v="06 - Gastos operativos"/>
    <x v="3"/>
    <n v="2"/>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_x000a__x000a_"/>
    <n v="100000000"/>
    <n v="1"/>
    <n v="100000000"/>
    <s v="RESOLUCION"/>
    <s v="RESOLUCION"/>
    <x v="4"/>
    <n v="9"/>
    <m/>
    <m/>
    <m/>
    <m/>
    <m/>
    <m/>
    <m/>
    <n v="100000000"/>
    <m/>
    <m/>
    <m/>
    <m/>
    <m/>
    <n v="0"/>
    <m/>
    <n v="0"/>
    <s v="DIRECCION DE REASENTAMIENTOS"/>
    <n v="100000000"/>
    <m/>
    <m/>
    <m/>
    <m/>
    <m/>
  </r>
  <r>
    <n v="6"/>
    <s v="3075-6"/>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s v="265 - Recursos de Balance Plusvalí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m/>
    <m/>
    <n v="80744000"/>
    <s v="RESOLUCION"/>
    <s v="RESOLUCION"/>
    <x v="1"/>
    <n v="12"/>
    <m/>
    <m/>
    <m/>
    <m/>
    <m/>
    <m/>
    <m/>
    <m/>
    <m/>
    <m/>
    <m/>
    <m/>
    <m/>
    <m/>
    <m/>
    <m/>
    <s v="DIRECCION DE REASENTAMIENTOS"/>
    <n v="80744000"/>
    <m/>
    <m/>
    <m/>
    <m/>
    <m/>
  </r>
  <r>
    <n v="7"/>
    <s v="3075-7"/>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s v="41 - Plusvali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
    <n v="59747265.486725666"/>
    <n v="113"/>
    <n v="7203531000"/>
    <s v="RESOLUCION"/>
    <s v="RESOLUCION"/>
    <x v="5"/>
    <n v="11"/>
    <m/>
    <m/>
    <m/>
    <m/>
    <m/>
    <m/>
    <m/>
    <m/>
    <m/>
    <m/>
    <m/>
    <m/>
    <m/>
    <m/>
    <m/>
    <m/>
    <s v="DIRECCION DE REASENTAMIENTOS"/>
    <n v="7203531000"/>
    <m/>
    <m/>
    <m/>
    <m/>
    <m/>
  </r>
  <r>
    <n v="8"/>
    <s v="3075-8"/>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s v="270- Recursos del balance Reaforo Plusvali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n v="63916166.666666664"/>
    <n v="12"/>
    <n v="766994000"/>
    <s v="RESOLUCION"/>
    <s v="RESOLUCION"/>
    <x v="0"/>
    <n v="7"/>
    <m/>
    <m/>
    <m/>
    <m/>
    <m/>
    <m/>
    <m/>
    <m/>
    <m/>
    <m/>
    <m/>
    <m/>
    <m/>
    <m/>
    <m/>
    <m/>
    <s v="DIRECCION DE REASENTAMIENTOS"/>
    <n v="766994000"/>
    <m/>
    <m/>
    <m/>
    <m/>
    <m/>
  </r>
  <r>
    <n v="9"/>
    <s v="3075-9"/>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3-Recursos administrados"/>
    <s v="306- Recursos pasivos exigibles-Recursos del balance de libre destinacion"/>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n v="0"/>
    <n v="1"/>
    <n v="2164000"/>
    <s v="RESOLUCION"/>
    <s v="RESOLUCION"/>
    <x v="4"/>
    <n v="9"/>
    <m/>
    <m/>
    <m/>
    <m/>
    <m/>
    <m/>
    <m/>
    <m/>
    <m/>
    <m/>
    <m/>
    <m/>
    <m/>
    <m/>
    <m/>
    <m/>
    <s v="DIRECCION DE REASENTAMIENTOS"/>
    <n v="2164000"/>
    <m/>
    <m/>
    <m/>
    <m/>
    <m/>
  </r>
  <r>
    <n v="10"/>
    <s v="3075-10"/>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3-Recursos administrados"/>
    <s v="85-Recursos pasivos exigibles -Recursos administrados de destinacion especific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411951000"/>
    <s v="RESOLUCION"/>
    <s v="RESOLUCION"/>
    <x v="4"/>
    <n v="9"/>
    <m/>
    <m/>
    <m/>
    <m/>
    <m/>
    <m/>
    <m/>
    <m/>
    <m/>
    <m/>
    <m/>
    <m/>
    <m/>
    <m/>
    <m/>
    <m/>
    <s v="DIRECCION DE REASENTAMIENTOS"/>
    <n v="411951000"/>
    <m/>
    <m/>
    <m/>
    <m/>
    <m/>
  </r>
  <r>
    <n v="11"/>
    <s v="3075-11"/>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3-Recursos administrados"/>
    <s v="86- Recursos pasivos exigibles - Recursos administrados de libre destinacion"/>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10243000"/>
    <s v="RESOLUCION"/>
    <s v="RESOLUCION"/>
    <x v="6"/>
    <n v="8"/>
    <m/>
    <m/>
    <m/>
    <m/>
    <m/>
    <m/>
    <m/>
    <n v="10243000"/>
    <m/>
    <m/>
    <m/>
    <m/>
    <m/>
    <n v="0"/>
    <m/>
    <n v="0"/>
    <s v="DIRECCION DE REASENTAMIENTOS"/>
    <n v="10243000"/>
    <m/>
    <m/>
    <m/>
    <m/>
    <m/>
  </r>
  <r>
    <n v="12"/>
    <s v="3075-12"/>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5"/>
    <n v="2"/>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m/>
    <m/>
    <n v="5632752000"/>
    <s v="RESOLUCION"/>
    <s v="RESOLUCION"/>
    <x v="7"/>
    <n v="6"/>
    <m/>
    <m/>
    <m/>
    <m/>
    <m/>
    <m/>
    <m/>
    <m/>
    <m/>
    <m/>
    <m/>
    <m/>
    <m/>
    <m/>
    <m/>
    <m/>
    <s v="DIRECCION DE REASENTAMIENTOS"/>
    <n v="5632752000"/>
    <m/>
    <m/>
    <m/>
    <m/>
    <m/>
  </r>
  <r>
    <n v="13"/>
    <s v="3075-13"/>
    <s v="3075-Reasentamiento de hogares localizados en zonas de alto riesgo no mitigable"/>
    <s v="Reasentar a 4000 familias localizadas en zonas de riesgo no mitigable"/>
    <s v="05 - Adquirir 370 Predios en Alto Riesgo"/>
    <s v="01 - Infraestructura"/>
    <s v="02 - Adquisición de Infrasestructura Propia del sector"/>
    <x v="6"/>
    <n v="0"/>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7112233.333333328"/>
    <n v="30"/>
    <n v="2013367000"/>
    <s v="RESOLUCION"/>
    <s v="RESOLUCION"/>
    <x v="5"/>
    <n v="11"/>
    <m/>
    <m/>
    <m/>
    <m/>
    <m/>
    <m/>
    <m/>
    <m/>
    <m/>
    <m/>
    <m/>
    <m/>
    <m/>
    <m/>
    <m/>
    <m/>
    <m/>
    <m/>
    <m/>
    <m/>
    <m/>
    <m/>
    <m/>
  </r>
  <r>
    <n v="14"/>
    <s v="3075-14"/>
    <s v="3075-Reasentamiento de hogares localizados en zonas de alto riesgo no mitigable"/>
    <s v="Reasentar a 4000 familias localizadas en zonas de riesgo no mitigable"/>
    <s v="05 - Adquirir 370 Predios en Alto Riesgo"/>
    <s v="01 - Infraestructura"/>
    <s v="02 - Adquisición de Infrasestructura Propia del sector"/>
    <x v="6"/>
    <n v="0"/>
    <s v="01 - Recursos del Distrito"/>
    <s v="270 - Recursos del balance reaforo plusvali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26033000"/>
    <n v="1"/>
    <n v="626033000"/>
    <s v="RESOLUCION"/>
    <s v="RESOLUCION"/>
    <x v="5"/>
    <n v="11"/>
    <m/>
    <m/>
    <m/>
    <m/>
    <m/>
    <m/>
    <m/>
    <m/>
    <m/>
    <m/>
    <m/>
    <m/>
    <m/>
    <m/>
    <m/>
    <m/>
    <m/>
    <m/>
    <m/>
    <m/>
    <m/>
    <m/>
    <m/>
  </r>
  <r>
    <n v="15"/>
    <s v="3075-15"/>
    <s v="3075-Reasentamiento de hogares localizados en zonas de alto riesgo no mitigable"/>
    <s v="Reasentar a 4000 familias localizadas en zonas de riesgo no mitigable"/>
    <s v="05 - Adquirir 370 Predios en Alto Riesgo"/>
    <s v="01 - Infraestructura"/>
    <s v="02 - Adquisición de Infrasestructura Propia del sector"/>
    <x v="6"/>
    <n v="0"/>
    <s v="03-Recursos administrados"/>
    <s v="536-pasivos exigibles recursos del balance de destinacion especifica"/>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de pasivos exigibles Adquisición predial por Decreto 511 de 2010"/>
    <n v="69456000"/>
    <n v="1"/>
    <n v="69456000"/>
    <s v="RESOLUCION"/>
    <s v="RESOLUCION"/>
    <x v="4"/>
    <n v="9"/>
    <m/>
    <m/>
    <m/>
    <m/>
    <m/>
    <m/>
    <m/>
    <m/>
    <m/>
    <m/>
    <m/>
    <m/>
    <m/>
    <m/>
    <m/>
    <m/>
    <m/>
    <m/>
    <m/>
    <m/>
    <m/>
    <m/>
    <m/>
  </r>
  <r>
    <n v="16"/>
    <s v="3075-16"/>
    <s v="3075-Reasentamiento de hogares localizados en zonas de alto riesgo no mitigable"/>
    <s v="Reasentar a 4000 familias localizadas en zonas de riesgo no mitigable"/>
    <s v="04 - Atender el 100% de las familias que se encuentran en relocalización transitoria"/>
    <s v="06 - Subsidios y Operaciones Financieras"/>
    <s v="02 - Subsidios Directos"/>
    <x v="7"/>
    <n v="2"/>
    <s v="01 - Recursos del Distrito"/>
    <s v="12 - Otros distrito"/>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500055.84642233857"/>
    <n v="1146"/>
    <n v="7754076000"/>
    <s v="RESOLUCION"/>
    <s v="RESOLUCION"/>
    <x v="5"/>
    <n v="11"/>
    <m/>
    <m/>
    <m/>
    <m/>
    <m/>
    <m/>
    <m/>
    <m/>
    <m/>
    <m/>
    <m/>
    <m/>
    <m/>
    <m/>
    <m/>
    <m/>
    <s v="DIRECCION DE REASENTAMIENTOS"/>
    <n v="7754076000"/>
    <m/>
    <m/>
    <m/>
    <m/>
    <m/>
  </r>
  <r>
    <n v="17"/>
    <s v="3075-17"/>
    <s v="3075-Reasentamiento de hogares localizados en zonas de alto riesgo no mitigable"/>
    <s v="Reasentar a 4000 familias localizadas en zonas de riesgo no mitigable"/>
    <s v="04 - Atender el 100% de las familias que se encuentran en relocalización transitoria"/>
    <s v="06 - Subsidios y Operaciones Financieras"/>
    <s v="02 - Subsidios Directos"/>
    <x v="7"/>
    <n v="2"/>
    <s v="03-Recursos administrados"/>
    <s v="536-pasivos exigibles recursos del balance de destinacion especifica"/>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353000"/>
    <n v="1"/>
    <n v="353000"/>
    <s v="RESOLUCION"/>
    <s v="RESOLUCION"/>
    <x v="4"/>
    <n v="9"/>
    <m/>
    <m/>
    <m/>
    <m/>
    <m/>
    <m/>
    <m/>
    <m/>
    <m/>
    <m/>
    <m/>
    <m/>
    <m/>
    <m/>
    <m/>
    <m/>
    <s v="DIRECCION DE REASENTAMIENTOS"/>
    <m/>
    <m/>
    <m/>
    <m/>
    <m/>
    <m/>
  </r>
  <r>
    <n v="18"/>
    <s v="3075-18"/>
    <s v="3075-Reasentamiento de hogares localizados en zonas de alto riesgo no mitigable"/>
    <s v="Reasentar a 4000 familias localizadas en zonas de riesgo no mitigable"/>
    <s v="04 - Atender el 100% de las familias que se encuentran en relocalización transitoria"/>
    <s v="06 - Subsidios y Operaciones Financieras"/>
    <s v="02 - Subsidios Directos"/>
    <x v="7"/>
    <n v="2"/>
    <s v="03-Recursos administrados"/>
    <s v="85-Recursos pasivos exigibles -Recursos administrados de destinacion especifica"/>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6052000"/>
    <n v="1"/>
    <n v="6052000"/>
    <s v="RESOLUCION"/>
    <s v="RESOLUCION"/>
    <x v="6"/>
    <n v="8"/>
    <m/>
    <m/>
    <m/>
    <m/>
    <m/>
    <m/>
    <m/>
    <m/>
    <m/>
    <m/>
    <m/>
    <m/>
    <m/>
    <m/>
    <m/>
    <m/>
    <s v="DIRECCION DE REASENTAMIENTOS"/>
    <n v="6052000"/>
    <m/>
    <m/>
    <m/>
    <m/>
    <m/>
  </r>
  <r>
    <n v="19"/>
    <s v="3075-19"/>
    <s v="3075-Reasentamiento de hogares localizados en zonas de alto riesgo no mitigable"/>
    <s v="Reasentar a 4000 familias localizadas en zonas de riesgo no mitigable"/>
    <s v="04 - Atender el 100% de las familias que se encuentran en relocalización transitoria"/>
    <s v="06 - Subsidios y Operaciones Financieras"/>
    <s v="02 - Subsidios Directos"/>
    <x v="7"/>
    <n v="2"/>
    <s v="03-Recursos administrados"/>
    <s v="86- Recursos pasivos exigibles - Recursos administrados de libre destinacion"/>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6974000"/>
    <n v="1"/>
    <n v="6974000"/>
    <s v="RESOLUCION"/>
    <s v="RESOLUCION"/>
    <x v="0"/>
    <n v="7"/>
    <m/>
    <m/>
    <m/>
    <m/>
    <m/>
    <m/>
    <m/>
    <m/>
    <m/>
    <m/>
    <m/>
    <m/>
    <m/>
    <m/>
    <m/>
    <m/>
    <s v="DIRECCION DE REASENTAMIENTOS"/>
    <n v="6974000"/>
    <m/>
    <m/>
    <m/>
    <m/>
    <m/>
  </r>
</pivotCacheRecords>
</file>

<file path=xl/pivotCache/pivotCacheRecords3.xml><?xml version="1.0" encoding="utf-8"?>
<pivotCacheRecords xmlns="http://schemas.openxmlformats.org/spreadsheetml/2006/main" xmlns:r="http://schemas.openxmlformats.org/officeDocument/2006/relationships" count="70">
  <r>
    <n v="1"/>
    <s v="3075-1"/>
    <s v="3075-Reasentamiento de hogares localizados en zonas de alto riesgo no mitigable"/>
    <s v="Reasentar a 4000 familias localizadas en zonas de riesgo no mitigable"/>
    <s v="01 - Reasentar 4000 hogares localizados en zonas de alto riesgo no mitigable"/>
    <s v="02 - Dotación"/>
    <s v="01 - Adquisición y/o produccion de equipos, materiales, suministros y servicios propios del sector"/>
    <x v="0"/>
    <n v="2"/>
    <s v="01 - Recursos del Distrito"/>
    <x v="0"/>
    <n v="821016"/>
    <s v="2.1.03.01.05.03.01.01.98_x000a_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
    <n v="98200000"/>
    <n v="1"/>
    <n v="98200000"/>
  </r>
  <r>
    <n v="2"/>
    <s v="3075-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 Dirección de Reasentamientos de la Caja de Vivienda Popular, para asistencia técnica en aspectos administrativos, logísticos y operativos"/>
    <n v="1751000"/>
    <n v="1"/>
    <n v="14008000"/>
  </r>
  <r>
    <n v="3"/>
    <s v="3075-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10300000"/>
    <n v="1"/>
    <n v="118450000"/>
  </r>
  <r>
    <n v="4"/>
    <s v="3075-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
    <n v="10300000"/>
    <n v="1"/>
    <n v="118450000"/>
  </r>
  <r>
    <n v="5"/>
    <s v="3075-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a la Dirección de Reasentamientos como enlace ante la Oficina Asesora de Comunicaciones de la Caja de la Vivienda Popular, para la implementación e interlocución del Plan Estratégico de Comunicaciones de la Entidad"/>
    <n v="5036700"/>
    <n v="1"/>
    <n v="40293600"/>
  </r>
  <r>
    <n v="6"/>
    <s v="3075-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4120000"/>
    <n v="1"/>
    <n v="32960000"/>
  </r>
  <r>
    <n v="7"/>
    <s v="3075-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apoyo financiero respecto a la programación, control presupuestal y acciones de soporte en la Dirección de Reasentamientos de la Caja de la Vivienda Popular."/>
    <n v="4120000"/>
    <n v="1"/>
    <n v="32960000"/>
  </r>
  <r>
    <n v="8"/>
    <s v="3075-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n v="4120000"/>
    <n v="1"/>
    <n v="32960000"/>
  </r>
  <r>
    <n v="9"/>
    <s v="3075-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os componentes técnico y administrativo de los procedimientos de selección de vivienda y del proceso de Gestión Inmobiliaria, de la Dirección de Reasentamientos de la Caja de la Vivienda Popular"/>
    <n v="5036700"/>
    <n v="1"/>
    <n v="40293600"/>
  </r>
  <r>
    <n v="10"/>
    <s v="3075-1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jurídico, para realizar el seguimiento y control al cumplimiento de requisitos legales y reglamentarios, de las familias beneficiarias del programa de Reasentamientos de la Caja de la Vivienda Popular"/>
    <n v="5665000"/>
    <n v="2"/>
    <n v="90640000"/>
  </r>
  <r>
    <n v="11"/>
    <s v="3075-1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ejecución de los procesos relacionados con la selección de vivienda de reposición y de la Gestión Inmobiliaria en general."/>
    <n v="3399000"/>
    <n v="1"/>
    <n v="27192000"/>
  </r>
  <r>
    <n v="12"/>
    <s v="3075-1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Gestión Inmobiliaria"/>
    <n v="8240000"/>
    <n v="1"/>
    <n v="94760000"/>
  </r>
  <r>
    <n v="13"/>
    <s v="3075-1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como apoyo jurídico en las actuaciones propias que requiera la Dirección de Reasentamientos de la Caja de la Vivienda Popular en la ejecución del programa de Reasentamientos"/>
    <n v="8240000"/>
    <n v="2"/>
    <n v="131840000"/>
  </r>
  <r>
    <n v="14"/>
    <s v="3075-1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as actuaciones propias que requiera la Dirección de Reasentamientos de la Caja de la Vivienda Popular."/>
    <n v="7210000"/>
    <n v="1"/>
    <n v="57680000"/>
  </r>
  <r>
    <n v="15"/>
    <s v="3075-1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componentes operativo y asistencial para la ejecución de los procesos y procedimientos internos de la Dirección de Reasentamientos frente al cumplimiento de sus metas."/>
    <n v="3326900"/>
    <n v="1"/>
    <n v="26615200"/>
  </r>
  <r>
    <n v="16"/>
    <s v="3075-1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n v="5253000"/>
    <n v="1"/>
    <n v="42024000"/>
  </r>
  <r>
    <n v="17"/>
    <s v="3075-1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Vivienda Popular."/>
    <n v="4120000"/>
    <n v="1"/>
    <n v="32960000"/>
  </r>
  <r>
    <n v="18"/>
    <s v="3075-1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3399000"/>
    <n v="1"/>
    <n v="27192000"/>
  </r>
  <r>
    <n v="19"/>
    <s v="3075-1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n v="5036700"/>
    <n v="1"/>
    <n v="57922050"/>
  </r>
  <r>
    <n v="20"/>
    <s v="3075-2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los trámites requeridos para el manejo de archivo y gestión documental generado desde la Dirección de Reasentamientos de la Caja de la Vivienda Popular."/>
    <n v="1751000"/>
    <n v="3"/>
    <n v="42024000"/>
  </r>
  <r>
    <n v="21"/>
    <s v="3075-2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3038500"/>
    <n v="1"/>
    <n v="24308000"/>
  </r>
  <r>
    <n v="22"/>
    <s v="3075-2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 relacionado con el manejo de archivo y gestión documental generado desde la Dirección de Reasentamientos de la Caja de la Vivienda Popular."/>
    <n v="2472000"/>
    <n v="1"/>
    <n v="19776000"/>
  </r>
  <r>
    <n v="23"/>
    <s v="3075-2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as diferentes actividades relacionadas con el manejo de archivo y gestión documental generado desde la Dirección de Reasentamientos de la Caja de la Vivienda Popular."/>
    <n v="1545000"/>
    <n v="1"/>
    <n v="12360000"/>
  </r>
  <r>
    <n v="24"/>
    <s v="3075-2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
    <n v="7210000"/>
    <n v="1"/>
    <n v="57680000"/>
  </r>
  <r>
    <n v="25"/>
    <s v="3075-2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profesionales en la Dirección de Reasentamientos apoyando la ejecución de las diferentes actividades de la Dirección, en especial temas relacionados con relocalización transitoria."/>
    <n v="4120000"/>
    <n v="1"/>
    <n v="32960000"/>
  </r>
  <r>
    <n v="26"/>
    <s v="3075-2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implementación de módulos alfanuméricos y geográficos para el Sistema de Información Geográfica  de la Dirección de Reasentamientos de la Caja de la Vivienda Popular."/>
    <n v="3553500"/>
    <n v="1"/>
    <n v="28428000"/>
  </r>
  <r>
    <n v="27"/>
    <s v="3075-2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a cargo de la Dirección de Reasentamientos de la Caja de la Vivienda Popular, para el cumplimiento de sus metas"/>
    <n v="3399000"/>
    <n v="1"/>
    <n v="27192000"/>
  </r>
  <r>
    <n v="28"/>
    <s v="3075-2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4120000"/>
    <n v="3"/>
    <n v="98880000"/>
  </r>
  <r>
    <n v="29"/>
    <s v="3075-2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5253000"/>
    <n v="3"/>
    <n v="126072000"/>
  </r>
  <r>
    <n v="30"/>
    <s v="3075-3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temas relacionados con el componente social apoyando procesos y procedimientos propios de la Dirección de Reasentamientos de la Caja de la Vivienda Popular."/>
    <n v="8240000"/>
    <n v="1"/>
    <n v="65920000"/>
  </r>
  <r>
    <n v="31"/>
    <s v="3075-31"/>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553500"/>
    <n v="2"/>
    <n v="56856000"/>
  </r>
  <r>
    <n v="32"/>
    <s v="3075-3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
    <n v="6180000"/>
    <n v="1"/>
    <n v="49440000"/>
  </r>
  <r>
    <n v="33"/>
    <s v="3075-3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r sus servicios de apoyo a la gestión en la Dirección de Reasentamientos, brindando acompañamiento al componente social desarrollado en el marco de las acciones misionales a cargo de la entidad."/>
    <n v="3038500"/>
    <n v="1"/>
    <n v="24308000"/>
  </r>
  <r>
    <n v="34"/>
    <s v="3075-34"/>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el componente social de la Dirección de Reasentamientos de la Caja de la Vivienda Popular, para la ejecución de planes y programas agenciados por el área misional"/>
    <n v="3399000"/>
    <n v="1"/>
    <n v="27192000"/>
  </r>
  <r>
    <n v="35"/>
    <s v="3075-35"/>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la ejecución de actividades a cargo del componente social y en especial lo relativo a la estrategia de Resiliencia y Sostenibilidad de la comunidad, en la Dirección de Reasentamientos de la Caja de la Vivienda Popular."/>
    <n v="4532000"/>
    <n v="1"/>
    <n v="36256000"/>
  </r>
  <r>
    <n v="36"/>
    <s v="3075-36"/>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8240000"/>
    <n v="1"/>
    <n v="94760000"/>
  </r>
  <r>
    <n v="37"/>
    <s v="3075-37"/>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de apoyo a la gestión en los procedimientos relacionados con el componente técnico del programa de Reasentamientos para el cumplimiento de sus metas"/>
    <n v="3326900"/>
    <n v="1"/>
    <n v="26615200"/>
  </r>
  <r>
    <n v="38"/>
    <s v="3075-38"/>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fierentes actividades relacionadas con el componente técnico del área misional."/>
    <n v="5665000"/>
    <n v="1"/>
    <n v="45320000"/>
  </r>
  <r>
    <n v="39"/>
    <s v="3075-39"/>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en la Dirección de Reasentamientos de la Caja de la Vivienda Popular, apoyando la ejecución de las diferentes actividades relacionadas con el componente técnico del área misional."/>
    <n v="6180000"/>
    <n v="1"/>
    <n v="49440000"/>
  </r>
  <r>
    <n v="40"/>
    <s v="3075-40"/>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para el acompañamiento en la ejecución de las diferentes actividades relacionadas con el componente técnico de la Dirección de Reasentamientos de la Caja de la Vivienda Popular."/>
    <n v="5036700"/>
    <n v="1"/>
    <n v="40293600"/>
  </r>
  <r>
    <n v="41"/>
    <s v="3075-41"/>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social en la Dirección de Reasentamientos de la Caja de la Vivienda Popular apoyando la definición, control y seguimiento de los procesos relacionados con  Selección de vivienda"/>
    <n v="4120000"/>
    <n v="1"/>
    <n v="32960000"/>
  </r>
  <r>
    <n v="42"/>
    <s v="3075-42"/>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120000"/>
    <n v="2"/>
    <n v="94760000"/>
  </r>
  <r>
    <n v="43"/>
    <s v="3075-43"/>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Enlace Dirección Juridica con Dirección de Reasentamientos"/>
    <n v="4532000"/>
    <n v="1"/>
    <n v="52118000"/>
  </r>
  <r>
    <n v="44"/>
    <s v="3075-44"/>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on Corporativa con Dirección de Reasentamientos"/>
    <n v="3201000"/>
    <n v="1"/>
    <n v="36811500"/>
  </r>
  <r>
    <n v="45"/>
    <s v="3075-45"/>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Asesor Dirección General"/>
    <n v="5665000"/>
    <n v="1"/>
    <n v="65147500"/>
  </r>
  <r>
    <n v="46"/>
    <s v="3075-46"/>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enlace Dirección Titulación con Dirección de Reasentamientos"/>
    <n v="5253000"/>
    <n v="1"/>
    <n v="60409500"/>
  </r>
  <r>
    <n v="47"/>
    <s v="3075-47"/>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Responsabilidad Social Empresarial Dirección Corporativa "/>
    <n v="2060000"/>
    <n v="1"/>
    <n v="23690000"/>
  </r>
  <r>
    <n v="48"/>
    <s v="3075-48"/>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30048.6486486485"/>
    <n v="1"/>
    <n v="11845559.459459458"/>
  </r>
  <r>
    <n v="49"/>
    <s v="3075-49"/>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259190.8301158301"/>
    <n v="1"/>
    <n v="14480694.546332046"/>
  </r>
  <r>
    <n v="50"/>
    <s v="3075-50"/>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Aporte Oficina Comunicaciones para 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888366.63127413124"/>
    <n v="1"/>
    <n v="10216216.259652508"/>
  </r>
  <r>
    <n v="51"/>
    <s v="3075-51"/>
    <s v="3075-Reasentamiento de hogares localizados en zonas de alto riesgo no mitigable"/>
    <s v="Reasentar a 4000 familias localizadas en zonas de riesgo no mitigable"/>
    <s v="03 - Lograr que 2012 hogares seleccionen vivienda"/>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3 - _x000a_planes y proyectos de mejoramiento de vivienda y saneamiento básico"/>
    <s v="Prestación de servicios profesionales desde el componente técnico en la Dirección de Reasentamientos de la Caja de la Vivienda Popular apoyando la definición, control y seguimiento de los procesos relacionados con Selección de vivienda"/>
    <n v="3553500"/>
    <n v="1"/>
    <n v="28428000"/>
  </r>
  <r>
    <n v="52"/>
    <s v="3075-52"/>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LANTA TEMPORAL VACANTE 38 CARGOS"/>
    <n v="259859103.25"/>
    <n v="12"/>
    <n v="3118309239"/>
  </r>
  <r>
    <n v="53"/>
    <s v="3075-53"/>
    <s v="3075-Reasentamiento de hogares localizados en zonas de alto riesgo no mitigable"/>
    <s v="Reasentar a 4000 familias localizadas en zonas de riesgo no mitigable"/>
    <s v="01 - Reasentar 4000 hogares localizados en zonas de alto riesgo no mitigable"/>
    <s v="03 - Recurso Humano "/>
    <s v="04 - Gastos de personal operativo"/>
    <x v="1"/>
    <n v="1"/>
    <s v="01 - Recursos del Distrito"/>
    <x v="0"/>
    <n v="801116"/>
    <s v="2.1.03.01.05.03.01.01.98_x000a_A Otras Entidades No Financieras Municipales y/o Distritales no consideradas Empresas"/>
    <s v="095 - Vivienda - General"/>
    <s v="7018 - Transferencias de carácter general entre diferentes niveles de gobierno"/>
    <s v="A.7.5 - Planes y proyectos para la adquisicón y/o construcción de vivienda"/>
    <s v="Pago de Nómina y Aportes Patronales de Funcionarios de Planta Temporal de la Dirección de Reasentamientos de la Caja de la Vivienda Popular "/>
    <n v="220173378.41666666"/>
    <n v="12"/>
    <n v="2642080541"/>
  </r>
  <r>
    <n v="54"/>
    <s v="3075-54"/>
    <s v="3075-Reasentamiento de hogares localizados en zonas de alto riesgo no mitigable"/>
    <s v="Reasentar a 4000 familias localizadas en zonas de riesgo no mitigable"/>
    <s v="01 - Reasentar 4000 hogares localizados en zonas de alto riesgo no mitigable"/>
    <s v="04 - Investigacion y Estudios"/>
    <s v="03 - Levantamiento y/o actualización de información"/>
    <x v="2"/>
    <n v="1"/>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Elaborar los avalúos comerciales de los predios que hacen parte de los programas de reasentamientos humanos y adquisición predial de la Dirección de Reasentamientos de la Caja de la Vivienda Popular"/>
    <n v="100008000"/>
    <n v="1"/>
    <n v="100008000"/>
  </r>
  <r>
    <n v="55"/>
    <s v="3075-55"/>
    <s v="3075-Reasentamiento de hogares localizados en zonas de alto riesgo no mitigable"/>
    <s v="Reasentar a 4000 familias localizadas en zonas de riesgo no mitigable"/>
    <s v="01 - Reasentar 4000 hogares localizados en zonas de alto riesgo no mitigable"/>
    <s v="02 - Dotación"/>
    <s v="06 - Gastos operativos"/>
    <x v="3"/>
    <n v="2"/>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_x000a__x000a_"/>
    <n v="100000000"/>
    <n v="1"/>
    <n v="100000000"/>
  </r>
  <r>
    <n v="56"/>
    <s v="3075-56"/>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x v="1"/>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m/>
    <m/>
    <n v="80744000"/>
  </r>
  <r>
    <n v="57"/>
    <s v="3075-57"/>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x v="2"/>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Decreto 255 de 2013. "/>
    <n v="59747265.486725666"/>
    <n v="113"/>
    <n v="7203531000"/>
  </r>
  <r>
    <n v="58"/>
    <s v="3075-58"/>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4"/>
    <n v="2"/>
    <s v="01 - Recursos del Distrito"/>
    <x v="3"/>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n v="63916166.666666664"/>
    <n v="12"/>
    <n v="766994000"/>
  </r>
  <r>
    <n v="59"/>
    <s v="3075-59"/>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4"/>
    <n v="2"/>
    <s v="03-Recursos administrados"/>
    <x v="4"/>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n v="0"/>
    <n v="1"/>
    <n v="2164000"/>
  </r>
  <r>
    <n v="60"/>
    <s v="3075-60"/>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4"/>
    <n v="2"/>
    <s v="03-Recursos administrados"/>
    <x v="5"/>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411951000"/>
  </r>
  <r>
    <n v="61"/>
    <s v="3075-61"/>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4"/>
    <n v="2"/>
    <s v="03-Recursos administrados"/>
    <x v="6"/>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pasivos VUR "/>
    <m/>
    <n v="1"/>
    <n v="10243000"/>
  </r>
  <r>
    <n v="62"/>
    <s v="3075-62"/>
    <s v="3075-Reasentamiento de hogares localizados en zonas de alto riesgo no mitigable"/>
    <s v="Reasentar a 4000 familias localizadas en zonas de riesgo no mitigable"/>
    <s v="02 - Asignar 1428 Valor Único de Reconocimiento -VUR"/>
    <s v="06 - Subsidios y Operaciones Financieras"/>
    <s v="02 - Subsidios Directos"/>
    <x v="5"/>
    <n v="2"/>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VUR de la actual vigencia"/>
    <m/>
    <m/>
    <n v="5632752000"/>
  </r>
  <r>
    <n v="63"/>
    <s v="3075-63"/>
    <s v="3075-Reasentamiento de hogares localizados en zonas de alto riesgo no mitigable"/>
    <s v="Reasentar a 4000 familias localizadas en zonas de riesgo no mitigable"/>
    <s v="05 - Adquirir 370 Predios en Alto Riesgo"/>
    <s v="01 - Infraestructura"/>
    <s v="02 - Adquisición de Infrasestructura Propia del sector"/>
    <x v="6"/>
    <n v="0"/>
    <s v="01 - Recursos del Distrito"/>
    <x v="0"/>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7112233.333333328"/>
    <n v="30"/>
    <n v="2013367000"/>
  </r>
  <r>
    <n v="64"/>
    <s v="3075-64"/>
    <s v="3075-Reasentamiento de hogares localizados en zonas de alto riesgo no mitigable"/>
    <s v="Reasentar a 4000 familias localizadas en zonas de riesgo no mitigable"/>
    <s v="05 - Adquirir 370 Predios en Alto Riesgo"/>
    <s v="01 - Infraestructura"/>
    <s v="02 - Adquisición de Infrasestructura Propia del sector"/>
    <x v="6"/>
    <n v="0"/>
    <s v="01 - Recursos del Distrito"/>
    <x v="7"/>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Adquisición predial por Decreto 511 de 2010"/>
    <n v="626033000"/>
    <n v="1"/>
    <n v="626033000"/>
  </r>
  <r>
    <n v="65"/>
    <s v="3075-65"/>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1 - Infraestructura"/>
    <s v="02 - Adquisición de Infrasestructura Propia del sector"/>
    <x v="6"/>
    <n v="0"/>
    <s v="03-Recursos administrados"/>
    <x v="8"/>
    <s v="N/A"/>
    <s v="2.1.03.01.05.03.01.01.98_x000a_A Otras Entidades No Financieras Municipales y/o Distritales no consideradas Empresas"/>
    <s v="095 - Vivienda - General"/>
    <s v="7018 - Transferencias de carácter general entre diferentes niveles de gobierno"/>
    <s v="A.7.6 - _x000a_subsidios para reubicación de viviendas asentadas en zonas alto riesgo"/>
    <s v="pago de pasivos exigibles Adquisición predial por Decreto 511 de 2010"/>
    <n v="69456000"/>
    <n v="1"/>
    <n v="69456000"/>
  </r>
  <r>
    <n v="66"/>
    <s v="3075-66"/>
    <s v="3075-Reasentamiento de hogares localizados en zonas de alto riesgo no mitigable"/>
    <s v="Reasentar a 4000 familias localizadas en zonas de riesgo no mitigable"/>
    <s v="04 - Atender el 100% de las familias que se encuentran en relocalización transitoria"/>
    <s v="06 - Subsidios y Operaciones Financieras"/>
    <s v="02 - Subsidios Directos"/>
    <x v="7"/>
    <n v="2"/>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yuda temporal a las familias de varias localidades, para la relocalización de hogares localizados en zonas de alto riesgo no mitigable."/>
    <n v="500055.84642233857"/>
    <n v="1146"/>
    <n v="7754076000"/>
  </r>
  <r>
    <n v="67"/>
    <s v="3075-67"/>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7"/>
    <n v="2"/>
    <s v="03-Recursos administrados"/>
    <x v="8"/>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353000"/>
    <n v="1"/>
    <n v="353000"/>
  </r>
  <r>
    <n v="68"/>
    <s v="3075-68"/>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7"/>
    <n v="2"/>
    <s v="03-Recursos administrados"/>
    <x v="5"/>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6052000"/>
    <n v="1"/>
    <n v="6052000"/>
  </r>
  <r>
    <n v="69"/>
    <s v="3075-69"/>
    <s v="3075-Reasentamiento de hogares localizados en zonas de alto riesgo no mitigable"/>
    <s v="Reasentar a 4000 familias localizadas en zonas de riesgo no mitigable"/>
    <s v="07 - Pago 100 % de compromisos de vigencias anteriores fenecidas que cumplan con los requisitos técnicos, financieros y jurídicos."/>
    <s v="06 - Subsidios y Operaciones Financieras"/>
    <s v="02 - Subsidios Directos"/>
    <x v="7"/>
    <n v="2"/>
    <s v="03-Recursos administrados"/>
    <x v="6"/>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Pago Pasivos Relocalización"/>
    <n v="6974000"/>
    <n v="1"/>
    <n v="6974000"/>
  </r>
  <r>
    <n v="70"/>
    <s v="3075-70"/>
    <s v="3075-Reasentamiento de hogares localizados en zonas de alto riesgo no mitigable"/>
    <s v="Reasentar a 4000 familias localizadas en zonas de riesgo no mitigable"/>
    <s v="06 - Atención al 100% de las familias localizadas en el predio Vereditas en la localidad de Kennedy en el marco del Decreto 457 de 2017, que cumplan los requisitos de ingreso al programa."/>
    <s v="06 - Subsidios y Operaciones Financieras"/>
    <s v="02 - Subsidios Directos"/>
    <x v="8"/>
    <n v="2"/>
    <s v="01 - Recursos del Distrito"/>
    <x v="0"/>
    <s v="N/A"/>
    <s v="2.1.03.01.05.03.01.01.98_x000a_A Otras Entidades No Financieras Municipales y/o Distritales no consideradas Empresas"/>
    <s v="095 - Vivienda - General"/>
    <s v="7018 - Transferencias de carácter general entre diferentes niveles de gobierno"/>
    <s v="A.12.4.2 - _x000a_Reubicación de asentamientos humanos clasificados en condición de alto riesgo de desastre"/>
    <s v="Asignación de Instrumento y Factores de Compensación Vereditas"/>
    <n v="4000000000"/>
    <n v="1"/>
    <n v="4000000000"/>
  </r>
</pivotCacheRecords>
</file>

<file path=xl/pivotCache/pivotCacheRecords4.xml><?xml version="1.0" encoding="utf-8"?>
<pivotCacheRecords xmlns="http://schemas.openxmlformats.org/spreadsheetml/2006/main" xmlns:r="http://schemas.openxmlformats.org/officeDocument/2006/relationships" count="97">
  <r>
    <n v="1"/>
    <s v="7328-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 Prestar los servicios profesionales para apoyar y gestionar los procedimientos técnicos y de información de la Dirección de Mejoramiento de Vivienda en el desarrollo de la estructuración de los proyectos para asignación de Subsidios de Vivienda en Especie."/>
    <n v="5218021"/>
    <n v="1"/>
    <n v="15654063"/>
  </r>
  <r>
    <n v="2"/>
    <s v="7328-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 Prestar los servicios profesionales para apoyar la gestión de campo con componente técnico, para la ejecución de actividades  durante la ejecución de todo el proceso de estructuración de proyectos que optan por el subsidio distrital de vivienda en especie."/>
    <n v="6402480"/>
    <n v="1"/>
    <n v="19207440"/>
  </r>
  <r>
    <n v="3"/>
    <s v="7328-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3521364"/>
    <n v="1"/>
    <n v="10564092"/>
  </r>
  <r>
    <n v="4"/>
    <s v="7328-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r>
  <r>
    <n v="5"/>
    <s v="7328-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r>
  <r>
    <n v="6"/>
    <s v="7328-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r>
  <r>
    <n v="7"/>
    <s v="7328-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8"/>
    <s v="7328-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9"/>
    <s v="7328-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10"/>
    <s v="7328-1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
    <n v="1814036"/>
    <n v="1"/>
    <n v="5442108"/>
  </r>
  <r>
    <n v="11"/>
    <s v="7328-1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5442108"/>
    <n v="1"/>
    <n v="16326324"/>
  </r>
  <r>
    <n v="12"/>
    <s v="7328-1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13"/>
    <s v="7328-1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4"/>
    <s v="7328-1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5"/>
    <s v="7328-1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16"/>
    <s v="7328-1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7"/>
    <s v="7328-1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r>
  <r>
    <n v="18"/>
    <s v="7328-1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
    <n v="3681426"/>
    <n v="1"/>
    <n v="11044278"/>
  </r>
  <r>
    <n v="19"/>
    <s v="7328-1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r>
  <r>
    <n v="20"/>
    <s v="7328-2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r>
  <r>
    <n v="21"/>
    <s v="7328-2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r>
  <r>
    <n v="22"/>
    <s v="7328-2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r>
  <r>
    <n v="23"/>
    <s v="7328-2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6936020"/>
    <n v="1"/>
    <n v="20808060"/>
  </r>
  <r>
    <n v="24"/>
    <s v="7328-2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600620"/>
    <n v="1"/>
    <n v="4801860"/>
  </r>
  <r>
    <n v="25"/>
    <s v="7328-2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8536640"/>
    <n v="1"/>
    <n v="25609920"/>
  </r>
  <r>
    <n v="26"/>
    <s v="7328-2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r>
  <r>
    <n v="27"/>
    <s v="7328-2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28"/>
    <s v="7328-2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695152"/>
    <n v="1"/>
    <n v="14085456"/>
  </r>
  <r>
    <n v="29"/>
    <s v="7328-2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2486400194"/>
    <n v="1"/>
    <n v="12804960.745920058"/>
  </r>
  <r>
    <n v="30"/>
    <s v="7328-3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n v="2560992.1969993999"/>
    <n v="1"/>
    <n v="7682976.5909981998"/>
  </r>
  <r>
    <n v="31"/>
    <s v="7328-3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2831866373"/>
    <n v="1"/>
    <n v="11044278.849559912"/>
  </r>
  <r>
    <n v="32"/>
    <s v="7328-3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1"/>
    <n v="93141500"/>
    <s v="2.1.03.01.05.03.01.01.98"/>
    <s v="95 Vivienda - General"/>
    <s v="7018 Transferencias de carácter general entre diferentes niveles de gobierno"/>
    <s v="A.7.3 PLANES Y PROYECTOS DE MEJORAMIENTO DE VIVIENDA Y SANEAMIENTO BÁSICO"/>
    <s v=" Prestar los servicios profesionales para apoyar la supervisión Social de las obras de los proyectos territoriales, además efectuar la gestión social a los hogares de los territoriales dirigidos que se presenten para optar al subsidio distrital de vivienda en especie."/>
    <n v="4268320.2486400194"/>
    <n v="1"/>
    <n v="12804960.745920058"/>
  </r>
  <r>
    <n v="33"/>
    <s v="7328-3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681426.2831866373"/>
    <n v="1"/>
    <n v="11044278.849559912"/>
  </r>
  <r>
    <n v="34"/>
    <s v="7328-3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r>
  <r>
    <n v="35"/>
    <s v="7328-3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0095630782"/>
    <n v="1"/>
    <n v="12804960.028689235"/>
  </r>
  <r>
    <n v="36"/>
    <s v="7328-3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r>
  <r>
    <n v="37"/>
    <s v="7328-3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los servicios para apoyar en el manejo documental , la ejecución de actividades asociadas a la estructuración de proyectos del subsidio distrital para el mejoramiento de vivienda. "/>
    <n v="1814036"/>
    <n v="1"/>
    <n v="5442108"/>
  </r>
  <r>
    <n v="38"/>
    <s v="7328-3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de actividades asociadas a la estructuración de proyectos del subsidio distrital para el mejoramiento de vivienda."/>
    <n v="3521364"/>
    <n v="1"/>
    <n v="10564092"/>
  </r>
  <r>
    <n v="39"/>
    <s v="7328-3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 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
    <n v="3521364"/>
    <n v="1"/>
    <n v="10564092"/>
  </r>
  <r>
    <n v="40"/>
    <s v="7328-4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
    <n v="9443658"/>
  </r>
  <r>
    <n v="41"/>
    <s v="7328-4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 Prestación de servicios profesionales para apoyar la gestión de campo con componente técnico, para la ejecución de todo el proceso de estructuración de proyectos que optan por el subsidio distrital de vivienda en especie."/>
    <n v="5218021.2"/>
    <n v="1"/>
    <n v="15654063.600000001"/>
  </r>
  <r>
    <n v="42"/>
    <s v="7328-4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268320"/>
    <n v="1"/>
    <n v="12804960"/>
  </r>
  <r>
    <n v="43"/>
    <s v="7328-4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r>
  <r>
    <n v="44"/>
    <s v="7328-4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45"/>
    <s v="7328-4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Apoyar desde el componente jurídico,  la ejecución de actividades asociadas a la estructuración de proyectos del subsidio distrital para el mejoramiento de vivienda."/>
    <n v="2560992"/>
    <n v="1"/>
    <n v="7682976"/>
  </r>
  <r>
    <n v="46"/>
    <s v="7328-4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para apoyar desde el commponente social, la ejecución de actividades asociadas a la estructuración de proyectos del subsidio distrital para el mejoramiento de vivienda."/>
    <n v="4268320"/>
    <n v="1"/>
    <n v="12804960"/>
  </r>
  <r>
    <n v="47"/>
    <s v="7328-4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4-Investigación y Estudios"/>
    <x v="1"/>
    <x v="1"/>
    <s v="01-Recursos del Distrito"/>
    <x v="2"/>
    <n v="81101500"/>
    <s v="2.1.03.01.05.03.01.01.98"/>
    <s v="95 Vivienda - General"/>
    <s v="7018 Transferencias de carácter general entre diferentes niveles de gobierno"/>
    <s v="A.7.3 PLANES Y PROYECTOS DE MEJORAMIENTO DE VIVIENDA Y SANEAMIENTO BÁSICO"/>
    <s v="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
    <n v="16666666.66"/>
    <n v="1"/>
    <n v="199999999.92000002"/>
  </r>
  <r>
    <n v="48"/>
    <s v="7328-4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2895506.5833333335"/>
    <n v="12"/>
    <n v="34746079"/>
  </r>
  <r>
    <n v="49"/>
    <s v="7328-49"/>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10440583.333333334"/>
    <n v="12"/>
    <n v="125287000"/>
  </r>
  <r>
    <n v="50"/>
    <s v="7328-5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43768000"/>
    <n v="12"/>
    <n v="525216000"/>
  </r>
  <r>
    <n v="51"/>
    <s v="7328-5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ción de servicios profesionales en los procesos misionales y proyectos especiales, para apoyar la gestión, planeación, concertación y seguimiento a los planes y cronogramas del componente social."/>
    <n v="856512"/>
    <n v="11.5"/>
    <n v="24542840"/>
  </r>
  <r>
    <n v="52"/>
    <s v="7328-5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r los Servicios profesionales en la implementación y seguimiento de la política de responsabilidad social, bajo los tres pilares de sostenibilidad a los procesos de gestión misional de la entidad."/>
    <n v="2134160"/>
    <n v="11.5"/>
    <n v="24542840"/>
  </r>
  <r>
    <n v="53"/>
    <s v="7328-5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2134160"/>
    <n v="11.5"/>
    <n v="10901620"/>
  </r>
  <r>
    <n v="54"/>
    <s v="7328-5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304505"/>
    <n v="11.5"/>
    <n v="15001812"/>
  </r>
  <r>
    <n v="55"/>
    <s v="7328-5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67080"/>
    <n v="11.5"/>
    <n v="12271420"/>
  </r>
  <r>
    <n v="56"/>
    <s v="7328-5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
    <n v="7469560"/>
    <n v="11.5"/>
    <n v="85899940"/>
  </r>
  <r>
    <n v="57"/>
    <s v="7328-5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3-Recursos Administrados"/>
    <x v="0"/>
    <n v="80111600"/>
    <s v="2.1.03.01.05.03.01.01.98"/>
    <s v="95 Vivienda - General"/>
    <s v="7018 Transferencias de carácter general entre diferentes niveles de gobierno"/>
    <s v="A.7.3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lo dispuesto en el Articulo 13 del Decreto 723 de 2013"/>
    <n v="685995"/>
    <n v="12"/>
    <n v="8231940"/>
  </r>
  <r>
    <n v="58"/>
    <s v="7328-5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2-Dotación"/>
    <x v="2"/>
    <x v="2"/>
    <s v="01-Recursos del Distrito"/>
    <x v="2"/>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4057971013"/>
    <n v="11.5"/>
    <n v="14779666.666666666"/>
  </r>
  <r>
    <n v="59"/>
    <s v="7328-59"/>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2-Dotación"/>
    <x v="2"/>
    <x v="2"/>
    <s v="01-Recursos del Distrito"/>
    <x v="2"/>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4057971013"/>
    <n v="11.5"/>
    <n v="14779666.666666666"/>
  </r>
  <r>
    <n v="60"/>
    <s v="7328-60"/>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2-Dotación"/>
    <x v="2"/>
    <x v="2"/>
    <s v="01-Recursos del Distrito"/>
    <x v="2"/>
    <n v="80111600"/>
    <s v="2.1.03.01.05.03.01.01.98"/>
    <s v="95 Vivienda - General"/>
    <s v="7018 Transferencias de carácter general entre diferentes niveles de gobierno"/>
    <s v="A.7.3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1285188.4057971013"/>
    <n v="11.5"/>
    <n v="14779666.666666666"/>
  </r>
  <r>
    <n v="61"/>
    <s v="7328-6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
    <n v="7469560"/>
    <n v="11"/>
    <n v="82165160"/>
  </r>
  <r>
    <n v="62"/>
    <s v="7328-6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actos administrativos y demás actualizaciones administrativas y jurídicas requeridas, en concordancia con los procesos propios de la Dirección"/>
    <n v="7469560"/>
    <n v="11"/>
    <n v="82165160"/>
  </r>
  <r>
    <n v="63"/>
    <s v="7328-6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r los servicios profesionales para apoyar el control y evaluación financiera durante la ejecución, avance y cumplimiento del proyecto Mejoramiento de vivienda en sus condiciones físicas y de habitabilidad en los asentamientos humanos priorizados en área urbana y rural."/>
    <n v="5442108"/>
    <n v="11"/>
    <n v="59863188"/>
  </r>
  <r>
    <n v="64"/>
    <s v="7328-6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695152"/>
    <n v="11"/>
    <n v="51646672"/>
  </r>
  <r>
    <n v="65"/>
    <s v="7328-6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
    <n v="5868940"/>
    <n v="11"/>
    <n v="64558340"/>
  </r>
  <r>
    <n v="66"/>
    <s v="7328-6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
    <n v="4268320"/>
    <n v="11"/>
    <n v="46951520"/>
  </r>
  <r>
    <n v="67"/>
    <s v="7328-6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delantar la consulta, revisión, consolidación, organización, actualización y disposición de la información cartográfica, gráfica y alfanumérica en la Dirección de Mejoramiento de Vivienda de la CVP"/>
    <n v="4695152"/>
    <n v="11"/>
    <n v="51646672"/>
  </r>
  <r>
    <n v="68"/>
    <s v="7328-6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3147886"/>
    <n v="11"/>
    <n v="34626746"/>
  </r>
  <r>
    <n v="69"/>
    <s v="7328-6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1101500"/>
    <s v="2.1.03.01.05.03.01.01.98"/>
    <s v="95 Vivienda - General"/>
    <s v="7018 Transferencias de carácter general entre diferentes niveles de gobierno"/>
    <s v="A.7.3 PLANES Y PROYECTOS DE MEJORAMIENTO DE VIVIENDA Y SANEAMIENTO BÁSICO"/>
    <s v="&quo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quot;"/>
    <n v="8536640"/>
    <n v="11"/>
    <n v="93903040"/>
  </r>
  <r>
    <n v="70"/>
    <s v="7328-7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n v="4268320"/>
    <n v="11"/>
    <n v="46951520"/>
  </r>
  <r>
    <n v="71"/>
    <s v="7328-7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3521364"/>
    <n v="11"/>
    <n v="38735004"/>
  </r>
  <r>
    <n v="72"/>
    <s v="7328-72"/>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0"/>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3"/>
    <s v="7328-73"/>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4"/>
    <s v="7328-74"/>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5"/>
    <s v="7328-75"/>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381198"/>
    <n v="11"/>
    <n v="48193184"/>
  </r>
  <r>
    <n v="76"/>
    <s v="7328-76"/>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7"/>
    <s v="7328-7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78"/>
    <s v="7328-78"/>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79"/>
    <s v="7328-79"/>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0"/>
    <s v="7328-80"/>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1"/>
    <s v="7328-8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2"/>
    <s v="7328-82"/>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3"/>
    <s v="7328-83"/>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18021"/>
    <n v="11"/>
    <n v="57398233"/>
  </r>
  <r>
    <n v="84"/>
    <s v="7328-84"/>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5"/>
    <s v="7328-85"/>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6"/>
    <s v="7328-86"/>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7"/>
    <s v="7328-87"/>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8"/>
    <s v="7328-88"/>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89"/>
    <s v="7328-89"/>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90"/>
    <s v="7328-90"/>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91"/>
    <s v="7328-9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oficios y demás actuaciones administrativas y jurídicas requeridas, en concordancia con los procesos propios de la Dirección"/>
    <n v="6936020"/>
    <n v="10.5"/>
    <n v="72828210"/>
  </r>
  <r>
    <n v="92"/>
    <s v="7328-92"/>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3"/>
    <s v="7328-93"/>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4"/>
    <s v="7328-9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5"/>
    <s v="7328-9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6402480"/>
    <n v="11"/>
    <n v="70427280"/>
  </r>
  <r>
    <n v="96"/>
    <s v="7328-9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x v="0"/>
    <x v="0"/>
    <s v="01-Recursos del Distrito"/>
    <x v="2"/>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7"/>
    <s v="7328-9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x v="0"/>
    <x v="0"/>
    <s v="03-Recursos Administrados"/>
    <x v="1"/>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10152800"/>
    <n v="11"/>
    <n v="111680800"/>
  </r>
</pivotCacheRecords>
</file>

<file path=xl/pivotCache/pivotCacheRecords5.xml><?xml version="1.0" encoding="utf-8"?>
<pivotCacheRecords xmlns="http://schemas.openxmlformats.org/spreadsheetml/2006/main" xmlns:r="http://schemas.openxmlformats.org/officeDocument/2006/relationships" count="14">
  <r>
    <m/>
    <m/>
    <m/>
    <m/>
    <m/>
    <m/>
    <m/>
    <x v="0"/>
    <m/>
    <m/>
    <m/>
    <m/>
    <m/>
    <m/>
    <n v="875475000"/>
  </r>
  <r>
    <n v="1"/>
    <s v="943-1"/>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r sus servicios profesionales para apoyar a la Oficina Asesora de Comunicaciones en el desarrollo de la Estrategia de Comunicaciones de la Caja de la Vivienda Popular, a través de la planeación y ejecución de campañas de comunicación que respondan a las necesidades de relacionamiento de la entidad con sus públicos de interés. "/>
    <n v="4532000"/>
    <n v="1"/>
    <n v="49852000"/>
  </r>
  <r>
    <n v="2"/>
    <s v="943-2"/>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ción de servicios profesionales en la Oficina Asesora de Comunicaciones de la Caja de la Vivienda Popular en el seguimiento de las estrategias del proyecto 943 con el fin de darle cumplimiento a la implemantación a la Ley 1712 de 2014, planes de acción, divulgación y lucha anticorrupción."/>
    <n v="6180000"/>
    <n v="1"/>
    <n v="67980000"/>
  </r>
  <r>
    <n v="3"/>
    <s v="943-3"/>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
    <n v="12360000"/>
    <n v="1"/>
    <n v="135960000"/>
  </r>
  <r>
    <n v="4"/>
    <s v="943-4"/>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l plan de acción de Servicio  a la Ciudadanía"/>
    <s v="03-Recurso Humano"/>
    <s v="04-Gastos de Personal Operativo"/>
    <x v="1"/>
    <s v="01-Recursos del Distrito"/>
    <s v="12-Otros distrito"/>
    <n v="80111600"/>
    <s v="Prestación de servicios profesionales en la Oficina Asesora de Comunicaciones en la pre producción, producción y post producción de contenidos audiovisuales (Audio, Video Y Fotografía), conforme al plan estratégico de la Caja de la Vivienda Popular. "/>
    <n v="5036700"/>
    <n v="1"/>
    <n v="55403700"/>
  </r>
  <r>
    <n v="5"/>
    <s v="943-5"/>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ción de servicios profesionales en la Oficina Asesora de Comunicaciones de la Caja de la Vivienda Popular para el manejo de redes sociales, creación  de contenidos digitales para ser divulgados en los medios digitales y otros mecanismos de interacción con la ciudadanía, exaltanto la imagen y gestión de la entidad. "/>
    <n v="5036700"/>
    <n v="1"/>
    <n v="55403700"/>
  </r>
  <r>
    <n v="6"/>
    <s v="943-6"/>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n v="5036700"/>
    <n v="1"/>
    <n v="55403700"/>
  </r>
  <r>
    <n v="7"/>
    <s v="943-7"/>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ción de servicios profesionales para apoyar la implementación de la estrategia de Gobierno Digital, realizando un acompañamiento permanente en la conceptualización y creación de contenidos, que fortalezcan las plataformas tecnológicas de administración web e Intranet de la Caja de la Vivienda Popular, cumpliendo con los estándares establecidos por la ley 1712 de 2014. "/>
    <n v="3399000"/>
    <n v="1"/>
    <n v="37389000"/>
  </r>
  <r>
    <n v="8"/>
    <s v="943-8"/>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3-Recurso Humano"/>
    <s v="04-Gastos de Personal Operativo"/>
    <x v="1"/>
    <s v="01-Recursos del Distrito"/>
    <s v="12-Otros distrito"/>
    <n v="80111600"/>
    <s v="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
    <n v="5036700"/>
    <n v="1"/>
    <n v="55403700"/>
  </r>
  <r>
    <n v="9"/>
    <s v="943-9"/>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l plan de acción de Servicio  a la Ciudadanía"/>
    <s v="03-Recurso Humano"/>
    <s v="04-Gastos de Personal Operativo"/>
    <x v="1"/>
    <s v="01-Recursos del Distrito"/>
    <s v="12-Otros distrito"/>
    <n v="80111600"/>
    <s v="Prestación de servicios de apoyo a la gestión, en la atención al servicio al ciudadano, teniendo en cuenta los protocolos, procedimientos y lineamientos establecidos por la Caja de la Vivienda Popular."/>
    <n v="3038500"/>
    <n v="1"/>
    <n v="33423500"/>
  </r>
  <r>
    <n v="10"/>
    <s v="943-10"/>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l plan de acción de Servicio  a la Ciudadanía"/>
    <s v="03-Recurso Humano"/>
    <s v="04-Gastos de Personal Operativo"/>
    <x v="1"/>
    <s v="01-Recursos del Distrito"/>
    <s v="12-Otros distrito"/>
    <n v="80111600"/>
    <s v="Prestación de servicios profesionales para el acompañamiento jurídico en las diferentes etapas de los procesos de contratación que adelante la  Oficina Asesora de comunicaciones sirviendo de elace con la Dirección de Gestión Corporativa"/>
    <n v="3553500"/>
    <n v="1"/>
    <n v="39088500"/>
  </r>
  <r>
    <n v="11"/>
    <s v="943-11"/>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l plan de acción de Servicio  a la Ciudadanía"/>
    <s v="03-Recurso Humano"/>
    <s v="04-Gastos de Personal Operativo"/>
    <x v="1"/>
    <s v="01-Recursos del Distrito"/>
    <s v="12-Otros distrito"/>
    <n v="80111600"/>
    <s v="Prestación de servicios de apoyo a la gestión, en la atención al servicio al ciudadano, teniendo en cuenta los protocolos, procedimientos y lineamientos establecidos por la Caja de la Vivienda Popular."/>
    <n v="3038500"/>
    <n v="1"/>
    <n v="1410200"/>
  </r>
  <r>
    <n v="12"/>
    <s v="943-12"/>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2-Dotación"/>
    <s v="06-Gastos Operativos"/>
    <x v="2"/>
    <s v="01-Recursos del Distrito"/>
    <s v="12-Otros distrito"/>
    <n v="82101600"/>
    <s v="Prestar los servicios de divulgación integral hacia los medios de información masivos, con base a la estrategia de comunicación de la Caja de la Vivienda Popular que permita la promoción de sus direcciones misionales."/>
    <n v="6675736"/>
    <n v="1"/>
    <n v="66757000"/>
  </r>
  <r>
    <n v="13"/>
    <s v="943-13"/>
    <s v="943-Fortalecimiento institucional para la transparencia, participación ciudadana, control y responsabilidad social y anticorrupción"/>
    <s v="Llevar a un 100% la implementación de las leyes 1712 de 2014 (Ley de Transparencia y del Derecho de Acceso a la Información Pública) y 1474 de 2011 "/>
    <s v="Implementar el 100% de plan de acción para la transparencia y las comunicaciones."/>
    <s v="02-Dotación"/>
    <s v="06-Gastos Operativos"/>
    <x v="2"/>
    <s v="01-Recursos del Distrito"/>
    <s v="12-Otros distrito"/>
    <n v="82101600"/>
    <s v="Contratar los servicios integrales de un Operador Logístico que lleve a cabo la planeación estratégica, ejecución y medición de actividades culturales de la Caja de la Vivienda Popular con base a dar a conocer la gestión de los diferentes programas misionales de la entidad.   "/>
    <n v="22200000"/>
    <n v="1"/>
    <n v="222000000"/>
  </r>
</pivotCacheRecords>
</file>

<file path=xl/pivotCache/pivotCacheRecords6.xml><?xml version="1.0" encoding="utf-8"?>
<pivotCacheRecords xmlns="http://schemas.openxmlformats.org/spreadsheetml/2006/main" xmlns:r="http://schemas.openxmlformats.org/officeDocument/2006/relationships" count="80">
  <r>
    <n v="1"/>
    <s v="404-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1-Infraestructura"/>
    <s v="06-Mejoramiento y mantenimiento de la infraestructura administrativa"/>
    <x v="0"/>
    <s v="01-Recursos del Distrito"/>
    <s v="12-Otros distrito"/>
    <n v="7011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l servicio de mantenimiento del jardín vertical de la caja de la vivienda popular."/>
    <n v="440000"/>
    <n v="1"/>
    <n v="4440000"/>
  </r>
  <r>
    <n v="2"/>
    <s v="404-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84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la auditoria de re-certificación al Sistema de Gestión de Calidad de la Caja de la Vivienda Popular, de acuerdo a los parámetros establecidos en la Norma Técnica de Calidad para el Sector Público ISO 9001:2015"/>
    <n v="6000000"/>
    <n v="1"/>
    <n v="6000000"/>
  </r>
  <r>
    <n v="3"/>
    <s v="404-3"/>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2-Dotación"/>
    <s v="06-Gastos Operativos"/>
    <x v="1"/>
    <s v="01-Recursos del Distrito"/>
    <s v="12-Otros distrito"/>
    <n v="84111603"/>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la auditoría interna al Sistema de Gestión de Calidad de la Caja de la Vivienda Popular, de acuerdo con los parámetros establecidos en la Norma Técnica de Calidad ISO 9001:2015"/>
    <n v="4000000"/>
    <n v="1"/>
    <n v="12000000"/>
  </r>
  <r>
    <n v="4"/>
    <s v="404-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82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desarrollo de actividades culturales en la Semana ambiental de la CVP"/>
    <n v="10000000"/>
    <n v="1"/>
    <n v="10000000"/>
  </r>
  <r>
    <n v="5"/>
    <s v="404-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9010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limentación y catering requeridos para la realización de actividades a nivel interno y/o externo en las que participe el Director General de la Caja de la Vivienda Popular."/>
    <n v="22895083.333333332"/>
    <n v="1"/>
    <n v="137370500"/>
  </r>
  <r>
    <n v="6"/>
    <s v="404-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8310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ago de Servicios Publicos"/>
    <n v="3333000"/>
    <n v="1"/>
    <n v="39996000"/>
  </r>
  <r>
    <n v="7"/>
    <s v="404-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821217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restación del servicio integral de fotocopiado, encuadernación y fotoplanos que requiera la Caja de la Vivienda Popular de acuerdo con las especificaciones técnicas."/>
    <n v="13750000"/>
    <n v="1"/>
    <n v="96250000"/>
  </r>
  <r>
    <n v="8"/>
    <s v="404-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44122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uministro de elementos de papelería y oficina requeridos por las diferentes dependencias de la Caja de la Vivienda Popular"/>
    <n v="2600000"/>
    <n v="1"/>
    <n v="31200000"/>
  </r>
  <r>
    <n v="9"/>
    <s v="404-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1"/>
    <s v="01-Recursos del Distrito"/>
    <s v="12-Otros distrito"/>
    <n v="831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Servicio de Telefonía Celular"/>
    <n v="585000"/>
    <n v="1"/>
    <n v="7020000"/>
  </r>
  <r>
    <n v="10"/>
    <s v="404-1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2"/>
    <s v="01-Recursos del Distrito"/>
    <s v="12-Otros distrito"/>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público de transporte terrestre auotomotor especial en la modalidad de buses, busetas, microbuses y vans para la Caja de la Vivienda Popular."/>
    <n v="5500000"/>
    <n v="1"/>
    <n v="66000000"/>
  </r>
  <r>
    <n v="11"/>
    <s v="404-1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2"/>
    <s v="01-Recursos del Distrito"/>
    <s v="12-Otros distrito"/>
    <n v="781118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público de transporte terrestre automotor especial para la caja de la vivienda popular"/>
    <n v="70000000"/>
    <n v="1"/>
    <n v="700000000"/>
  </r>
  <r>
    <n v="12"/>
    <s v="404-1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6-Gastos Operativos"/>
    <x v="3"/>
    <s v="01-Recursos del Distrito"/>
    <s v="12-Otros distrito"/>
    <n v="92101501"/>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n v="78455000"/>
    <n v="1"/>
    <n v="699139000"/>
  </r>
  <r>
    <n v="13"/>
    <s v="404-1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4"/>
    <s v="01-Recursos del Distrito"/>
    <s v="12-Otros distrito"/>
    <n v="840000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la póliza de vida grupo deudores para los adjudicatarios y/o cesionarios (aprobados por la entidad) de los créditos para financiación de vivienda."/>
    <n v="29898977.333333332"/>
    <n v="1"/>
    <n v="298990000"/>
  </r>
  <r>
    <n v="14"/>
    <s v="404-1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 inmueble para la atención oportuna y de calidad a los ciudadanos de la Caja de Vivienda Popular en el local de la carrera 13 N, 54 - 21."/>
    <n v="14408000"/>
    <n v="1"/>
    <n v="172896000"/>
  </r>
  <r>
    <n v="15"/>
    <s v="404-1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801315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arrendamiento de una bodega para el archivo de gestión documental de la CVP, según acuerdo No. 049 de 2000 del AGN."/>
    <n v="5765000"/>
    <n v="1"/>
    <n v="69180000"/>
  </r>
  <r>
    <n v="16"/>
    <s v="404-1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24112409"/>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de unidades de almacenamiento (juegos de tapas con ganchos legajadores plásticos y cajas de archivo) para la conservacion de los documentos que produce, recibe y custodia la Caja de la Vivienda Popular."/>
    <n v="25000000"/>
    <n v="1"/>
    <n v="25000000"/>
  </r>
  <r>
    <n v="17"/>
    <s v="404-1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24102004"/>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el servicio de mantenimiento preventivo y correctivo con el suministro de repuestos e insumos originales a que haya lugar, para la estantería de los sistemas rodantes mecánicos o manuales de la Caja de Vivienda Popular, en la sede principal y en el Archivo de Gestión."/>
    <n v="3750000"/>
    <n v="1"/>
    <n v="15000000"/>
  </r>
  <r>
    <n v="18"/>
    <s v="404-1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411122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Adquisición y mantenimiento de equipos  para monitoreo de condiciones ambientales de los archivos de gestión, centralizado y central y  control de humedad relativa del archivo central de la Caja de la Vivienda Popular. "/>
    <n v="11250000"/>
    <n v="1"/>
    <n v="20000000"/>
  </r>
  <r>
    <n v="19"/>
    <s v="404-1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42102104"/>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Realizar el saneamiento ambiental de las instalaciones, archivos de gestión y central de la Caja de la Vivienda Popular _x000a_"/>
    <n v="7500000"/>
    <n v="1"/>
    <n v="5000000"/>
  </r>
  <r>
    <n v="20"/>
    <s v="404-2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2-Dotación"/>
    <s v="01-Adquisición y/o Producción de Equipos, Materiales, Suministros y Servicios Propios del Sector"/>
    <x v="5"/>
    <s v="01-Recursos del Distrito"/>
    <s v="12-Otros distrito"/>
    <n v="731521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Contratar el servicio de mantenimiento preventivo y correctivo para el sistema de sonido de propiedad de la Caja de la Vivienda Popular."/>
    <n v="500000"/>
    <n v="1"/>
    <n v="3000000"/>
  </r>
  <r>
    <n v="21"/>
    <s v="404-21"/>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lanta temporal y transitoria"/>
    <n v="0"/>
    <n v="17"/>
    <n v="1649965558"/>
  </r>
  <r>
    <n v="22"/>
    <s v="404-2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n el desarrollo de actividades jurídicas y administrativas transversales relacionadas con los diferentes proyectos de la entidad, para su correspondiente reporte ante la dirección general de la caja de la vivienda popular."/>
    <n v="9270000"/>
    <n v="1"/>
    <n v="92700000"/>
  </r>
  <r>
    <n v="23"/>
    <s v="404-2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n v="8487000"/>
    <m/>
    <n v="84870000"/>
  </r>
  <r>
    <n v="24"/>
    <s v="404-2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como enlace jurídico para la atención de los requerimientos y trámites que adelante la Dirección General de la Caja de la Vivienda Popular ante los diferentes órganos de control."/>
    <n v="11031000"/>
    <m/>
    <n v="110310000"/>
  </r>
  <r>
    <n v="25"/>
    <s v="404-2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
    <n v="9270000"/>
    <n v="1"/>
    <n v="92700000"/>
  </r>
  <r>
    <n v="26"/>
    <s v="404-2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desarrollo de auditorías internas y el seguimiento y evaluación a los planes establecidos para fortalecer el Sistema de Control Interno de la CVP"/>
    <n v="6695000"/>
    <n v="1"/>
    <n v="73645000"/>
  </r>
  <r>
    <n v="27"/>
    <s v="404-2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realizar el seguimiento y evaluación del Sistema de Control Interno de la CVP"/>
    <n v="5036700"/>
    <n v="1"/>
    <n v="55403700"/>
  </r>
  <r>
    <n v="28"/>
    <s v="404-2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al área de Control Interno de la Caja de la Vivienda Popular, en lo relacionado con la ejecución del Plan anual de Auditorías y demás actividades propias del proceso Evaluación de la Gestión"/>
    <n v="5036700"/>
    <n v="1"/>
    <n v="55403700"/>
  </r>
  <r>
    <n v="29"/>
    <s v="404-2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ersonales para apoyar el seguimiento y evaluación del Sistema de Control Interno y la ejecución del plan anual de auditorías de la CVP"/>
    <n v="2472000"/>
    <n v="1"/>
    <n v="27192000"/>
  </r>
  <r>
    <n v="30"/>
    <s v="404-3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en el seguimiento y ajustes que resulten necesarios dentro del sistema integrado de gestión de la Caja de la Vivienda Popular y sus componentes, que se encuentren a cargo de la Dirección Jurídica."/>
    <n v="6180000"/>
    <n v="1"/>
    <n v="67980000"/>
  </r>
  <r>
    <n v="31"/>
    <s v="404-3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us servicios profesionales en los procedimientos a cargo de la Dirección de Jurídica para el cumplimiento de sus objetivos."/>
    <n v="6180000"/>
    <n v="1"/>
    <n v="67980000"/>
  </r>
  <r>
    <n v="32"/>
    <s v="404-3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specializados para representar como apoderado judicial y extrajudicial a la Caja de la Vivienda Popular en materia administrativa y laboral, atendiendo los procesos asignados ante los Despachos judiciales competentes."/>
    <n v="5665000"/>
    <n v="1"/>
    <n v="56650000"/>
  </r>
  <r>
    <n v="33"/>
    <s v="404-3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especializados para representar como apoderado judicial y extrajudicial a la Caja de la Vivienda Popular en materia civil, atendiendo los procesos asignados ante los Despachos judiciales competentes"/>
    <n v="5665000"/>
    <n v="1"/>
    <n v="56650000"/>
  </r>
  <r>
    <n v="34"/>
    <s v="404-3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a la Dirección Jurídica, para el desarrollo de actividades jurídicas relacionadas con los procedimientos, actuaciones, competencias y revisión de actos administrativos en general."/>
    <n v="5253000"/>
    <n v="1"/>
    <n v="42024000"/>
  </r>
  <r>
    <n v="35"/>
    <s v="404-3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judicial y tramites administrativos de gestión documental. "/>
    <n v="2472000"/>
    <n v="1"/>
    <n v="24720000"/>
  </r>
  <r>
    <n v="36"/>
    <s v="404-3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seguimiento y control de los procesos judiciales y extrajudiciales en los que hace parte la Caja de la Vivienda Popular."/>
    <n v="2472000"/>
    <n v="1"/>
    <n v="27192000"/>
  </r>
  <r>
    <n v="37"/>
    <s v="404-3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de apoyo a la gestión a la Dirección Jurídica en lo relacionado con el archivo judicial y tramites administrativos de gestión documental. "/>
    <n v="1545000"/>
    <n v="1"/>
    <n v="15450000"/>
  </r>
  <r>
    <n v="38"/>
    <s v="404-3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a la Dirección Jurídica, en el ejercicio de las actividades de conceptualización, revisión de actos administrativos y demás actividades que requieran ser ejecutadas por la Caja de la Vivienda Popular."/>
    <n v="3399000"/>
    <n v="1"/>
    <n v="37389000"/>
  </r>
  <r>
    <n v="39"/>
    <s v="404-39"/>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
    <n v="7210000"/>
    <n v="1"/>
    <n v="72100000"/>
  </r>
  <r>
    <n v="40"/>
    <s v="404-40"/>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os procesos de planeación, implementación, seguimiento, evaluación y mejoramiento del Sistema Integrado de Gestión con enfoque MIPG, así como el cumplimiento de la Ley de Transparencia y los lineamientos de Gobierno en línea."/>
    <n v="6180000"/>
    <n v="1"/>
    <n v="61800000"/>
  </r>
  <r>
    <n v="41"/>
    <s v="404-41"/>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
    <n v="2405000"/>
    <n v="1"/>
    <n v="24050000"/>
  </r>
  <r>
    <n v="42"/>
    <s v="404-42"/>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 planeación, seguimiento y evaluación de procesos, en el marco del Sistema Integrado de Gestión con enfoque MIPG de la Caja de la Vivienda Popular"/>
    <n v="5036700"/>
    <n v="1"/>
    <n v="50367000"/>
  </r>
  <r>
    <n v="43"/>
    <s v="404-43"/>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formulación, seguimiento y monitoreo al cumplimiento de objetivos y metas de los programas, proyectos y planes de acción de gestión que se ejecutan en la entidad"/>
    <n v="5036700"/>
    <n v="1"/>
    <n v="15110100"/>
  </r>
  <r>
    <n v="44"/>
    <s v="404-44"/>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elaboración períodica de informes sobre ejecución de la inversión directa de la CVP, apoyar la sistematización períodica de información en los aplicativos a cargo de la Oficina Asesora de Planeación y contribuir al seguimiento al cumplimiento de objetivos y metas de los programas, proyectos y planes de acción de gestión que se ejecutan en la entidad."/>
    <n v="4120000"/>
    <n v="1"/>
    <n v="12360000"/>
  </r>
  <r>
    <n v="45"/>
    <s v="404-45"/>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planeación, seguimiento, proyección y evaluación de los proyectos de inversión y los planes de gestión de la Caja de la Vivienda Popular."/>
    <n v="4120000"/>
    <n v="1"/>
    <n v="12360000"/>
  </r>
  <r>
    <n v="46"/>
    <s v="404-4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Dirección de Gestión Corporativa y CID, en la revisión, elaboración, monitoreo y articulación de las diferentes actuaciones jurídicas a su cargo."/>
    <n v="10300000"/>
    <n v="1"/>
    <n v="103000000"/>
  </r>
  <r>
    <n v="47"/>
    <s v="404-4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GC y CID en la revisión, actualización, y/o mejora de los diferentes procesos que se encuentran a su cargo."/>
    <n v="7210000"/>
    <n v="1"/>
    <n v="57680000"/>
  </r>
  <r>
    <n v="48"/>
    <s v="404-4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
    <n v="6180000"/>
    <n v="1"/>
    <n v="61800000"/>
  </r>
  <r>
    <n v="49"/>
    <s v="404-4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de Gestión Corporativa y CID en primera instancia."/>
    <n v="7210000"/>
    <n v="1"/>
    <n v="72100000"/>
  </r>
  <r>
    <n v="50"/>
    <s v="404-5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7210000"/>
    <n v="1"/>
    <n v="72100000"/>
  </r>
  <r>
    <n v="51"/>
    <s v="404-5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6180000"/>
    <n v="1"/>
    <n v="49440000"/>
  </r>
  <r>
    <n v="52"/>
    <s v="404-5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a la Dirección de Gestión Corporativa y CID en la revisión, estructuración, seguimiento y control de los aspectos financieros y presupuestales a su cargo."/>
    <n v="7210000"/>
    <n v="1"/>
    <n v="57680000"/>
  </r>
  <r>
    <n v="53"/>
    <s v="404-5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4532000"/>
    <n v="1"/>
    <n v="36256000"/>
  </r>
  <r>
    <n v="54"/>
    <s v="404-5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253000"/>
    <n v="1"/>
    <n v="42024000"/>
  </r>
  <r>
    <n v="55"/>
    <s v="404-5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4532000"/>
    <n v="1"/>
    <n v="45320000"/>
  </r>
  <r>
    <n v="56"/>
    <s v="404-5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gestión documental del archivo de gestión contractual que se encuentra a cargo de la Dirección de Gestión Corporativa y CID de la Caja de Vivienda Popular."/>
    <n v="4120000"/>
    <n v="1"/>
    <n v="32960000"/>
  </r>
  <r>
    <n v="57"/>
    <s v="404-5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liderar las acciones que proceden de la planeación, programación, seguimiento y ejecución financiera que contribuyan al mejoramiento de los procesos a cargo de la Dirección de Gestión Corporativa y CID de la Caja de Vivienda Popular"/>
    <n v="7210000"/>
    <n v="1"/>
    <n v="72100000"/>
  </r>
  <r>
    <n v="58"/>
    <s v="404-5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las acciones que proceden de la planeación, programación, seguimiento y ejecución financiera que contribuyan al mejoramiento de los procesos a cargo de la Dirección de Gestión Corporativa y CID de la Caja de Vivienda Popular."/>
    <n v="6695000"/>
    <n v="1"/>
    <n v="53560000"/>
  </r>
  <r>
    <n v="59"/>
    <s v="404-5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rofesionales para apoyar el impulso de los procesos disciplinarios que se adelanten en la Caja de la Vivienda Popular y que se encuentran a cargo de la Dirección de Gestión Corporativa y CID en primera instancia."/>
    <n v="7210000"/>
    <n v="1"/>
    <n v="57680000"/>
  </r>
  <r>
    <n v="60"/>
    <s v="404-6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jurídico en las diferentes etapas de los procesos de contratación que adelante la Caja de la Vivienda Popular"/>
    <n v="5253000"/>
    <n v="1"/>
    <n v="52530000"/>
  </r>
  <r>
    <n v="61"/>
    <s v="404-6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realización d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
    <n v="3553500"/>
    <n v="1"/>
    <n v="28428000"/>
  </r>
  <r>
    <n v="62"/>
    <s v="404-6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realización d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
    <n v="3553500"/>
    <n v="1"/>
    <n v="13425471"/>
  </r>
  <r>
    <n v="63"/>
    <s v="404-6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realizar el  proceso de convergencia y adaptabilidad del nuevo marco de regulación contable en la Caja de la Vivienda Popular."/>
    <n v="5993673"/>
    <n v="1"/>
    <n v="59936730"/>
  </r>
  <r>
    <n v="64"/>
    <s v="404-6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a la Subdirección Financiera en la ejecución y seguimiento presupuestal de la Caja de la Vivienda Popular."/>
    <n v="5665000"/>
    <n v="1"/>
    <n v="56650000"/>
  </r>
  <r>
    <n v="65"/>
    <s v="404-6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las actividades de contabilidad a cargo de la Subdirección Financiera, aplicando la normatividad vigente y atendiendo los procesos y procedimientos establecidos por la entidad."/>
    <n v="5253000"/>
    <n v="1"/>
    <n v="52530000"/>
  </r>
  <r>
    <n v="66"/>
    <s v="404-6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las actividades relacionadas con el proceso de cartera, aplicando la normatividad vigente y los procedimientos establecidos por la Subdirección Financiera."/>
    <n v="5253000"/>
    <n v="1"/>
    <n v="52530000"/>
  </r>
  <r>
    <n v="67"/>
    <s v="404-6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41115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apoyar a la Subdirección Financiera en la estructuración, revisión y evaluación del componente financiero y de documentos de análisis del sector que se requieran en los diferentes procesos de contratación."/>
    <n v="5253000"/>
    <n v="1"/>
    <n v="52530000"/>
  </r>
  <r>
    <n v="68"/>
    <s v="404-6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para el desarrollo de actividades tendientes al manejo de información confiable, oportuna y en los tiempos requeridos, mejorando los procesos de calidad de la Subdirección Financiera de la Caja de la Vivienda Popular."/>
    <n v="3399000"/>
    <n v="1"/>
    <n v="33990000"/>
  </r>
  <r>
    <n v="69"/>
    <s v="404-6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en la Subdirección Financiera para llevar a cabo las actividades de trámite, seguimiento y control en la gestión de pagos."/>
    <n v="3399000"/>
    <n v="1"/>
    <n v="33990000"/>
  </r>
  <r>
    <n v="70"/>
    <s v="404-70"/>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95 - Vivienda - General"/>
    <s v="7018 - Transferencias de carácter general entre diferentes niveles de gobierno"/>
    <s v="A.17.1 - PROCESOS INTEGRALES DE EVALUACIÓN INSTITUCIONAL Y REORGANIZACIÓN ADMINISTRATIVA"/>
    <s v="Prestación de servicios profesionales en la Subdirección Financiera."/>
    <n v="1545000"/>
    <n v="1"/>
    <n v="1545000"/>
  </r>
  <r>
    <n v="71"/>
    <s v="404-71"/>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el continuo mejoramiento y la operación del proceso de Gestión Documental a cargo de la Subdirección Administrativa."/>
    <n v="5665000"/>
    <n v="1"/>
    <n v="62315000"/>
  </r>
  <r>
    <n v="72"/>
    <s v="404-72"/>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
    <n v="8000000"/>
    <n v="1"/>
    <n v="92000000"/>
  </r>
  <r>
    <n v="73"/>
    <s v="404-73"/>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la consolidación, seguimiento, implementación y actualización de los instrumentos archivísticos de la entidad y demás temas inherentes al proceso de Gestión Documental a cargo de la Subdirección Administrativa"/>
    <n v="4120000"/>
    <n v="1"/>
    <n v="28840000"/>
  </r>
  <r>
    <n v="74"/>
    <s v="404-74"/>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ON DE SERVICIOS PROFESIONALES PARA EL ACOMPAÑAMIENTO ADMINISTRATIVO EN LA ELABORACIÓN, SEGUIMIENTO Y CONTROL DE LOS TEMAS A CARGO DE LA SUBDIRECCIÓN ADMINISTRATIVA"/>
    <n v="5036700"/>
    <n v="1"/>
    <n v="55403700"/>
  </r>
  <r>
    <n v="75"/>
    <s v="404-75"/>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ara el apoyo al seguimiento y ejecución presupuestal que contribuyan al mejoramiento de los procesos a cargo del área de Talento Humano de la Subdirección Administrativa"/>
    <n v="3038500"/>
    <n v="1"/>
    <n v="33423500"/>
  </r>
  <r>
    <n v="76"/>
    <s v="404-76"/>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servicios para apoyar los procesos de control de calidad de inventarios y actividades de clasificación y organización de archivos de la CVP."/>
    <n v="3038500"/>
    <n v="1"/>
    <n v="33423500"/>
  </r>
  <r>
    <n v="77"/>
    <s v="404-77"/>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 servicios profesionales para el acompañamiento a la Subdirección Administrativa, en la revisión, elaboración, monitoreo y articulación de las diferentes actuaciones jurídicas a su cargo"/>
    <n v="8240000"/>
    <n v="1"/>
    <n v="90640000"/>
  </r>
  <r>
    <n v="78"/>
    <s v="404-78"/>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rofesionales para apoyar procesos contratcuales y realizar la revisión de carácter jurídico de los temas inherentes a la Subdirección Administraiva"/>
    <n v="5253000"/>
    <n v="1"/>
    <n v="31518000"/>
  </r>
  <r>
    <n v="79"/>
    <s v="404-79"/>
    <s v="404-Fortalecimiento institucional para aumentar la eficiencia de la gestión"/>
    <s v="Desarrollar el 100% de actividades de intervención para el mejoramiento de la infraestructura física, dotacional y administrativa"/>
    <s v="Garantizar el 100 % de los servicios de apoyo y desarrollo institucional para el buen funcionamiento de la Entidad  de acuerdo al plan de acción."/>
    <s v="04-Gastos de Personal Operativo"/>
    <s v="0311-Personal Contratado para Apoyar y Fortalecer las Labores Administrativas de la Entidad"/>
    <x v="6"/>
    <s v="01-Recursos del Distrito"/>
    <s v="12-Otros distrito"/>
    <n v="8011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r los servicios para apoyar  la Subdirección Administrativa en las diferentes actividades Subsistema de Seguridad y Salud en el trabajo."/>
    <n v="3038500"/>
    <n v="1"/>
    <n v="21269500"/>
  </r>
  <r>
    <n v="80"/>
    <s v="404-80"/>
    <s v="404-Fortalecimiento institucional para aumentar la eficiencia de la gestión"/>
    <s v="Desarrollar el 100% de actividades de intervención para el mejoramiento de la infraestructura física, dotacional y administrativa"/>
    <s v="Ejecutar el 100% del plan de acción para la implementación del Sistema Integrado de Gestión de la CVP."/>
    <s v="05-Administración Institucional"/>
    <s v="02-ADMINISTRACIÓN,_x000a_CONTROL Y_x000a_ORGANIZACIÓN_x000a_INSTITUCIONAL PARA_x000a_APOYO A LA GESTIÓN DEL_x000a_DISTRITO"/>
    <x v="7"/>
    <s v="01-Recursos del Distrito"/>
    <s v="12-Otros distrito"/>
    <n v="78131600"/>
    <s v="2.1.03.01.05.03.01.01.98 - A Otras Entidades No Financieras Municipales y/o Distritales no consideradas Empresas"/>
    <s v="095 - Vivienda - General"/>
    <s v="7018 - Transferencias de carácter general entre diferentes niveles de gobierno"/>
    <s v="A.17.1 - PROCESOS INTEGRALES DE EVALUACIÓN INSTITUCIONAL Y REORGANIZACIÓN ADMINISTRATIVA"/>
    <s v="Prestación del servicio integral de organización y levantamiento de inventario único documental de archivos misionales de la caja de la vivienda popular a partir de las tablas de retención documental o tablas de valoración documental. "/>
    <n v="37500000"/>
    <n v="1"/>
    <n v="52710041"/>
  </r>
</pivotCacheRecords>
</file>

<file path=xl/pivotCache/pivotCacheRecords7.xml><?xml version="1.0" encoding="utf-8"?>
<pivotCacheRecords xmlns="http://schemas.openxmlformats.org/spreadsheetml/2006/main" xmlns:r="http://schemas.openxmlformats.org/officeDocument/2006/relationships" count="31">
  <r>
    <n v="1"/>
    <s v="1174-1"/>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72154000"/>
    <s v="2.1.03.01.05.03.01.01.98 _x000a_A Otras Entidades No Financieras Municipales y/o Distritales no consideradas Empresas"/>
    <s v="095 - Vivienda - General"/>
    <s v="7018 - Transferencias de carácter general entre diferentes niveles de gobierno"/>
    <s v="A.17.1"/>
    <s v="Prestar el servicio de mantenimiento preventivo y correctivo del sistema de aire  acondicionado tipo mini-Split ubicado en el centro de cómputo de la Caja de la Vivienda Popular"/>
    <n v="700000"/>
    <n v="4"/>
    <n v="2800000"/>
  </r>
  <r>
    <n v="2"/>
    <s v="1174-2"/>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39121004"/>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 correctivo para los equipos de cómputo, servidores, impresoras y escaner de propiedad de la Caja de la Vivienda Popular."/>
    <n v="8000000"/>
    <n v="4"/>
    <n v="32000000"/>
  </r>
  <r>
    <n v="3"/>
    <s v="1174-3"/>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1500"/>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o correctivo del cableado estructurado acorde a las necesidades establecidad por la caja de vivienda popular. "/>
    <n v="7280000"/>
    <n v="2"/>
    <n v="14560000"/>
  </r>
  <r>
    <n v="4"/>
    <s v="1174-4"/>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43190000"/>
    <s v="2.1.03.01.05.03.01.01.98 _x000a_A Otras Entidades No Financieras Municipales y/o Distritales no consideradas Empresas"/>
    <s v="095 - Vivienda - General"/>
    <s v="7018 - Transferencias de carácter general entre diferentes niveles de gobierno"/>
    <s v="A.17.1"/>
    <s v="Contratar el servicio de manenimiento y extensión de garantia con repuestos y soporte técnico para el sistema de telefonia corporativa voz/IP de la CVP conforme a las especificaciones ténicas definidas."/>
    <n v="7500000"/>
    <n v="4"/>
    <n v="30000000"/>
  </r>
  <r>
    <n v="5"/>
    <s v="1174-5"/>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0"/>
    <s v="2.1.03.01.05.03.01.01.98 _x000a_A Otras Entidades No Financieras Municipales y/o Distritales no consideradas Empresas"/>
    <s v="095 - Vivienda - General"/>
    <s v="7018 - Transferencias de carácter general entre diferentes niveles de gobierno"/>
    <s v="A.17.1"/>
    <s v="Arrendar Equipos Tecnológicos y Periféricos - ETP, de acuerdo a las especificaciones técnicas del Anexo Técnico establecidos conforme a las necesidades de la Caja de la Vivienda Popular."/>
    <n v="500000000"/>
    <n v="1"/>
    <n v="500000000"/>
  </r>
  <r>
    <n v="6"/>
    <s v="1174-6"/>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4"/>
    <s v="2.1.03.01.05.03.01.01.98 _x000a_A Otras Entidades No Financieras Municipales y/o Distritales no consideradas Empresas"/>
    <s v="095 - Vivienda - General"/>
    <s v="7018 - Transferencias de carácter general entre diferentes niveles de gobierno"/>
    <s v="A.17.1"/>
    <s v="Contratar el servicio de mantenimiento preventivo y correctivo para los UPS de propiedad de la Caja de la Vivienda Popular."/>
    <n v="3500000"/>
    <n v="4"/>
    <n v="14000000"/>
  </r>
  <r>
    <n v="7"/>
    <s v="1174-7"/>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1500"/>
    <s v="2.1.03.01.05.03.01.01.98 _x000a_A Otras Entidades No Financieras Municipales y/o Distritales no consideradas Empresas"/>
    <s v="095 - Vivienda - General"/>
    <s v="7018 - Transferencias de carácter general entre diferentes niveles de gobierno"/>
    <s v="A.17.1"/>
    <s v="Adquisición de buzones de correo electrónico y herramientas de colaboración sobre la plataforma Google por medio del Licenciamiento G Suite para la Caja de la Vivienda Popular"/>
    <n v="200295000"/>
    <n v="1"/>
    <n v="200000000"/>
  </r>
  <r>
    <n v="8"/>
    <s v="1174-8"/>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0"/>
    <s v="2.1.03.01.05.03.01.01.98 _x000a_A Otras Entidades No Financieras Municipales y/o Distritales no consideradas Empresas"/>
    <s v="095 - Vivienda - General"/>
    <s v="7018 - Transferencias de carácter general entre diferentes niveles de gobierno"/>
    <s v="A.17.1"/>
    <s v="Adquisición de la suscripción de licenciamiento para el software autodesk última versión, para uso de la caja de vivienda popular, según especificaciones y cantidades descritas en el anexo técnico."/>
    <n v="7450000"/>
    <n v="25"/>
    <n v="186250000"/>
  </r>
  <r>
    <n v="9"/>
    <s v="1174-9"/>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0"/>
    <s v="2.1.03.01.05.03.01.01.98 _x000a_A Otras Entidades No Financieras Municipales y/o Distritales no consideradas Empresas"/>
    <s v="095 - Vivienda - General"/>
    <s v="7018 - Transferencias de carácter general entre diferentes niveles de gobierno"/>
    <s v="A.17.1"/>
    <s v="Adquisición de licenciamiento de Adobe Creative Cloud para la generación de piezas comunicativas para uso de la Caja de la Vivienda Popular"/>
    <n v="3500000"/>
    <n v="9"/>
    <n v="31500000"/>
  </r>
  <r>
    <n v="10"/>
    <s v="1174-10"/>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0"/>
    <s v="2.1.03.01.05.03.01.01.98 _x000a_A Otras Entidades No Financieras Municipales y/o Distritales no consideradas Empresas"/>
    <s v="095 - Vivienda - General"/>
    <s v="7018 - Transferencias de carácter general entre diferentes niveles de gobierno"/>
    <s v="A.17.1"/>
    <s v="Renovar el licenciamiento de software Arcview Gis (ARCGIS) para la Caja de la Vivienda Popular"/>
    <n v="182374000"/>
    <n v="1"/>
    <n v="182374000"/>
  </r>
  <r>
    <n v="11"/>
    <s v="1174-11"/>
    <s v="1174-Fortalecimiento de las tecnologías de información y la comunicación."/>
    <s v="Optimizar Sistemas de información para optimizar la gestión (hadware y software)"/>
    <s v="Implementar el 100% del plan de acción para el mejoramiento de los sistemas de información . "/>
    <s v="02. DOTACIÓN"/>
    <s v="01-Adquisición y/o Producción de Equipos, Materiales, Suministros y Servicios Propios del Sector"/>
    <x v="0"/>
    <n v="1"/>
    <n v="12"/>
    <n v="81112200"/>
    <s v="2.1.03.01.05.03.01.01.98 _x000a_A Otras Entidades No Financieras Municipales y/o Distritales no consideradas Empresas"/>
    <s v="095 - Vivienda - General"/>
    <s v="7018 - Transferencias de carácter general entre diferentes niveles de gobierno"/>
    <s v="A.17.1"/>
    <s v="Adquirir la renovación del licenciamiento Antivirus ESET ENDPOINT PROTECTION ADVANCED, incluyendo el componente de Seguridad Informatica para prevención de fuga de información, con las condiciones descritas en el documento de estudios previos y anexo técnico."/>
    <n v="186000"/>
    <n v="600"/>
    <n v="111600000"/>
  </r>
  <r>
    <n v="12"/>
    <s v="1174-12"/>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construcción, soporte y mantenimiento sobre herramientas de software y sistemas de información de la Caja de la Vivienda Popular "/>
    <n v="7210000"/>
    <n v="1"/>
    <n v="79310000"/>
  </r>
  <r>
    <n v="13"/>
    <s v="1174-13"/>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desarrollo, soporte y mantenimiento de los aplicativos para la gestión de la nómina y desprendibles de pago, en el sistema de información SI Capital, para la Caja de la Vivienda Popular"/>
    <n v="4532000"/>
    <n v="1"/>
    <n v="49852000"/>
  </r>
  <r>
    <n v="14"/>
    <s v="1174-14"/>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realizar el diseño, desarrollo, soporte y mantenimiento de los aplicativos LIMAY, PAC, OPGET, PREDIS Y CORDIS, en el sistema de información SI Capital, para la Caja de la Vivienda Popular."/>
    <n v="5253000"/>
    <n v="1"/>
    <n v="57783000"/>
  </r>
  <r>
    <n v="15"/>
    <s v="1174-15"/>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
    <n v="5665000"/>
    <n v="1"/>
    <n v="62315000"/>
  </r>
  <r>
    <n v="16"/>
    <s v="1174-16"/>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de apoyo técnico para la atención y solución presencial de requerimientos de soporte tecnológico, así como apoyar la gestión de mantenimientos tanto preventivos como correctivos de hardware, software y redes para la Caja de la Vivienda Popular."/>
    <n v="3327000"/>
    <n v="1"/>
    <n v="33427000"/>
  </r>
  <r>
    <n v="17"/>
    <s v="1174-17"/>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
    <n v="3327000"/>
    <n v="1"/>
    <n v="36597000"/>
  </r>
  <r>
    <n v="18"/>
    <s v="1174-18"/>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
    <n v="6695000"/>
    <n v="1"/>
    <n v="73645000"/>
  </r>
  <r>
    <n v="19"/>
    <s v="1174-19"/>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la Administración de Bases de Datos Institucionales y de gestión de la información misional y operativa de la entidad, garantizando su disponibilidad e integridad, para la Oficina TIC de la Caja de la Vivienda Popular"/>
    <n v="3554000"/>
    <n v="1"/>
    <n v="35767000"/>
  </r>
  <r>
    <n v="20"/>
    <s v="1174-20"/>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
    <n v="4120000"/>
    <n v="1"/>
    <n v="45320000"/>
  </r>
  <r>
    <n v="21"/>
    <s v="1174-21"/>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
    <n v="3327000"/>
    <n v="1"/>
    <n v="36597000"/>
  </r>
  <r>
    <n v="22"/>
    <s v="1174-22"/>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
    <n v="7210000"/>
    <n v="1"/>
    <n v="79310000"/>
  </r>
  <r>
    <n v="23"/>
    <s v="1174-23"/>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
    <n v="4532000"/>
    <n v="1"/>
    <n v="49852000"/>
  </r>
  <r>
    <n v="24"/>
    <s v="1174-24"/>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
    <n v="14994000"/>
    <n v="1"/>
    <n v="157437000"/>
  </r>
  <r>
    <n v="25"/>
    <s v="1174-25"/>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r los servicios profesionales para el acompañamiento jurídico en las diferentes etapas de los procesos de contratación, y las diferentes actuaciones de la Oficina TIC en representación de la Caja de la Vivienda Popular."/>
    <n v="4120000"/>
    <n v="1"/>
    <n v="41200000"/>
  </r>
  <r>
    <n v="26"/>
    <s v="1174-26"/>
    <s v="1174-Fortalecimiento de las tecnologías de información y la comunicación."/>
    <s v="Optimizar Sistemas de información para optimizar la gestión (hadware y software)"/>
    <s v="Implementar el 100% del plan de acción para el mejoramiento de los sistemas de información . "/>
    <s v="05. ADMINISTRACIÓN INSTITUCIONAL"/>
    <s v="02 - Administración,  Control Y Organización Institucional Para Apoyo A La Gestión Del Distrito"/>
    <x v="2"/>
    <n v="3"/>
    <n v="490"/>
    <s v="81112000_x000a_81112100"/>
    <s v="2.1.03.01.05.03.01.01.98 _x000a_A Otras Entidades No Financieras Municipales y/o Distritales no consideradas Empresas"/>
    <s v="095 - Vivienda - General"/>
    <s v="7018 - Transferencias de carácter general entre diferentes niveles de gobierno"/>
    <s v="A.17.1"/>
    <s v="Contratar servicios de DataCenter externo para alojar sistemas de información institucional, así como canales de comunicación de datos e Internet para la sede principal y para las oficinas externas de la Caja de la Vivienda Popular"/>
    <n v="24188916.666666668"/>
    <n v="12"/>
    <n v="290267000"/>
  </r>
  <r>
    <n v="27"/>
    <s v="1174-27"/>
    <s v="1174-Fortalecimiento de las tecnologías de información y la comunicación."/>
    <s v="Optimizar Sistemas de información para optimizar la gestión (hadware y software)"/>
    <s v="Implementar el 100% del plan de acción para el mejoramiento de los sistemas de información . "/>
    <s v="05. ADMINISTRACIÓN INSTITUCIONAL"/>
    <s v="02 - Administración,  Control Y Organización Institucional Para Apoyo A La Gestión Del Distrito"/>
    <x v="2"/>
    <n v="1"/>
    <n v="12"/>
    <s v="81112000_x000a_81112100"/>
    <s v="2.1.03.01.05.03.01.01.98 _x000a_A Otras Entidades No Financieras Municipales y/o Distritales no consideradas Empresas"/>
    <s v="095 - Vivienda - General"/>
    <s v="7018 - Transferencias de carácter general entre diferentes niveles de gobierno"/>
    <s v="A.17.1"/>
    <s v="Contratar servicios de DataCenter externo para alojar sistemas de información institucional, así como canales de comunicación de datos e Internet para la sede principal y para las oficinas externas de la Caja de la Vivienda Popular"/>
    <n v="52000000"/>
    <n v="12"/>
    <n v="333733000"/>
  </r>
  <r>
    <n v="27"/>
    <s v="1174-27"/>
    <s v="1174-Fortalecimiento de las tecnologías de información y la comunicación."/>
    <s v="Optimizar Sistemas de información para optimizar la gestión (hadware y software)"/>
    <s v="Implementar el 100% del plan de acción para el mejoramiento de los sistemas de información . "/>
    <s v="05. ADMINISTRACIÓN INSTITUCIONAL"/>
    <s v="02 - Administración,  Control Y Organización Institucional Para Apoyo A La Gestión Del Distrito"/>
    <x v="2"/>
    <n v="1"/>
    <n v="12"/>
    <s v="81112000_x000a_81112100"/>
    <s v="2.1.03.01.05.03.01.01.98 _x000a_A Otras Entidades No Financieras Municipales y/o Distritales no consideradas Empresas"/>
    <s v="095 - Vivienda - General"/>
    <s v="7018 - Transferencias de carácter general entre diferentes niveles de gobierno"/>
    <s v="A.17.1"/>
    <s v="ADQUISICIÓN DEL SERVICIO, INSTALACIÓN Y PUESTA EN FUNCIONAMIENTO DE UN CANAL DE INTERNET ALTERNO PARA LA CAJA DE LA VIVIENDA POPULAR, DE CONFORMIDAD CON LAS CARACTERÍSTICAS DEL ANEXO_x000a_TÉCNICO."/>
    <n v="3900000"/>
    <n v="12"/>
    <n v="46800000"/>
  </r>
  <r>
    <n v="27"/>
    <s v="1174-27"/>
    <s v="1174-Fortalecimiento de las tecnologías de información y la comunicación."/>
    <s v="Optimizar Sistemas de información para optimizar la gestión (hadware y software)"/>
    <s v="Implementar el 100% del plan de acción para el mejoramiento de los sistemas de información . "/>
    <s v="05. ADMINISTRACIÓN INSTITUCIONAL"/>
    <s v="02 - Administración,  Control Y Organización Institucional Para Apoyo A La Gestión Del Distrito"/>
    <x v="2"/>
    <n v="1"/>
    <n v="12"/>
    <s v="81112000_x000a_81112100_x000a_81111500"/>
    <s v="2.1.03.01.05.03.01.01.98 _x000a_A Otras Entidades No Financieras Municipales y/o Distritales no consideradas Empresas"/>
    <s v="095 - Vivienda - General"/>
    <s v="7018 - Transferencias de carácter general entre diferentes niveles de gobierno"/>
    <s v="A.17.1"/>
    <s v="Proyecto adquisición e Implementación de una solución ERP, para el fortalecimiento de los Sistemas de Información y la optimización de los Procesos de la CVP"/>
    <n v="33333.333333333336"/>
    <n v="12"/>
    <n v="400000"/>
  </r>
  <r>
    <n v="28"/>
    <s v="1174-28"/>
    <s v="1174-Fortalecimiento de las tecnologías de información y la comunicación."/>
    <s v="Optimizar Sistemas de información para optimizar la gestión (hadware y software)"/>
    <s v="Implementar el 100% del plan de acción para el mejoramiento de los sistemas de información . "/>
    <s v="05. ADMINISTRACIÓN INSTITUCIONAL"/>
    <s v="02 - Administración,  Control Y Organización Institucional Para Apoyo A La Gestión Del Distrito"/>
    <x v="2"/>
    <n v="3"/>
    <n v="146"/>
    <s v="81112000_x000a_81112100_x000a_81111500"/>
    <s v="2.1.03.01.05.03.01.01.98 _x000a_A Otras Entidades No Financieras Municipales y/o Distritales no consideradas Empresas"/>
    <s v="095 - Vivienda - General"/>
    <s v="7018 - Transferencias de carácter general entre diferentes niveles de gobierno"/>
    <s v="A.17.1"/>
    <s v="Proyecto adquisición e Implementación de una solución ERP, para el fortalecimiento de los Sistemas de Información y la optimización de los Procesos de la CVP"/>
    <n v="208333333.33333334"/>
    <n v="12"/>
    <n v="2500000000"/>
  </r>
  <r>
    <n v="29"/>
    <s v="1174-29"/>
    <s v="1174-Fortalecimiento de las tecnologías de información y la comunicación."/>
    <s v="Optimizar Sistemas de información para optimizar la gestión (hadware y software)"/>
    <s v="Implementar el 100% del plan de acción para el mejoramiento de los sistemas de información . "/>
    <s v="03. RECURSO HUMANO"/>
    <s v="04-Gastos de Personal Operativo"/>
    <x v="1"/>
    <n v="1"/>
    <n v="12"/>
    <n v="81110000"/>
    <s v="2.1.03.01.05.03.01.01.98 _x000a_A Otras Entidades No Financieras Municipales y/o Distritales no consideradas Empresas"/>
    <s v="095 - Vivienda - General"/>
    <s v="7018 - Transferencias de carácter general entre diferentes niveles de gobierno"/>
    <s v="A.17.1"/>
    <s v="Prestación de servicios profesionales para el acompañamiento jurídico en las diferentes etapas de los procesos de contratación que adelante la Oficina TIC sirviendo de elace con la Dirección de Gestión Corporativa."/>
    <n v="4120000"/>
    <n v="1"/>
    <n v="41200000"/>
  </r>
</pivotCacheRecords>
</file>

<file path=xl/pivotCache/pivotCacheRecords8.xml><?xml version="1.0" encoding="utf-8"?>
<pivotCacheRecords xmlns="http://schemas.openxmlformats.org/spreadsheetml/2006/main" xmlns:r="http://schemas.openxmlformats.org/officeDocument/2006/relationships" count="90">
  <r>
    <n v="1"/>
    <s v="FUN-1"/>
    <s v="Gastos de Funcionamiento"/>
    <s v="N/A"/>
    <s v="N/A"/>
    <s v="Servicios personales indirectos"/>
    <s v="Honorarios"/>
    <x v="0"/>
    <s v="01-Recursos del Distrito"/>
    <s v="12-Otros distrito"/>
    <n v="80111600"/>
    <m/>
    <m/>
    <m/>
    <m/>
    <s v="Prestación de servicios profesionales para asesorar a la Dirección General, en el desarrollo y seguimiento de actividades jurídicas, presupuestales y contractuales de los diferentes proyectos de la Caja de la Vivienda Popular."/>
    <n v="14280000"/>
    <n v="1"/>
    <n v="157080000"/>
  </r>
  <r>
    <n v="2"/>
    <s v="FUN-2"/>
    <s v="Gastos de Funcionamiento"/>
    <s v="N/A"/>
    <s v="N/A"/>
    <s v="Servicios personales indirectos"/>
    <s v="Honorarios"/>
    <x v="0"/>
    <s v="01-Recursos del Distrito"/>
    <s v="12-Otros distrito"/>
    <n v="80111600"/>
    <m/>
    <m/>
    <m/>
    <m/>
    <s v="Prestar los servicios profesionales especializados para llevar a cabo la representación judicial y extrajudicial de la Caja de la Vivienda Popular, en materia laboral y laboral administrativa"/>
    <n v="10000000"/>
    <n v="1"/>
    <n v="60000000"/>
  </r>
  <r>
    <n v="3"/>
    <s v="FUN-3"/>
    <s v="Gastos de Funcionamiento"/>
    <s v="N/A"/>
    <s v="N/A"/>
    <s v="Servicios personales indirectos"/>
    <s v="Honorarios"/>
    <x v="0"/>
    <s v="01-Recursos del Distrito"/>
    <s v="12-Otros distrito"/>
    <n v="80111600"/>
    <m/>
    <m/>
    <m/>
    <m/>
    <s v="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
    <n v="6695000"/>
    <n v="1"/>
    <n v="73645000"/>
  </r>
  <r>
    <n v="4"/>
    <s v="FUN-4"/>
    <s v="Gastos de Funcionamiento"/>
    <s v="N/A"/>
    <s v="N/A"/>
    <s v="Servicios personales indirectos"/>
    <s v="Honorarios"/>
    <x v="0"/>
    <s v="01-Recursos del Distrito"/>
    <s v="12-Otros distrito"/>
    <n v="80111600"/>
    <m/>
    <m/>
    <m/>
    <m/>
    <s v="Prestar los servicios profesionales para asesorar a la  Dirección Jurídica en el desarrollo y seguimiento de las jurídicas, administrativas y contractuales frente a los diferentes proyectos y programas de la Caja de la Vivienda Popular. "/>
    <n v="10300000"/>
    <n v="1"/>
    <n v="118450000"/>
  </r>
  <r>
    <n v="5"/>
    <s v="FUN-5"/>
    <s v="Gastos de Funcionamiento"/>
    <s v="N/A"/>
    <s v="N/A"/>
    <s v="Servicios personales indirectos"/>
    <s v="Honorarios"/>
    <x v="0"/>
    <s v="01-Recursos del Distrito"/>
    <s v="12-Otros distrito"/>
    <n v="80111600"/>
    <m/>
    <m/>
    <m/>
    <m/>
    <s v="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
    <n v="7210000"/>
    <n v="1"/>
    <n v="82915000"/>
  </r>
  <r>
    <n v="6"/>
    <s v="FUN-6"/>
    <s v="Gastos de Funcionamiento"/>
    <s v="N/A"/>
    <s v="N/A"/>
    <s v="Servicios personales indirectos"/>
    <s v="Honorarios"/>
    <x v="0"/>
    <s v="01-Recursos del Distrito"/>
    <s v="12-Otros distrito"/>
    <n v="80111600"/>
    <m/>
    <m/>
    <m/>
    <m/>
    <s v="Prestación de servicios profesionales especializados para representar como apoderado judicial y extrajudicial a la Caja de la Vivienda Popular en materia administrativa y constitucional, atendiendo los procesos asignados ante los Despachos judiciales competentes."/>
    <n v="7210000"/>
    <n v="1"/>
    <n v="79310000"/>
  </r>
  <r>
    <n v="7"/>
    <s v="FUN-7"/>
    <s v="Gastos de Funcionamiento"/>
    <s v="N/A"/>
    <s v="N/A"/>
    <s v="Servicios personales indirectos"/>
    <s v="Honorarios"/>
    <x v="0"/>
    <s v="01-Recursos del Distrito"/>
    <s v="12-Otros distrito"/>
    <n v="80111600"/>
    <m/>
    <m/>
    <m/>
    <m/>
    <s v="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n v="4120000"/>
    <n v="1"/>
    <n v="32960000"/>
  </r>
  <r>
    <n v="8"/>
    <s v="FUN-8"/>
    <s v="Gastos de Funcionamiento"/>
    <s v="N/A"/>
    <s v="N/A"/>
    <s v="Servicios personales indirectos"/>
    <s v="Honorarios"/>
    <x v="0"/>
    <s v="01-Recursos del Distrito"/>
    <s v="12-Otros distrito"/>
    <n v="80111600"/>
    <m/>
    <m/>
    <m/>
    <m/>
    <s v="Prestar servicios profesionales para apoyar la formulación, seguimiento, evaluación, mantenimiento y mejora de la Gestión Ambiental de la CVP, acorde a los lineamientos y normatividad vigente."/>
    <n v="3553500"/>
    <n v="1"/>
    <n v="39088500"/>
  </r>
  <r>
    <n v="9"/>
    <s v="FUN-9"/>
    <s v="Gastos de Funcionamiento"/>
    <s v="N/A"/>
    <s v="N/A"/>
    <s v="Servicios personales indirectos"/>
    <s v="Honorarios"/>
    <x v="0"/>
    <s v="01-Recursos del Distrito"/>
    <s v="12-Otros distrito"/>
    <n v="80111600"/>
    <m/>
    <m/>
    <m/>
    <m/>
    <s v="Prestar servicios profesionales para apoyar a la Oficina Asesora de Planeación en actividades de gestión y administración del sistema integrado de gestión de la CVP, con enfoque MIPG"/>
    <n v="3399000"/>
    <n v="1"/>
    <n v="37389000"/>
  </r>
  <r>
    <n v="10"/>
    <s v="FUN-10"/>
    <s v="Gastos de Funcionamiento"/>
    <s v="N/A"/>
    <s v="N/A"/>
    <s v="Servicios personales indirectos"/>
    <s v="Honorarios"/>
    <x v="0"/>
    <s v="01-Recursos del Distrito"/>
    <s v="12-Otros distrito"/>
    <n v="80111600"/>
    <m/>
    <m/>
    <m/>
    <m/>
    <s v="Prestación de servicios profesionales para apoyar en la formulación, seguimiento, ejecución y programación presupuestal de la caja de la vivienda popular."/>
    <n v="5665000"/>
    <n v="1"/>
    <n v="62315000"/>
  </r>
  <r>
    <n v="11"/>
    <s v="FUN-11"/>
    <s v="Gastos de Funcionamiento"/>
    <s v="N/A"/>
    <s v="N/A"/>
    <s v="Servicios personales indirectos"/>
    <s v="Honorarios"/>
    <x v="0"/>
    <s v="01-Recursos del Distrito"/>
    <s v="12-Otros distrito"/>
    <n v="80111600"/>
    <m/>
    <m/>
    <m/>
    <m/>
    <s v="Prestación de servicios profesionales para analizar, registrar, consolidar y presentar la información contable y tributaria de la Caja de la Vivienda Popular."/>
    <n v="5253000"/>
    <n v="1"/>
    <n v="57783000"/>
  </r>
  <r>
    <n v="12"/>
    <s v="FUN-12"/>
    <s v="Gastos de Funcionamiento"/>
    <s v="N/A"/>
    <s v="N/A"/>
    <s v="Servicios personales indirectos"/>
    <s v="Honorarios"/>
    <x v="0"/>
    <s v="01-Recursos del Distrito"/>
    <s v="12-Otros distrito"/>
    <n v="80111600"/>
    <m/>
    <m/>
    <m/>
    <m/>
    <s v="Prestación de servicios profesionales para registrar, depurar, analizar y ajustar la información contable de la Caja de la Vivienda Popular, en cumplimiento a la normatividad, los procedimientos y lineamientos establecidos por la entidad."/>
    <n v="4532000"/>
    <n v="1"/>
    <n v="49852000"/>
  </r>
  <r>
    <n v="13"/>
    <s v="FUN-13"/>
    <s v="Gastos de Funcionamiento"/>
    <s v="N/A"/>
    <s v="N/A"/>
    <s v="Servicios personales indirectos"/>
    <s v="Honorarios"/>
    <x v="0"/>
    <s v="01-Recursos del Distrito"/>
    <s v="12-Otros distrito"/>
    <n v="80111600"/>
    <m/>
    <m/>
    <m/>
    <m/>
    <s v="Prestación de servicios profesionales para registrar, depurar, analizar y ajustar la información contable de la Caja de la Vivienda Popular, en cumplimiento a la normatividad, los procedimientos y lineamientos establecidos por la entidad."/>
    <n v="5253000"/>
    <n v="1"/>
    <n v="57783000"/>
  </r>
  <r>
    <n v="14"/>
    <s v="FUN-14"/>
    <s v="Gastos de Funcionamiento"/>
    <s v="N/A"/>
    <s v="N/A"/>
    <s v="Servicios personales indirectos"/>
    <s v="Honorarios"/>
    <x v="0"/>
    <s v="01-Recursos del Distrito"/>
    <s v="12-Otros distrito"/>
    <n v="80111600"/>
    <m/>
    <m/>
    <m/>
    <m/>
    <s v="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n v="5950000"/>
    <n v="1"/>
    <n v="47600000"/>
  </r>
  <r>
    <n v="15"/>
    <s v="FUN-15"/>
    <s v="Gastos de Funcionamiento"/>
    <s v="N/A"/>
    <s v="N/A"/>
    <s v="Servicios personales indirectos"/>
    <s v="Honorarios"/>
    <x v="0"/>
    <s v="01-Recursos del Distrito"/>
    <s v="12-Otros distrito"/>
    <n v="80111600"/>
    <m/>
    <m/>
    <m/>
    <m/>
    <s v="Prestación de servicios profesionales para brindar asesoria juridica y acompañamiento externo en la gestion contractual y demás trámites administrativos que sean requeridos."/>
    <n v="5000000"/>
    <n v="1"/>
    <n v="40000000"/>
  </r>
  <r>
    <n v="16"/>
    <s v="FUN-16"/>
    <s v="Gastos de Funcionamiento"/>
    <s v="N/A"/>
    <s v="N/A"/>
    <s v="Servicios personales indirectos"/>
    <s v="Honorarios"/>
    <x v="0"/>
    <s v="01-Recursos del Distrito"/>
    <s v="12-Otros distrito"/>
    <n v="80111600"/>
    <m/>
    <m/>
    <m/>
    <m/>
    <s v="Prestación de servicios profesionales para acompañar a la Dirección de Gestión Corporativa y CID en el seguimiento y monitoreo de las diferentes herramientas del Sistema Integrado de Gestión de los procesos que se encuentran a su cargo."/>
    <n v="5253000"/>
    <n v="1"/>
    <n v="36771000"/>
  </r>
  <r>
    <n v="17"/>
    <s v="FUN-17"/>
    <s v="Gastos de Funcionamiento"/>
    <s v="N/A"/>
    <s v="N/A"/>
    <s v="Servicios personales indirectos"/>
    <s v="Honorarios"/>
    <x v="0"/>
    <s v="01-Recursos del Distrito"/>
    <s v="12-Otros distrito"/>
    <n v="80111600"/>
    <s v="Prestación de servicios profesionales para acompañar a la Dirección de Gestión Corporativa y CID en el seguimiento y monitoreo de las diferentes herramientas del Sistema Integrado de Gestión de los procesos que se encuentran a su cargo."/>
    <m/>
    <m/>
    <m/>
    <s v="Prestación de servicios profesionales para acompañar a la Dirección de Gestión Corporativa y CID en el seguimiento y monitoreo de las diferentes herramientas del Sistema Integrado de Gestión de los procesos que se encuentran a su cargo."/>
    <n v="5253000"/>
    <m/>
    <n v="6615000"/>
  </r>
  <r>
    <n v="18"/>
    <s v="FUN-18"/>
    <s v="Gastos de Funcionamiento"/>
    <s v="N/A"/>
    <s v="N/A"/>
    <s v="Servicios personales indirectos"/>
    <s v="Honorarios"/>
    <x v="0"/>
    <s v="01-Recursos del Distrito"/>
    <s v="12-Otros distrito"/>
    <n v="80111600"/>
    <m/>
    <m/>
    <m/>
    <m/>
    <s v="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n v="4120000"/>
    <n v="1"/>
    <n v="41200000"/>
  </r>
  <r>
    <n v="19"/>
    <s v="FUN-19"/>
    <s v="Gastos de Funcionamiento"/>
    <s v="N/A"/>
    <s v="N/A"/>
    <s v="Servicios personales indirectos"/>
    <s v="Honorarios"/>
    <x v="0"/>
    <s v="01-Recursos del Distrito"/>
    <s v="12-Otros distrito"/>
    <n v="80111600"/>
    <m/>
    <m/>
    <m/>
    <m/>
    <s v="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
    <n v="6180000"/>
    <n v="1"/>
    <n v="61800000"/>
  </r>
  <r>
    <n v="20"/>
    <s v="FUN-20"/>
    <s v="Gastos de Funcionamiento"/>
    <s v="N/A"/>
    <s v="N/A"/>
    <s v="Servicios personales indirectos"/>
    <s v="Honorarios"/>
    <x v="0"/>
    <s v="01-Recursos del Distrito"/>
    <s v="12-Otros distrito"/>
    <n v="80111600"/>
    <m/>
    <m/>
    <m/>
    <m/>
    <s v="Prestación de servicios profesionales para el acompañamiento jurídico en las diferentes etapas de los procesos de contratación que adelante la Caja de la Vivienda Popular."/>
    <n v="6180000"/>
    <n v="1"/>
    <n v="61800000"/>
  </r>
  <r>
    <n v="21"/>
    <s v="FUN-21"/>
    <s v="Gastos de Funcionamiento"/>
    <s v="N/A"/>
    <s v="N/A"/>
    <s v="Servicios personales indirectos"/>
    <s v="Honorarios"/>
    <x v="0"/>
    <s v="01-Recursos del Distrito"/>
    <s v="12-Otros distrito"/>
    <n v="80111600"/>
    <m/>
    <m/>
    <m/>
    <m/>
    <s v="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
    <n v="3553500"/>
    <n v="1"/>
    <n v="28428000"/>
  </r>
  <r>
    <n v="22"/>
    <s v="FUN-22"/>
    <s v="Gastos de Funcionamiento"/>
    <s v="N/A"/>
    <s v="N/A"/>
    <s v="Servicios personales indirectos"/>
    <s v="Honorarios"/>
    <x v="0"/>
    <s v="01-Recursos del Distrito"/>
    <s v="12-Otros distrito"/>
    <n v="80111600"/>
    <m/>
    <m/>
    <m/>
    <m/>
    <s v="Prestación de servicios profesionales para realizar el acompañamiento en el cumplimiento de los lineamientos relacionados con la atención y prestación del servicio a la ciudadanía, a cargo de la Caja de la Vivienda Popular"/>
    <n v="4532000"/>
    <n v="1"/>
    <n v="45320000"/>
  </r>
  <r>
    <n v="23"/>
    <s v="FUN-23"/>
    <s v="Gastos de Funcionamiento"/>
    <s v="N/A"/>
    <s v="N/A"/>
    <s v="Servicios personales indirectos"/>
    <s v="Honorarios"/>
    <x v="0"/>
    <s v="01-Recursos del Distrito"/>
    <s v="12-Otros distrito"/>
    <n v="80111600"/>
    <m/>
    <m/>
    <m/>
    <m/>
    <s v="Prestación de servicios profesionales para el acompañamiento a la Dirección de Gestión Corporativa y CID, en la revisión, elaboración, monitoreo y articulación de las diferentes actuaciones jurídicas a su cargo."/>
    <n v="10000000"/>
    <n v="1"/>
    <n v="80000000"/>
  </r>
  <r>
    <n v="24"/>
    <s v="FUN-24"/>
    <s v="Gastos de Funcionamiento"/>
    <s v="N/A"/>
    <s v="N/A"/>
    <s v="Servicios personales indirectos"/>
    <s v="Remuneración Servicios Técnicos"/>
    <x v="1"/>
    <s v="01-Recursos del Distrito"/>
    <s v="12-Otros distrito"/>
    <n v="80111600"/>
    <m/>
    <m/>
    <m/>
    <m/>
    <s v="Prestar los servicios de apoyo a la gestión a la Dirección Jurídica en lo relacionado con el archivo, seguimiento y control de los procesos judiciales y extrajudiciales en los que hace parte la Caja de la Vivienda Popular."/>
    <n v="3326900"/>
    <n v="1"/>
    <n v="36595900"/>
  </r>
  <r>
    <n v="25"/>
    <s v="FUN-25"/>
    <s v="Gastos de Funcionamiento"/>
    <s v="N/A"/>
    <s v="N/A"/>
    <s v="Servicios personales indirectos"/>
    <s v="Remuneración Servicios Técnicos"/>
    <x v="1"/>
    <s v="01-Recursos del Distrito"/>
    <s v="12-Otros distrito"/>
    <n v="80111600"/>
    <m/>
    <m/>
    <m/>
    <m/>
    <s v="Prestar los servicios de apoyo a la gestión a la Dirección Jurídica en lo relacionado con el archivo judicial y tramites administrativos de gestión documental. "/>
    <n v="1751000"/>
    <n v="1"/>
    <n v="19261000"/>
  </r>
  <r>
    <n v="26"/>
    <s v="FUN-26"/>
    <s v="Gastos de Funcionamiento"/>
    <s v="N/A"/>
    <s v="N/A"/>
    <s v="Servicios personales indirectos"/>
    <s v="Honorarios"/>
    <x v="0"/>
    <s v="01-Recursos del Distrito"/>
    <s v="12-Otros distrito"/>
    <n v="80111600"/>
    <m/>
    <m/>
    <m/>
    <m/>
    <s v="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
    <n v="5036700"/>
    <n v="1"/>
    <n v="57922050"/>
  </r>
  <r>
    <n v="27"/>
    <s v="FUN-27"/>
    <s v="Gastos de Funcionamiento"/>
    <s v="N/A"/>
    <s v="N/A"/>
    <s v="Servicios personales indirectos"/>
    <s v="Honorarios"/>
    <x v="0"/>
    <s v="01-Recursos del Distrito"/>
    <s v="12-Otros distrito"/>
    <n v="80111600"/>
    <m/>
    <m/>
    <m/>
    <m/>
    <s v="Prestar los servicios profesionales para apoyar la gestión de las actividades del Plan Anual de Adquisiciones a través de procesos de contratación y realizar la revisión de carácter jurídico de los temas inherentes a la Subdirección Administraiva"/>
    <n v="5665000"/>
    <n v="1"/>
    <n v="65147500"/>
  </r>
  <r>
    <n v="28"/>
    <s v="FUN-28"/>
    <s v="Gastos de Funcionamiento"/>
    <s v="N/A"/>
    <s v="N/A"/>
    <s v="Servicios personales indirectos"/>
    <s v="Honorarios"/>
    <x v="0"/>
    <s v="01-Recursos del Distrito"/>
    <s v="12-Otros distrito"/>
    <n v="80111600"/>
    <m/>
    <m/>
    <m/>
    <m/>
    <s v="Prestar los servicios profesionales para brindar apoyo en temas relacionados con la gestión de calidad de los procesos que lidera la Subdirección"/>
    <n v="3553500"/>
    <n v="1"/>
    <n v="40865250"/>
  </r>
  <r>
    <n v="29"/>
    <s v="FUN-29"/>
    <s v="Gastos de Funcionamiento"/>
    <s v="N/A"/>
    <s v="N/A"/>
    <s v="Servicios personales indirectos"/>
    <s v="Honorarios"/>
    <x v="0"/>
    <s v="01-Recursos del Distrito"/>
    <s v="12-Otros distrito"/>
    <n v="80111600"/>
    <m/>
    <m/>
    <m/>
    <m/>
    <s v="Prestación de servicios profesionales para el acompañamiento de las diferentes etapas de los procesos contractuales a cargo de la Subdirección Administrativa."/>
    <n v="6890700"/>
    <n v="1"/>
    <n v="6890700"/>
  </r>
  <r>
    <n v="30"/>
    <s v="FUN-30"/>
    <s v="Gastos de Funcionamiento"/>
    <s v="N/A"/>
    <s v="N/A"/>
    <s v="Servicios personales indirectos"/>
    <s v="Honorarios"/>
    <x v="0"/>
    <s v="01-Recursos del Distrito"/>
    <s v="12-Otros distrito"/>
    <n v="80111600"/>
    <m/>
    <m/>
    <m/>
    <m/>
    <s v="Prestación de servicios profesionales para el acompañamiento de las diferentes etapas de los procesos contractuales y el seguimiento al Plan Anual de Adquisiciones a cargo de la Subdirección Administrativa."/>
    <n v="6180000"/>
    <n v="1"/>
    <n v="71070000"/>
  </r>
  <r>
    <n v="31"/>
    <s v="FUN-31"/>
    <s v="Gastos de Funcionamiento"/>
    <s v="N/A"/>
    <s v="N/A"/>
    <s v="Servicios personales indirectos"/>
    <s v="Remuneración Servicios Técnicos"/>
    <x v="1"/>
    <s v="01-Recursos del Distrito"/>
    <s v="12-Otros distrito"/>
    <n v="80111600"/>
    <m/>
    <m/>
    <m/>
    <m/>
    <s v="Prestación de servicios de apoyo de la Gestión para el acompañamiento de las actividades de mantenimiento preventivo y correctivo sobre aquellos bienes muebles e inmuebles propiedad de la Caja de la Vivienda Popular"/>
    <n v="1751000"/>
    <n v="1"/>
    <n v="12257000"/>
  </r>
  <r>
    <n v="32"/>
    <s v="FUN-32"/>
    <s v="Gastos de Funcionamiento"/>
    <s v="N/A"/>
    <s v="N/A"/>
    <s v="Servicios personales indirectos"/>
    <s v="Remuneración Servicios Técnicos"/>
    <x v="1"/>
    <s v="01-Recursos del Distrito"/>
    <s v="12-Otros distrito"/>
    <n v="80111600"/>
    <m/>
    <m/>
    <m/>
    <m/>
    <s v="Prestar los servicios para apoyar la gestion documental de la Subdireccion Financiera, aplicando los lineamientos y normatividad vigentes."/>
    <n v="1751000"/>
    <n v="1"/>
    <n v="19261000"/>
  </r>
  <r>
    <n v="33"/>
    <s v="FUN-33"/>
    <s v="Gastos de Funcionamiento"/>
    <s v="N/A"/>
    <s v="N/A"/>
    <s v="Servicios personales indirectos"/>
    <s v="Remuneración Servicios Técnicos"/>
    <x v="1"/>
    <s v="01-Recursos del Distrito"/>
    <s v="12-Otros distrito"/>
    <n v="80111600"/>
    <m/>
    <m/>
    <m/>
    <m/>
    <s v="Prestación de servicios de apoyo a la gestión en actividades relacionadas con el proceso financiero, que permitan el pago opotuno de los compromisos adquiridos por la Caja de la Vivienda Popular con terceros."/>
    <n v="3038500"/>
    <n v="1"/>
    <n v="33423500"/>
  </r>
  <r>
    <n v="34"/>
    <s v="FUN-34"/>
    <s v="Gastos de Funcionamiento"/>
    <s v="N/A"/>
    <s v="N/A"/>
    <s v="Servicios personales indirectos"/>
    <s v="Remuneración Servicios Técnicos"/>
    <x v="1"/>
    <s v="01-Recursos del Distrito"/>
    <s v="12-Otros distrito"/>
    <n v="80111600"/>
    <m/>
    <m/>
    <m/>
    <m/>
    <s v="Prestación de servicios para apoyar a la Subdirección Financiera en el desarrollo de las actividades propias de su gestión, en especial las relacionadas con tesorería, de acuerdo con las normas vigentes, los procedimientos y los lineamientos internos de la CVP"/>
    <n v="3326900"/>
    <n v="1"/>
    <n v="36595900"/>
  </r>
  <r>
    <n v="35"/>
    <s v="FUN-35"/>
    <s v="Gastos de Funcionamiento"/>
    <s v="N/A"/>
    <s v="N/A"/>
    <s v="Servicios personales indirectos"/>
    <s v="Remuneración Servicios Técnicos"/>
    <x v="1"/>
    <s v="01-Recursos del Distrito"/>
    <s v="12-Otros distrito"/>
    <n v="80111600"/>
    <m/>
    <m/>
    <m/>
    <m/>
    <s v="Prestar los servicios de apoyo para el tramite, seguimiento y control de las PQRS y realizar la gestion documental de la Subdireccion Financiera, aplicando los lineamientos y normatividad vigentes."/>
    <n v="2472000"/>
    <n v="1"/>
    <n v="27192000"/>
  </r>
  <r>
    <n v="36"/>
    <s v="FUN-36"/>
    <s v="Gastos de Funcionamiento"/>
    <s v="N/A"/>
    <s v="N/A"/>
    <s v="Servicios personales indirectos"/>
    <s v="Remuneración Servicios Técnicos"/>
    <x v="1"/>
    <s v="01-Recursos del Distrito"/>
    <s v="12-Otros distrito"/>
    <n v="80111600"/>
    <m/>
    <m/>
    <m/>
    <m/>
    <s v="Prestación de servicios de apoyo a la gestión en las actividades relacionadas con el análisis y depuración de la cartera de la Entidad que se encuentran a cargo de la Subdirección Financiera"/>
    <n v="1751000"/>
    <n v="1"/>
    <n v="19261000"/>
  </r>
  <r>
    <n v="37"/>
    <s v="FUN-37"/>
    <s v="Gastos de Funcionamiento"/>
    <s v="N/A"/>
    <s v="N/A"/>
    <s v="Servicios personales indirectos"/>
    <s v="Remuneración Servicios Técnicos"/>
    <x v="1"/>
    <s v="01-Recursos del Distrito"/>
    <s v="12-Otros distrito"/>
    <n v="80111600"/>
    <m/>
    <m/>
    <m/>
    <m/>
    <s v="Prestación de servicios de apoyo a la gestion de la Subdirección Financiera, en el desarrollo de actividades propias de su gestion, en especial las relacionadas con tesoreria, de acuerdo con las normas vigentes, los procedimientos y los lineamientos internos de la Caja de la Vivienda Popular."/>
    <n v="3326900"/>
    <n v="1"/>
    <n v="36595900"/>
  </r>
  <r>
    <n v="38"/>
    <s v="FUN-38"/>
    <s v="Gastos de Funcionamiento"/>
    <s v="N/A"/>
    <s v="N/A"/>
    <s v="Servicios personales indirectos"/>
    <s v="Remuneración Servicios Técnicos"/>
    <x v="1"/>
    <s v="01-Recursos del Distrito"/>
    <s v="12-Otros distrito"/>
    <n v="80111600"/>
    <m/>
    <m/>
    <m/>
    <m/>
    <s v="Prestación de servicios de apoyo a la gestión para el adelantamiento de actividades administrativas y operativas relacionadas con los procesos a cargo de la Dirección de Gestión Corporativa y CID."/>
    <n v="2472000"/>
    <n v="1"/>
    <n v="24720000"/>
  </r>
  <r>
    <n v="39"/>
    <s v="FUN-39"/>
    <s v="Gastos de Funcionamiento"/>
    <s v="N/A"/>
    <s v="N/A"/>
    <s v="Servicios personales indirectos"/>
    <s v="Remuneración Servicios Técnicos"/>
    <x v="1"/>
    <s v="01-Recursos del Distrito"/>
    <s v="12-Otros distrito"/>
    <n v="80111600"/>
    <m/>
    <m/>
    <m/>
    <m/>
    <s v="Prestación de servicios para apoyar las actividades de administración y control de las bases de datos y de los sistemas de información utilizados por la Dirección de Gestión Corporativa y CID en el proceso de adquisición de bienes y servicios."/>
    <n v="3038500"/>
    <n v="1"/>
    <n v="30385000"/>
  </r>
  <r>
    <n v="40"/>
    <s v="FUN-40"/>
    <s v="Gastos de Funcionamiento"/>
    <s v="N/A"/>
    <s v="N/A"/>
    <s v="Servicios personales indirectos"/>
    <s v="Remuneración Servicios Técnicos"/>
    <x v="1"/>
    <s v="01-Recursos del Distrito"/>
    <s v="12-Otros distrito"/>
    <n v="80111600"/>
    <m/>
    <m/>
    <m/>
    <m/>
    <s v="Prestación de servicios de apoyo a la gestión en las actividades administrativas y operativas relacionadas con los procesos a cargo de la dirección de gestión corporativa y cid, específicamente en el de adquisición de bienes y servicios."/>
    <n v="3326900"/>
    <n v="1"/>
    <n v="33269000"/>
  </r>
  <r>
    <n v="41"/>
    <s v="FUN-41"/>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1751000"/>
    <n v="1"/>
    <n v="17510000"/>
  </r>
  <r>
    <n v="42"/>
    <s v="FUN-42"/>
    <s v="Gastos de Funcionamiento"/>
    <s v="N/A"/>
    <s v="N/A"/>
    <s v="Servicios personales indirectos"/>
    <s v="Remuneración Servicios Técnicos"/>
    <x v="1"/>
    <s v="01-Recursos del Distrito"/>
    <s v="12-Otros distrito"/>
    <n v="80111600"/>
    <m/>
    <m/>
    <m/>
    <m/>
    <s v="Prestación de servicios de apoyo a la gestión, en la atención al servicio al ciudadano, teniendo en cuenta los protocolos, procedimientos y lineamientos establecidos por la CVP."/>
    <n v="1751000"/>
    <n v="1"/>
    <n v="17510000"/>
  </r>
  <r>
    <n v="43"/>
    <s v="FUN-43"/>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2472000"/>
    <n v="1"/>
    <n v="24720000"/>
  </r>
  <r>
    <n v="44"/>
    <s v="FUN-44"/>
    <s v="Gastos de Funcionamiento"/>
    <s v="N/A"/>
    <s v="N/A"/>
    <s v="Servicios personales indirectos"/>
    <s v="Remuneración Servicios Técnicos"/>
    <x v="1"/>
    <s v="01-Recursos del Distrito"/>
    <s v="12-Otros distrito"/>
    <n v="80111600"/>
    <m/>
    <m/>
    <m/>
    <m/>
    <s v="Prestación de servicios de apoyo a la gestión, en la atención al servicio al ciudadano, teniendo en cuenta los protocolos, procedimientos y lineamientos establecidos por la CVP."/>
    <n v="2472000"/>
    <n v="1"/>
    <n v="24720000"/>
  </r>
  <r>
    <n v="45"/>
    <s v="FUN-45"/>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1751000"/>
    <n v="1"/>
    <n v="17510000"/>
  </r>
  <r>
    <n v="46"/>
    <s v="FUN-46"/>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1751000"/>
    <n v="1"/>
    <n v="3502000"/>
  </r>
  <r>
    <n v="47"/>
    <s v="FUN-47"/>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1751000"/>
    <n v="1"/>
    <n v="3502000"/>
  </r>
  <r>
    <n v="48"/>
    <s v="FUN-48"/>
    <s v="Gastos de Funcionamiento"/>
    <s v="N/A"/>
    <s v="N/A"/>
    <s v="Servicios personales indirectos"/>
    <s v="Remuneración Servicios Técnicos"/>
    <x v="1"/>
    <s v="01-Recursos del Distrito"/>
    <s v="12-Otros distrito"/>
    <n v="80111600"/>
    <m/>
    <m/>
    <m/>
    <m/>
    <s v="Prestación de servicios de apoyo a la gestión, en la atención al servicio al ciudadano, teniendo en cuenta los protocolos, procedimientos y lineamientos establecidos por la CVP."/>
    <n v="1751000"/>
    <n v="1"/>
    <n v="10506000"/>
  </r>
  <r>
    <n v="49"/>
    <s v="FUN-49"/>
    <s v="Gastos de Funcionamiento"/>
    <s v="N/A"/>
    <s v="N/A"/>
    <s v="Servicios personales indirectos"/>
    <s v="Remuneración Servicios Técnicos"/>
    <x v="1"/>
    <s v="01-Recursos del Distrito"/>
    <s v="12-Otros distrito"/>
    <n v="80111600"/>
    <m/>
    <m/>
    <m/>
    <m/>
    <s v="Prestación de servicios de apoyo a la gestión en la Dirección de Gestión Corporativa y CID, para apoyar operativamente las actividades relacionadas con la aplicación de los instrumentos archivísticos de la entidad."/>
    <n v="3326900"/>
    <n v="1"/>
    <n v="9328800"/>
  </r>
  <r>
    <n v="50"/>
    <s v="FUN-50"/>
    <s v="Gastos de Funcionamiento"/>
    <s v="N/A"/>
    <s v="N/A"/>
    <s v="Servicios personales indirectos"/>
    <s v="Remuneración Servicios Técnicos"/>
    <x v="1"/>
    <s v="01-Recursos del Distrito"/>
    <s v="12-Otros distrito"/>
    <n v="80111600"/>
    <m/>
    <m/>
    <m/>
    <m/>
    <s v="Prestación de servicios de apoyo a la gestión para realizar el acompañamiento técnico en los temas relacionados con el proceso de gestión documental a cargo de la Subdirección Administrativa."/>
    <n v="2472000"/>
    <n v="1"/>
    <n v="27192000"/>
  </r>
  <r>
    <n v="51"/>
    <s v="FUN-51"/>
    <s v="Gastos de Funcionamiento"/>
    <s v="N/A"/>
    <s v="N/A"/>
    <s v="Servicios personales indirectos"/>
    <s v="Remuneración Servicios Técnicos"/>
    <x v="1"/>
    <s v="01-Recursos del Distrito"/>
    <s v="12-Otros distrito"/>
    <n v="80111600"/>
    <m/>
    <m/>
    <m/>
    <m/>
    <s v="Prestación de servicios de apoyo a la gestión en las actividades operativas requeridas en el proceso de Gestión Documental a cargo de la Subdirección Administrativa."/>
    <n v="1545000"/>
    <n v="1"/>
    <n v="16995000"/>
  </r>
  <r>
    <n v="52"/>
    <s v="FUN-52"/>
    <s v="Gastos de Funcionamiento"/>
    <s v="N/A"/>
    <s v="N/A"/>
    <s v="Servicios personales indirectos"/>
    <s v="Remuneración Servicios Técnicos"/>
    <x v="1"/>
    <s v="01-Recursos del Distrito"/>
    <s v="12-Otros distrito"/>
    <n v="80111600"/>
    <m/>
    <m/>
    <m/>
    <m/>
    <s v="Prestación de servicios de apoyo a la gestión para realizar el acompañamiento técnico en los temas relacionados con el proceso de Gestión Documental a cargo de la Subdirección Administrativa."/>
    <n v="2472000"/>
    <n v="1"/>
    <n v="27192000"/>
  </r>
  <r>
    <n v="53"/>
    <s v="FUN-53"/>
    <s v="Gastos de Funcionamiento"/>
    <s v="N/A"/>
    <s v="N/A"/>
    <s v="Servicios personales indirectos"/>
    <s v="Remuneración Servicios Técnicos"/>
    <x v="1"/>
    <s v="01-Recursos del Distrito"/>
    <s v="12-Otros distrito"/>
    <n v="80111600"/>
    <m/>
    <m/>
    <m/>
    <m/>
    <s v="Prestación de servicios para apoyar las actividades operativas requeridas en la organización y consulta de los archivos de gestión de la Caja de la Vivienda Popular."/>
    <n v="1545000"/>
    <n v="1"/>
    <n v="16995000"/>
  </r>
  <r>
    <n v="54"/>
    <s v="FUN-54"/>
    <s v="Gastos de Funcionamiento"/>
    <s v="N/A"/>
    <s v="N/A"/>
    <s v="Gastos Generales"/>
    <s v="Adquisición de sevicios"/>
    <x v="2"/>
    <s v="01-Recursos del Distrito"/>
    <s v="12-Otros distrito"/>
    <n v="83101800"/>
    <m/>
    <m/>
    <m/>
    <m/>
    <s v="Pago de servicio de energia"/>
    <n v="13333000"/>
    <n v="1"/>
    <n v="159996000"/>
  </r>
  <r>
    <n v="55"/>
    <s v="FUN-55"/>
    <s v="Gastos de Funcionamiento"/>
    <s v="N/A"/>
    <s v="N/A"/>
    <s v="Gastos Generales"/>
    <s v="Adquisición de sevicios"/>
    <x v="3"/>
    <s v="01-Recursos del Distrito"/>
    <s v="12-Otros distrito"/>
    <n v="83101500"/>
    <m/>
    <m/>
    <m/>
    <m/>
    <s v="Pago de servicio de acueducto"/>
    <n v="1967000"/>
    <n v="1"/>
    <n v="23604000"/>
  </r>
  <r>
    <n v="56"/>
    <s v="FUN-56"/>
    <s v="Gastos de Funcionamiento"/>
    <s v="N/A"/>
    <s v="N/A"/>
    <s v="Gastos Generales"/>
    <s v="Adquisición de sevicios"/>
    <x v="4"/>
    <s v="01-Recursos del Distrito"/>
    <s v="12-Otros distrito"/>
    <n v="83101500"/>
    <m/>
    <m/>
    <m/>
    <m/>
    <s v="Pago de servicio de aseo"/>
    <n v="1050000"/>
    <n v="1"/>
    <n v="12600000"/>
  </r>
  <r>
    <n v="57"/>
    <s v="FUN-57"/>
    <s v="Gastos de Funcionamiento"/>
    <s v="N/A"/>
    <s v="N/A"/>
    <s v="Gastos Generales"/>
    <s v="Adquisición de sevicios"/>
    <x v="5"/>
    <s v="01-Recursos del Distrito"/>
    <s v="12-Otros distrito"/>
    <n v="83111501"/>
    <m/>
    <m/>
    <m/>
    <m/>
    <s v="Pago de servicio de telefono"/>
    <n v="8108000"/>
    <n v="1"/>
    <n v="97296000"/>
  </r>
  <r>
    <n v="58"/>
    <s v="FUN-58"/>
    <s v="Gastos de Funcionamiento"/>
    <s v="N/A"/>
    <s v="N/A"/>
    <s v="Gastos Generales"/>
    <s v="Adquisición de sevicios"/>
    <x v="6"/>
    <s v="01-Recursos del Distrito"/>
    <s v="12-Otros distrito"/>
    <n v="86101700"/>
    <m/>
    <m/>
    <m/>
    <m/>
    <s v="Prestación de servicios para la implementación del plan institucional de capacitación de la CVP a través de diplomados, talleres, conferencia, cursos, en procura del fortalecimiento institucional"/>
    <n v="4895214.2857142854"/>
    <n v="1"/>
    <n v="47778000"/>
  </r>
  <r>
    <n v="59"/>
    <s v="FUN-59"/>
    <s v="Gastos de Funcionamiento"/>
    <s v="N/A"/>
    <s v="N/A"/>
    <s v="Gastos Generales"/>
    <s v="Adquisición de sevicios"/>
    <x v="6"/>
    <s v="01-Recursos del Distrito"/>
    <s v="12-Otros distrito"/>
    <s v="n/a"/>
    <m/>
    <m/>
    <m/>
    <m/>
    <s v="Congreso colombiano de derecho procesal"/>
    <n v="902000"/>
    <n v="1"/>
    <n v="902000"/>
  </r>
  <r>
    <n v="60"/>
    <s v="FUN-60"/>
    <s v="Gastos de Funcionamiento"/>
    <s v="N/A"/>
    <s v="N/A"/>
    <s v="Gastos Generales"/>
    <s v="Adquisición de sevicios"/>
    <x v="7"/>
    <s v="01-Recursos del Distrito"/>
    <s v="12-Otros distrito"/>
    <s v="n/a"/>
    <m/>
    <m/>
    <m/>
    <m/>
    <s v="Pago auxilio de estudio según convencion colectiva de trabajadores de noviembre 29 de 1990 clausula 10"/>
    <m/>
    <n v="1"/>
    <n v="9910000"/>
  </r>
  <r>
    <n v="61"/>
    <s v="FUN-61"/>
    <s v="Gastos de Funcionamiento"/>
    <s v="N/A"/>
    <s v="N/A"/>
    <s v="Gastos Generales"/>
    <s v="Adquisición de sevicios"/>
    <x v="7"/>
    <s v="01-Recursos del Distrito"/>
    <s v="12-Otros distrito"/>
    <n v="93141506"/>
    <m/>
    <m/>
    <m/>
    <m/>
    <s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
    <n v="17099250"/>
    <n v="1"/>
    <n v="136794000"/>
  </r>
  <r>
    <n v="62"/>
    <s v="FUN-62"/>
    <s v="Gastos de Funcionamiento"/>
    <s v="N/A"/>
    <s v="N/A"/>
    <s v="Gastos Generales"/>
    <s v="Adquisición de bienes"/>
    <x v="8"/>
    <s v="01-Recursos del Distrito"/>
    <s v="12-Otros distrito"/>
    <s v="53100000_x000a_53110000"/>
    <m/>
    <m/>
    <m/>
    <m/>
    <s v="Contratar el suministro de dotación del vestido labor y calzado para los funcionarios de la Caja de la Vivienda Popular durante la vigencia 2018 a través del sistema de bonos, vales o tarjetas canjeables."/>
    <n v="1577526.3157894737"/>
    <n v="19"/>
    <n v="29973000"/>
  </r>
  <r>
    <n v="63"/>
    <s v="FUN-63"/>
    <s v="Gastos de Funcionamiento"/>
    <s v="N/A"/>
    <s v="N/A"/>
    <s v="Gastos Generales"/>
    <s v="Adquisición de sevicios"/>
    <x v="9"/>
    <s v="01-Recursos del Distrito"/>
    <s v="12-Otros distrito"/>
    <n v="85122200"/>
    <m/>
    <m/>
    <m/>
    <m/>
    <s v="proceso para Contratar los servicios en salud ocupacional en especial lo relacionado con los exámenes médicos ocupacionales, de pre-ingreso, por cambio de ocupación, post-incapacidad y de egreso para la Caja de la Vivienda Popular."/>
    <m/>
    <m/>
    <n v="10000000"/>
  </r>
  <r>
    <n v="64"/>
    <s v="FUN-64"/>
    <s v="Gastos de Funcionamiento"/>
    <s v="N/A"/>
    <s v="N/A"/>
    <s v="Gastos Generales"/>
    <s v="Adquisición de sevicios"/>
    <x v="9"/>
    <s v="01-Recursos del Distrito"/>
    <s v="12-Otros distrito"/>
    <n v="46180000"/>
    <m/>
    <m/>
    <m/>
    <m/>
    <s v="Proceso para Contratar la adquisición de elementos de protección personal requeridos para el personal de la Caja de la Vivienda Popular de conformidad con las especificaciones técnicas establecidas por la Entidad."/>
    <m/>
    <m/>
    <n v="2993300"/>
  </r>
  <r>
    <n v="65"/>
    <s v="FUN-65"/>
    <s v="Gastos de Funcionamiento"/>
    <s v="N/A"/>
    <s v="N/A"/>
    <s v="Gastos Generales"/>
    <s v="Adquisición de sevicios"/>
    <x v="9"/>
    <s v="01-Recursos del Distrito"/>
    <s v="12-Otros distrito"/>
    <n v="46180000"/>
    <m/>
    <m/>
    <m/>
    <m/>
    <s v="Proceso para Contratar la adquisición para la dotación de los botiquines y elementos de la brigada, que sirvan como insumo para brindar una respuesta oportuna ante cualquier emergencia."/>
    <m/>
    <m/>
    <n v="2060000"/>
  </r>
  <r>
    <n v="66"/>
    <s v="FUN-66"/>
    <s v="Gastos de Funcionamiento"/>
    <s v="N/A"/>
    <s v="N/A"/>
    <s v="Gastos Generales"/>
    <s v="Adquisición de sevicios"/>
    <x v="9"/>
    <s v="01-Recursos del Distrito"/>
    <s v="12-Otros distrito"/>
    <n v="46180000"/>
    <m/>
    <m/>
    <m/>
    <m/>
    <s v="Contratar el mantenimiento y suministro de repuestos de los detectores de humo de la entidad "/>
    <m/>
    <m/>
    <n v="2000000"/>
  </r>
  <r>
    <n v="67"/>
    <s v="FUN-67"/>
    <s v="Gastos de Funcionamiento"/>
    <s v="N/A"/>
    <s v="N/A"/>
    <s v="Gastos Generales"/>
    <s v="Adquisición de sevicios"/>
    <x v="9"/>
    <s v="01-Recursos del Distrito"/>
    <s v="12-Otros distrito"/>
    <n v="46180000"/>
    <m/>
    <m/>
    <m/>
    <m/>
    <s v="Contratar la realización del diagnóstico (identificación y evaluación) de los factores de riesgo Psicosocial presentes en la Caja de la Vivienda Popular."/>
    <m/>
    <m/>
    <n v="11000000"/>
  </r>
  <r>
    <n v="68"/>
    <s v="FUN-68"/>
    <s v="Gastos de Funcionamiento"/>
    <s v="N/A"/>
    <s v="N/A"/>
    <s v="Gastos Generales"/>
    <s v="Adquisición de sevicios"/>
    <x v="9"/>
    <s v="01-Recursos del Distrito"/>
    <s v="12-Otros distrito"/>
    <n v="46140000"/>
    <m/>
    <m/>
    <m/>
    <m/>
    <s v="Prorceso para la contratacion de la Semana de la seguridad y salud en el trabajo"/>
    <m/>
    <m/>
    <n v="14005700"/>
  </r>
  <r>
    <n v="69"/>
    <s v="FUN-69"/>
    <s v="Gastos de Funcionamiento"/>
    <s v="N/A"/>
    <s v="N/A"/>
    <s v="Gastos Generales"/>
    <s v="Adquisición de bienes"/>
    <x v="10"/>
    <s v="01-Recursos del Distrito"/>
    <s v="12-Otros distrito"/>
    <n v="44120000"/>
    <m/>
    <m/>
    <m/>
    <m/>
    <s v="Suministro de tonner, cintas y demás elementos requeridos para equipos de impresión de la Caja de la Vivienda Popular."/>
    <m/>
    <n v="1"/>
    <n v="28210000"/>
  </r>
  <r>
    <n v="70"/>
    <s v="FUN-70"/>
    <s v="Gastos de Funcionamiento"/>
    <s v="N/A"/>
    <s v="N/A"/>
    <s v="Gastos Generales"/>
    <s v="Adquisición de bienes"/>
    <x v="11"/>
    <s v="01-Recursos del Distrito"/>
    <s v="12-Otros distrito"/>
    <n v="78181700"/>
    <m/>
    <m/>
    <m/>
    <m/>
    <s v="Contratar el suministro de combustible para los vehículos de propiedad de la CVP"/>
    <m/>
    <m/>
    <n v="5700000"/>
  </r>
  <r>
    <n v="71"/>
    <s v="FUN-71"/>
    <s v="Gastos de Funcionamiento"/>
    <s v="N/A"/>
    <s v="N/A"/>
    <s v="Gastos Generales"/>
    <s v="Adquisición de bienes"/>
    <x v="12"/>
    <s v="01-Recursos del Distrito"/>
    <s v="12-Otros distrito"/>
    <n v="44120000"/>
    <m/>
    <m/>
    <m/>
    <m/>
    <s v="Suministro de elementos de papelería y oficina requeridos por las diferentes dependencias de la Caja de la Vivienda Popular"/>
    <m/>
    <m/>
    <n v="30106000"/>
  </r>
  <r>
    <n v="72"/>
    <s v="FUN-72"/>
    <s v="Gastos de Funcionamiento"/>
    <s v="N/A"/>
    <s v="N/A"/>
    <s v="Gastos Generales"/>
    <s v="Adquisición de bienes"/>
    <x v="12"/>
    <s v="01-Recursos del Distrito"/>
    <s v="12-Otros distrito"/>
    <s v="n/a"/>
    <m/>
    <m/>
    <m/>
    <m/>
    <s v="CONSTITUCIÓN CAJA MENOR DE LA CAJA DE LA VIVIENDA POPULAR PARA LA VIGENCIA 2019"/>
    <m/>
    <m/>
    <n v="8000000"/>
  </r>
  <r>
    <n v="73"/>
    <s v="FUN-73"/>
    <s v="Gastos de Funcionamiento"/>
    <s v="N/A"/>
    <s v="N/A"/>
    <s v="Gastos Generales"/>
    <s v="Adquisición de sevicios"/>
    <x v="13"/>
    <s v="01-Recursos del Distrito"/>
    <s v="12-Otros distrito"/>
    <n v="84131500"/>
    <m/>
    <m/>
    <m/>
    <m/>
    <s v="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
    <n v="22933333.333333332"/>
    <n v="1"/>
    <n v="280774000"/>
  </r>
  <r>
    <n v="74"/>
    <s v="FUN-74"/>
    <s v="Gastos de Funcionamiento"/>
    <s v="N/A"/>
    <s v="N/A"/>
    <s v="Gastos Generales"/>
    <s v="Adquisición de sevicios"/>
    <x v="14"/>
    <s v="01-Recursos del Distrito"/>
    <s v="12-Otros distrito"/>
    <n v="81161601"/>
    <m/>
    <m/>
    <m/>
    <m/>
    <s v="Prestación del servicio de mensajería expresa y motorizada para la recolección, transporte y entrega de la correspondencia de la Caja de la Vivienda Popular."/>
    <m/>
    <n v="1"/>
    <n v="57482000"/>
  </r>
  <r>
    <n v="75"/>
    <s v="FUN-75"/>
    <s v="Gastos de Funcionamiento"/>
    <s v="N/A"/>
    <s v="N/A"/>
    <s v="Gastos Generales"/>
    <s v="Adquisición de sevicios"/>
    <x v="14"/>
    <s v="01-Recursos del Distrito"/>
    <s v="12-Otros distrito"/>
    <s v="81112000                                                81112100"/>
    <m/>
    <m/>
    <m/>
    <m/>
    <s v="INTERNET Y DATOS"/>
    <m/>
    <n v="1"/>
    <n v="8687000"/>
  </r>
  <r>
    <n v="76"/>
    <s v="FUN-76"/>
    <s v="Gastos de Funcionamiento"/>
    <s v="N/A"/>
    <s v="N/A"/>
    <s v="Gastos Generales"/>
    <s v="Adquisición de sevicios"/>
    <x v="14"/>
    <s v="01-Recursos del Distrito"/>
    <s v="12-Otros distrito"/>
    <n v="83111603"/>
    <m/>
    <m/>
    <m/>
    <m/>
    <s v="SERVICIO DE CELULAR "/>
    <m/>
    <n v="1"/>
    <n v="12221000"/>
  </r>
  <r>
    <n v="77"/>
    <s v="FUN-77"/>
    <s v="Gastos de Funcionamiento"/>
    <s v="N/A"/>
    <s v="N/A"/>
    <s v="Gastos Generales"/>
    <s v="Adquisición de sevicios"/>
    <x v="14"/>
    <s v="01-Recursos del Distrito"/>
    <s v="12-Otros distrito"/>
    <n v="72101500"/>
    <m/>
    <m/>
    <m/>
    <m/>
    <s v="Transporte de residuos"/>
    <m/>
    <n v="1"/>
    <n v="1000000"/>
  </r>
  <r>
    <n v="78"/>
    <s v="FUN-78"/>
    <s v="Gastos de Funcionamiento"/>
    <s v="N/A"/>
    <s v="N/A"/>
    <s v="Gastos Generales"/>
    <s v="Adquisición de sevicios"/>
    <x v="14"/>
    <s v="01-Recursos del Distrito"/>
    <s v="12-Otros distrito"/>
    <s v="n/a"/>
    <m/>
    <m/>
    <m/>
    <m/>
    <s v="CONSTITUCIÓN CAJA MENOR DE LA CAJA DE LA VIVIENDA POPULAR PARA LA VIGENCIA 2019"/>
    <m/>
    <n v="1"/>
    <n v="4500000"/>
  </r>
  <r>
    <n v="79"/>
    <s v="FUN-79"/>
    <s v="Gastos de Funcionamiento"/>
    <s v="N/A"/>
    <s v="N/A"/>
    <s v="Gastos Generales"/>
    <s v="Adquisición de sevicios"/>
    <x v="15"/>
    <s v="01-Recursos del Distrito"/>
    <s v="12-Otros distrito"/>
    <s v="n/a"/>
    <m/>
    <m/>
    <m/>
    <m/>
    <s v="CONSTITUCIÓN CAJA MENOR DE LA CAJA DE LA VIVIENDA POPULAR PARA LA VIGENCIA 2019"/>
    <m/>
    <m/>
    <n v="6000000"/>
  </r>
  <r>
    <n v="80"/>
    <s v="FUN-80"/>
    <s v="Gastos de Funcionamiento"/>
    <s v="N/A"/>
    <s v="N/A"/>
    <s v="Gastos Generales"/>
    <s v="Adquisición de sevicios"/>
    <x v="15"/>
    <s v="01-Recursos del Distrito"/>
    <s v="12-Otros distrito"/>
    <n v="82121700"/>
    <m/>
    <m/>
    <m/>
    <m/>
    <s v="Prestación de servicio integral de fotocopiado, anillado y fotoplanos que requiera la Caja de la Vivienda Popular, de acuerdo con las especificaciones técnicas."/>
    <m/>
    <n v="1"/>
    <n v="9781000"/>
  </r>
  <r>
    <n v="81"/>
    <s v="FUN-81"/>
    <s v="Gastos de Funcionamiento"/>
    <s v="N/A"/>
    <s v="N/A"/>
    <s v="Gastos Generales"/>
    <s v="Adquisición de sevicios"/>
    <x v="15"/>
    <s v="01-Recursos del Distrito"/>
    <s v="12-Otros distrito"/>
    <n v="55111500"/>
    <m/>
    <m/>
    <m/>
    <m/>
    <s v="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
    <m/>
    <n v="1"/>
    <n v="12819000"/>
  </r>
  <r>
    <n v="82"/>
    <s v="FUN-82"/>
    <s v="Gastos de Funcionamiento"/>
    <s v="N/A"/>
    <s v="N/A"/>
    <s v="Gastos Generales"/>
    <s v="Adquisición de sevicios"/>
    <x v="16"/>
    <s v="01-Recursos del Distrito"/>
    <s v="12-Otros distrito"/>
    <n v="76111500"/>
    <m/>
    <m/>
    <m/>
    <m/>
    <s v="Prestación del servicio integral de aseo y cafetería para las diferentes sedes de la Caja de la Vivienda Popular"/>
    <m/>
    <n v="1"/>
    <n v="216359600"/>
  </r>
  <r>
    <n v="83"/>
    <s v="FUN-83"/>
    <s v="Gastos de Funcionamiento"/>
    <s v="N/A"/>
    <s v="N/A"/>
    <s v="Gastos Generales"/>
    <s v="Adquisición de sevicios"/>
    <x v="16"/>
    <s v="01-Recursos del Distrito"/>
    <s v="12-Otros distrito"/>
    <n v="92101501"/>
    <m/>
    <m/>
    <m/>
    <m/>
    <s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m/>
    <n v="1"/>
    <n v="372035800"/>
  </r>
  <r>
    <n v="84"/>
    <s v="FUN-84"/>
    <s v="Gastos de Funcionamiento"/>
    <s v="N/A"/>
    <s v="N/A"/>
    <s v="Gastos Generales"/>
    <s v="Adquisición de sevicios"/>
    <x v="16"/>
    <s v="01-Recursos del Distrito"/>
    <s v="12-Otros distrito"/>
    <n v="31162800"/>
    <m/>
    <m/>
    <m/>
    <m/>
    <s v="ADQUISICION DE ELEMENTOS DE FERRETERIA PARA LA CAJA DE LA VIVIENDA POPULAR"/>
    <m/>
    <n v="1"/>
    <n v="14873500"/>
  </r>
  <r>
    <n v="85"/>
    <s v="FUN-85"/>
    <s v="Gastos de Funcionamiento"/>
    <s v="N/A"/>
    <s v="N/A"/>
    <s v="Gastos Generales"/>
    <s v="Adquisición de sevicios"/>
    <x v="16"/>
    <s v="01-Recursos del Distrito"/>
    <s v="12-Otros distrito"/>
    <n v="72154302"/>
    <m/>
    <m/>
    <m/>
    <m/>
    <s v="Prestar el servicio de mantenimiento preventivo y correctivo para el sistema de bombeo de la Caja de la Vivienda Popular."/>
    <m/>
    <n v="1"/>
    <n v="9520100"/>
  </r>
  <r>
    <n v="86"/>
    <s v="FUN-86"/>
    <s v="Gastos de Funcionamiento"/>
    <s v="N/A"/>
    <s v="N/A"/>
    <s v="Gastos Generales"/>
    <s v="Adquisición de sevicios"/>
    <x v="16"/>
    <s v="01-Recursos del Distrito"/>
    <s v="12-Otros distrito"/>
    <n v="72101506"/>
    <m/>
    <m/>
    <m/>
    <m/>
    <s v="Contratar la prestación del servicio de mantenimiento preventivo y correctivo con suministro de repuestos para el elevador de la caja de la vivienda popular"/>
    <m/>
    <n v="1"/>
    <n v="12000000"/>
  </r>
  <r>
    <n v="87"/>
    <s v="FUN-87"/>
    <s v="Gastos de Funcionamiento"/>
    <s v="N/A"/>
    <s v="N/A"/>
    <s v="Gastos Generales"/>
    <s v="Adquisición de sevicios"/>
    <x v="16"/>
    <s v="01-Recursos del Distrito"/>
    <s v="12-Otros distrito"/>
    <n v="72101516"/>
    <m/>
    <m/>
    <m/>
    <m/>
    <s v="Contratar la prestación del servicio de mantenimiento (revisión y recarga) de los extintores de la Caja de la Vivienda Popular."/>
    <m/>
    <n v="1"/>
    <n v="2575000"/>
  </r>
  <r>
    <n v="88"/>
    <s v="FUN-88"/>
    <s v="Gastos de Funcionamiento"/>
    <s v="N/A"/>
    <s v="N/A"/>
    <s v="Gastos Generales"/>
    <s v="Adquisición de sevicios"/>
    <x v="16"/>
    <s v="01-Recursos del Distrito"/>
    <s v="12-Otros distrito"/>
    <n v="73152108"/>
    <m/>
    <m/>
    <m/>
    <m/>
    <s v="Contratar el mantenimiento y suministro de repuestos de los equipos de línea blanca de propiedad de la CVP"/>
    <m/>
    <m/>
    <n v="2444000"/>
  </r>
  <r>
    <n v="89"/>
    <s v="FUN-89"/>
    <s v="Gastos de Funcionamiento"/>
    <s v="N/A"/>
    <s v="N/A"/>
    <s v="Gastos Generales"/>
    <s v="Adquisición de sevicios"/>
    <x v="16"/>
    <s v="01-Recursos del Distrito"/>
    <s v="12-Otros distrito"/>
    <s v="n/a"/>
    <m/>
    <m/>
    <m/>
    <m/>
    <s v="CONSTITUCIÓN CAJA MENOR DE LA CAJA DE LA VIVIENDA POPULAR PARA LA VIGENCIA 2019"/>
    <m/>
    <m/>
    <n v="8000000"/>
  </r>
  <r>
    <n v="90"/>
    <s v="FUN-90"/>
    <s v="Gastos de Funcionamiento"/>
    <s v="N/A"/>
    <s v="N/A"/>
    <s v="Gastos Generales"/>
    <s v="Adquisición de sevicios"/>
    <x v="17"/>
    <s v="01-Recursos del Distrito"/>
    <s v="12-Otros distrito"/>
    <s v="n/a"/>
    <m/>
    <m/>
    <m/>
    <m/>
    <s v="CONSTITUCIÓN CAJA MENOR DE LA CAJA DE LA VIVIENDA POPULAR PARA LA VIGENCIA 2019"/>
    <m/>
    <m/>
    <n v="3000000"/>
  </r>
</pivotCacheRecords>
</file>

<file path=xl/pivotCache/pivotCacheRecords9.xml><?xml version="1.0" encoding="utf-8"?>
<pivotCacheRecords xmlns="http://schemas.openxmlformats.org/spreadsheetml/2006/main" xmlns:r="http://schemas.openxmlformats.org/officeDocument/2006/relationships" count="97">
  <r>
    <n v="1"/>
    <s v="7328-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r los servicios profesionales para apoyar y gestionar los procedimientos técnicos y de información de la Dirección de Mejoramiento de Vivienda en el desarrollo de la estructuración de los proyectos para asignación de Subsidios de Vivienda en Especie."/>
    <n v="5218021"/>
    <n v="1"/>
    <n v="15654063"/>
  </r>
  <r>
    <n v="2"/>
    <s v="7328-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r los servicios profesionales para apoyar la gestión de campo con componente técnico, para la ejecución de actividades  durante la ejecución de todo el proceso de estructuración de proyectos que optan por el subsidio distrital de vivienda en especie."/>
    <n v="6402480"/>
    <n v="1"/>
    <n v="19207440"/>
  </r>
  <r>
    <n v="3"/>
    <s v="7328-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3521364"/>
    <n v="1"/>
    <n v="10564092"/>
  </r>
  <r>
    <n v="4"/>
    <s v="7328-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r>
  <r>
    <n v="5"/>
    <s v="7328-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521364"/>
    <n v="1"/>
    <n v="10564092"/>
  </r>
  <r>
    <n v="6"/>
    <s v="7328-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r>
  <r>
    <n v="7"/>
    <s v="7328-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8"/>
    <s v="7328-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9"/>
    <s v="7328-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2560992"/>
    <n v="1"/>
    <n v="7682976"/>
  </r>
  <r>
    <n v="10"/>
    <s v="7328-1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
    <n v="1814036"/>
    <n v="1"/>
    <n v="5442108"/>
  </r>
  <r>
    <n v="11"/>
    <s v="7328-1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5442108"/>
    <n v="1"/>
    <n v="16326324"/>
  </r>
  <r>
    <n v="12"/>
    <s v="7328-1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13"/>
    <s v="7328-1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4"/>
    <s v="7328-1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5"/>
    <s v="7328-1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16"/>
    <s v="7328-1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17"/>
    <s v="7328-1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r>
  <r>
    <n v="18"/>
    <s v="7328-1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
    <n v="3681426"/>
    <n v="1"/>
    <n v="11044278"/>
  </r>
  <r>
    <n v="19"/>
    <s v="7328-1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
    <n v="3521364"/>
    <n v="1"/>
    <n v="10564092"/>
  </r>
  <r>
    <n v="20"/>
    <s v="7328-2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r>
  <r>
    <n v="21"/>
    <s v="7328-2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r>
  <r>
    <n v="22"/>
    <s v="7328-2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814036"/>
    <n v="1"/>
    <n v="5442108"/>
  </r>
  <r>
    <n v="23"/>
    <s v="7328-2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6936020"/>
    <n v="1"/>
    <n v="20808060"/>
  </r>
  <r>
    <n v="24"/>
    <s v="7328-2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cidio distrital para el mejoramiento de vivienda."/>
    <n v="1600620"/>
    <n v="1"/>
    <n v="4801860"/>
  </r>
  <r>
    <n v="25"/>
    <s v="7328-2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la ejecución de actividades asociadas a la estructuración de proyectos del subsidio distrital para el mejoramiento de vivienda."/>
    <n v="8536640"/>
    <n v="1"/>
    <n v="25609920"/>
  </r>
  <r>
    <n v="26"/>
    <s v="7328-2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r>
  <r>
    <n v="27"/>
    <s v="7328-2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521364"/>
    <n v="1"/>
    <n v="10564092"/>
  </r>
  <r>
    <n v="28"/>
    <s v="7328-2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695152"/>
    <n v="1"/>
    <n v="14085456"/>
  </r>
  <r>
    <n v="29"/>
    <s v="7328-2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2486400194"/>
    <n v="1"/>
    <n v="12804961"/>
  </r>
  <r>
    <n v="30"/>
    <s v="7328-3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la ejecución de actividades asociadas a la estructuración de proyectos del subsidio distrital para el mejoramiento de vivienda."/>
    <n v="2560992.1969993999"/>
    <n v="1"/>
    <n v="7682977"/>
  </r>
  <r>
    <n v="31"/>
    <s v="7328-3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2831866373"/>
    <n v="1"/>
    <n v="11044279"/>
  </r>
  <r>
    <n v="32"/>
    <s v="7328-3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la supervisión Social de las obras de los proyectos territoriales, además efectuar la gestión social a los hogares de los territoriales dirigidos que se presenten para optar al subsidio distrital de vivienda en especie."/>
    <n v="4268320.2486400194"/>
    <n v="1"/>
    <n v="12804961"/>
  </r>
  <r>
    <n v="33"/>
    <s v="7328-3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3681426.2831866373"/>
    <n v="1"/>
    <n v="11044279"/>
  </r>
  <r>
    <n v="34"/>
    <s v="7328-3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 Prestar los servicios profesionales para apoyar desde el componente social, la ejecución de actividades asociadas a la estructuración de proyectos del subsidio distrital para el mejoramiento de vivienda."/>
    <n v="4268320"/>
    <n v="1"/>
    <n v="12804960"/>
  </r>
  <r>
    <n v="35"/>
    <s v="7328-3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 de actividades asociadas a la estructuración de proyectos del subsidio distrital para el mejoramiento de vivienda."/>
    <n v="4268320.0095630782"/>
    <n v="1"/>
    <n v="12804961"/>
  </r>
  <r>
    <n v="36"/>
    <s v="7328-3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rofesionales para apoyar desde el componente jurídico, la ejecución de actividades asociadas a la estructuración de proyectos del subsidio distrital para el mejoramiento de vivienda."/>
    <n v="4695152"/>
    <n v="1"/>
    <n v="14085456"/>
  </r>
  <r>
    <n v="37"/>
    <s v="7328-3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los servicios para apoyar en el manejo documental , la ejecución de actividades asociadas a la estructuración de proyectos del subsidio distrital para el mejoramiento de vivienda. "/>
    <n v="1814036"/>
    <n v="1"/>
    <n v="5442108"/>
  </r>
  <r>
    <n v="38"/>
    <s v="7328-3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ponente social, la ejecuciónde actividades asociadas a la estructuración de proyectos del subsidio distrital para el mejoramiento de vivienda."/>
    <n v="3521364"/>
    <n v="1"/>
    <n v="10564092"/>
  </r>
  <r>
    <n v="39"/>
    <s v="7328-3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
    <n v="3521364"/>
    <n v="1"/>
    <n v="10564092"/>
  </r>
  <r>
    <n v="40"/>
    <s v="7328-4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
    <n v="9443658"/>
  </r>
  <r>
    <n v="41"/>
    <s v="7328-4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 Prestación de servicios profesionales para apoyar la gestión de campo con componente técnico, para la ejecución de todo el proceso de estructuración de proyectos que optan por el subsidio distrital de vivienda en especie."/>
    <n v="5218021.2"/>
    <n v="1"/>
    <n v="15654064"/>
  </r>
  <r>
    <n v="42"/>
    <s v="7328-4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ara apoyar desde el componente de sistematización, la ejecución de actividades asociadas a la estructuración de proyectos del subsidio distrital para el mejoramiento de vivienda."/>
    <n v="4268320"/>
    <n v="1"/>
    <n v="12804960"/>
  </r>
  <r>
    <n v="43"/>
    <s v="7328-4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desde el componente de sistematización, la ejecución de actividades asociadas a la estructuración de proyectos del subsidio distrital para el mejoramiento de vivienda."/>
    <n v="3681426"/>
    <n v="1"/>
    <n v="11044278"/>
  </r>
  <r>
    <n v="44"/>
    <s v="7328-4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1101500"/>
    <s v="2.1.03.01.05.03.01.01.98"/>
    <s v="95 Vivienda - General"/>
    <s v="7018 Transferencias de carácter general entre diferentes niveles de gobierno"/>
    <s v="A.7.3 PLANES Y PROYECTOS DE MEJORAMIENTO DE VIVIENDA Y SANEAMIENTO BÁSICO"/>
    <s v="Prestar los servicios profesionales para apoyar la gestión de campo con componente técnico, para la ejecución de actividades durante la ejecución de todo el proceso de estructuración de proyectos que optan por el subsidio distrital de vivienda en especie."/>
    <n v="3681426"/>
    <n v="1"/>
    <n v="11044278"/>
  </r>
  <r>
    <n v="45"/>
    <s v="7328-4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Apoyar desde el componente jurídico,  la ejecución de actividades asociadas a la estructuración de proyectos del subsidio distrital para el mejoramiento de vivienda."/>
    <n v="2560992"/>
    <n v="1"/>
    <n v="7682976"/>
  </r>
  <r>
    <n v="46"/>
    <s v="7328-4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para apoyar desde el commponente social, la ejecución de actividades asociadas a la estructuración de proyectos del subsidio distrital para el mejoramiento de vivienda."/>
    <n v="4268320"/>
    <n v="1"/>
    <n v="12804960"/>
  </r>
  <r>
    <n v="47"/>
    <s v="7328-4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4-Investigación y Estudios"/>
    <s v="01-Investigación básica aplicada y Estudios propios del Sector"/>
    <x v="1"/>
    <s v="01-Recursos del Distrito"/>
    <s v="12-Otros distrito"/>
    <n v="81101500"/>
    <s v="2.1.03.01.05.03.01.01.98"/>
    <s v="95 Vivienda - General"/>
    <s v="7018 Transferencias de carácter general entre diferentes niveles de gobierno"/>
    <s v="A.7.3 PLANES Y PROYECTOS DE MEJORAMIENTO DE VIVIENDA Y SANEAMIENTO BÁSICO"/>
    <s v="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
    <n v="16666666.66"/>
    <n v="1"/>
    <n v="200000000"/>
  </r>
  <r>
    <n v="48"/>
    <s v="7328-4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2895506.5833333335"/>
    <n v="12"/>
    <n v="34746079"/>
  </r>
  <r>
    <n v="49"/>
    <s v="7328-49"/>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10440583.333333334"/>
    <n v="12"/>
    <n v="125287000"/>
  </r>
  <r>
    <n v="50"/>
    <s v="7328-5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ago de Nómina y aportes patronales de funcionarios de planta temporal de la Dirección de Mejoramiento de Vivienda"/>
    <n v="43768000"/>
    <n v="12"/>
    <n v="525216000"/>
  </r>
  <r>
    <n v="51"/>
    <s v="7328-5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los procesos misionales y proyectos especiales, para apoyar la gestión, planeación, concertación y seguimiento a los planes y cronogramas del componente social."/>
    <n v="856512"/>
    <n v="11.5"/>
    <n v="24542840"/>
  </r>
  <r>
    <n v="52"/>
    <s v="7328-5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r los Servicios profesionales en la implementación y seguimiento de la política de responsabilidad social, bajo los tres pilares de sostenibilidad a los procesos de gestión misional de la entidad."/>
    <n v="2134160"/>
    <n v="11.5"/>
    <n v="24542840"/>
  </r>
  <r>
    <n v="53"/>
    <s v="7328-5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o periodista que realice la locución de los encuentros ciudadanos de la entidad y apoye los productos audiovisuales y la presentación de actividades con las comunidades beneficiarias de los distintos programas misionales."/>
    <n v="2134160"/>
    <n v="11.5"/>
    <n v="10901620"/>
  </r>
  <r>
    <n v="54"/>
    <s v="7328-5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
    <n v="1304505"/>
    <n v="11.5"/>
    <n v="15001812"/>
  </r>
  <r>
    <n v="55"/>
    <s v="7328-5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
    <n v="1067080"/>
    <n v="11.5"/>
    <n v="12271420"/>
  </r>
  <r>
    <n v="56"/>
    <s v="7328-5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
    <n v="7469560"/>
    <n v="11.5"/>
    <n v="85899940"/>
  </r>
  <r>
    <n v="57"/>
    <s v="7328-5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3-Recursos Administrados"/>
    <s v="146-Recursos del Balance de Libre Destinación"/>
    <n v="80111600"/>
    <s v="2.1.03.01.05.03.01.01.98"/>
    <s v="95 Vivienda - General"/>
    <s v="7018 Transferencias de carácter general entre diferentes niveles de gobierno"/>
    <s v="A.7.3 PLANES Y PROYECTOS DE MEJORAMIENTO DE VIVIENDA Y SANEAMIENTO BÁSICO"/>
    <s v="Pago de cotización al Sistema General de Riesgos Laborales de las personas vinculadas a través de un contrato de prestación de servicios con la Caja de la Vivienda Popular que laboran en actividades de alto riesgo, según lo dispuesto en el Articulo 13 del Decreto 723 de 2013"/>
    <n v="685995"/>
    <n v="12"/>
    <n v="8231940"/>
  </r>
  <r>
    <n v="58"/>
    <s v="7328-5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2-Dotación"/>
    <s v="01- Adquisición y/o producción de equipo, materiales, suministros y servicios propios del sector."/>
    <x v="2"/>
    <s v="01-Recursos del Distrito"/>
    <s v="12-Otros distrito"/>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3478260869"/>
    <n v="11.5"/>
    <n v="14779666"/>
  </r>
  <r>
    <n v="59"/>
    <s v="7328-59"/>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2-Dotación"/>
    <s v="01- Adquisición y/o producción de equipo, materiales, suministros y servicios propios del sector."/>
    <x v="2"/>
    <s v="01-Recursos del Distrito"/>
    <s v="12-Otros distrito"/>
    <n v="80111600"/>
    <s v="2.1.03.01.05.03.01.01.98"/>
    <s v="95 Vivienda - General"/>
    <s v="7018 Transferencias de carácter general entre diferentes niveles de gobierno"/>
    <s v="A.7.3 PLANES Y PROYECTOS DE MEJORAMIENTO DE VIVIENDA Y SANEAMIENTO BÁSICO"/>
    <s v="Contratar los servicios de divulgación masiva que optimice la estrategia de comunicación de la Caja de la Vovienda Popular, a traves de los diferentes medios de comunicación y promocione la gestión de las direcciones misionales."/>
    <n v="1285188.3478260869"/>
    <n v="11.5"/>
    <n v="14779666"/>
  </r>
  <r>
    <n v="60"/>
    <s v="7328-60"/>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2-Dotación"/>
    <s v="01- Adquisición y/o producción de equipo, materiales, suministros y servicios propios del sector."/>
    <x v="2"/>
    <s v="01-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de carácter logistico a nivel distrital y/o nacional que cumpla con las necesidades operativas de BTL en la realización de encuentros de participación ciudadana y en la promoción de la gestión de la entidad y de cada una de sus direcciones misionales."/>
    <n v="1285188.3478260869"/>
    <n v="11.5"/>
    <n v="14779666"/>
  </r>
  <r>
    <n v="61"/>
    <s v="7328-61"/>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
    <n v="7469560"/>
    <n v="11"/>
    <n v="82165160"/>
  </r>
  <r>
    <n v="62"/>
    <s v="7328-62"/>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actos administrativos y demás actualizaciones administrativas y jurídicas requeridas, en concordancia con los procesos propios de la Dirección"/>
    <n v="7469560"/>
    <n v="11"/>
    <n v="82165160"/>
  </r>
  <r>
    <n v="63"/>
    <s v="7328-63"/>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r los servicios profesionales para apoyar el control y evaluación financiera durante la ejecución, avance y cumplimiento del proyecto Mejoramiento de vivienda en sus condiciones físicas y de habitabilidad en los asentamientos humanos priorizados en área urbana y rural."/>
    <n v="5442108"/>
    <n v="11"/>
    <n v="59863188"/>
  </r>
  <r>
    <n v="64"/>
    <s v="7328-6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695152"/>
    <n v="11"/>
    <n v="51646672"/>
  </r>
  <r>
    <n v="65"/>
    <s v="7328-6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
    <n v="5868940"/>
    <n v="11"/>
    <n v="64558340"/>
  </r>
  <r>
    <n v="66"/>
    <s v="7328-6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
    <n v="4268320"/>
    <n v="11"/>
    <n v="46951520"/>
  </r>
  <r>
    <n v="67"/>
    <s v="7328-67"/>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delantar la consulta, revisión, consolidación, organización, actualización y disposición de la información cartográfica, gráfica y alfanumérica en la Dirección de Mejoramiento de Vivienda de la CVP"/>
    <n v="4695152"/>
    <n v="11"/>
    <n v="51646672"/>
  </r>
  <r>
    <n v="68"/>
    <s v="7328-68"/>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3147886"/>
    <n v="11"/>
    <n v="34626746"/>
  </r>
  <r>
    <n v="69"/>
    <s v="7328-69"/>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quo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quot;"/>
    <n v="8536640"/>
    <n v="11"/>
    <n v="93903040"/>
  </r>
  <r>
    <n v="70"/>
    <s v="7328-70"/>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93141500"/>
    <s v="2.1.03.01.05.03.01.01.98"/>
    <s v="95 Vivienda - General"/>
    <s v="7018 Transferencias de carácter general entre diferentes niveles de gobierno"/>
    <s v="A.7.3 PLANES Y PROYECTOS DE MEJORAMIENTO DE VIVIENDA Y SANEAMIENTO BÁSICO"/>
    <s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
    <n v="4268320"/>
    <n v="11"/>
    <n v="46951520"/>
  </r>
  <r>
    <n v="71"/>
    <s v="7328-7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3521364"/>
    <n v="11"/>
    <n v="38735003"/>
  </r>
  <r>
    <n v="72"/>
    <s v="7328-72"/>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146-Recursos del Balance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3"/>
    <s v="7328-73"/>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4"/>
    <s v="7328-74"/>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5"/>
    <s v="7328-75"/>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381198"/>
    <n v="11"/>
    <n v="48193184"/>
  </r>
  <r>
    <n v="76"/>
    <s v="7328-76"/>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93141500"/>
    <s v="2.1.03.01.05.03.01.01.98"/>
    <s v="95 Vivienda - General"/>
    <s v="7018 Transferencias de carácter general entre diferentes niveles de gobierno"/>
    <s v="A.7.3 PLANES Y PROYECTOS DE MEJORAMIENTO DE VIVIENDA Y SANEAMIENTO BÁSICO"/>
    <s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4268320"/>
    <n v="11"/>
    <n v="46951520"/>
  </r>
  <r>
    <n v="77"/>
    <s v="7328-7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78"/>
    <s v="7328-78"/>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79"/>
    <s v="7328-79"/>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0"/>
    <s v="7328-80"/>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1"/>
    <s v="7328-8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2"/>
    <s v="7328-82"/>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n v="5218021"/>
    <n v="11"/>
    <n v="57398231"/>
  </r>
  <r>
    <n v="83"/>
    <s v="7328-83"/>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18021"/>
    <n v="11"/>
    <n v="57398233"/>
  </r>
  <r>
    <n v="84"/>
    <s v="7328-84"/>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5"/>
    <s v="7328-85"/>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6"/>
    <s v="7328-86"/>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7"/>
    <s v="7328-87"/>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n v="5283600"/>
    <n v="11"/>
    <n v="58119600"/>
  </r>
  <r>
    <n v="88"/>
    <s v="7328-88"/>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89"/>
    <s v="7328-89"/>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90"/>
    <s v="7328-90"/>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1101500"/>
    <s v="2.1.03.01.05.03.01.01.98"/>
    <s v="95 Vivienda - General"/>
    <s v="7018 Transferencias de carácter general entre diferentes niveles de gobierno"/>
    <s v="A.7.3 PLANES Y PROYECTOS DE MEJORAMIENTO DE VIVIENDA Y SANEAMIENTO BÁSICO"/>
    <s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n v="3147886"/>
    <n v="11"/>
    <n v="34626746"/>
  </r>
  <r>
    <n v="91"/>
    <s v="7328-91"/>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0111600"/>
    <s v="2.1.03.01.05.03.01.01.98"/>
    <s v="95 Vivienda - General"/>
    <s v="7018 Transferencias de carácter general entre diferentes niveles de gobierno"/>
    <s v="A.7.3 PLANES Y PROYECTOS DE MEJORAMIENTO DE VIVIENDA Y SANEAMIENTO BÁSICO"/>
    <s v="Prestar los servicios profesionales a la Dirección de Mejoramiento de Vivienda, en la proyección de conceptos, revisión de oficios y demás actuaciones administrativas y jurídicas requeridas, en concordancia con los procesos propios de la Dirección"/>
    <n v="6936020"/>
    <n v="10.5"/>
    <n v="72828210"/>
  </r>
  <r>
    <n v="92"/>
    <s v="7328-92"/>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3"/>
    <s v="7328-93"/>
    <s v="7328 - Mejoramiento de vivienda en sus condiciones físicas y de habitabilidad en los asentamientos humanos priorizados en área urbana y rural."/>
    <s v="Desarrollar el 100% de las intervenciones priorizadas de mejoramiento"/>
    <s v="Realizar 8.610 visitas para supervisar la interventoría de las obras de Mejoramiento de Vivienda, priorizadas por la Secretaria Distrital del Hábitat, en el área urbana y rural."/>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4"/>
    <s v="7328-94"/>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11015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5"/>
    <s v="7328-95"/>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6402480"/>
    <n v="11"/>
    <n v="70427280"/>
  </r>
  <r>
    <n v="96"/>
    <s v="7328-96"/>
    <s v="7328 - Mejoramiento de vivienda en sus condiciones físicas y de habitabilidad en los asentamientos humanos priorizados en área urbana y rural."/>
    <s v="Desarrollar el 100% de las intervenciones priorizadas de mejoramiento"/>
    <s v="Realizar 34.250 asistencias técnicas, jurídicas y sociales a las intervenciones integrales de mejoramiento de vivienda en los territorios priorizados por la Secretaria Distrital del Hábitat en el área urbana y rural del distrito"/>
    <s v="03-Recurso Humano"/>
    <s v="04-Gastos de Personal Operativo"/>
    <x v="0"/>
    <s v="01-Recursos del Distrito"/>
    <s v="12-Otros distrito"/>
    <n v="80111600"/>
    <s v="2.1.03.01.05.03.01.01.98"/>
    <s v="95 Vivienda - General"/>
    <s v="7018 Transferencias de carácter general entre diferentes niveles de gobierno"/>
    <s v="A.7.3 PLANES Y PROYECTOS DE MEJORAMIENTO DE VIVIENDA Y SANEAMIENTO BÁSICO"/>
    <s v="Prestación de servicios técnicos de apoyo a la gestión documental, inventario y manejo del archivo físico, en cumplimiento de los procedimientos de la Dirección de Mejoramiento de Vivienda de la CVP"/>
    <n v="2560992"/>
    <n v="11"/>
    <n v="28170912"/>
  </r>
  <r>
    <n v="97"/>
    <s v="7328-97"/>
    <s v="7328 - Mejoramiento de vivienda en sus condiciones físicas y de habitabilidad en los asentamientos humanos priorizados en área urbana y rural."/>
    <s v="Desarrollar el 100% de las intervenciones priorizadas de mejoramiento"/>
    <s v="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
    <s v="03-Recurso Humano"/>
    <s v="04-Gastos de Personal Operativo"/>
    <x v="0"/>
    <s v="03-Recursos Administrados"/>
    <s v="21-Administrados de libre destinación"/>
    <n v="80111600"/>
    <s v="2.1.03.01.05.03.01.01.98"/>
    <s v="95 Vivienda - General"/>
    <s v="7018 Transferencias de carácter general entre diferentes niveles de gobierno"/>
    <s v="A.7.3 PLANES Y PROYECTOS DE MEJORAMIENTO DE VIVIENDA Y SANEAMIENTO BÁSICO"/>
    <s v="Prestación de servicios profesionales apoyando la gestión documental, inventario y manejo del archivo físico, en cumplimiento de los procedimientos de la Dirección de Mejoramiento de Vivienda de la CVP."/>
    <n v="10152800"/>
    <n v="11"/>
    <n v="1116808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6"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3" firstHeaderRow="1" firstDataRow="1" firstDataCol="1"/>
  <pivotFields count="20">
    <pivotField showAll="0"/>
    <pivotField showAll="0"/>
    <pivotField showAll="0"/>
    <pivotField showAll="0"/>
    <pivotField showAll="0"/>
    <pivotField showAll="0"/>
    <pivotField showAll="0"/>
    <pivotField axis="axisRow" showAll="0">
      <items count="10">
        <item x="6"/>
        <item x="4"/>
        <item x="7"/>
        <item x="2"/>
        <item x="5"/>
        <item x="8"/>
        <item x="3"/>
        <item x="1"/>
        <item x="0"/>
        <item t="default"/>
      </items>
    </pivotField>
    <pivotField showAll="0"/>
    <pivotField showAll="0"/>
    <pivotField showAll="0">
      <items count="10">
        <item x="0"/>
        <item x="1"/>
        <item x="7"/>
        <item x="3"/>
        <item x="4"/>
        <item x="2"/>
        <item x="8"/>
        <item x="5"/>
        <item x="6"/>
        <item t="default"/>
      </items>
    </pivotField>
    <pivotField showAll="0"/>
    <pivotField showAll="0"/>
    <pivotField showAll="0"/>
    <pivotField showAll="0"/>
    <pivotField showAll="0"/>
    <pivotField showAll="0"/>
    <pivotField showAll="0"/>
    <pivotField showAll="0"/>
    <pivotField dataField="1" numFmtId="169" showAll="0"/>
  </pivotFields>
  <rowFields count="1">
    <field x="7"/>
  </rowFields>
  <rowItems count="10">
    <i>
      <x/>
    </i>
    <i>
      <x v="1"/>
    </i>
    <i>
      <x v="2"/>
    </i>
    <i>
      <x v="3"/>
    </i>
    <i>
      <x v="4"/>
    </i>
    <i>
      <x v="5"/>
    </i>
    <i>
      <x v="6"/>
    </i>
    <i>
      <x v="7"/>
    </i>
    <i>
      <x v="8"/>
    </i>
    <i t="grand">
      <x/>
    </i>
  </rowItems>
  <colItems count="1">
    <i/>
  </colItems>
  <dataFields count="1">
    <dataField name="Suma de VALOR PROGRAMADO" fld="19" baseField="0" baseItem="0" numFmtId="41"/>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15"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2" firstHeaderRow="1" firstDataRow="1" firstDataCol="1"/>
  <pivotFields count="19">
    <pivotField showAll="0"/>
    <pivotField showAll="0"/>
    <pivotField showAll="0"/>
    <pivotField showAll="0"/>
    <pivotField showAll="0"/>
    <pivotField showAll="0"/>
    <pivotField showAll="0"/>
    <pivotField axis="axisRow" showAll="0">
      <items count="19">
        <item x="3"/>
        <item x="4"/>
        <item x="7"/>
        <item x="6"/>
        <item x="11"/>
        <item x="8"/>
        <item x="2"/>
        <item x="10"/>
        <item x="14"/>
        <item x="0"/>
        <item x="15"/>
        <item x="17"/>
        <item x="16"/>
        <item x="12"/>
        <item x="1"/>
        <item x="9"/>
        <item x="13"/>
        <item x="5"/>
        <item t="default"/>
      </items>
    </pivotField>
    <pivotField showAll="0"/>
    <pivotField showAll="0"/>
    <pivotField showAll="0"/>
    <pivotField showAll="0"/>
    <pivotField showAll="0"/>
    <pivotField showAll="0"/>
    <pivotField showAll="0"/>
    <pivotField showAll="0"/>
    <pivotField showAll="0"/>
    <pivotField showAll="0"/>
    <pivotField dataField="1" numFmtId="167" showAll="0"/>
  </pivotFields>
  <rowFields count="1">
    <field x="7"/>
  </rowFields>
  <rowItems count="19">
    <i>
      <x/>
    </i>
    <i>
      <x v="1"/>
    </i>
    <i>
      <x v="2"/>
    </i>
    <i>
      <x v="3"/>
    </i>
    <i>
      <x v="4"/>
    </i>
    <i>
      <x v="5"/>
    </i>
    <i>
      <x v="6"/>
    </i>
    <i>
      <x v="7"/>
    </i>
    <i>
      <x v="8"/>
    </i>
    <i>
      <x v="9"/>
    </i>
    <i>
      <x v="10"/>
    </i>
    <i>
      <x v="11"/>
    </i>
    <i>
      <x v="12"/>
    </i>
    <i>
      <x v="13"/>
    </i>
    <i>
      <x v="14"/>
    </i>
    <i>
      <x v="15"/>
    </i>
    <i>
      <x v="16"/>
    </i>
    <i>
      <x v="17"/>
    </i>
    <i t="grand">
      <x/>
    </i>
  </rowItems>
  <colItems count="1">
    <i/>
  </colItems>
  <dataFields count="1">
    <dataField name="Suma de VALOR PROGRAMADO" fld="18" baseField="0" baseItem="0" numFmtId="41"/>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13" firstHeaderRow="1" firstDataRow="2" firstDataCol="1"/>
  <pivotFields count="47">
    <pivotField showAll="0"/>
    <pivotField showAll="0"/>
    <pivotField showAll="0"/>
    <pivotField showAll="0"/>
    <pivotField showAll="0"/>
    <pivotField showAll="0"/>
    <pivotField showAll="0"/>
    <pivotField axis="axisRow" showAll="0">
      <items count="12">
        <item x="6"/>
        <item x="4"/>
        <item x="7"/>
        <item x="5"/>
        <item m="1" x="9"/>
        <item m="1" x="10"/>
        <item x="3"/>
        <item x="1"/>
        <item m="1" x="8"/>
        <item x="0"/>
        <item x="2"/>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dataField="1" numFmtId="41" showAll="0"/>
    <pivotField showAll="0"/>
    <pivotField showAll="0"/>
    <pivotField axis="axisCol" showAll="0">
      <items count="30">
        <item x="1"/>
        <item m="1" x="24"/>
        <item x="4"/>
        <item x="6"/>
        <item x="0"/>
        <item x="3"/>
        <item m="1" x="15"/>
        <item m="1" x="27"/>
        <item m="1" x="20"/>
        <item m="1" x="21"/>
        <item m="1" x="12"/>
        <item m="1" x="13"/>
        <item m="1" x="8"/>
        <item m="1" x="18"/>
        <item m="1" x="14"/>
        <item m="1" x="28"/>
        <item m="1" x="10"/>
        <item x="2"/>
        <item m="1" x="26"/>
        <item m="1" x="19"/>
        <item m="1" x="25"/>
        <item m="1" x="9"/>
        <item m="1" x="23"/>
        <item m="1" x="22"/>
        <item m="1" x="11"/>
        <item m="1" x="16"/>
        <item m="1" x="17"/>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1" showAll="0"/>
    <pivotField showAll="0"/>
    <pivotField numFmtId="41" showAll="0"/>
    <pivotField showAll="0"/>
    <pivotField numFmtId="41" showAll="0"/>
    <pivotField showAll="0"/>
    <pivotField showAll="0"/>
    <pivotField showAll="0"/>
    <pivotField showAll="0"/>
    <pivotField showAll="0"/>
  </pivotFields>
  <rowFields count="1">
    <field x="7"/>
  </rowFields>
  <rowItems count="9">
    <i>
      <x/>
    </i>
    <i>
      <x v="1"/>
    </i>
    <i>
      <x v="2"/>
    </i>
    <i>
      <x v="3"/>
    </i>
    <i>
      <x v="6"/>
    </i>
    <i>
      <x v="7"/>
    </i>
    <i>
      <x v="9"/>
    </i>
    <i>
      <x v="10"/>
    </i>
    <i t="grand">
      <x/>
    </i>
  </rowItems>
  <colFields count="1">
    <field x="22"/>
  </colFields>
  <colItems count="9">
    <i>
      <x/>
    </i>
    <i>
      <x v="2"/>
    </i>
    <i>
      <x v="3"/>
    </i>
    <i>
      <x v="4"/>
    </i>
    <i>
      <x v="5"/>
    </i>
    <i>
      <x v="17"/>
    </i>
    <i>
      <x v="27"/>
    </i>
    <i>
      <x v="28"/>
    </i>
    <i t="grand">
      <x/>
    </i>
  </colItems>
  <dataFields count="1">
    <dataField name="Suma de VALOR PROGRAMADO" fld="19" baseField="0" baseItem="0"/>
  </dataFields>
  <formats count="2">
    <format dxfId="3">
      <pivotArea collapsedLevelsAreSubtotals="1" fieldPosition="0">
        <references count="1">
          <reference field="7" count="0"/>
        </references>
      </pivotArea>
    </format>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J14" firstHeaderRow="1" firstDataRow="2" firstDataCol="1"/>
  <pivotFields count="23">
    <pivotField showAll="0"/>
    <pivotField showAll="0"/>
    <pivotField showAll="0"/>
    <pivotField showAll="0"/>
    <pivotField showAll="0"/>
    <pivotField showAll="0"/>
    <pivotField showAll="0"/>
    <pivotField axis="axisRow" showAll="0">
      <items count="12">
        <item x="6"/>
        <item x="4"/>
        <item x="7"/>
        <item x="2"/>
        <item x="5"/>
        <item m="1" x="9"/>
        <item m="1" x="10"/>
        <item x="3"/>
        <item x="1"/>
        <item m="1" x="8"/>
        <item x="0"/>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dataField="1" numFmtId="41" showAll="0"/>
    <pivotField showAll="0"/>
    <pivotField showAll="0"/>
    <pivotField axis="axisCol" showAll="0">
      <items count="24">
        <item x="1"/>
        <item m="1" x="20"/>
        <item x="4"/>
        <item x="6"/>
        <item x="0"/>
        <item x="3"/>
        <item m="1" x="13"/>
        <item m="1" x="21"/>
        <item m="1" x="16"/>
        <item m="1" x="17"/>
        <item m="1" x="10"/>
        <item m="1" x="11"/>
        <item m="1" x="19"/>
        <item m="1" x="18"/>
        <item m="1" x="12"/>
        <item m="1" x="22"/>
        <item m="1" x="8"/>
        <item x="2"/>
        <item m="1" x="9"/>
        <item m="1" x="14"/>
        <item m="1" x="15"/>
        <item x="5"/>
        <item x="7"/>
        <item t="default"/>
      </items>
    </pivotField>
  </pivotFields>
  <rowFields count="1">
    <field x="7"/>
  </rowFields>
  <rowItems count="9">
    <i>
      <x/>
    </i>
    <i>
      <x v="1"/>
    </i>
    <i>
      <x v="2"/>
    </i>
    <i>
      <x v="3"/>
    </i>
    <i>
      <x v="4"/>
    </i>
    <i>
      <x v="7"/>
    </i>
    <i>
      <x v="8"/>
    </i>
    <i>
      <x v="10"/>
    </i>
    <i t="grand">
      <x/>
    </i>
  </rowItems>
  <colFields count="1">
    <field x="22"/>
  </colFields>
  <colItems count="9">
    <i>
      <x/>
    </i>
    <i>
      <x v="2"/>
    </i>
    <i>
      <x v="3"/>
    </i>
    <i>
      <x v="4"/>
    </i>
    <i>
      <x v="5"/>
    </i>
    <i>
      <x v="17"/>
    </i>
    <i>
      <x v="21"/>
    </i>
    <i>
      <x v="22"/>
    </i>
    <i t="grand">
      <x/>
    </i>
  </colItems>
  <dataFields count="1">
    <dataField name="Suma de VALOR PROGRAMADO" fld="19" baseField="0" baseItem="0" numFmtId="41"/>
  </dataFields>
  <formats count="2">
    <format dxfId="1">
      <pivotArea collapsedLevelsAreSubtotals="1" fieldPosition="0">
        <references count="2">
          <reference field="7" count="0"/>
          <reference field="22" count="12" selected="0">
            <x v="0"/>
            <x v="1"/>
            <x v="2"/>
            <x v="3"/>
            <x v="4"/>
            <x v="5"/>
            <x v="6"/>
            <x v="7"/>
            <x v="8"/>
            <x v="9"/>
            <x v="10"/>
            <x v="11"/>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6"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pivotFields count="21">
    <pivotField axis="axisRow" showAll="0">
      <items count="8">
        <item x="3"/>
        <item x="6"/>
        <item x="0"/>
        <item x="2"/>
        <item x="5"/>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Suma de VALOR PROGRAMADO" fld="16" baseField="0" baseItem="0" numFmtId="41"/>
  </dataFields>
  <formats count="3">
    <format dxfId="18">
      <pivotArea outline="0" collapsedLevelsAreSubtotals="1" fieldPosition="0"/>
    </format>
    <format dxfId="17">
      <pivotArea dataOnly="0" labelOnly="1" outline="0" axis="axisValues" fieldPosition="0"/>
    </format>
    <format dxfId="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19">
    <pivotField showAll="0"/>
    <pivotField showAll="0"/>
    <pivotField showAll="0"/>
    <pivotField showAll="0"/>
    <pivotField showAll="0"/>
    <pivotField showAll="0"/>
    <pivotField showAll="0">
      <items count="4">
        <item x="2"/>
        <item x="1"/>
        <item x="0"/>
        <item t="default"/>
      </items>
    </pivotField>
    <pivotField axis="axisRow" showAll="0">
      <items count="4">
        <item x="1"/>
        <item x="0"/>
        <item x="2"/>
        <item t="default"/>
      </items>
    </pivotField>
    <pivotField showAll="0"/>
    <pivotField showAll="0">
      <items count="4">
        <item x="2"/>
        <item x="0"/>
        <item x="1"/>
        <item t="default"/>
      </items>
    </pivotField>
    <pivotField showAll="0"/>
    <pivotField showAll="0"/>
    <pivotField showAll="0"/>
    <pivotField showAll="0"/>
    <pivotField showAll="0"/>
    <pivotField showAll="0"/>
    <pivotField numFmtId="41" showAll="0"/>
    <pivotField showAll="0"/>
    <pivotField dataField="1" numFmtId="41" showAll="0"/>
  </pivotFields>
  <rowFields count="1">
    <field x="7"/>
  </rowFields>
  <rowItems count="4">
    <i>
      <x/>
    </i>
    <i>
      <x v="1"/>
    </i>
    <i>
      <x v="2"/>
    </i>
    <i t="grand">
      <x/>
    </i>
  </rowItems>
  <colItems count="1">
    <i/>
  </colItems>
  <dataFields count="1">
    <dataField name="Suma de VALOR PROGRAMADO" fld="18" baseField="0" baseItem="0" numFmtId="41"/>
  </dataFields>
  <formats count="1">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15">
    <pivotField showAll="0"/>
    <pivotField showAll="0"/>
    <pivotField showAll="0"/>
    <pivotField showAll="0"/>
    <pivotField showAll="0"/>
    <pivotField showAll="0"/>
    <pivotField showAll="0"/>
    <pivotField axis="axisRow" showAll="0">
      <items count="4">
        <item x="1"/>
        <item x="2"/>
        <item x="0"/>
        <item t="default"/>
      </items>
    </pivotField>
    <pivotField showAll="0"/>
    <pivotField showAll="0"/>
    <pivotField showAll="0"/>
    <pivotField showAll="0"/>
    <pivotField showAll="0"/>
    <pivotField showAll="0"/>
    <pivotField dataField="1" showAll="0"/>
  </pivotFields>
  <rowFields count="1">
    <field x="7"/>
  </rowFields>
  <rowItems count="4">
    <i>
      <x/>
    </i>
    <i>
      <x v="1"/>
    </i>
    <i>
      <x v="2"/>
    </i>
    <i t="grand">
      <x/>
    </i>
  </rowItems>
  <colItems count="1">
    <i/>
  </colItems>
  <dataFields count="1">
    <dataField name="Suma de VALOR PROGRAMADO" fld="14" baseField="0" baseItem="0" numFmtId="41"/>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19">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numFmtId="41" showAll="0"/>
    <pivotField showAll="0"/>
    <pivotField dataField="1" numFmtId="41" showAll="0"/>
  </pivotFields>
  <rowFields count="1">
    <field x="7"/>
  </rowFields>
  <rowItems count="4">
    <i>
      <x/>
    </i>
    <i>
      <x v="1"/>
    </i>
    <i>
      <x v="2"/>
    </i>
    <i t="grand">
      <x/>
    </i>
  </rowItems>
  <colItems count="1">
    <i/>
  </colItems>
  <dataFields count="1">
    <dataField name="Suma de VALOR PROGRAMADO" fld="18" baseField="0" baseItem="0" numFmtId="170"/>
  </dataFields>
  <formats count="4">
    <format dxfId="13">
      <pivotArea outline="0" collapsedLevelsAreSubtotals="1" fieldPosition="0"/>
    </format>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2"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2" firstHeaderRow="1" firstDataRow="1" firstDataCol="1"/>
  <pivotFields count="19">
    <pivotField showAll="0"/>
    <pivotField showAll="0"/>
    <pivotField showAll="0"/>
    <pivotField showAll="0"/>
    <pivotField showAll="0"/>
    <pivotField showAll="0"/>
    <pivotField showAll="0"/>
    <pivotField axis="axisRow" showAll="0">
      <items count="9">
        <item x="1"/>
        <item x="7"/>
        <item x="6"/>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s>
  <rowFields count="1">
    <field x="7"/>
  </rowFields>
  <rowItems count="9">
    <i>
      <x/>
    </i>
    <i>
      <x v="1"/>
    </i>
    <i>
      <x v="2"/>
    </i>
    <i>
      <x v="3"/>
    </i>
    <i>
      <x v="4"/>
    </i>
    <i>
      <x v="5"/>
    </i>
    <i>
      <x v="6"/>
    </i>
    <i>
      <x v="7"/>
    </i>
    <i t="grand">
      <x/>
    </i>
  </rowItems>
  <colItems count="1">
    <i/>
  </colItems>
  <dataFields count="1">
    <dataField name="Suma de VALOR PROGRAMADO" fld="18" baseField="0" baseItem="0" numFmtId="41"/>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4" firstHeaderRow="1" firstDataRow="1" firstDataCol="1"/>
  <pivotFields count="21">
    <pivotField showAll="0"/>
    <pivotField showAll="0"/>
    <pivotField showAll="0"/>
    <pivotField showAll="0"/>
    <pivotField showAll="0"/>
    <pivotField axis="axisRow" showAll="0">
      <items count="4">
        <item x="0"/>
        <item x="2"/>
        <item x="1"/>
        <item t="default"/>
      </items>
    </pivotField>
    <pivotField showAll="0"/>
    <pivotField axis="axisRow" showAll="0">
      <items count="6">
        <item x="1"/>
        <item x="3"/>
        <item x="0"/>
        <item x="4"/>
        <item x="2"/>
        <item t="default"/>
      </items>
    </pivotField>
    <pivotField showAll="0"/>
    <pivotField showAll="0"/>
    <pivotField showAll="0"/>
    <pivotField showAll="0"/>
    <pivotField showAll="0"/>
    <pivotField showAll="0"/>
    <pivotField showAll="0"/>
    <pivotField numFmtId="175" showAll="0"/>
    <pivotField dataField="1" showAll="0"/>
    <pivotField showAll="0"/>
    <pivotField showAll="0"/>
    <pivotField showAll="0"/>
    <pivotField showAll="0"/>
  </pivotFields>
  <rowFields count="2">
    <field x="5"/>
    <field x="7"/>
  </rowFields>
  <rowItems count="11">
    <i>
      <x/>
    </i>
    <i r="1">
      <x/>
    </i>
    <i r="1">
      <x v="1"/>
    </i>
    <i r="1">
      <x v="2"/>
    </i>
    <i r="1">
      <x v="3"/>
    </i>
    <i r="1">
      <x v="4"/>
    </i>
    <i>
      <x v="1"/>
    </i>
    <i r="1">
      <x/>
    </i>
    <i>
      <x v="2"/>
    </i>
    <i r="1">
      <x/>
    </i>
    <i t="grand">
      <x/>
    </i>
  </rowItems>
  <colItems count="1">
    <i/>
  </colItems>
  <dataFields count="1">
    <dataField name="Suma de VALOR PROGRAMADO" fld="16" baseField="0" baseItem="0" numFmtId="41"/>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Dinámica1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2" firstHeaderRow="1" firstDataRow="1" firstDataCol="1"/>
  <pivotFields count="19">
    <pivotField showAll="0"/>
    <pivotField showAll="0"/>
    <pivotField showAll="0"/>
    <pivotField showAll="0"/>
    <pivotField showAll="0"/>
    <pivotField showAll="0"/>
    <pivotField showAll="0"/>
    <pivotField axis="axisRow" showAll="0">
      <items count="9">
        <item x="1"/>
        <item x="2"/>
        <item x="0"/>
        <item x="3"/>
        <item x="7"/>
        <item x="6"/>
        <item x="5"/>
        <item x="4"/>
        <item t="default"/>
      </items>
    </pivotField>
    <pivotField showAll="0"/>
    <pivotField showAll="0"/>
    <pivotField showAll="0"/>
    <pivotField showAll="0"/>
    <pivotField showAll="0"/>
    <pivotField showAll="0"/>
    <pivotField showAll="0"/>
    <pivotField showAll="0"/>
    <pivotField showAll="0"/>
    <pivotField showAll="0"/>
    <pivotField dataField="1" numFmtId="3" showAll="0"/>
  </pivotFields>
  <rowFields count="1">
    <field x="7"/>
  </rowFields>
  <rowItems count="9">
    <i>
      <x/>
    </i>
    <i>
      <x v="1"/>
    </i>
    <i>
      <x v="2"/>
    </i>
    <i>
      <x v="3"/>
    </i>
    <i>
      <x v="4"/>
    </i>
    <i>
      <x v="5"/>
    </i>
    <i>
      <x v="6"/>
    </i>
    <i>
      <x v="7"/>
    </i>
    <i t="grand">
      <x/>
    </i>
  </rowItems>
  <colItems count="1">
    <i/>
  </colItems>
  <dataFields count="1">
    <dataField name="Suma de VALOR PROGRAMADO" fld="18" baseField="0" baseItem="0"/>
  </dataFields>
  <formats count="3">
    <format dxfId="7">
      <pivotArea collapsedLevelsAreSubtotals="1" fieldPosition="0">
        <references count="1">
          <reference field="7" count="0"/>
        </references>
      </pivotArea>
    </format>
    <format dxfId="6">
      <pivotArea dataOnly="0" labelOnly="1" fieldPosition="0">
        <references count="1">
          <reference field="7" count="0"/>
        </references>
      </pivotArea>
    </format>
    <format dxfId="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4"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19">
    <pivotField showAll="0"/>
    <pivotField showAll="0"/>
    <pivotField showAll="0"/>
    <pivotField showAll="0"/>
    <pivotField showAll="0"/>
    <pivotField showAll="0"/>
    <pivotField showAll="0"/>
    <pivotField axis="axisRow" showAll="0">
      <items count="4">
        <item x="2"/>
        <item x="1"/>
        <item x="0"/>
        <item t="default"/>
      </items>
    </pivotField>
    <pivotField showAll="0"/>
    <pivotField showAll="0"/>
    <pivotField showAll="0"/>
    <pivotField showAll="0"/>
    <pivotField showAll="0"/>
    <pivotField showAll="0"/>
    <pivotField showAll="0"/>
    <pivotField showAll="0"/>
    <pivotField numFmtId="164" showAll="0"/>
    <pivotField numFmtId="41" showAll="0"/>
    <pivotField dataField="1" numFmtId="164" showAll="0"/>
  </pivotFields>
  <rowFields count="1">
    <field x="7"/>
  </rowFields>
  <rowItems count="4">
    <i>
      <x/>
    </i>
    <i>
      <x v="1"/>
    </i>
    <i>
      <x v="2"/>
    </i>
    <i t="grand">
      <x/>
    </i>
  </rowItems>
  <colItems count="1">
    <i/>
  </colItems>
  <dataFields count="1">
    <dataField name="Suma de VALOR PROGRAMADO"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ivotTable" Target="../pivotTables/pivotTable12.xml"/><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3"/>
  <sheetViews>
    <sheetView workbookViewId="0">
      <selection activeCell="A3" sqref="A3:B13"/>
    </sheetView>
  </sheetViews>
  <sheetFormatPr baseColWidth="10" defaultRowHeight="15" x14ac:dyDescent="0.25"/>
  <cols>
    <col min="1" max="1" width="106.140625" customWidth="1"/>
    <col min="2" max="2" width="29.28515625" bestFit="1" customWidth="1"/>
  </cols>
  <sheetData>
    <row r="3" spans="1:2" x14ac:dyDescent="0.25">
      <c r="A3" s="7" t="s">
        <v>2572</v>
      </c>
      <c r="B3" t="s">
        <v>2574</v>
      </c>
    </row>
    <row r="4" spans="1:2" x14ac:dyDescent="0.25">
      <c r="A4" s="2" t="s">
        <v>65</v>
      </c>
      <c r="B4" s="8">
        <v>2708856000</v>
      </c>
    </row>
    <row r="5" spans="1:2" x14ac:dyDescent="0.25">
      <c r="A5" s="2" t="s">
        <v>71</v>
      </c>
      <c r="B5" s="8">
        <v>8475627000</v>
      </c>
    </row>
    <row r="6" spans="1:2" x14ac:dyDescent="0.25">
      <c r="A6" s="2" t="s">
        <v>75</v>
      </c>
      <c r="B6" s="8">
        <v>7767455000</v>
      </c>
    </row>
    <row r="7" spans="1:2" x14ac:dyDescent="0.25">
      <c r="A7" s="2" t="s">
        <v>3327</v>
      </c>
      <c r="B7" s="8">
        <v>100008000</v>
      </c>
    </row>
    <row r="8" spans="1:2" x14ac:dyDescent="0.25">
      <c r="A8" s="2" t="s">
        <v>3195</v>
      </c>
      <c r="B8" s="8">
        <v>5632752000</v>
      </c>
    </row>
    <row r="9" spans="1:2" x14ac:dyDescent="0.25">
      <c r="A9" s="2" t="s">
        <v>99</v>
      </c>
      <c r="B9" s="8">
        <v>4000000000</v>
      </c>
    </row>
    <row r="10" spans="1:2" x14ac:dyDescent="0.25">
      <c r="A10" s="2" t="s">
        <v>78</v>
      </c>
      <c r="B10" s="8">
        <v>100000000</v>
      </c>
    </row>
    <row r="11" spans="1:2" x14ac:dyDescent="0.25">
      <c r="A11" s="2" t="s">
        <v>82</v>
      </c>
      <c r="B11" s="8">
        <v>8196538000.2654438</v>
      </c>
    </row>
    <row r="12" spans="1:2" x14ac:dyDescent="0.25">
      <c r="A12" s="2" t="s">
        <v>53</v>
      </c>
      <c r="B12" s="8">
        <v>98200000</v>
      </c>
    </row>
    <row r="13" spans="1:2" x14ac:dyDescent="0.25">
      <c r="A13" s="2" t="s">
        <v>2573</v>
      </c>
      <c r="B13" s="8">
        <v>37079436000.265442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7"/>
  <sheetViews>
    <sheetView workbookViewId="0">
      <selection activeCell="A4" sqref="A4:B6"/>
    </sheetView>
  </sheetViews>
  <sheetFormatPr baseColWidth="10" defaultRowHeight="15" x14ac:dyDescent="0.25"/>
  <cols>
    <col min="1" max="1" width="107.85546875" bestFit="1" customWidth="1"/>
    <col min="2" max="2" width="29.28515625" bestFit="1" customWidth="1"/>
  </cols>
  <sheetData>
    <row r="3" spans="1:2" x14ac:dyDescent="0.25">
      <c r="A3" s="7" t="s">
        <v>2572</v>
      </c>
      <c r="B3" t="s">
        <v>2574</v>
      </c>
    </row>
    <row r="4" spans="1:2" x14ac:dyDescent="0.25">
      <c r="A4" s="2" t="s">
        <v>4362</v>
      </c>
      <c r="B4" s="57">
        <v>3171200000</v>
      </c>
    </row>
    <row r="5" spans="1:2" x14ac:dyDescent="0.25">
      <c r="A5" s="2" t="s">
        <v>4244</v>
      </c>
      <c r="B5" s="57">
        <v>879612000</v>
      </c>
    </row>
    <row r="6" spans="1:2" x14ac:dyDescent="0.25">
      <c r="A6" s="2" t="s">
        <v>4359</v>
      </c>
      <c r="B6" s="57">
        <v>1305084000</v>
      </c>
    </row>
    <row r="7" spans="1:2" x14ac:dyDescent="0.25">
      <c r="A7" s="2" t="s">
        <v>2573</v>
      </c>
      <c r="B7" s="57">
        <v>5355896000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22"/>
  <sheetViews>
    <sheetView workbookViewId="0">
      <selection activeCell="H36" sqref="H36"/>
    </sheetView>
  </sheetViews>
  <sheetFormatPr baseColWidth="10" defaultRowHeight="15" x14ac:dyDescent="0.25"/>
  <cols>
    <col min="1" max="1" width="38.42578125" bestFit="1" customWidth="1"/>
    <col min="2" max="2" width="29.28515625" bestFit="1" customWidth="1"/>
  </cols>
  <sheetData>
    <row r="3" spans="1:2" x14ac:dyDescent="0.25">
      <c r="A3" s="7" t="s">
        <v>2572</v>
      </c>
      <c r="B3" t="s">
        <v>2574</v>
      </c>
    </row>
    <row r="4" spans="1:2" x14ac:dyDescent="0.25">
      <c r="A4" s="2" t="s">
        <v>4451</v>
      </c>
      <c r="B4" s="8">
        <v>23604000</v>
      </c>
    </row>
    <row r="5" spans="1:2" x14ac:dyDescent="0.25">
      <c r="A5" s="2" t="s">
        <v>4452</v>
      </c>
      <c r="B5" s="8">
        <v>12600000</v>
      </c>
    </row>
    <row r="6" spans="1:2" x14ac:dyDescent="0.25">
      <c r="A6" s="2" t="s">
        <v>4459</v>
      </c>
      <c r="B6" s="8">
        <v>146704000</v>
      </c>
    </row>
    <row r="7" spans="1:2" x14ac:dyDescent="0.25">
      <c r="A7" s="2" t="s">
        <v>4454</v>
      </c>
      <c r="B7" s="8">
        <v>48680000</v>
      </c>
    </row>
    <row r="8" spans="1:2" x14ac:dyDescent="0.25">
      <c r="A8" s="2" t="s">
        <v>4475</v>
      </c>
      <c r="B8" s="8">
        <v>5700000</v>
      </c>
    </row>
    <row r="9" spans="1:2" x14ac:dyDescent="0.25">
      <c r="A9" s="2" t="s">
        <v>4463</v>
      </c>
      <c r="B9" s="8">
        <v>29973000</v>
      </c>
    </row>
    <row r="10" spans="1:2" x14ac:dyDescent="0.25">
      <c r="A10" s="2" t="s">
        <v>4449</v>
      </c>
      <c r="B10" s="8">
        <v>159996000</v>
      </c>
    </row>
    <row r="11" spans="1:2" x14ac:dyDescent="0.25">
      <c r="A11" s="2" t="s">
        <v>4473</v>
      </c>
      <c r="B11" s="8">
        <v>28210000</v>
      </c>
    </row>
    <row r="12" spans="1:2" x14ac:dyDescent="0.25">
      <c r="A12" s="2" t="s">
        <v>4486</v>
      </c>
      <c r="B12" s="8">
        <v>83890000</v>
      </c>
    </row>
    <row r="13" spans="1:2" x14ac:dyDescent="0.25">
      <c r="A13" s="2" t="s">
        <v>4408</v>
      </c>
      <c r="B13" s="8">
        <v>1600000000</v>
      </c>
    </row>
    <row r="14" spans="1:2" x14ac:dyDescent="0.25">
      <c r="A14" s="2" t="s">
        <v>4491</v>
      </c>
      <c r="B14" s="8">
        <v>28600000</v>
      </c>
    </row>
    <row r="15" spans="1:2" x14ac:dyDescent="0.25">
      <c r="A15" s="2" t="s">
        <v>4502</v>
      </c>
      <c r="B15" s="8">
        <v>3000000</v>
      </c>
    </row>
    <row r="16" spans="1:2" x14ac:dyDescent="0.25">
      <c r="A16" s="2" t="s">
        <v>4494</v>
      </c>
      <c r="B16" s="8">
        <v>637808000</v>
      </c>
    </row>
    <row r="17" spans="1:2" x14ac:dyDescent="0.25">
      <c r="A17" s="2" t="s">
        <v>4477</v>
      </c>
      <c r="B17" s="8">
        <v>38106000</v>
      </c>
    </row>
    <row r="18" spans="1:2" x14ac:dyDescent="0.25">
      <c r="A18" s="2" t="s">
        <v>4426</v>
      </c>
      <c r="B18" s="8">
        <v>546000000</v>
      </c>
    </row>
    <row r="19" spans="1:2" x14ac:dyDescent="0.25">
      <c r="A19" s="2" t="s">
        <v>4465</v>
      </c>
      <c r="B19" s="8">
        <v>42059000</v>
      </c>
    </row>
    <row r="20" spans="1:2" x14ac:dyDescent="0.25">
      <c r="A20" s="2" t="s">
        <v>4482</v>
      </c>
      <c r="B20" s="8">
        <v>280774000</v>
      </c>
    </row>
    <row r="21" spans="1:2" x14ac:dyDescent="0.25">
      <c r="A21" s="2" t="s">
        <v>4453</v>
      </c>
      <c r="B21" s="8">
        <v>97296000</v>
      </c>
    </row>
    <row r="22" spans="1:2" x14ac:dyDescent="0.25">
      <c r="A22" s="2" t="s">
        <v>2573</v>
      </c>
      <c r="B22" s="8">
        <v>3813000000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15"/>
  <sheetViews>
    <sheetView workbookViewId="0">
      <selection activeCell="E11" sqref="E11"/>
    </sheetView>
  </sheetViews>
  <sheetFormatPr baseColWidth="10" defaultRowHeight="15" x14ac:dyDescent="0.25"/>
  <cols>
    <col min="1" max="1" width="44.28515625" customWidth="1"/>
    <col min="2" max="2" width="19" bestFit="1" customWidth="1"/>
    <col min="3" max="5" width="21.5703125" bestFit="1" customWidth="1"/>
    <col min="6" max="6" width="23.140625" bestFit="1" customWidth="1"/>
    <col min="7" max="7" width="54.140625" customWidth="1"/>
  </cols>
  <sheetData>
    <row r="2" spans="1:7" x14ac:dyDescent="0.25">
      <c r="A2" s="12" t="s">
        <v>11</v>
      </c>
      <c r="B2" s="12" t="s">
        <v>2557</v>
      </c>
      <c r="C2" s="12" t="s">
        <v>2558</v>
      </c>
      <c r="D2" s="12" t="s">
        <v>2559</v>
      </c>
      <c r="E2" s="12" t="s">
        <v>2560</v>
      </c>
      <c r="F2" s="12" t="s">
        <v>2943</v>
      </c>
      <c r="G2" s="45" t="s">
        <v>4086</v>
      </c>
    </row>
    <row r="3" spans="1:7" ht="30" x14ac:dyDescent="0.25">
      <c r="A3" s="27" t="s">
        <v>65</v>
      </c>
      <c r="B3" s="25">
        <v>300000000</v>
      </c>
      <c r="C3" s="25">
        <v>340000000</v>
      </c>
      <c r="D3" s="25">
        <v>327474000</v>
      </c>
      <c r="E3" s="25">
        <v>88583640</v>
      </c>
      <c r="F3" s="39">
        <f>SUM(B3:E3)</f>
        <v>1056057640</v>
      </c>
      <c r="G3" s="46" t="s">
        <v>4087</v>
      </c>
    </row>
    <row r="4" spans="1:7" ht="47.25" x14ac:dyDescent="0.25">
      <c r="A4" s="27" t="s">
        <v>71</v>
      </c>
      <c r="B4" s="25">
        <f>540962500-158783585</f>
        <v>382178915</v>
      </c>
      <c r="C4" s="25">
        <v>400000000</v>
      </c>
      <c r="D4" s="25">
        <v>163261589</v>
      </c>
      <c r="E4" s="32"/>
      <c r="F4" s="39">
        <f>SUM(B4:E4)</f>
        <v>945440504</v>
      </c>
      <c r="G4" s="39"/>
    </row>
    <row r="5" spans="1:7" ht="31.5" x14ac:dyDescent="0.25">
      <c r="A5" s="27" t="s">
        <v>75</v>
      </c>
      <c r="B5" s="25">
        <f>120026126+34380823</f>
        <v>154406949</v>
      </c>
      <c r="C5" s="25">
        <v>57174750</v>
      </c>
      <c r="D5" s="25">
        <v>152506331</v>
      </c>
      <c r="E5" s="32"/>
      <c r="F5" s="39">
        <f>SUM(B5:E5)</f>
        <v>364088030</v>
      </c>
      <c r="G5" s="46" t="s">
        <v>4088</v>
      </c>
    </row>
    <row r="6" spans="1:7" ht="47.25" x14ac:dyDescent="0.25">
      <c r="A6" s="27" t="s">
        <v>4089</v>
      </c>
      <c r="B6" s="25"/>
      <c r="C6" s="25"/>
      <c r="D6" s="25"/>
      <c r="E6" s="25">
        <f>2302446748+897553252</f>
        <v>3200000000</v>
      </c>
      <c r="F6" s="39">
        <f>SUM(B6:E6)</f>
        <v>3200000000</v>
      </c>
      <c r="G6" s="46"/>
    </row>
    <row r="7" spans="1:7" ht="15.75" x14ac:dyDescent="0.25">
      <c r="A7" s="27" t="s">
        <v>3327</v>
      </c>
      <c r="B7" s="11"/>
      <c r="C7" s="25">
        <v>200000000</v>
      </c>
      <c r="D7" s="32"/>
      <c r="E7" s="32"/>
      <c r="F7" s="39">
        <f>SUM(C7:E7)</f>
        <v>200000000</v>
      </c>
      <c r="G7" s="46" t="s">
        <v>4090</v>
      </c>
    </row>
    <row r="8" spans="1:7" ht="31.5" x14ac:dyDescent="0.25">
      <c r="A8" s="27" t="s">
        <v>4091</v>
      </c>
      <c r="B8" s="24"/>
      <c r="C8" s="24"/>
      <c r="D8" s="24"/>
      <c r="E8" s="24">
        <v>4320268260</v>
      </c>
      <c r="F8" s="39">
        <f t="shared" ref="F8:F13" si="0">SUM(B8:E8)</f>
        <v>4320268260</v>
      </c>
      <c r="G8" s="46" t="s">
        <v>4092</v>
      </c>
    </row>
    <row r="9" spans="1:7" ht="31.5" x14ac:dyDescent="0.25">
      <c r="A9" s="27" t="s">
        <v>4093</v>
      </c>
      <c r="B9" s="24"/>
      <c r="C9" s="24"/>
      <c r="D9" s="24">
        <v>1000000000</v>
      </c>
      <c r="E9" s="24">
        <v>999928320</v>
      </c>
      <c r="F9" s="39">
        <f t="shared" si="0"/>
        <v>1999928320</v>
      </c>
      <c r="G9" s="47" t="s">
        <v>4094</v>
      </c>
    </row>
    <row r="10" spans="1:7" ht="31.5" x14ac:dyDescent="0.25">
      <c r="A10" s="27" t="s">
        <v>4095</v>
      </c>
      <c r="B10" s="25"/>
      <c r="C10" s="25"/>
      <c r="D10" s="25">
        <f>209958204+165041796</f>
        <v>375000000</v>
      </c>
      <c r="E10" s="25">
        <v>375000000</v>
      </c>
      <c r="F10" s="39">
        <f t="shared" si="0"/>
        <v>750000000</v>
      </c>
      <c r="G10" s="39"/>
    </row>
    <row r="11" spans="1:7" ht="63" x14ac:dyDescent="0.25">
      <c r="A11" s="27" t="s">
        <v>3773</v>
      </c>
      <c r="B11" s="25"/>
      <c r="C11" s="48"/>
      <c r="D11" s="48"/>
      <c r="E11" s="49"/>
      <c r="F11" s="39">
        <f t="shared" si="0"/>
        <v>0</v>
      </c>
      <c r="G11" s="39"/>
    </row>
    <row r="12" spans="1:7" ht="63" x14ac:dyDescent="0.25">
      <c r="A12" s="27" t="s">
        <v>4096</v>
      </c>
      <c r="B12" s="25"/>
      <c r="C12" s="25">
        <v>2000000000</v>
      </c>
      <c r="D12" s="48"/>
      <c r="E12" s="49"/>
      <c r="F12" s="39">
        <f t="shared" si="0"/>
        <v>2000000000</v>
      </c>
      <c r="G12" s="39"/>
    </row>
    <row r="13" spans="1:7" ht="63" x14ac:dyDescent="0.25">
      <c r="A13" s="27" t="s">
        <v>3772</v>
      </c>
      <c r="B13" s="25"/>
      <c r="C13" s="25">
        <f>158525370</f>
        <v>158525370</v>
      </c>
      <c r="D13" s="25">
        <f>158525370</f>
        <v>158525370</v>
      </c>
      <c r="E13" s="25">
        <v>647526163</v>
      </c>
      <c r="F13" s="39">
        <f t="shared" si="0"/>
        <v>964576903</v>
      </c>
      <c r="G13" s="39"/>
    </row>
    <row r="14" spans="1:7" ht="60" x14ac:dyDescent="0.25">
      <c r="A14" s="27" t="s">
        <v>53</v>
      </c>
      <c r="B14" s="4"/>
      <c r="C14" s="25">
        <f>162500000/2</f>
        <v>81250000</v>
      </c>
      <c r="D14" s="25">
        <v>81250000</v>
      </c>
      <c r="E14" s="25"/>
      <c r="F14" s="39">
        <f>SUM(C14:E14)</f>
        <v>162500000</v>
      </c>
      <c r="G14" s="46" t="s">
        <v>4097</v>
      </c>
    </row>
    <row r="15" spans="1:7" ht="21" x14ac:dyDescent="0.25">
      <c r="A15" s="29" t="s">
        <v>2943</v>
      </c>
      <c r="B15" s="29">
        <f>SUM(B3:B14)</f>
        <v>836585864</v>
      </c>
      <c r="C15" s="29">
        <f>SUM(C3:C14)</f>
        <v>3236950120</v>
      </c>
      <c r="D15" s="29">
        <f>SUM(D3:D14)</f>
        <v>2258017290</v>
      </c>
      <c r="E15" s="29">
        <f>SUM(E3:E14)</f>
        <v>9631306383</v>
      </c>
      <c r="F15" s="29">
        <f>SUM(B15:E15)</f>
        <v>15962859657</v>
      </c>
      <c r="G15" s="2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Q35"/>
  <sheetViews>
    <sheetView workbookViewId="0">
      <selection activeCell="G28" sqref="G28"/>
    </sheetView>
  </sheetViews>
  <sheetFormatPr baseColWidth="10" defaultRowHeight="15" x14ac:dyDescent="0.25"/>
  <cols>
    <col min="1" max="1" width="106.140625" customWidth="1"/>
    <col min="2" max="2" width="22.42578125" bestFit="1" customWidth="1"/>
    <col min="3" max="3" width="12.5703125" customWidth="1"/>
    <col min="4" max="4" width="11.5703125" customWidth="1"/>
    <col min="5" max="6" width="12.5703125" customWidth="1"/>
    <col min="7" max="7" width="14.140625" customWidth="1"/>
    <col min="8" max="8" width="32.28515625" customWidth="1"/>
    <col min="9" max="9" width="25.5703125" customWidth="1"/>
    <col min="10" max="10" width="15.140625" customWidth="1"/>
    <col min="11" max="12" width="12.5703125" customWidth="1"/>
    <col min="13" max="13" width="55.5703125" customWidth="1"/>
    <col min="14" max="14" width="79.140625" customWidth="1"/>
    <col min="15" max="15" width="96.7109375" customWidth="1"/>
    <col min="16" max="16" width="11" customWidth="1"/>
    <col min="17" max="17" width="74.140625" customWidth="1"/>
    <col min="18" max="18" width="47.7109375" customWidth="1"/>
    <col min="19" max="19" width="15.140625" customWidth="1"/>
    <col min="20" max="20" width="15.140625" bestFit="1" customWidth="1"/>
  </cols>
  <sheetData>
    <row r="3" spans="1:10" x14ac:dyDescent="0.25">
      <c r="A3" s="7" t="s">
        <v>2574</v>
      </c>
      <c r="B3" s="7" t="s">
        <v>3307</v>
      </c>
    </row>
    <row r="4" spans="1:10" x14ac:dyDescent="0.25">
      <c r="A4" s="7" t="s">
        <v>2572</v>
      </c>
      <c r="B4" t="s">
        <v>481</v>
      </c>
      <c r="C4" t="s">
        <v>2554</v>
      </c>
      <c r="D4" t="s">
        <v>483</v>
      </c>
      <c r="E4" t="s">
        <v>484</v>
      </c>
      <c r="F4" t="s">
        <v>2555</v>
      </c>
      <c r="G4" t="s">
        <v>3308</v>
      </c>
      <c r="H4" t="s">
        <v>4206</v>
      </c>
      <c r="I4" t="s">
        <v>4207</v>
      </c>
      <c r="J4" t="s">
        <v>2573</v>
      </c>
    </row>
    <row r="5" spans="1:10" x14ac:dyDescent="0.25">
      <c r="A5" s="2" t="s">
        <v>65</v>
      </c>
      <c r="B5" s="8"/>
      <c r="C5" s="8">
        <v>69456000</v>
      </c>
      <c r="D5" s="8"/>
      <c r="E5" s="8"/>
      <c r="F5" s="8"/>
      <c r="G5" s="8"/>
      <c r="H5" s="8">
        <v>2639400000</v>
      </c>
      <c r="I5" s="8"/>
      <c r="J5" s="8">
        <v>2708856000</v>
      </c>
    </row>
    <row r="6" spans="1:10" x14ac:dyDescent="0.25">
      <c r="A6" s="2" t="s">
        <v>71</v>
      </c>
      <c r="B6" s="8">
        <v>80744000</v>
      </c>
      <c r="C6" s="8">
        <v>414115000</v>
      </c>
      <c r="D6" s="8">
        <v>10243000</v>
      </c>
      <c r="E6" s="8">
        <v>766994000</v>
      </c>
      <c r="F6" s="8"/>
      <c r="G6" s="8"/>
      <c r="H6" s="8">
        <v>7203531000</v>
      </c>
      <c r="I6" s="8"/>
      <c r="J6" s="8">
        <v>8475627000</v>
      </c>
    </row>
    <row r="7" spans="1:10" x14ac:dyDescent="0.25">
      <c r="A7" s="2" t="s">
        <v>75</v>
      </c>
      <c r="B7" s="8"/>
      <c r="C7" s="8">
        <v>353000</v>
      </c>
      <c r="D7" s="8">
        <v>6052000</v>
      </c>
      <c r="E7" s="8">
        <v>6974000</v>
      </c>
      <c r="F7" s="8"/>
      <c r="G7" s="8"/>
      <c r="H7" s="8">
        <v>7754076000</v>
      </c>
      <c r="I7" s="8"/>
      <c r="J7" s="8">
        <v>7767455000</v>
      </c>
    </row>
    <row r="8" spans="1:10" x14ac:dyDescent="0.25">
      <c r="A8" s="2" t="s">
        <v>3195</v>
      </c>
      <c r="B8" s="8"/>
      <c r="C8" s="8"/>
      <c r="D8" s="8"/>
      <c r="E8" s="8"/>
      <c r="F8" s="8"/>
      <c r="G8" s="8"/>
      <c r="H8" s="8"/>
      <c r="I8" s="8">
        <v>5632752000</v>
      </c>
      <c r="J8" s="8">
        <v>5632752000</v>
      </c>
    </row>
    <row r="9" spans="1:10" x14ac:dyDescent="0.25">
      <c r="A9" s="2" t="s">
        <v>78</v>
      </c>
      <c r="B9" s="8"/>
      <c r="C9" s="8">
        <v>100000000</v>
      </c>
      <c r="D9" s="8"/>
      <c r="E9" s="8"/>
      <c r="F9" s="8"/>
      <c r="G9" s="8"/>
      <c r="H9" s="8"/>
      <c r="I9" s="8"/>
      <c r="J9" s="8">
        <v>100000000</v>
      </c>
    </row>
    <row r="10" spans="1:10" x14ac:dyDescent="0.25">
      <c r="A10" s="2" t="s">
        <v>82</v>
      </c>
      <c r="B10" s="8">
        <v>2436148220.2654438</v>
      </c>
      <c r="C10" s="8"/>
      <c r="D10" s="8"/>
      <c r="E10" s="8"/>
      <c r="F10" s="8"/>
      <c r="G10" s="8">
        <v>5760389780</v>
      </c>
      <c r="H10" s="8"/>
      <c r="I10" s="8"/>
      <c r="J10" s="8">
        <v>8196538000.2654438</v>
      </c>
    </row>
    <row r="11" spans="1:10" x14ac:dyDescent="0.25">
      <c r="A11" s="2" t="s">
        <v>53</v>
      </c>
      <c r="B11" s="8"/>
      <c r="C11" s="8"/>
      <c r="D11" s="8"/>
      <c r="E11" s="8">
        <v>98200000</v>
      </c>
      <c r="F11" s="8"/>
      <c r="G11" s="8"/>
      <c r="H11" s="8"/>
      <c r="I11" s="8"/>
      <c r="J11" s="8">
        <v>98200000</v>
      </c>
    </row>
    <row r="12" spans="1:10" x14ac:dyDescent="0.25">
      <c r="A12" s="2" t="s">
        <v>3327</v>
      </c>
      <c r="B12" s="8"/>
      <c r="C12" s="8"/>
      <c r="D12" s="8"/>
      <c r="E12" s="8"/>
      <c r="F12" s="8">
        <v>100008000</v>
      </c>
      <c r="G12" s="8"/>
      <c r="H12" s="8"/>
      <c r="I12" s="8"/>
      <c r="J12" s="8">
        <v>100008000</v>
      </c>
    </row>
    <row r="13" spans="1:10" x14ac:dyDescent="0.25">
      <c r="A13" s="2" t="s">
        <v>2573</v>
      </c>
      <c r="B13" s="8">
        <v>2516892220.2654438</v>
      </c>
      <c r="C13" s="8">
        <v>583924000</v>
      </c>
      <c r="D13" s="8">
        <v>16295000</v>
      </c>
      <c r="E13" s="8">
        <v>872168000</v>
      </c>
      <c r="F13" s="8">
        <v>100008000</v>
      </c>
      <c r="G13" s="8">
        <v>5760389780</v>
      </c>
      <c r="H13" s="8">
        <v>17597007000</v>
      </c>
      <c r="I13" s="8">
        <v>5632752000</v>
      </c>
      <c r="J13" s="8">
        <v>33079436000.265442</v>
      </c>
    </row>
    <row r="18" spans="1:17" ht="21" x14ac:dyDescent="0.35">
      <c r="A18" s="28" t="s">
        <v>3310</v>
      </c>
    </row>
    <row r="22" spans="1:17" ht="195" x14ac:dyDescent="0.25">
      <c r="A22" s="12" t="s">
        <v>11</v>
      </c>
      <c r="B22" s="12" t="s">
        <v>481</v>
      </c>
      <c r="C22" s="12" t="s">
        <v>482</v>
      </c>
      <c r="D22" s="12" t="s">
        <v>2554</v>
      </c>
      <c r="E22" s="12" t="s">
        <v>483</v>
      </c>
      <c r="F22" s="12" t="s">
        <v>484</v>
      </c>
      <c r="G22" s="12" t="s">
        <v>2555</v>
      </c>
      <c r="H22" s="12" t="s">
        <v>761</v>
      </c>
      <c r="I22" s="12" t="s">
        <v>2556</v>
      </c>
      <c r="J22" s="12" t="s">
        <v>2557</v>
      </c>
      <c r="K22" s="12" t="s">
        <v>2558</v>
      </c>
      <c r="L22" s="12" t="s">
        <v>2559</v>
      </c>
      <c r="M22" s="12" t="s">
        <v>2560</v>
      </c>
      <c r="N22" s="26" t="s">
        <v>2570</v>
      </c>
      <c r="O22" s="26" t="s">
        <v>2571</v>
      </c>
      <c r="P22" s="26" t="s">
        <v>2569</v>
      </c>
      <c r="Q22" s="12" t="s">
        <v>2943</v>
      </c>
    </row>
    <row r="23" spans="1:17" ht="15.75" x14ac:dyDescent="0.25">
      <c r="A23" s="15" t="s">
        <v>65</v>
      </c>
      <c r="B23" s="17">
        <v>0</v>
      </c>
      <c r="C23" s="17">
        <v>113366000</v>
      </c>
      <c r="D23" s="17"/>
      <c r="E23" s="19">
        <v>238120200</v>
      </c>
      <c r="F23" s="30">
        <v>539256770</v>
      </c>
      <c r="G23" s="17">
        <v>623209800</v>
      </c>
      <c r="H23" s="17">
        <v>300000000</v>
      </c>
      <c r="I23" s="17">
        <v>300000000</v>
      </c>
      <c r="J23" s="17">
        <v>262497800</v>
      </c>
      <c r="K23" s="17"/>
      <c r="L23" s="17"/>
      <c r="M23" s="17"/>
      <c r="N23" s="17"/>
      <c r="O23" s="17"/>
      <c r="P23" s="17"/>
      <c r="Q23" s="13">
        <f>SUM(B23:P23)</f>
        <v>2376450570</v>
      </c>
    </row>
    <row r="24" spans="1:17" ht="15.75" x14ac:dyDescent="0.25">
      <c r="A24" s="16" t="s">
        <v>71</v>
      </c>
      <c r="B24" s="18">
        <v>46370430</v>
      </c>
      <c r="C24" s="18">
        <v>239111660</v>
      </c>
      <c r="D24" s="18">
        <v>528974482</v>
      </c>
      <c r="E24" s="23">
        <v>234372600</v>
      </c>
      <c r="F24" s="31">
        <v>366286440</v>
      </c>
      <c r="G24" s="18">
        <v>4701588133</v>
      </c>
      <c r="H24" s="18">
        <v>267463726</v>
      </c>
      <c r="I24" s="18">
        <v>213284120</v>
      </c>
      <c r="J24" s="18">
        <v>267971060</v>
      </c>
      <c r="K24" s="18">
        <v>322658000</v>
      </c>
      <c r="L24" s="18">
        <v>322658000</v>
      </c>
      <c r="M24" s="18">
        <v>322657944</v>
      </c>
      <c r="N24" s="18"/>
      <c r="O24" s="18">
        <v>10056778478</v>
      </c>
      <c r="P24" s="18"/>
      <c r="Q24" s="14">
        <f>SUM(B24:P24)</f>
        <v>17890175073</v>
      </c>
    </row>
    <row r="25" spans="1:17" ht="15.75" x14ac:dyDescent="0.25">
      <c r="A25" s="15" t="s">
        <v>75</v>
      </c>
      <c r="B25" s="17">
        <v>0</v>
      </c>
      <c r="C25" s="17">
        <v>3376110055</v>
      </c>
      <c r="D25" s="17">
        <f>16857941+478810437</f>
        <v>495668378</v>
      </c>
      <c r="E25" s="30">
        <v>401280621</v>
      </c>
      <c r="F25" s="30">
        <f>464703743+16758788</f>
        <v>481462531</v>
      </c>
      <c r="G25" s="17">
        <f>1175375823</f>
        <v>1175375823</v>
      </c>
      <c r="H25" s="17">
        <v>79055660</v>
      </c>
      <c r="I25" s="17">
        <v>83251860</v>
      </c>
      <c r="J25" s="17">
        <v>76952300</v>
      </c>
      <c r="K25" s="17">
        <v>58435908</v>
      </c>
      <c r="L25" s="17">
        <v>84433782</v>
      </c>
      <c r="M25" s="17"/>
      <c r="N25" s="17">
        <v>564334522</v>
      </c>
      <c r="O25" s="17"/>
      <c r="P25" s="17"/>
      <c r="Q25" s="13">
        <f>SUM(B25:P25)</f>
        <v>6876361440</v>
      </c>
    </row>
    <row r="26" spans="1:17" ht="15.75" x14ac:dyDescent="0.25">
      <c r="A26" s="27" t="s">
        <v>3309</v>
      </c>
      <c r="B26" s="24"/>
      <c r="C26" s="24"/>
      <c r="D26" s="24"/>
      <c r="E26" s="25"/>
      <c r="F26" s="32">
        <v>54686940</v>
      </c>
      <c r="G26" s="24"/>
      <c r="H26" s="24"/>
      <c r="I26" s="24">
        <v>109373880</v>
      </c>
      <c r="J26" s="24"/>
      <c r="K26" s="24"/>
      <c r="L26" s="24"/>
      <c r="M26" s="24"/>
      <c r="N26" s="24"/>
      <c r="O26" s="24"/>
      <c r="P26" s="24"/>
      <c r="Q26" s="14">
        <f>SUM(B26:P26)</f>
        <v>164060820</v>
      </c>
    </row>
    <row r="27" spans="1:17" ht="15.75" x14ac:dyDescent="0.25">
      <c r="A27" s="15" t="s">
        <v>99</v>
      </c>
      <c r="B27" s="17">
        <v>601556340</v>
      </c>
      <c r="C27" s="17">
        <v>3281216400</v>
      </c>
      <c r="D27" s="17">
        <v>1039051860</v>
      </c>
      <c r="E27" s="19">
        <v>1585921260</v>
      </c>
      <c r="F27" s="30">
        <v>492182460</v>
      </c>
      <c r="G27" s="17">
        <f>328121640+71680</f>
        <v>328193320</v>
      </c>
      <c r="H27" s="17"/>
      <c r="I27" s="17"/>
      <c r="J27" s="17"/>
      <c r="K27" s="17"/>
      <c r="L27" s="17"/>
      <c r="M27" s="17"/>
      <c r="N27" s="17"/>
      <c r="O27" s="17"/>
      <c r="P27" s="17"/>
      <c r="Q27" s="13">
        <f t="shared" ref="Q27:Q32" si="0">SUM(B27:P27)</f>
        <v>7328121640</v>
      </c>
    </row>
    <row r="28" spans="1:17" ht="15.75" x14ac:dyDescent="0.25">
      <c r="A28" s="27" t="s">
        <v>61</v>
      </c>
      <c r="B28" s="24">
        <v>0</v>
      </c>
      <c r="C28" s="24">
        <v>0</v>
      </c>
      <c r="D28" s="24">
        <v>0</v>
      </c>
      <c r="E28" s="25">
        <v>0</v>
      </c>
      <c r="F28" s="32"/>
      <c r="G28" s="24">
        <v>1300000000</v>
      </c>
      <c r="H28" s="24"/>
      <c r="I28" s="24"/>
      <c r="J28" s="24"/>
      <c r="K28" s="24"/>
      <c r="L28" s="24"/>
      <c r="M28" s="24"/>
      <c r="N28" s="24"/>
      <c r="O28" s="24"/>
      <c r="P28" s="24"/>
      <c r="Q28" s="14">
        <f t="shared" si="0"/>
        <v>1300000000</v>
      </c>
    </row>
    <row r="29" spans="1:17" ht="15.75" x14ac:dyDescent="0.25">
      <c r="A29" s="15" t="s">
        <v>78</v>
      </c>
      <c r="B29" s="17">
        <v>0</v>
      </c>
      <c r="C29" s="17">
        <v>0</v>
      </c>
      <c r="D29" s="17">
        <v>0</v>
      </c>
      <c r="E29" s="19">
        <v>0</v>
      </c>
      <c r="F29" s="30">
        <v>10000000</v>
      </c>
      <c r="G29" s="17">
        <v>20000000</v>
      </c>
      <c r="H29" s="17">
        <v>10000000</v>
      </c>
      <c r="I29" s="17">
        <v>10000000</v>
      </c>
      <c r="J29" s="17">
        <v>10000000</v>
      </c>
      <c r="K29" s="17">
        <v>10000000</v>
      </c>
      <c r="L29" s="17">
        <v>9385236</v>
      </c>
      <c r="M29" s="17"/>
      <c r="N29" s="17"/>
      <c r="O29" s="17"/>
      <c r="P29" s="17">
        <v>419877047</v>
      </c>
      <c r="Q29" s="13">
        <f t="shared" si="0"/>
        <v>499262283</v>
      </c>
    </row>
    <row r="30" spans="1:17" ht="18" customHeight="1" x14ac:dyDescent="0.25">
      <c r="A30" s="27" t="s">
        <v>82</v>
      </c>
      <c r="B30" s="25">
        <v>6428160000</v>
      </c>
      <c r="C30" s="24">
        <v>189343678</v>
      </c>
      <c r="D30" s="24">
        <f>228114000+169228033-1194000</f>
        <v>396148033</v>
      </c>
      <c r="E30" s="25">
        <f>148437467+15300000</f>
        <v>163737467</v>
      </c>
      <c r="F30" s="32">
        <f>163804578+318075600</f>
        <v>481880178</v>
      </c>
      <c r="G30" s="25">
        <f>468446827+162911760</f>
        <v>631358587</v>
      </c>
      <c r="H30" s="25">
        <f>158525370</f>
        <v>158525370</v>
      </c>
      <c r="I30" s="25">
        <v>158525370</v>
      </c>
      <c r="J30" s="25">
        <v>158525370</v>
      </c>
      <c r="K30" s="25">
        <v>158525370</v>
      </c>
      <c r="L30" s="25">
        <v>158525370</v>
      </c>
      <c r="M30" s="25">
        <v>668112567</v>
      </c>
      <c r="N30" s="25"/>
      <c r="O30" s="25"/>
      <c r="P30" s="25"/>
      <c r="Q30" s="14">
        <f t="shared" si="0"/>
        <v>9751367360</v>
      </c>
    </row>
    <row r="31" spans="1:17" ht="15.75" x14ac:dyDescent="0.25">
      <c r="A31" s="15" t="s">
        <v>475</v>
      </c>
      <c r="B31" s="17">
        <v>0</v>
      </c>
      <c r="C31" s="17">
        <v>0</v>
      </c>
      <c r="D31" s="17">
        <v>0</v>
      </c>
      <c r="E31" s="19">
        <v>1144277</v>
      </c>
      <c r="F31" s="30"/>
      <c r="G31" s="17"/>
      <c r="H31" s="17"/>
      <c r="I31" s="17"/>
      <c r="J31" s="17"/>
      <c r="K31" s="17"/>
      <c r="L31" s="17"/>
      <c r="M31" s="17"/>
      <c r="N31" s="17"/>
      <c r="O31" s="17"/>
      <c r="P31" s="17"/>
      <c r="Q31" s="13">
        <f t="shared" si="0"/>
        <v>1144277</v>
      </c>
    </row>
    <row r="32" spans="1:17" ht="15.75" x14ac:dyDescent="0.25">
      <c r="A32" s="27" t="s">
        <v>53</v>
      </c>
      <c r="B32" s="24">
        <v>0</v>
      </c>
      <c r="C32" s="24">
        <v>0</v>
      </c>
      <c r="D32" s="24">
        <v>0</v>
      </c>
      <c r="E32" s="25">
        <v>0</v>
      </c>
      <c r="F32" s="32">
        <v>81250000</v>
      </c>
      <c r="G32" s="24"/>
      <c r="H32" s="24">
        <v>81250000</v>
      </c>
      <c r="I32" s="24"/>
      <c r="J32" s="24"/>
      <c r="K32" s="24"/>
      <c r="L32" s="24"/>
      <c r="M32" s="24"/>
      <c r="N32" s="24"/>
      <c r="O32" s="24"/>
      <c r="P32" s="24"/>
      <c r="Q32" s="14">
        <f t="shared" si="0"/>
        <v>162500000</v>
      </c>
    </row>
    <row r="33" spans="1:17" ht="21" x14ac:dyDescent="0.25">
      <c r="A33" s="29" t="s">
        <v>2943</v>
      </c>
      <c r="B33" s="29">
        <f>SUM(B23:B32)</f>
        <v>7076086770</v>
      </c>
      <c r="C33" s="29">
        <f t="shared" ref="C33:M33" si="1">SUM(C23:C32)</f>
        <v>7199147793</v>
      </c>
      <c r="D33" s="29">
        <f t="shared" si="1"/>
        <v>2459842753</v>
      </c>
      <c r="E33" s="29">
        <f t="shared" si="1"/>
        <v>2624576425</v>
      </c>
      <c r="F33" s="29">
        <f t="shared" si="1"/>
        <v>2507005319</v>
      </c>
      <c r="G33" s="29">
        <f t="shared" si="1"/>
        <v>8779725663</v>
      </c>
      <c r="H33" s="29">
        <f t="shared" si="1"/>
        <v>896294756</v>
      </c>
      <c r="I33" s="29">
        <f t="shared" si="1"/>
        <v>874435230</v>
      </c>
      <c r="J33" s="29">
        <f t="shared" si="1"/>
        <v>775946530</v>
      </c>
      <c r="K33" s="29">
        <f t="shared" si="1"/>
        <v>549619278</v>
      </c>
      <c r="L33" s="29">
        <f t="shared" si="1"/>
        <v>575002388</v>
      </c>
      <c r="M33" s="29">
        <f t="shared" si="1"/>
        <v>990770511</v>
      </c>
      <c r="N33" s="29">
        <f>SUM(N23:N32)</f>
        <v>564334522</v>
      </c>
      <c r="O33" s="29">
        <f>SUM(O23:O32)</f>
        <v>10056778478</v>
      </c>
      <c r="P33" s="29">
        <f>SUM(P23:P32)</f>
        <v>419877047</v>
      </c>
      <c r="Q33" s="29">
        <f>SUM(B33:P33)</f>
        <v>46349443463</v>
      </c>
    </row>
    <row r="35" spans="1:17" x14ac:dyDescent="0.25">
      <c r="F35" s="3"/>
    </row>
  </sheetData>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46"/>
  <sheetViews>
    <sheetView workbookViewId="0">
      <selection activeCell="D27" sqref="D27"/>
    </sheetView>
  </sheetViews>
  <sheetFormatPr baseColWidth="10" defaultRowHeight="15" x14ac:dyDescent="0.25"/>
  <cols>
    <col min="1" max="1" width="106.140625" customWidth="1"/>
    <col min="2" max="2" width="22.42578125" customWidth="1"/>
    <col min="3" max="3" width="12.5703125" customWidth="1"/>
    <col min="4" max="4" width="11.5703125" customWidth="1"/>
    <col min="5" max="6" width="12.5703125" customWidth="1"/>
    <col min="7" max="7" width="14.140625" customWidth="1"/>
    <col min="8" max="8" width="32.28515625" customWidth="1"/>
    <col min="9" max="9" width="25.5703125" customWidth="1"/>
    <col min="10" max="10" width="15.140625" customWidth="1"/>
    <col min="11" max="12" width="12.5703125" customWidth="1"/>
    <col min="13" max="13" width="55.5703125" customWidth="1"/>
    <col min="14" max="14" width="79.140625" customWidth="1"/>
    <col min="15" max="15" width="96.7109375" customWidth="1"/>
    <col min="16" max="16" width="11" customWidth="1"/>
    <col min="17" max="17" width="74.140625" customWidth="1"/>
    <col min="18" max="18" width="47.7109375" customWidth="1"/>
    <col min="19" max="19" width="15.140625" customWidth="1"/>
    <col min="20" max="20" width="15.140625" bestFit="1" customWidth="1"/>
  </cols>
  <sheetData>
    <row r="1" spans="1:10" x14ac:dyDescent="0.25">
      <c r="A1" t="s">
        <v>3860</v>
      </c>
    </row>
    <row r="4" spans="1:10" x14ac:dyDescent="0.25">
      <c r="A4" s="7" t="s">
        <v>2574</v>
      </c>
      <c r="B4" s="7" t="s">
        <v>3307</v>
      </c>
    </row>
    <row r="5" spans="1:10" x14ac:dyDescent="0.25">
      <c r="A5" s="7" t="s">
        <v>2572</v>
      </c>
      <c r="B5" t="s">
        <v>481</v>
      </c>
      <c r="C5" t="s">
        <v>2554</v>
      </c>
      <c r="D5" t="s">
        <v>483</v>
      </c>
      <c r="E5" t="s">
        <v>484</v>
      </c>
      <c r="F5" t="s">
        <v>2555</v>
      </c>
      <c r="G5" t="s">
        <v>3308</v>
      </c>
      <c r="H5" t="s">
        <v>4206</v>
      </c>
      <c r="I5" t="s">
        <v>4207</v>
      </c>
      <c r="J5" t="s">
        <v>2573</v>
      </c>
    </row>
    <row r="6" spans="1:10" x14ac:dyDescent="0.25">
      <c r="A6" s="2" t="s">
        <v>65</v>
      </c>
      <c r="B6" s="8"/>
      <c r="C6" s="8">
        <v>69456000</v>
      </c>
      <c r="D6" s="8"/>
      <c r="E6" s="8"/>
      <c r="F6" s="8"/>
      <c r="G6" s="8"/>
      <c r="H6" s="8">
        <v>2639400000</v>
      </c>
      <c r="I6" s="8"/>
      <c r="J6" s="8">
        <v>2708856000</v>
      </c>
    </row>
    <row r="7" spans="1:10" x14ac:dyDescent="0.25">
      <c r="A7" s="2" t="s">
        <v>71</v>
      </c>
      <c r="B7" s="8">
        <v>80744000</v>
      </c>
      <c r="C7" s="8">
        <v>414115000</v>
      </c>
      <c r="D7" s="8">
        <v>10243000</v>
      </c>
      <c r="E7" s="8">
        <v>766994000</v>
      </c>
      <c r="F7" s="8"/>
      <c r="G7" s="8"/>
      <c r="H7" s="8">
        <v>7203531000</v>
      </c>
      <c r="I7" s="8"/>
      <c r="J7" s="8">
        <v>8475627000</v>
      </c>
    </row>
    <row r="8" spans="1:10" x14ac:dyDescent="0.25">
      <c r="A8" s="2" t="s">
        <v>75</v>
      </c>
      <c r="B8" s="8"/>
      <c r="C8" s="8">
        <v>353000</v>
      </c>
      <c r="D8" s="8">
        <v>6052000</v>
      </c>
      <c r="E8" s="8">
        <v>6974000</v>
      </c>
      <c r="F8" s="8"/>
      <c r="G8" s="8"/>
      <c r="H8" s="8">
        <v>7754076000</v>
      </c>
      <c r="I8" s="8"/>
      <c r="J8" s="8">
        <v>7767455000</v>
      </c>
    </row>
    <row r="9" spans="1:10" x14ac:dyDescent="0.25">
      <c r="A9" s="2" t="s">
        <v>3327</v>
      </c>
      <c r="B9" s="8"/>
      <c r="C9" s="8"/>
      <c r="D9" s="8"/>
      <c r="E9" s="8"/>
      <c r="F9" s="8">
        <v>100008000</v>
      </c>
      <c r="G9" s="8"/>
      <c r="H9" s="8"/>
      <c r="I9" s="8"/>
      <c r="J9" s="8">
        <v>100008000</v>
      </c>
    </row>
    <row r="10" spans="1:10" x14ac:dyDescent="0.25">
      <c r="A10" s="2" t="s">
        <v>3195</v>
      </c>
      <c r="B10" s="8"/>
      <c r="C10" s="8"/>
      <c r="D10" s="8"/>
      <c r="E10" s="8"/>
      <c r="F10" s="8"/>
      <c r="G10" s="8"/>
      <c r="H10" s="8"/>
      <c r="I10" s="8">
        <v>5632752000</v>
      </c>
      <c r="J10" s="8">
        <v>5632752000</v>
      </c>
    </row>
    <row r="11" spans="1:10" x14ac:dyDescent="0.25">
      <c r="A11" s="2" t="s">
        <v>78</v>
      </c>
      <c r="B11" s="8"/>
      <c r="C11" s="8">
        <v>100000000</v>
      </c>
      <c r="D11" s="8"/>
      <c r="E11" s="8"/>
      <c r="F11" s="8"/>
      <c r="G11" s="8"/>
      <c r="H11" s="8"/>
      <c r="I11" s="8"/>
      <c r="J11" s="8">
        <v>100000000</v>
      </c>
    </row>
    <row r="12" spans="1:10" x14ac:dyDescent="0.25">
      <c r="A12" s="2" t="s">
        <v>82</v>
      </c>
      <c r="B12" s="8">
        <v>2436148220.2654438</v>
      </c>
      <c r="C12" s="8"/>
      <c r="D12" s="8"/>
      <c r="E12" s="8"/>
      <c r="F12" s="8"/>
      <c r="G12" s="8">
        <v>5760389780</v>
      </c>
      <c r="H12" s="8"/>
      <c r="I12" s="8"/>
      <c r="J12" s="8">
        <v>8196538000.2654438</v>
      </c>
    </row>
    <row r="13" spans="1:10" x14ac:dyDescent="0.25">
      <c r="A13" s="2" t="s">
        <v>53</v>
      </c>
      <c r="B13" s="8"/>
      <c r="C13" s="8"/>
      <c r="D13" s="8"/>
      <c r="E13" s="8">
        <v>98200000</v>
      </c>
      <c r="F13" s="8"/>
      <c r="G13" s="8"/>
      <c r="H13" s="8"/>
      <c r="I13" s="8"/>
      <c r="J13" s="8">
        <v>98200000</v>
      </c>
    </row>
    <row r="14" spans="1:10" x14ac:dyDescent="0.25">
      <c r="A14" s="2" t="s">
        <v>2573</v>
      </c>
      <c r="B14" s="8">
        <v>2516892220.2654438</v>
      </c>
      <c r="C14" s="8">
        <v>583924000</v>
      </c>
      <c r="D14" s="8">
        <v>16295000</v>
      </c>
      <c r="E14" s="8">
        <v>872168000</v>
      </c>
      <c r="F14" s="8">
        <v>100008000</v>
      </c>
      <c r="G14" s="8">
        <v>5760389780</v>
      </c>
      <c r="H14" s="8">
        <v>17597007000</v>
      </c>
      <c r="I14" s="8">
        <v>5632752000</v>
      </c>
      <c r="J14" s="8">
        <v>33079436000.265442</v>
      </c>
    </row>
    <row r="21" spans="1:18" ht="195" x14ac:dyDescent="0.25">
      <c r="A21" s="12" t="s">
        <v>11</v>
      </c>
      <c r="B21" s="12" t="s">
        <v>481</v>
      </c>
      <c r="C21" s="12" t="s">
        <v>482</v>
      </c>
      <c r="D21" s="12" t="s">
        <v>2554</v>
      </c>
      <c r="E21" s="12" t="s">
        <v>483</v>
      </c>
      <c r="F21" s="12" t="s">
        <v>484</v>
      </c>
      <c r="G21" s="12" t="s">
        <v>2555</v>
      </c>
      <c r="H21" s="12" t="s">
        <v>761</v>
      </c>
      <c r="I21" s="12" t="s">
        <v>2556</v>
      </c>
      <c r="J21" s="12" t="s">
        <v>2557</v>
      </c>
      <c r="K21" s="12" t="s">
        <v>2558</v>
      </c>
      <c r="L21" s="12" t="s">
        <v>2559</v>
      </c>
      <c r="M21" s="12" t="s">
        <v>2560</v>
      </c>
      <c r="N21" s="26" t="s">
        <v>2570</v>
      </c>
      <c r="O21" s="26" t="s">
        <v>3334</v>
      </c>
      <c r="P21" s="26" t="s">
        <v>2569</v>
      </c>
      <c r="Q21" s="26" t="s">
        <v>3771</v>
      </c>
      <c r="R21" s="12" t="s">
        <v>2943</v>
      </c>
    </row>
    <row r="22" spans="1:18" ht="15.75" x14ac:dyDescent="0.25">
      <c r="A22" s="15" t="s">
        <v>65</v>
      </c>
      <c r="B22" s="17">
        <v>0</v>
      </c>
      <c r="C22" s="17">
        <v>113366000</v>
      </c>
      <c r="D22" s="17"/>
      <c r="E22" s="19">
        <v>238120200</v>
      </c>
      <c r="F22" s="17">
        <v>539256770</v>
      </c>
      <c r="G22" s="17">
        <v>111978600</v>
      </c>
      <c r="H22" s="19">
        <v>96758058</v>
      </c>
      <c r="I22" s="19">
        <v>435270050</v>
      </c>
      <c r="J22" s="19">
        <v>262497800</v>
      </c>
      <c r="K22" s="19">
        <v>300000000</v>
      </c>
      <c r="L22" s="19">
        <v>287464380</v>
      </c>
      <c r="M22" s="30"/>
      <c r="N22" s="30"/>
      <c r="O22" s="30"/>
      <c r="P22" s="30"/>
      <c r="Q22" s="30"/>
      <c r="R22" s="38">
        <f>SUM(B22:Q22)</f>
        <v>2384711858</v>
      </c>
    </row>
    <row r="23" spans="1:18" ht="15.75" x14ac:dyDescent="0.25">
      <c r="A23" s="16" t="s">
        <v>71</v>
      </c>
      <c r="B23" s="18">
        <v>46370430</v>
      </c>
      <c r="C23" s="18">
        <v>239111660</v>
      </c>
      <c r="D23" s="18">
        <v>528974482</v>
      </c>
      <c r="E23" s="23">
        <v>234372600</v>
      </c>
      <c r="F23" s="18">
        <v>366286440</v>
      </c>
      <c r="G23" s="18">
        <v>587021485</v>
      </c>
      <c r="H23" s="23">
        <v>645627026</v>
      </c>
      <c r="I23" s="23">
        <f>195310500+427300</f>
        <v>195737800</v>
      </c>
      <c r="J23" s="23">
        <v>143182810</v>
      </c>
      <c r="K23" s="23">
        <v>239453200</v>
      </c>
      <c r="L23" s="23">
        <v>356639500</v>
      </c>
      <c r="M23" s="23">
        <v>314564269</v>
      </c>
      <c r="N23" s="31"/>
      <c r="O23" s="23">
        <v>10056778478</v>
      </c>
      <c r="P23" s="31"/>
      <c r="Q23" s="31"/>
      <c r="R23" s="39">
        <f t="shared" ref="R23:R33" si="0">SUM(B23:Q23)</f>
        <v>13954120180</v>
      </c>
    </row>
    <row r="24" spans="1:18" ht="15.75" x14ac:dyDescent="0.25">
      <c r="A24" s="15" t="s">
        <v>75</v>
      </c>
      <c r="B24" s="17">
        <v>0</v>
      </c>
      <c r="C24" s="17">
        <v>3193636816</v>
      </c>
      <c r="D24" s="17">
        <v>490272458</v>
      </c>
      <c r="E24" s="19">
        <v>398574642</v>
      </c>
      <c r="F24" s="17">
        <v>109383644</v>
      </c>
      <c r="G24" s="17">
        <v>1152493867</v>
      </c>
      <c r="H24" s="19">
        <v>159191448</v>
      </c>
      <c r="I24" s="19">
        <f>127798565+183719174</f>
        <v>311517739</v>
      </c>
      <c r="J24" s="19">
        <v>93309530</v>
      </c>
      <c r="K24" s="19">
        <v>82406717</v>
      </c>
      <c r="L24" s="19">
        <v>245043938</v>
      </c>
      <c r="M24" s="19"/>
      <c r="N24" s="19">
        <v>640530641</v>
      </c>
      <c r="O24" s="30"/>
      <c r="P24" s="30"/>
      <c r="Q24" s="30"/>
      <c r="R24" s="38">
        <f t="shared" si="0"/>
        <v>6876361440</v>
      </c>
    </row>
    <row r="25" spans="1:18" ht="15.75" x14ac:dyDescent="0.25">
      <c r="A25" s="27" t="s">
        <v>3327</v>
      </c>
      <c r="B25" s="24"/>
      <c r="C25" s="24"/>
      <c r="D25" s="24"/>
      <c r="E25" s="25"/>
      <c r="F25" s="24"/>
      <c r="G25" s="24">
        <v>59220487</v>
      </c>
      <c r="H25" s="32"/>
      <c r="I25" s="25">
        <v>200000000</v>
      </c>
      <c r="J25" s="32"/>
      <c r="K25" s="32"/>
      <c r="L25" s="32"/>
      <c r="M25" s="32"/>
      <c r="N25" s="32"/>
      <c r="O25" s="32"/>
      <c r="P25" s="32"/>
      <c r="Q25" s="32"/>
      <c r="R25" s="39">
        <f t="shared" si="0"/>
        <v>259220487</v>
      </c>
    </row>
    <row r="26" spans="1:18" ht="30" customHeight="1" x14ac:dyDescent="0.25">
      <c r="A26" s="15" t="s">
        <v>3309</v>
      </c>
      <c r="B26" s="17"/>
      <c r="C26" s="17"/>
      <c r="D26" s="17"/>
      <c r="E26" s="19"/>
      <c r="F26" s="37"/>
      <c r="G26" s="17">
        <v>164060820</v>
      </c>
      <c r="H26" s="17"/>
      <c r="I26" s="17"/>
      <c r="J26" s="17"/>
      <c r="K26" s="17"/>
      <c r="L26" s="17"/>
      <c r="M26" s="17"/>
      <c r="N26" s="30"/>
      <c r="O26" s="30"/>
      <c r="P26" s="30"/>
      <c r="Q26" s="30"/>
      <c r="R26" s="38">
        <f t="shared" si="0"/>
        <v>164060820</v>
      </c>
    </row>
    <row r="27" spans="1:18" ht="15.75" x14ac:dyDescent="0.25">
      <c r="A27" s="27" t="s">
        <v>99</v>
      </c>
      <c r="B27" s="24">
        <v>601556340</v>
      </c>
      <c r="C27" s="24">
        <v>3281216400</v>
      </c>
      <c r="D27" s="24">
        <v>1039051860</v>
      </c>
      <c r="E27" s="25">
        <v>1585921260</v>
      </c>
      <c r="F27" s="24">
        <v>437495520</v>
      </c>
      <c r="G27" s="24">
        <v>382808580</v>
      </c>
      <c r="H27" s="32"/>
      <c r="I27" s="24"/>
      <c r="J27" s="24"/>
      <c r="K27" s="24"/>
      <c r="L27" s="24">
        <v>71680</v>
      </c>
      <c r="M27" s="24"/>
      <c r="N27" s="32"/>
      <c r="O27" s="32"/>
      <c r="P27" s="32"/>
      <c r="Q27" s="32"/>
      <c r="R27" s="39">
        <f t="shared" si="0"/>
        <v>7328121640</v>
      </c>
    </row>
    <row r="28" spans="1:18" ht="15.75" x14ac:dyDescent="0.25">
      <c r="A28" s="15" t="s">
        <v>61</v>
      </c>
      <c r="B28" s="17">
        <v>0</v>
      </c>
      <c r="C28" s="17">
        <v>0</v>
      </c>
      <c r="D28" s="17">
        <v>0</v>
      </c>
      <c r="E28" s="19">
        <v>0</v>
      </c>
      <c r="F28" s="17">
        <v>0</v>
      </c>
      <c r="G28" s="19">
        <v>0</v>
      </c>
      <c r="H28" s="17"/>
      <c r="I28" s="17"/>
      <c r="J28" s="19">
        <v>1300000000</v>
      </c>
      <c r="K28" s="17"/>
      <c r="L28" s="17"/>
      <c r="M28" s="17"/>
      <c r="N28" s="30"/>
      <c r="O28" s="30"/>
      <c r="P28" s="30"/>
      <c r="Q28" s="30"/>
      <c r="R28" s="38">
        <f t="shared" si="0"/>
        <v>1300000000</v>
      </c>
    </row>
    <row r="29" spans="1:18" ht="15.75" x14ac:dyDescent="0.25">
      <c r="A29" s="27" t="s">
        <v>78</v>
      </c>
      <c r="B29" s="24">
        <v>0</v>
      </c>
      <c r="C29" s="24">
        <v>0</v>
      </c>
      <c r="D29" s="24">
        <v>0</v>
      </c>
      <c r="E29" s="25">
        <v>0</v>
      </c>
      <c r="F29" s="24">
        <v>0</v>
      </c>
      <c r="G29" s="24">
        <v>0</v>
      </c>
      <c r="H29" s="32"/>
      <c r="I29" s="32"/>
      <c r="J29" s="25">
        <v>779513</v>
      </c>
      <c r="K29" s="25">
        <v>10000000</v>
      </c>
      <c r="L29" s="25">
        <v>9385236</v>
      </c>
      <c r="M29" s="25"/>
      <c r="N29" s="25"/>
      <c r="O29" s="25"/>
      <c r="P29" s="25">
        <v>219877047</v>
      </c>
      <c r="Q29" s="32"/>
      <c r="R29" s="39">
        <f t="shared" si="0"/>
        <v>240041796</v>
      </c>
    </row>
    <row r="30" spans="1:18" ht="31.5" x14ac:dyDescent="0.25">
      <c r="A30" s="15" t="s">
        <v>3773</v>
      </c>
      <c r="B30" s="19">
        <v>6428160000</v>
      </c>
      <c r="C30" s="44">
        <v>0</v>
      </c>
      <c r="D30" s="17">
        <f>228114000-1194000</f>
        <v>226920000</v>
      </c>
      <c r="E30" s="19">
        <f>15300000</f>
        <v>15300000</v>
      </c>
      <c r="F30" s="43">
        <v>0</v>
      </c>
      <c r="G30" s="43">
        <v>0</v>
      </c>
      <c r="H30" s="19">
        <v>0</v>
      </c>
      <c r="I30" s="19">
        <v>381307560</v>
      </c>
      <c r="J30" s="19">
        <f>26508600+73171200</f>
        <v>99679800</v>
      </c>
      <c r="K30" s="40"/>
      <c r="L30" s="40"/>
      <c r="M30" s="40"/>
      <c r="N30" s="30"/>
      <c r="O30" s="30"/>
      <c r="P30" s="30"/>
      <c r="Q30" s="30"/>
      <c r="R30" s="38">
        <f t="shared" si="0"/>
        <v>7151367360</v>
      </c>
    </row>
    <row r="31" spans="1:18" ht="31.5" x14ac:dyDescent="0.25">
      <c r="A31" s="27" t="s">
        <v>3772</v>
      </c>
      <c r="B31" s="25"/>
      <c r="C31" s="24">
        <v>189343678</v>
      </c>
      <c r="D31" s="24">
        <v>169228033</v>
      </c>
      <c r="E31" s="25">
        <v>148437467</v>
      </c>
      <c r="F31" s="25">
        <v>174631794</v>
      </c>
      <c r="G31" s="25">
        <v>295111623</v>
      </c>
      <c r="H31" s="25">
        <v>178171566</v>
      </c>
      <c r="I31" s="25">
        <f>158525370</f>
        <v>158525370</v>
      </c>
      <c r="J31" s="25">
        <f>158525370</f>
        <v>158525370</v>
      </c>
      <c r="K31" s="25">
        <f>158525370</f>
        <v>158525370</v>
      </c>
      <c r="L31" s="25">
        <f>158525370</f>
        <v>158525370</v>
      </c>
      <c r="M31" s="25">
        <v>810974359</v>
      </c>
      <c r="N31" s="32"/>
      <c r="O31" s="32"/>
      <c r="P31" s="32"/>
      <c r="Q31" s="32"/>
      <c r="R31" s="39">
        <f>SUM(B31:Q31)</f>
        <v>2600000000</v>
      </c>
    </row>
    <row r="32" spans="1:18" ht="15.75" x14ac:dyDescent="0.25">
      <c r="A32" s="15" t="s">
        <v>475</v>
      </c>
      <c r="B32" s="17">
        <v>0</v>
      </c>
      <c r="C32" s="17">
        <v>0</v>
      </c>
      <c r="D32" s="17">
        <v>0</v>
      </c>
      <c r="E32" s="19">
        <v>1144277</v>
      </c>
      <c r="F32" s="17">
        <v>0</v>
      </c>
      <c r="G32" s="17"/>
      <c r="H32" s="17"/>
      <c r="I32" s="17"/>
      <c r="J32" s="17"/>
      <c r="K32" s="17"/>
      <c r="L32" s="17"/>
      <c r="M32" s="17"/>
      <c r="N32" s="17"/>
      <c r="O32" s="17"/>
      <c r="P32" s="17"/>
      <c r="Q32" s="17"/>
      <c r="R32" s="38">
        <f t="shared" si="0"/>
        <v>1144277</v>
      </c>
    </row>
    <row r="33" spans="1:18" ht="15.75" x14ac:dyDescent="0.25">
      <c r="A33" s="27" t="s">
        <v>53</v>
      </c>
      <c r="B33" s="24">
        <v>0</v>
      </c>
      <c r="C33" s="24">
        <v>0</v>
      </c>
      <c r="D33" s="24">
        <v>0</v>
      </c>
      <c r="E33" s="25">
        <v>0</v>
      </c>
      <c r="F33" s="25">
        <v>0</v>
      </c>
      <c r="G33" s="24"/>
      <c r="H33" s="25">
        <v>0</v>
      </c>
      <c r="I33" s="24"/>
      <c r="J33" s="24">
        <v>162500000</v>
      </c>
      <c r="K33" s="24"/>
      <c r="L33" s="24"/>
      <c r="M33" s="24"/>
      <c r="N33" s="24"/>
      <c r="O33" s="24"/>
      <c r="P33" s="24"/>
      <c r="Q33" s="24"/>
      <c r="R33" s="39">
        <f t="shared" si="0"/>
        <v>162500000</v>
      </c>
    </row>
    <row r="34" spans="1:18" ht="21" x14ac:dyDescent="0.25">
      <c r="A34" s="29" t="s">
        <v>2943</v>
      </c>
      <c r="B34" s="29">
        <f>SUM(B22:B33)</f>
        <v>7076086770</v>
      </c>
      <c r="C34" s="29">
        <f t="shared" ref="C34:M34" si="1">SUM(C22:C33)</f>
        <v>7016674554</v>
      </c>
      <c r="D34" s="29">
        <f t="shared" si="1"/>
        <v>2454446833</v>
      </c>
      <c r="E34" s="29">
        <f t="shared" si="1"/>
        <v>2621870446</v>
      </c>
      <c r="F34" s="29">
        <f t="shared" si="1"/>
        <v>1627054168</v>
      </c>
      <c r="G34" s="29">
        <f t="shared" si="1"/>
        <v>2752695462</v>
      </c>
      <c r="H34" s="29">
        <f>SUM(H22:H33)</f>
        <v>1079748098</v>
      </c>
      <c r="I34" s="29">
        <f t="shared" si="1"/>
        <v>1682358519</v>
      </c>
      <c r="J34" s="29">
        <f t="shared" si="1"/>
        <v>2220474823</v>
      </c>
      <c r="K34" s="29">
        <f t="shared" si="1"/>
        <v>790385287</v>
      </c>
      <c r="L34" s="29">
        <f>SUM(L22:L33)</f>
        <v>1057130104</v>
      </c>
      <c r="M34" s="29">
        <f t="shared" si="1"/>
        <v>1125538628</v>
      </c>
      <c r="N34" s="29">
        <f>SUM(N22:N33)</f>
        <v>640530641</v>
      </c>
      <c r="O34" s="29">
        <f>SUM(O22:O33)</f>
        <v>10056778478</v>
      </c>
      <c r="P34" s="29">
        <f>SUM(P22:P33)</f>
        <v>219877047</v>
      </c>
      <c r="Q34" s="29">
        <f>SUM(Q22:Q33)</f>
        <v>0</v>
      </c>
      <c r="R34" s="29">
        <f>SUM(B34:Q34)</f>
        <v>42421649858</v>
      </c>
    </row>
    <row r="35" spans="1:18" x14ac:dyDescent="0.25">
      <c r="H35" s="8"/>
    </row>
    <row r="36" spans="1:18" x14ac:dyDescent="0.25">
      <c r="H36" s="41"/>
    </row>
    <row r="37" spans="1:18" x14ac:dyDescent="0.25">
      <c r="H37" s="8"/>
    </row>
    <row r="38" spans="1:18" ht="21" x14ac:dyDescent="0.25">
      <c r="A38" s="42" t="s">
        <v>11</v>
      </c>
      <c r="B38" s="42" t="s">
        <v>3858</v>
      </c>
      <c r="C38" s="42" t="s">
        <v>3859</v>
      </c>
      <c r="D38" s="42" t="s">
        <v>3770</v>
      </c>
      <c r="H38" s="8"/>
    </row>
    <row r="39" spans="1:18" ht="15.75" x14ac:dyDescent="0.25">
      <c r="A39" s="15" t="s">
        <v>65</v>
      </c>
      <c r="B39" s="19">
        <v>459248508</v>
      </c>
      <c r="C39" s="19">
        <v>96758058</v>
      </c>
      <c r="D39" s="30">
        <f>C39-B39</f>
        <v>-362490450</v>
      </c>
    </row>
    <row r="40" spans="1:18" ht="15.75" x14ac:dyDescent="0.25">
      <c r="A40" s="16" t="s">
        <v>71</v>
      </c>
      <c r="B40" s="23">
        <v>663192981</v>
      </c>
      <c r="C40" s="23">
        <v>645627026</v>
      </c>
      <c r="D40" s="30">
        <f t="shared" ref="D40:D45" si="2">C40-B40</f>
        <v>-17565955</v>
      </c>
    </row>
    <row r="41" spans="1:18" ht="15.75" x14ac:dyDescent="0.25">
      <c r="A41" s="15" t="s">
        <v>75</v>
      </c>
      <c r="B41" s="19">
        <v>156939278</v>
      </c>
      <c r="C41" s="19">
        <v>159191448</v>
      </c>
      <c r="D41" s="19">
        <f t="shared" si="2"/>
        <v>2252170</v>
      </c>
    </row>
    <row r="42" spans="1:18" ht="15.75" x14ac:dyDescent="0.25">
      <c r="A42" s="27" t="s">
        <v>99</v>
      </c>
      <c r="B42" s="24">
        <v>71680</v>
      </c>
      <c r="C42" s="32"/>
      <c r="D42" s="30">
        <f t="shared" si="2"/>
        <v>-71680</v>
      </c>
    </row>
    <row r="43" spans="1:18" ht="31.5" x14ac:dyDescent="0.25">
      <c r="A43" s="15" t="s">
        <v>3773</v>
      </c>
      <c r="B43" s="19">
        <v>326350560</v>
      </c>
      <c r="C43" s="19">
        <v>0</v>
      </c>
      <c r="D43" s="30">
        <f t="shared" si="2"/>
        <v>-326350560</v>
      </c>
    </row>
    <row r="44" spans="1:18" ht="31.5" x14ac:dyDescent="0.25">
      <c r="A44" s="27" t="s">
        <v>3772</v>
      </c>
      <c r="B44" s="25">
        <v>158525370</v>
      </c>
      <c r="C44" s="25">
        <v>178171566</v>
      </c>
      <c r="D44" s="19">
        <f t="shared" si="2"/>
        <v>19646196</v>
      </c>
    </row>
    <row r="45" spans="1:18" ht="15.75" x14ac:dyDescent="0.25">
      <c r="A45" s="27" t="s">
        <v>53</v>
      </c>
      <c r="B45" s="24">
        <v>81250000</v>
      </c>
      <c r="C45" s="25">
        <v>0</v>
      </c>
      <c r="D45" s="30">
        <f t="shared" si="2"/>
        <v>-81250000</v>
      </c>
    </row>
    <row r="46" spans="1:18" ht="21" x14ac:dyDescent="0.25">
      <c r="A46" s="29" t="s">
        <v>2943</v>
      </c>
      <c r="B46" s="29">
        <v>1845578377</v>
      </c>
      <c r="C46" s="29">
        <f>SUM(C39:C45)</f>
        <v>1079748098</v>
      </c>
      <c r="D46" s="29">
        <f>SUM(D39:D45)</f>
        <v>-765830279</v>
      </c>
    </row>
  </sheetData>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26"/>
  <sheetViews>
    <sheetView topLeftCell="A511" zoomScale="130" zoomScaleNormal="130" workbookViewId="0">
      <selection activeCell="A527" sqref="A527"/>
    </sheetView>
  </sheetViews>
  <sheetFormatPr baseColWidth="10" defaultRowHeight="15" x14ac:dyDescent="0.25"/>
  <cols>
    <col min="3" max="3" width="11.28515625" style="5" customWidth="1"/>
    <col min="5" max="5" width="17.7109375" style="3" bestFit="1" customWidth="1"/>
    <col min="6" max="6" width="18.42578125" style="3" bestFit="1" customWidth="1"/>
    <col min="7" max="7" width="17.7109375" style="3" bestFit="1" customWidth="1"/>
  </cols>
  <sheetData>
    <row r="1" spans="1:8" s="34" customFormat="1" ht="18" customHeight="1" x14ac:dyDescent="0.25">
      <c r="C1" s="35"/>
      <c r="E1" s="36">
        <f>SUBTOTAL(9,E4:E526)</f>
        <v>29664527846</v>
      </c>
      <c r="F1" s="36">
        <f>SUBTOTAL(9,F4:F526)</f>
        <v>419667092</v>
      </c>
      <c r="G1" s="36">
        <f>SUBTOTAL(9,G4:G526)</f>
        <v>29244860754</v>
      </c>
    </row>
    <row r="2" spans="1:8" ht="21" x14ac:dyDescent="0.35">
      <c r="A2" s="6">
        <v>1</v>
      </c>
      <c r="B2" s="6">
        <v>2</v>
      </c>
      <c r="C2" s="6">
        <v>3</v>
      </c>
      <c r="D2" s="6">
        <v>4</v>
      </c>
      <c r="E2" s="6">
        <v>5</v>
      </c>
      <c r="F2" s="6">
        <v>6</v>
      </c>
      <c r="G2" s="6">
        <v>7</v>
      </c>
      <c r="H2" s="6">
        <v>8</v>
      </c>
    </row>
    <row r="3" spans="1:8" s="54" customFormat="1" x14ac:dyDescent="0.25">
      <c r="A3" s="51" t="s">
        <v>27</v>
      </c>
      <c r="B3" s="51" t="s">
        <v>485</v>
      </c>
      <c r="C3" s="52" t="s">
        <v>486</v>
      </c>
      <c r="D3" s="51" t="s">
        <v>19</v>
      </c>
      <c r="E3" s="53" t="s">
        <v>762</v>
      </c>
      <c r="F3" s="53" t="s">
        <v>592</v>
      </c>
      <c r="G3" s="53" t="s">
        <v>763</v>
      </c>
      <c r="H3" s="51" t="s">
        <v>487</v>
      </c>
    </row>
    <row r="4" spans="1:8" x14ac:dyDescent="0.25">
      <c r="A4" t="s">
        <v>101</v>
      </c>
      <c r="B4">
        <v>313</v>
      </c>
      <c r="C4" s="5">
        <v>43110</v>
      </c>
      <c r="D4" t="s">
        <v>92</v>
      </c>
      <c r="E4" s="3">
        <v>31981500</v>
      </c>
      <c r="F4" s="3">
        <v>0</v>
      </c>
      <c r="G4" s="3">
        <f t="shared" ref="G4:G67" si="0">E4-F4</f>
        <v>31981500</v>
      </c>
      <c r="H4" t="s">
        <v>488</v>
      </c>
    </row>
    <row r="5" spans="1:8" x14ac:dyDescent="0.25">
      <c r="A5" t="s">
        <v>104</v>
      </c>
      <c r="B5">
        <v>314</v>
      </c>
      <c r="C5" s="5">
        <v>43110</v>
      </c>
      <c r="D5" t="s">
        <v>102</v>
      </c>
      <c r="E5" s="3">
        <v>41200000</v>
      </c>
      <c r="F5" s="3">
        <v>0</v>
      </c>
      <c r="G5" s="3">
        <f t="shared" si="0"/>
        <v>41200000</v>
      </c>
      <c r="H5" t="s">
        <v>488</v>
      </c>
    </row>
    <row r="6" spans="1:8" x14ac:dyDescent="0.25">
      <c r="A6" t="s">
        <v>105</v>
      </c>
      <c r="B6">
        <v>316</v>
      </c>
      <c r="C6" s="5">
        <v>43110</v>
      </c>
      <c r="D6" t="s">
        <v>92</v>
      </c>
      <c r="E6" s="3">
        <v>37080000</v>
      </c>
      <c r="F6" s="3">
        <v>0</v>
      </c>
      <c r="G6" s="3">
        <f t="shared" si="0"/>
        <v>37080000</v>
      </c>
      <c r="H6" t="s">
        <v>488</v>
      </c>
    </row>
    <row r="7" spans="1:8" x14ac:dyDescent="0.25">
      <c r="A7" t="s">
        <v>103</v>
      </c>
      <c r="B7">
        <v>151</v>
      </c>
      <c r="C7" s="5">
        <v>43105</v>
      </c>
      <c r="D7" t="s">
        <v>87</v>
      </c>
      <c r="E7" s="3">
        <v>37389000</v>
      </c>
      <c r="F7" s="3">
        <v>0</v>
      </c>
      <c r="G7" s="3">
        <f t="shared" si="0"/>
        <v>37389000</v>
      </c>
      <c r="H7" t="s">
        <v>488</v>
      </c>
    </row>
    <row r="8" spans="1:8" x14ac:dyDescent="0.25">
      <c r="A8" t="s">
        <v>108</v>
      </c>
      <c r="B8">
        <v>354</v>
      </c>
      <c r="C8" s="5">
        <v>43110</v>
      </c>
      <c r="D8" t="s">
        <v>310</v>
      </c>
      <c r="E8" s="3">
        <v>30591000</v>
      </c>
      <c r="F8" s="3">
        <v>0</v>
      </c>
      <c r="G8" s="3">
        <f t="shared" si="0"/>
        <v>30591000</v>
      </c>
      <c r="H8" t="s">
        <v>488</v>
      </c>
    </row>
    <row r="9" spans="1:8" x14ac:dyDescent="0.25">
      <c r="A9" t="s">
        <v>110</v>
      </c>
      <c r="B9">
        <v>317</v>
      </c>
      <c r="C9" s="5">
        <v>43110</v>
      </c>
      <c r="D9" t="s">
        <v>84</v>
      </c>
      <c r="E9" s="3">
        <v>113300000</v>
      </c>
      <c r="F9" s="3">
        <v>0</v>
      </c>
      <c r="G9" s="3">
        <f t="shared" si="0"/>
        <v>113300000</v>
      </c>
      <c r="H9" t="s">
        <v>488</v>
      </c>
    </row>
    <row r="10" spans="1:8" x14ac:dyDescent="0.25">
      <c r="A10" t="s">
        <v>112</v>
      </c>
      <c r="B10">
        <v>318</v>
      </c>
      <c r="C10" s="5">
        <v>43110</v>
      </c>
      <c r="D10" t="s">
        <v>93</v>
      </c>
      <c r="E10" s="3">
        <v>27192000</v>
      </c>
      <c r="F10" s="3">
        <v>0</v>
      </c>
      <c r="G10" s="3">
        <f t="shared" si="0"/>
        <v>27192000</v>
      </c>
      <c r="H10" t="s">
        <v>488</v>
      </c>
    </row>
    <row r="11" spans="1:8" x14ac:dyDescent="0.25">
      <c r="A11" t="s">
        <v>114</v>
      </c>
      <c r="B11">
        <v>321</v>
      </c>
      <c r="C11" s="5">
        <v>43110</v>
      </c>
      <c r="D11" t="s">
        <v>490</v>
      </c>
      <c r="E11" s="3">
        <v>113300000</v>
      </c>
      <c r="F11" s="3">
        <v>0</v>
      </c>
      <c r="G11" s="3">
        <f t="shared" si="0"/>
        <v>113300000</v>
      </c>
      <c r="H11" t="s">
        <v>488</v>
      </c>
    </row>
    <row r="12" spans="1:8" x14ac:dyDescent="0.25">
      <c r="A12" t="s">
        <v>116</v>
      </c>
      <c r="B12">
        <v>344</v>
      </c>
      <c r="C12" s="5">
        <v>43110</v>
      </c>
      <c r="D12" t="s">
        <v>90</v>
      </c>
      <c r="E12" s="3">
        <v>30385000</v>
      </c>
      <c r="F12" s="3">
        <v>0</v>
      </c>
      <c r="G12" s="3">
        <f t="shared" si="0"/>
        <v>30385000</v>
      </c>
      <c r="H12" t="s">
        <v>488</v>
      </c>
    </row>
    <row r="13" spans="1:8" x14ac:dyDescent="0.25">
      <c r="A13" t="s">
        <v>118</v>
      </c>
      <c r="B13">
        <v>345</v>
      </c>
      <c r="C13" s="5">
        <v>43110</v>
      </c>
      <c r="D13" t="s">
        <v>96</v>
      </c>
      <c r="E13" s="3">
        <v>37389000</v>
      </c>
      <c r="F13" s="3">
        <v>0</v>
      </c>
      <c r="G13" s="3">
        <f t="shared" si="0"/>
        <v>37389000</v>
      </c>
      <c r="H13" t="s">
        <v>488</v>
      </c>
    </row>
    <row r="14" spans="1:8" x14ac:dyDescent="0.25">
      <c r="A14" t="s">
        <v>119</v>
      </c>
      <c r="B14">
        <v>374</v>
      </c>
      <c r="C14" s="5">
        <v>43110</v>
      </c>
      <c r="D14" t="s">
        <v>503</v>
      </c>
      <c r="E14" s="3">
        <v>37080000</v>
      </c>
      <c r="F14" s="3">
        <v>0</v>
      </c>
      <c r="G14" s="3">
        <f t="shared" si="0"/>
        <v>37080000</v>
      </c>
      <c r="H14" t="s">
        <v>488</v>
      </c>
    </row>
    <row r="15" spans="1:8" x14ac:dyDescent="0.25">
      <c r="A15" t="s">
        <v>120</v>
      </c>
      <c r="B15">
        <v>380</v>
      </c>
      <c r="C15" s="5">
        <v>43110</v>
      </c>
      <c r="D15" t="s">
        <v>83</v>
      </c>
      <c r="E15" s="3">
        <v>19261000</v>
      </c>
      <c r="F15" s="3">
        <v>0</v>
      </c>
      <c r="G15" s="3">
        <f t="shared" si="0"/>
        <v>19261000</v>
      </c>
      <c r="H15" t="s">
        <v>488</v>
      </c>
    </row>
    <row r="16" spans="1:8" x14ac:dyDescent="0.25">
      <c r="A16" t="s">
        <v>121</v>
      </c>
      <c r="B16">
        <v>381</v>
      </c>
      <c r="C16" s="5">
        <v>43110</v>
      </c>
      <c r="D16" t="s">
        <v>507</v>
      </c>
      <c r="E16" s="3">
        <v>82400000</v>
      </c>
      <c r="F16" s="3">
        <v>0</v>
      </c>
      <c r="G16" s="3">
        <f t="shared" si="0"/>
        <v>82400000</v>
      </c>
      <c r="H16" t="s">
        <v>488</v>
      </c>
    </row>
    <row r="17" spans="1:8" x14ac:dyDescent="0.25">
      <c r="A17" t="s">
        <v>122</v>
      </c>
      <c r="B17">
        <v>382</v>
      </c>
      <c r="C17" s="5">
        <v>43110</v>
      </c>
      <c r="D17" t="s">
        <v>83</v>
      </c>
      <c r="E17" s="3">
        <v>9270000</v>
      </c>
      <c r="F17" s="3">
        <v>0</v>
      </c>
      <c r="G17" s="3">
        <f t="shared" si="0"/>
        <v>9270000</v>
      </c>
      <c r="H17" t="s">
        <v>488</v>
      </c>
    </row>
    <row r="18" spans="1:8" x14ac:dyDescent="0.25">
      <c r="A18" t="s">
        <v>124</v>
      </c>
      <c r="B18">
        <v>383</v>
      </c>
      <c r="C18" s="5">
        <v>43110</v>
      </c>
      <c r="D18" t="s">
        <v>138</v>
      </c>
      <c r="E18" s="3">
        <v>45320000</v>
      </c>
      <c r="F18" s="3">
        <v>0</v>
      </c>
      <c r="G18" s="3">
        <f t="shared" si="0"/>
        <v>45320000</v>
      </c>
      <c r="H18" t="s">
        <v>488</v>
      </c>
    </row>
    <row r="19" spans="1:8" x14ac:dyDescent="0.25">
      <c r="A19" t="s">
        <v>127</v>
      </c>
      <c r="B19">
        <v>384</v>
      </c>
      <c r="C19" s="5">
        <v>43110</v>
      </c>
      <c r="D19" t="s">
        <v>126</v>
      </c>
      <c r="E19" s="3">
        <v>37080000</v>
      </c>
      <c r="F19" s="3">
        <v>0</v>
      </c>
      <c r="G19" s="3">
        <f t="shared" si="0"/>
        <v>37080000</v>
      </c>
      <c r="H19" t="s">
        <v>488</v>
      </c>
    </row>
    <row r="20" spans="1:8" x14ac:dyDescent="0.25">
      <c r="A20" t="s">
        <v>128</v>
      </c>
      <c r="B20">
        <v>385</v>
      </c>
      <c r="C20" s="5">
        <v>43110</v>
      </c>
      <c r="D20" t="s">
        <v>86</v>
      </c>
      <c r="E20" s="3">
        <v>30591000</v>
      </c>
      <c r="F20" s="3">
        <v>0</v>
      </c>
      <c r="G20" s="3">
        <f t="shared" si="0"/>
        <v>30591000</v>
      </c>
      <c r="H20" t="s">
        <v>488</v>
      </c>
    </row>
    <row r="21" spans="1:8" x14ac:dyDescent="0.25">
      <c r="A21" t="s">
        <v>130</v>
      </c>
      <c r="B21">
        <v>386</v>
      </c>
      <c r="C21" s="5">
        <v>43110</v>
      </c>
      <c r="D21" t="s">
        <v>129</v>
      </c>
      <c r="E21" s="3">
        <v>41200000</v>
      </c>
      <c r="F21" s="3">
        <v>0</v>
      </c>
      <c r="G21" s="3">
        <f t="shared" si="0"/>
        <v>41200000</v>
      </c>
      <c r="H21" t="s">
        <v>488</v>
      </c>
    </row>
    <row r="22" spans="1:8" x14ac:dyDescent="0.25">
      <c r="A22" t="s">
        <v>131</v>
      </c>
      <c r="B22">
        <v>387</v>
      </c>
      <c r="C22" s="5">
        <v>43110</v>
      </c>
      <c r="D22" t="s">
        <v>83</v>
      </c>
      <c r="E22" s="3">
        <v>19261000</v>
      </c>
      <c r="F22" s="3">
        <v>0</v>
      </c>
      <c r="G22" s="3">
        <f t="shared" si="0"/>
        <v>19261000</v>
      </c>
      <c r="H22" t="s">
        <v>488</v>
      </c>
    </row>
    <row r="23" spans="1:8" x14ac:dyDescent="0.25">
      <c r="A23" t="s">
        <v>133</v>
      </c>
      <c r="B23">
        <v>388</v>
      </c>
      <c r="C23" s="5">
        <v>43110</v>
      </c>
      <c r="D23" t="s">
        <v>86</v>
      </c>
      <c r="E23" s="3">
        <v>45320000</v>
      </c>
      <c r="F23" s="3">
        <v>0</v>
      </c>
      <c r="G23" s="3">
        <f t="shared" si="0"/>
        <v>45320000</v>
      </c>
      <c r="H23" t="s">
        <v>488</v>
      </c>
    </row>
    <row r="24" spans="1:8" x14ac:dyDescent="0.25">
      <c r="A24" t="s">
        <v>134</v>
      </c>
      <c r="B24">
        <v>389</v>
      </c>
      <c r="C24" s="5">
        <v>43110</v>
      </c>
      <c r="D24" t="s">
        <v>83</v>
      </c>
      <c r="E24" s="3">
        <v>16995000</v>
      </c>
      <c r="F24" s="3">
        <v>0</v>
      </c>
      <c r="G24" s="3">
        <f t="shared" si="0"/>
        <v>16995000</v>
      </c>
      <c r="H24" t="s">
        <v>488</v>
      </c>
    </row>
    <row r="25" spans="1:8" x14ac:dyDescent="0.25">
      <c r="A25" t="s">
        <v>135</v>
      </c>
      <c r="B25">
        <v>390</v>
      </c>
      <c r="C25" s="5">
        <v>43110</v>
      </c>
      <c r="D25" t="s">
        <v>91</v>
      </c>
      <c r="E25" s="3">
        <v>33423500</v>
      </c>
      <c r="F25" s="3">
        <v>0</v>
      </c>
      <c r="G25" s="3">
        <f t="shared" si="0"/>
        <v>33423500</v>
      </c>
      <c r="H25" t="s">
        <v>488</v>
      </c>
    </row>
    <row r="26" spans="1:8" x14ac:dyDescent="0.25">
      <c r="A26" t="s">
        <v>136</v>
      </c>
      <c r="B26">
        <v>391</v>
      </c>
      <c r="C26" s="5">
        <v>43110</v>
      </c>
      <c r="D26" t="s">
        <v>83</v>
      </c>
      <c r="E26" s="3">
        <v>16995000</v>
      </c>
      <c r="F26" s="3">
        <v>0</v>
      </c>
      <c r="G26" s="3">
        <f t="shared" si="0"/>
        <v>16995000</v>
      </c>
      <c r="H26" t="s">
        <v>488</v>
      </c>
    </row>
    <row r="27" spans="1:8" x14ac:dyDescent="0.25">
      <c r="A27" t="s">
        <v>139</v>
      </c>
      <c r="B27">
        <v>392</v>
      </c>
      <c r="C27" s="5">
        <v>43110</v>
      </c>
      <c r="D27" t="s">
        <v>138</v>
      </c>
      <c r="E27" s="3">
        <v>41200000</v>
      </c>
      <c r="F27" s="3">
        <v>0</v>
      </c>
      <c r="G27" s="3">
        <f t="shared" si="0"/>
        <v>41200000</v>
      </c>
      <c r="H27" t="s">
        <v>488</v>
      </c>
    </row>
    <row r="28" spans="1:8" x14ac:dyDescent="0.25">
      <c r="A28" t="s">
        <v>142</v>
      </c>
      <c r="B28">
        <v>394</v>
      </c>
      <c r="C28" s="5">
        <v>43110</v>
      </c>
      <c r="D28" t="s">
        <v>141</v>
      </c>
      <c r="E28" s="3">
        <v>32960000</v>
      </c>
      <c r="F28" s="3">
        <v>0</v>
      </c>
      <c r="G28" s="3">
        <f t="shared" si="0"/>
        <v>32960000</v>
      </c>
      <c r="H28" t="s">
        <v>488</v>
      </c>
    </row>
    <row r="29" spans="1:8" x14ac:dyDescent="0.25">
      <c r="A29" t="s">
        <v>144</v>
      </c>
      <c r="B29">
        <v>396</v>
      </c>
      <c r="C29" s="5">
        <v>43110</v>
      </c>
      <c r="D29" t="s">
        <v>91</v>
      </c>
      <c r="E29" s="3">
        <v>27192000</v>
      </c>
      <c r="F29" s="3">
        <v>0</v>
      </c>
      <c r="G29" s="3">
        <f t="shared" si="0"/>
        <v>27192000</v>
      </c>
      <c r="H29" t="s">
        <v>488</v>
      </c>
    </row>
    <row r="30" spans="1:8" x14ac:dyDescent="0.25">
      <c r="A30" t="s">
        <v>146</v>
      </c>
      <c r="B30">
        <v>398</v>
      </c>
      <c r="C30" s="5">
        <v>43110</v>
      </c>
      <c r="D30" t="s">
        <v>492</v>
      </c>
      <c r="E30" s="3">
        <v>41200000</v>
      </c>
      <c r="F30" s="3">
        <v>0</v>
      </c>
      <c r="G30" s="3">
        <f t="shared" si="0"/>
        <v>41200000</v>
      </c>
      <c r="H30" t="s">
        <v>488</v>
      </c>
    </row>
    <row r="31" spans="1:8" x14ac:dyDescent="0.25">
      <c r="A31" t="s">
        <v>148</v>
      </c>
      <c r="B31">
        <v>448</v>
      </c>
      <c r="C31" s="5">
        <v>43111</v>
      </c>
      <c r="D31" t="s">
        <v>528</v>
      </c>
      <c r="E31" s="3">
        <v>33990000</v>
      </c>
      <c r="F31" s="3">
        <v>0</v>
      </c>
      <c r="G31" s="3">
        <f t="shared" si="0"/>
        <v>33990000</v>
      </c>
      <c r="H31" t="s">
        <v>488</v>
      </c>
    </row>
    <row r="32" spans="1:8" x14ac:dyDescent="0.25">
      <c r="A32" t="s">
        <v>150</v>
      </c>
      <c r="B32">
        <v>399</v>
      </c>
      <c r="C32" s="5">
        <v>43110</v>
      </c>
      <c r="D32" t="s">
        <v>92</v>
      </c>
      <c r="E32" s="3">
        <v>41200000</v>
      </c>
      <c r="F32" s="3">
        <v>0</v>
      </c>
      <c r="G32" s="3">
        <f t="shared" si="0"/>
        <v>41200000</v>
      </c>
      <c r="H32" t="s">
        <v>488</v>
      </c>
    </row>
    <row r="33" spans="1:8" x14ac:dyDescent="0.25">
      <c r="A33" t="s">
        <v>152</v>
      </c>
      <c r="B33">
        <v>401</v>
      </c>
      <c r="C33" s="5">
        <v>43110</v>
      </c>
      <c r="D33" t="s">
        <v>92</v>
      </c>
      <c r="E33" s="3">
        <v>31981500</v>
      </c>
      <c r="F33" s="3">
        <v>0</v>
      </c>
      <c r="G33" s="3">
        <f t="shared" si="0"/>
        <v>31981500</v>
      </c>
      <c r="H33" t="s">
        <v>488</v>
      </c>
    </row>
    <row r="34" spans="1:8" x14ac:dyDescent="0.25">
      <c r="A34" t="s">
        <v>153</v>
      </c>
      <c r="B34">
        <v>402</v>
      </c>
      <c r="C34" s="5">
        <v>43110</v>
      </c>
      <c r="D34" t="s">
        <v>92</v>
      </c>
      <c r="E34" s="3">
        <v>31981500</v>
      </c>
      <c r="F34" s="3">
        <v>0</v>
      </c>
      <c r="G34" s="3">
        <f t="shared" si="0"/>
        <v>31981500</v>
      </c>
      <c r="H34" t="s">
        <v>488</v>
      </c>
    </row>
    <row r="35" spans="1:8" x14ac:dyDescent="0.25">
      <c r="A35" t="s">
        <v>154</v>
      </c>
      <c r="B35">
        <v>403</v>
      </c>
      <c r="C35" s="5">
        <v>43110</v>
      </c>
      <c r="D35" t="s">
        <v>92</v>
      </c>
      <c r="E35" s="3">
        <v>45320000</v>
      </c>
      <c r="F35" s="3">
        <v>0</v>
      </c>
      <c r="G35" s="3">
        <f t="shared" si="0"/>
        <v>45320000</v>
      </c>
      <c r="H35" t="s">
        <v>488</v>
      </c>
    </row>
    <row r="36" spans="1:8" x14ac:dyDescent="0.25">
      <c r="A36" t="s">
        <v>155</v>
      </c>
      <c r="B36">
        <v>404</v>
      </c>
      <c r="C36" s="5">
        <v>43110</v>
      </c>
      <c r="D36" t="s">
        <v>92</v>
      </c>
      <c r="E36" s="3">
        <v>41200000</v>
      </c>
      <c r="F36" s="3">
        <v>0</v>
      </c>
      <c r="G36" s="3">
        <f t="shared" si="0"/>
        <v>41200000</v>
      </c>
      <c r="H36" t="s">
        <v>488</v>
      </c>
    </row>
    <row r="37" spans="1:8" x14ac:dyDescent="0.25">
      <c r="A37" t="s">
        <v>181</v>
      </c>
      <c r="B37">
        <v>405</v>
      </c>
      <c r="C37" s="5">
        <v>43110</v>
      </c>
      <c r="D37" t="s">
        <v>90</v>
      </c>
      <c r="E37" s="3">
        <v>24720000</v>
      </c>
      <c r="F37" s="3">
        <v>0</v>
      </c>
      <c r="G37" s="3">
        <f t="shared" si="0"/>
        <v>24720000</v>
      </c>
      <c r="H37" t="s">
        <v>488</v>
      </c>
    </row>
    <row r="38" spans="1:8" x14ac:dyDescent="0.25">
      <c r="A38" t="s">
        <v>156</v>
      </c>
      <c r="B38">
        <v>406</v>
      </c>
      <c r="C38" s="5">
        <v>43110</v>
      </c>
      <c r="D38" t="s">
        <v>92</v>
      </c>
      <c r="E38" s="3">
        <v>41200000</v>
      </c>
      <c r="F38" s="3">
        <v>0</v>
      </c>
      <c r="G38" s="3">
        <f t="shared" si="0"/>
        <v>41200000</v>
      </c>
      <c r="H38" t="s">
        <v>488</v>
      </c>
    </row>
    <row r="39" spans="1:8" x14ac:dyDescent="0.25">
      <c r="A39" t="s">
        <v>158</v>
      </c>
      <c r="B39">
        <v>407</v>
      </c>
      <c r="C39" s="5">
        <v>43110</v>
      </c>
      <c r="D39" t="s">
        <v>492</v>
      </c>
      <c r="E39" s="3">
        <v>32960000</v>
      </c>
      <c r="F39" s="3">
        <v>0</v>
      </c>
      <c r="G39" s="3">
        <f t="shared" si="0"/>
        <v>32960000</v>
      </c>
      <c r="H39" t="s">
        <v>488</v>
      </c>
    </row>
    <row r="40" spans="1:8" x14ac:dyDescent="0.25">
      <c r="A40" t="s">
        <v>160</v>
      </c>
      <c r="B40">
        <v>358</v>
      </c>
      <c r="C40" s="5">
        <v>43110</v>
      </c>
      <c r="D40" t="s">
        <v>92</v>
      </c>
      <c r="E40" s="3">
        <v>30591000</v>
      </c>
      <c r="F40" s="3">
        <v>0</v>
      </c>
      <c r="G40" s="3">
        <f t="shared" si="0"/>
        <v>30591000</v>
      </c>
      <c r="H40" t="s">
        <v>488</v>
      </c>
    </row>
    <row r="41" spans="1:8" x14ac:dyDescent="0.25">
      <c r="A41" t="s">
        <v>162</v>
      </c>
      <c r="B41">
        <v>408</v>
      </c>
      <c r="C41" s="5">
        <v>43110</v>
      </c>
      <c r="D41" t="s">
        <v>161</v>
      </c>
      <c r="E41" s="3">
        <v>39088500</v>
      </c>
      <c r="F41" s="3">
        <v>0</v>
      </c>
      <c r="G41" s="3">
        <f t="shared" si="0"/>
        <v>39088500</v>
      </c>
      <c r="H41" t="s">
        <v>488</v>
      </c>
    </row>
    <row r="42" spans="1:8" x14ac:dyDescent="0.25">
      <c r="A42" t="s">
        <v>163</v>
      </c>
      <c r="B42">
        <v>409</v>
      </c>
      <c r="C42" s="5">
        <v>43110</v>
      </c>
      <c r="D42" t="s">
        <v>96</v>
      </c>
      <c r="E42" s="3">
        <v>35535000</v>
      </c>
      <c r="F42" s="3">
        <v>1545000</v>
      </c>
      <c r="G42" s="3">
        <f t="shared" si="0"/>
        <v>33990000</v>
      </c>
      <c r="H42" t="s">
        <v>488</v>
      </c>
    </row>
    <row r="43" spans="1:8" x14ac:dyDescent="0.25">
      <c r="A43" t="s">
        <v>165</v>
      </c>
      <c r="B43">
        <v>410</v>
      </c>
      <c r="C43" s="5">
        <v>43110</v>
      </c>
      <c r="D43" t="s">
        <v>164</v>
      </c>
      <c r="E43" s="3">
        <v>30385000</v>
      </c>
      <c r="F43" s="3">
        <v>0</v>
      </c>
      <c r="G43" s="3">
        <f t="shared" si="0"/>
        <v>30385000</v>
      </c>
      <c r="H43" t="s">
        <v>488</v>
      </c>
    </row>
    <row r="44" spans="1:8" x14ac:dyDescent="0.25">
      <c r="A44" t="s">
        <v>167</v>
      </c>
      <c r="B44">
        <v>199</v>
      </c>
      <c r="C44" s="5">
        <v>43105</v>
      </c>
      <c r="D44" t="s">
        <v>88</v>
      </c>
      <c r="E44" s="3">
        <v>30385000</v>
      </c>
      <c r="F44" s="3">
        <v>0</v>
      </c>
      <c r="G44" s="3">
        <f t="shared" si="0"/>
        <v>30385000</v>
      </c>
      <c r="H44" t="s">
        <v>488</v>
      </c>
    </row>
    <row r="45" spans="1:8" x14ac:dyDescent="0.25">
      <c r="A45" t="s">
        <v>170</v>
      </c>
      <c r="B45">
        <v>201</v>
      </c>
      <c r="C45" s="5">
        <v>43105</v>
      </c>
      <c r="D45" t="s">
        <v>169</v>
      </c>
      <c r="E45" s="3">
        <v>24308000</v>
      </c>
      <c r="F45" s="3">
        <v>0</v>
      </c>
      <c r="G45" s="3">
        <f t="shared" si="0"/>
        <v>24308000</v>
      </c>
      <c r="H45" t="s">
        <v>488</v>
      </c>
    </row>
    <row r="46" spans="1:8" x14ac:dyDescent="0.25">
      <c r="A46" t="s">
        <v>173</v>
      </c>
      <c r="B46">
        <v>202</v>
      </c>
      <c r="C46" s="5">
        <v>43105</v>
      </c>
      <c r="D46" t="s">
        <v>172</v>
      </c>
      <c r="E46" s="3">
        <v>36595900</v>
      </c>
      <c r="F46" s="3">
        <v>0</v>
      </c>
      <c r="G46" s="3">
        <f t="shared" si="0"/>
        <v>36595900</v>
      </c>
      <c r="H46" t="s">
        <v>488</v>
      </c>
    </row>
    <row r="47" spans="1:8" x14ac:dyDescent="0.25">
      <c r="A47" t="s">
        <v>176</v>
      </c>
      <c r="B47">
        <v>204</v>
      </c>
      <c r="C47" s="5">
        <v>43105</v>
      </c>
      <c r="D47" t="s">
        <v>175</v>
      </c>
      <c r="E47" s="3">
        <v>37080000</v>
      </c>
      <c r="F47" s="3">
        <v>0</v>
      </c>
      <c r="G47" s="3">
        <f t="shared" si="0"/>
        <v>37080000</v>
      </c>
      <c r="H47" t="s">
        <v>488</v>
      </c>
    </row>
    <row r="48" spans="1:8" x14ac:dyDescent="0.25">
      <c r="A48" t="s">
        <v>179</v>
      </c>
      <c r="B48">
        <v>206</v>
      </c>
      <c r="C48" s="5">
        <v>43105</v>
      </c>
      <c r="D48" t="s">
        <v>178</v>
      </c>
      <c r="E48" s="3">
        <v>41200000</v>
      </c>
      <c r="F48" s="3">
        <v>0</v>
      </c>
      <c r="G48" s="3">
        <f t="shared" si="0"/>
        <v>41200000</v>
      </c>
      <c r="H48" t="s">
        <v>488</v>
      </c>
    </row>
    <row r="49" spans="1:8" x14ac:dyDescent="0.25">
      <c r="A49" t="s">
        <v>180</v>
      </c>
      <c r="B49">
        <v>208</v>
      </c>
      <c r="C49" s="5">
        <v>43105</v>
      </c>
      <c r="D49" t="s">
        <v>89</v>
      </c>
      <c r="E49" s="3">
        <v>17510000</v>
      </c>
      <c r="F49" s="3">
        <v>0</v>
      </c>
      <c r="G49" s="3">
        <f t="shared" si="0"/>
        <v>17510000</v>
      </c>
      <c r="H49" t="s">
        <v>488</v>
      </c>
    </row>
    <row r="50" spans="1:8" x14ac:dyDescent="0.25">
      <c r="A50" t="s">
        <v>183</v>
      </c>
      <c r="B50">
        <v>210</v>
      </c>
      <c r="C50" s="5">
        <v>43105</v>
      </c>
      <c r="D50" t="s">
        <v>182</v>
      </c>
      <c r="E50" s="3">
        <v>41200000</v>
      </c>
      <c r="F50" s="3">
        <v>0</v>
      </c>
      <c r="G50" s="3">
        <f t="shared" si="0"/>
        <v>41200000</v>
      </c>
      <c r="H50" t="s">
        <v>488</v>
      </c>
    </row>
    <row r="51" spans="1:8" x14ac:dyDescent="0.25">
      <c r="A51" t="s">
        <v>185</v>
      </c>
      <c r="B51">
        <v>411</v>
      </c>
      <c r="C51" s="5">
        <v>43110</v>
      </c>
      <c r="D51" t="s">
        <v>182</v>
      </c>
      <c r="E51" s="3">
        <v>37080000</v>
      </c>
      <c r="F51" s="3">
        <v>31312000</v>
      </c>
      <c r="G51" s="3">
        <f t="shared" si="0"/>
        <v>5768000</v>
      </c>
      <c r="H51" t="s">
        <v>488</v>
      </c>
    </row>
    <row r="52" spans="1:8" x14ac:dyDescent="0.25">
      <c r="A52" t="s">
        <v>187</v>
      </c>
      <c r="B52">
        <v>211</v>
      </c>
      <c r="C52" s="5">
        <v>43105</v>
      </c>
      <c r="D52" t="s">
        <v>186</v>
      </c>
      <c r="E52" s="3">
        <v>33269000</v>
      </c>
      <c r="F52" s="3">
        <v>0</v>
      </c>
      <c r="G52" s="3">
        <f t="shared" si="0"/>
        <v>33269000</v>
      </c>
      <c r="H52" t="s">
        <v>488</v>
      </c>
    </row>
    <row r="53" spans="1:8" x14ac:dyDescent="0.25">
      <c r="A53" t="s">
        <v>190</v>
      </c>
      <c r="B53">
        <v>213</v>
      </c>
      <c r="C53" s="5">
        <v>43105</v>
      </c>
      <c r="D53" t="s">
        <v>189</v>
      </c>
      <c r="E53" s="3">
        <v>32960000</v>
      </c>
      <c r="F53" s="3">
        <v>0</v>
      </c>
      <c r="G53" s="3">
        <f t="shared" si="0"/>
        <v>32960000</v>
      </c>
      <c r="H53" t="s">
        <v>488</v>
      </c>
    </row>
    <row r="54" spans="1:8" x14ac:dyDescent="0.25">
      <c r="A54" t="s">
        <v>193</v>
      </c>
      <c r="B54">
        <v>215</v>
      </c>
      <c r="C54" s="5">
        <v>43105</v>
      </c>
      <c r="D54" t="s">
        <v>192</v>
      </c>
      <c r="E54" s="3">
        <v>19261000</v>
      </c>
      <c r="F54" s="3">
        <v>0</v>
      </c>
      <c r="G54" s="3">
        <f t="shared" si="0"/>
        <v>19261000</v>
      </c>
      <c r="H54" t="s">
        <v>488</v>
      </c>
    </row>
    <row r="55" spans="1:8" x14ac:dyDescent="0.25">
      <c r="A55" t="s">
        <v>194</v>
      </c>
      <c r="B55">
        <v>359</v>
      </c>
      <c r="C55" s="5">
        <v>43110</v>
      </c>
      <c r="D55" t="s">
        <v>495</v>
      </c>
      <c r="E55" s="3">
        <v>23288300</v>
      </c>
      <c r="F55" s="3">
        <v>0</v>
      </c>
      <c r="G55" s="3">
        <f t="shared" si="0"/>
        <v>23288300</v>
      </c>
      <c r="H55" t="s">
        <v>488</v>
      </c>
    </row>
    <row r="56" spans="1:8" x14ac:dyDescent="0.25">
      <c r="A56" t="s">
        <v>195</v>
      </c>
      <c r="B56">
        <v>217</v>
      </c>
      <c r="C56" s="5">
        <v>43105</v>
      </c>
      <c r="D56" t="s">
        <v>97</v>
      </c>
      <c r="E56" s="3">
        <v>28428000</v>
      </c>
      <c r="F56" s="3">
        <v>0</v>
      </c>
      <c r="G56" s="3">
        <f t="shared" si="0"/>
        <v>28428000</v>
      </c>
      <c r="H56" t="s">
        <v>488</v>
      </c>
    </row>
    <row r="57" spans="1:8" x14ac:dyDescent="0.25">
      <c r="A57" t="s">
        <v>196</v>
      </c>
      <c r="B57">
        <v>412</v>
      </c>
      <c r="C57" s="5">
        <v>43110</v>
      </c>
      <c r="D57" t="s">
        <v>513</v>
      </c>
      <c r="E57" s="3">
        <v>33990000</v>
      </c>
      <c r="F57" s="3">
        <v>0</v>
      </c>
      <c r="G57" s="3">
        <f t="shared" si="0"/>
        <v>33990000</v>
      </c>
      <c r="H57" t="s">
        <v>488</v>
      </c>
    </row>
    <row r="58" spans="1:8" x14ac:dyDescent="0.25">
      <c r="A58" t="s">
        <v>198</v>
      </c>
      <c r="B58">
        <v>361</v>
      </c>
      <c r="C58" s="5">
        <v>43110</v>
      </c>
      <c r="D58" t="s">
        <v>83</v>
      </c>
      <c r="E58" s="3">
        <v>10506000</v>
      </c>
      <c r="F58" s="3">
        <v>0</v>
      </c>
      <c r="G58" s="3">
        <f t="shared" si="0"/>
        <v>10506000</v>
      </c>
      <c r="H58" t="s">
        <v>488</v>
      </c>
    </row>
    <row r="59" spans="1:8" x14ac:dyDescent="0.25">
      <c r="A59" t="s">
        <v>200</v>
      </c>
      <c r="B59">
        <v>220</v>
      </c>
      <c r="C59" s="5">
        <v>43105</v>
      </c>
      <c r="D59" t="s">
        <v>199</v>
      </c>
      <c r="E59" s="3">
        <v>31981500</v>
      </c>
      <c r="F59" s="3">
        <v>0</v>
      </c>
      <c r="G59" s="3">
        <f t="shared" si="0"/>
        <v>31981500</v>
      </c>
      <c r="H59" t="s">
        <v>488</v>
      </c>
    </row>
    <row r="60" spans="1:8" x14ac:dyDescent="0.25">
      <c r="A60" t="s">
        <v>202</v>
      </c>
      <c r="B60">
        <v>223</v>
      </c>
      <c r="C60" s="5">
        <v>43105</v>
      </c>
      <c r="D60" t="s">
        <v>201</v>
      </c>
      <c r="E60" s="3">
        <v>41200000</v>
      </c>
      <c r="F60" s="3">
        <v>0</v>
      </c>
      <c r="G60" s="3">
        <f t="shared" si="0"/>
        <v>41200000</v>
      </c>
      <c r="H60" t="s">
        <v>488</v>
      </c>
    </row>
    <row r="61" spans="1:8" x14ac:dyDescent="0.25">
      <c r="A61" t="s">
        <v>204</v>
      </c>
      <c r="B61">
        <v>230</v>
      </c>
      <c r="C61" s="5">
        <v>43105</v>
      </c>
      <c r="D61" t="s">
        <v>85</v>
      </c>
      <c r="E61" s="3">
        <v>20394000</v>
      </c>
      <c r="F61" s="3">
        <v>0</v>
      </c>
      <c r="G61" s="3">
        <f t="shared" si="0"/>
        <v>20394000</v>
      </c>
      <c r="H61" t="s">
        <v>488</v>
      </c>
    </row>
    <row r="62" spans="1:8" x14ac:dyDescent="0.25">
      <c r="A62" t="s">
        <v>205</v>
      </c>
      <c r="B62">
        <v>232</v>
      </c>
      <c r="C62" s="5">
        <v>43105</v>
      </c>
      <c r="D62" t="s">
        <v>91</v>
      </c>
      <c r="E62" s="3">
        <v>27192000</v>
      </c>
      <c r="F62" s="3">
        <v>0</v>
      </c>
      <c r="G62" s="3">
        <f t="shared" si="0"/>
        <v>27192000</v>
      </c>
      <c r="H62" t="s">
        <v>488</v>
      </c>
    </row>
    <row r="63" spans="1:8" x14ac:dyDescent="0.25">
      <c r="A63" t="s">
        <v>207</v>
      </c>
      <c r="B63">
        <v>234</v>
      </c>
      <c r="C63" s="5">
        <v>43105</v>
      </c>
      <c r="D63" t="s">
        <v>206</v>
      </c>
      <c r="E63" s="3">
        <v>57680000</v>
      </c>
      <c r="F63" s="3">
        <v>0</v>
      </c>
      <c r="G63" s="3">
        <f t="shared" si="0"/>
        <v>57680000</v>
      </c>
      <c r="H63" t="s">
        <v>488</v>
      </c>
    </row>
    <row r="64" spans="1:8" x14ac:dyDescent="0.25">
      <c r="A64" t="s">
        <v>209</v>
      </c>
      <c r="B64">
        <v>236</v>
      </c>
      <c r="C64" s="5">
        <v>43105</v>
      </c>
      <c r="D64" t="s">
        <v>175</v>
      </c>
      <c r="E64" s="3">
        <v>90640000</v>
      </c>
      <c r="F64" s="3">
        <v>0</v>
      </c>
      <c r="G64" s="3">
        <f t="shared" si="0"/>
        <v>90640000</v>
      </c>
      <c r="H64" t="s">
        <v>488</v>
      </c>
    </row>
    <row r="65" spans="1:8" x14ac:dyDescent="0.25">
      <c r="A65" t="s">
        <v>211</v>
      </c>
      <c r="B65">
        <v>239</v>
      </c>
      <c r="C65" s="5">
        <v>43105</v>
      </c>
      <c r="D65" t="s">
        <v>210</v>
      </c>
      <c r="E65" s="3">
        <v>82400000</v>
      </c>
      <c r="F65" s="3">
        <v>0</v>
      </c>
      <c r="G65" s="3">
        <f t="shared" si="0"/>
        <v>82400000</v>
      </c>
      <c r="H65" t="s">
        <v>488</v>
      </c>
    </row>
    <row r="66" spans="1:8" x14ac:dyDescent="0.25">
      <c r="A66" t="s">
        <v>212</v>
      </c>
      <c r="B66">
        <v>323</v>
      </c>
      <c r="C66" s="5">
        <v>43110</v>
      </c>
      <c r="D66" t="s">
        <v>491</v>
      </c>
      <c r="E66" s="3">
        <v>50367000</v>
      </c>
      <c r="F66" s="3">
        <v>0</v>
      </c>
      <c r="G66" s="3">
        <f t="shared" si="0"/>
        <v>50367000</v>
      </c>
      <c r="H66" t="s">
        <v>488</v>
      </c>
    </row>
    <row r="67" spans="1:8" x14ac:dyDescent="0.25">
      <c r="A67" t="s">
        <v>214</v>
      </c>
      <c r="B67">
        <v>325</v>
      </c>
      <c r="C67" s="5">
        <v>43110</v>
      </c>
      <c r="D67" t="s">
        <v>492</v>
      </c>
      <c r="E67" s="3">
        <v>50367000</v>
      </c>
      <c r="F67" s="3">
        <v>0</v>
      </c>
      <c r="G67" s="3">
        <f t="shared" si="0"/>
        <v>50367000</v>
      </c>
      <c r="H67" t="s">
        <v>488</v>
      </c>
    </row>
    <row r="68" spans="1:8" x14ac:dyDescent="0.25">
      <c r="A68" t="s">
        <v>215</v>
      </c>
      <c r="B68">
        <v>327</v>
      </c>
      <c r="C68" s="5">
        <v>43110</v>
      </c>
      <c r="D68" t="s">
        <v>218</v>
      </c>
      <c r="E68" s="3">
        <v>61800000</v>
      </c>
      <c r="F68" s="3">
        <v>0</v>
      </c>
      <c r="G68" s="3">
        <f t="shared" ref="G68:G131" si="1">E68-F68</f>
        <v>61800000</v>
      </c>
      <c r="H68" t="s">
        <v>488</v>
      </c>
    </row>
    <row r="69" spans="1:8" x14ac:dyDescent="0.25">
      <c r="A69" t="s">
        <v>216</v>
      </c>
      <c r="B69">
        <v>328</v>
      </c>
      <c r="C69" s="5">
        <v>43110</v>
      </c>
      <c r="D69" t="s">
        <v>92</v>
      </c>
      <c r="E69" s="3">
        <v>45330300</v>
      </c>
      <c r="F69" s="3">
        <v>0</v>
      </c>
      <c r="G69" s="3">
        <f t="shared" si="1"/>
        <v>45330300</v>
      </c>
      <c r="H69" t="s">
        <v>488</v>
      </c>
    </row>
    <row r="70" spans="1:8" x14ac:dyDescent="0.25">
      <c r="A70" t="s">
        <v>220</v>
      </c>
      <c r="B70">
        <v>330</v>
      </c>
      <c r="C70" s="5">
        <v>43110</v>
      </c>
      <c r="D70" t="s">
        <v>93</v>
      </c>
      <c r="E70" s="3">
        <v>50367000</v>
      </c>
      <c r="F70" s="3">
        <v>0</v>
      </c>
      <c r="G70" s="3">
        <f t="shared" si="1"/>
        <v>50367000</v>
      </c>
      <c r="H70" t="s">
        <v>488</v>
      </c>
    </row>
    <row r="71" spans="1:8" x14ac:dyDescent="0.25">
      <c r="A71" t="s">
        <v>221</v>
      </c>
      <c r="B71">
        <v>331</v>
      </c>
      <c r="C71" s="5">
        <v>43110</v>
      </c>
      <c r="D71" t="s">
        <v>86</v>
      </c>
      <c r="E71" s="3">
        <v>50985000</v>
      </c>
      <c r="F71" s="3">
        <v>0</v>
      </c>
      <c r="G71" s="3">
        <f t="shared" si="1"/>
        <v>50985000</v>
      </c>
      <c r="H71" t="s">
        <v>488</v>
      </c>
    </row>
    <row r="72" spans="1:8" x14ac:dyDescent="0.25">
      <c r="A72" t="s">
        <v>223</v>
      </c>
      <c r="B72">
        <v>332</v>
      </c>
      <c r="C72" s="5">
        <v>43110</v>
      </c>
      <c r="D72" t="s">
        <v>222</v>
      </c>
      <c r="E72" s="3">
        <v>66950000</v>
      </c>
      <c r="F72" s="3">
        <v>0</v>
      </c>
      <c r="G72" s="3">
        <f t="shared" si="1"/>
        <v>66950000</v>
      </c>
      <c r="H72" t="s">
        <v>488</v>
      </c>
    </row>
    <row r="73" spans="1:8" x14ac:dyDescent="0.25">
      <c r="A73" t="s">
        <v>225</v>
      </c>
      <c r="B73">
        <v>333</v>
      </c>
      <c r="C73" s="5">
        <v>43110</v>
      </c>
      <c r="D73" t="s">
        <v>201</v>
      </c>
      <c r="E73" s="3">
        <v>27192000</v>
      </c>
      <c r="F73" s="3">
        <v>0</v>
      </c>
      <c r="G73" s="3">
        <f t="shared" si="1"/>
        <v>27192000</v>
      </c>
      <c r="H73" t="s">
        <v>488</v>
      </c>
    </row>
    <row r="74" spans="1:8" x14ac:dyDescent="0.25">
      <c r="A74" t="s">
        <v>226</v>
      </c>
      <c r="B74">
        <v>335</v>
      </c>
      <c r="C74" s="5">
        <v>43110</v>
      </c>
      <c r="D74" t="s">
        <v>92</v>
      </c>
      <c r="E74" s="3">
        <v>57783000</v>
      </c>
      <c r="F74" s="3">
        <v>0</v>
      </c>
      <c r="G74" s="3">
        <f t="shared" si="1"/>
        <v>57783000</v>
      </c>
      <c r="H74" t="s">
        <v>488</v>
      </c>
    </row>
    <row r="75" spans="1:8" x14ac:dyDescent="0.25">
      <c r="A75" t="s">
        <v>228</v>
      </c>
      <c r="B75">
        <v>336</v>
      </c>
      <c r="C75" s="5">
        <v>43110</v>
      </c>
      <c r="D75" t="s">
        <v>227</v>
      </c>
      <c r="E75" s="3">
        <v>79310000</v>
      </c>
      <c r="F75" s="3">
        <v>39414666</v>
      </c>
      <c r="G75" s="3">
        <f t="shared" si="1"/>
        <v>39895334</v>
      </c>
      <c r="H75" t="s">
        <v>488</v>
      </c>
    </row>
    <row r="76" spans="1:8" x14ac:dyDescent="0.25">
      <c r="A76" t="s">
        <v>230</v>
      </c>
      <c r="B76">
        <v>337</v>
      </c>
      <c r="C76" s="5">
        <v>43110</v>
      </c>
      <c r="D76" t="s">
        <v>229</v>
      </c>
      <c r="E76" s="3">
        <v>49852000</v>
      </c>
      <c r="F76" s="3">
        <v>0</v>
      </c>
      <c r="G76" s="3">
        <f t="shared" si="1"/>
        <v>49852000</v>
      </c>
      <c r="H76" t="s">
        <v>488</v>
      </c>
    </row>
    <row r="77" spans="1:8" x14ac:dyDescent="0.25">
      <c r="A77" t="s">
        <v>232</v>
      </c>
      <c r="B77">
        <v>338</v>
      </c>
      <c r="C77" s="5">
        <v>43110</v>
      </c>
      <c r="D77" t="s">
        <v>231</v>
      </c>
      <c r="E77" s="3">
        <v>82400000</v>
      </c>
      <c r="F77" s="3">
        <v>0</v>
      </c>
      <c r="G77" s="3">
        <f t="shared" si="1"/>
        <v>82400000</v>
      </c>
      <c r="H77" t="s">
        <v>488</v>
      </c>
    </row>
    <row r="78" spans="1:8" x14ac:dyDescent="0.25">
      <c r="A78" t="s">
        <v>234</v>
      </c>
      <c r="B78">
        <v>334</v>
      </c>
      <c r="C78" s="5">
        <v>43110</v>
      </c>
      <c r="D78" t="s">
        <v>233</v>
      </c>
      <c r="E78" s="3">
        <v>67980000</v>
      </c>
      <c r="F78" s="3">
        <v>0</v>
      </c>
      <c r="G78" s="3">
        <f t="shared" si="1"/>
        <v>67980000</v>
      </c>
      <c r="H78" t="s">
        <v>488</v>
      </c>
    </row>
    <row r="79" spans="1:8" x14ac:dyDescent="0.25">
      <c r="A79" t="s">
        <v>235</v>
      </c>
      <c r="B79">
        <v>339</v>
      </c>
      <c r="C79" s="5">
        <v>43110</v>
      </c>
      <c r="D79" t="s">
        <v>492</v>
      </c>
      <c r="E79" s="3">
        <v>72100000</v>
      </c>
      <c r="F79" s="3">
        <v>0</v>
      </c>
      <c r="G79" s="3">
        <f t="shared" si="1"/>
        <v>72100000</v>
      </c>
      <c r="H79" t="s">
        <v>488</v>
      </c>
    </row>
    <row r="80" spans="1:8" x14ac:dyDescent="0.25">
      <c r="A80" t="s">
        <v>237</v>
      </c>
      <c r="B80">
        <v>341</v>
      </c>
      <c r="C80" s="5">
        <v>43110</v>
      </c>
      <c r="D80" t="s">
        <v>236</v>
      </c>
      <c r="E80" s="3">
        <v>67980000</v>
      </c>
      <c r="F80" s="3">
        <v>0</v>
      </c>
      <c r="G80" s="3">
        <f t="shared" si="1"/>
        <v>67980000</v>
      </c>
      <c r="H80" t="s">
        <v>488</v>
      </c>
    </row>
    <row r="81" spans="1:8" x14ac:dyDescent="0.25">
      <c r="A81" t="s">
        <v>239</v>
      </c>
      <c r="B81">
        <v>342</v>
      </c>
      <c r="C81" s="5">
        <v>43110</v>
      </c>
      <c r="D81" t="s">
        <v>238</v>
      </c>
      <c r="E81" s="3">
        <v>90640000</v>
      </c>
      <c r="F81" s="3">
        <v>45320000</v>
      </c>
      <c r="G81" s="3">
        <f t="shared" si="1"/>
        <v>45320000</v>
      </c>
      <c r="H81" t="s">
        <v>488</v>
      </c>
    </row>
    <row r="82" spans="1:8" x14ac:dyDescent="0.25">
      <c r="A82" t="s">
        <v>241</v>
      </c>
      <c r="B82">
        <v>343</v>
      </c>
      <c r="C82" s="5">
        <v>43110</v>
      </c>
      <c r="D82" t="s">
        <v>240</v>
      </c>
      <c r="E82" s="3">
        <v>36771000</v>
      </c>
      <c r="F82" s="3">
        <v>0</v>
      </c>
      <c r="G82" s="3">
        <f t="shared" si="1"/>
        <v>36771000</v>
      </c>
      <c r="H82" t="s">
        <v>488</v>
      </c>
    </row>
    <row r="83" spans="1:8" x14ac:dyDescent="0.25">
      <c r="A83" t="s">
        <v>243</v>
      </c>
      <c r="B83">
        <v>350</v>
      </c>
      <c r="C83" s="5">
        <v>43110</v>
      </c>
      <c r="D83" t="s">
        <v>206</v>
      </c>
      <c r="E83" s="3">
        <v>64890000</v>
      </c>
      <c r="F83" s="3">
        <v>26677000</v>
      </c>
      <c r="G83" s="3">
        <f t="shared" si="1"/>
        <v>38213000</v>
      </c>
      <c r="H83" t="s">
        <v>488</v>
      </c>
    </row>
    <row r="84" spans="1:8" x14ac:dyDescent="0.25">
      <c r="A84" t="s">
        <v>244</v>
      </c>
      <c r="B84">
        <v>351</v>
      </c>
      <c r="C84" s="5">
        <v>43110</v>
      </c>
      <c r="D84" t="s">
        <v>493</v>
      </c>
      <c r="E84" s="3">
        <v>47277000</v>
      </c>
      <c r="F84" s="3">
        <v>0</v>
      </c>
      <c r="G84" s="3">
        <f t="shared" si="1"/>
        <v>47277000</v>
      </c>
      <c r="H84" t="s">
        <v>488</v>
      </c>
    </row>
    <row r="85" spans="1:8" x14ac:dyDescent="0.25">
      <c r="A85" t="s">
        <v>246</v>
      </c>
      <c r="B85">
        <v>352</v>
      </c>
      <c r="C85" s="5">
        <v>43110</v>
      </c>
      <c r="D85" t="s">
        <v>206</v>
      </c>
      <c r="E85" s="3">
        <v>31724000</v>
      </c>
      <c r="F85" s="3">
        <v>0</v>
      </c>
      <c r="G85" s="3">
        <f t="shared" si="1"/>
        <v>31724000</v>
      </c>
      <c r="H85" t="s">
        <v>488</v>
      </c>
    </row>
    <row r="86" spans="1:8" x14ac:dyDescent="0.25">
      <c r="A86" t="s">
        <v>248</v>
      </c>
      <c r="B86">
        <v>356</v>
      </c>
      <c r="C86" s="5">
        <v>43110</v>
      </c>
      <c r="D86" t="s">
        <v>247</v>
      </c>
      <c r="E86" s="3">
        <v>82400000</v>
      </c>
      <c r="F86" s="3">
        <v>0</v>
      </c>
      <c r="G86" s="3">
        <f t="shared" si="1"/>
        <v>82400000</v>
      </c>
      <c r="H86" t="s">
        <v>488</v>
      </c>
    </row>
    <row r="87" spans="1:8" x14ac:dyDescent="0.25">
      <c r="A87" t="s">
        <v>251</v>
      </c>
      <c r="B87">
        <v>360</v>
      </c>
      <c r="C87" s="5">
        <v>43110</v>
      </c>
      <c r="D87" t="s">
        <v>250</v>
      </c>
      <c r="E87" s="3">
        <v>45330300</v>
      </c>
      <c r="F87" s="3">
        <v>0</v>
      </c>
      <c r="G87" s="3">
        <f t="shared" si="1"/>
        <v>45330300</v>
      </c>
      <c r="H87" t="s">
        <v>488</v>
      </c>
    </row>
    <row r="88" spans="1:8" x14ac:dyDescent="0.25">
      <c r="A88" t="s">
        <v>254</v>
      </c>
      <c r="B88">
        <v>363</v>
      </c>
      <c r="C88" s="5">
        <v>43110</v>
      </c>
      <c r="D88" t="s">
        <v>253</v>
      </c>
      <c r="E88" s="3">
        <v>82400000</v>
      </c>
      <c r="F88" s="3">
        <v>0</v>
      </c>
      <c r="G88" s="3">
        <f t="shared" si="1"/>
        <v>82400000</v>
      </c>
      <c r="H88" t="s">
        <v>488</v>
      </c>
    </row>
    <row r="89" spans="1:8" x14ac:dyDescent="0.25">
      <c r="A89" t="s">
        <v>255</v>
      </c>
      <c r="B89">
        <v>364</v>
      </c>
      <c r="C89" s="5">
        <v>43110</v>
      </c>
      <c r="D89" t="s">
        <v>229</v>
      </c>
      <c r="E89" s="3">
        <v>90640000</v>
      </c>
      <c r="F89" s="3">
        <v>0</v>
      </c>
      <c r="G89" s="3">
        <f t="shared" si="1"/>
        <v>90640000</v>
      </c>
      <c r="H89" t="s">
        <v>488</v>
      </c>
    </row>
    <row r="90" spans="1:8" x14ac:dyDescent="0.25">
      <c r="A90" t="s">
        <v>257</v>
      </c>
      <c r="B90">
        <v>310</v>
      </c>
      <c r="C90" s="5">
        <v>43110</v>
      </c>
      <c r="D90" t="s">
        <v>93</v>
      </c>
      <c r="E90" s="3">
        <v>45320000</v>
      </c>
      <c r="F90" s="3">
        <v>0</v>
      </c>
      <c r="G90" s="3">
        <f t="shared" si="1"/>
        <v>45320000</v>
      </c>
      <c r="H90" t="s">
        <v>488</v>
      </c>
    </row>
    <row r="91" spans="1:8" x14ac:dyDescent="0.25">
      <c r="A91" t="s">
        <v>259</v>
      </c>
      <c r="B91">
        <v>311</v>
      </c>
      <c r="C91" s="5">
        <v>43110</v>
      </c>
      <c r="D91" t="s">
        <v>229</v>
      </c>
      <c r="E91" s="3">
        <v>31518000</v>
      </c>
      <c r="F91" s="3">
        <v>0</v>
      </c>
      <c r="G91" s="3">
        <f t="shared" si="1"/>
        <v>31518000</v>
      </c>
      <c r="H91" t="s">
        <v>488</v>
      </c>
    </row>
    <row r="92" spans="1:8" x14ac:dyDescent="0.25">
      <c r="A92" t="s">
        <v>260</v>
      </c>
      <c r="B92">
        <v>312</v>
      </c>
      <c r="C92" s="5">
        <v>43110</v>
      </c>
      <c r="D92" t="s">
        <v>489</v>
      </c>
      <c r="E92" s="3">
        <v>61800000</v>
      </c>
      <c r="F92" s="3">
        <v>0</v>
      </c>
      <c r="G92" s="3">
        <f t="shared" si="1"/>
        <v>61800000</v>
      </c>
      <c r="H92" t="s">
        <v>488</v>
      </c>
    </row>
    <row r="93" spans="1:8" x14ac:dyDescent="0.25">
      <c r="A93" t="s">
        <v>263</v>
      </c>
      <c r="B93">
        <v>319</v>
      </c>
      <c r="C93" s="5">
        <v>43110</v>
      </c>
      <c r="D93" t="s">
        <v>262</v>
      </c>
      <c r="E93" s="3">
        <v>90640000</v>
      </c>
      <c r="F93" s="3">
        <v>0</v>
      </c>
      <c r="G93" s="3">
        <f t="shared" si="1"/>
        <v>90640000</v>
      </c>
      <c r="H93" t="s">
        <v>488</v>
      </c>
    </row>
    <row r="94" spans="1:8" x14ac:dyDescent="0.25">
      <c r="A94" t="s">
        <v>266</v>
      </c>
      <c r="B94">
        <v>320</v>
      </c>
      <c r="C94" s="5">
        <v>43110</v>
      </c>
      <c r="D94" t="s">
        <v>265</v>
      </c>
      <c r="E94" s="3">
        <v>90640000</v>
      </c>
      <c r="F94" s="3">
        <v>46144000</v>
      </c>
      <c r="G94" s="3">
        <f t="shared" si="1"/>
        <v>44496000</v>
      </c>
      <c r="H94" t="s">
        <v>488</v>
      </c>
    </row>
    <row r="95" spans="1:8" x14ac:dyDescent="0.25">
      <c r="A95" t="s">
        <v>268</v>
      </c>
      <c r="B95">
        <v>322</v>
      </c>
      <c r="C95" s="5">
        <v>43110</v>
      </c>
      <c r="D95" t="s">
        <v>764</v>
      </c>
      <c r="E95" s="3">
        <v>55403700</v>
      </c>
      <c r="F95" s="3">
        <v>0</v>
      </c>
      <c r="G95" s="3">
        <f t="shared" si="1"/>
        <v>55403700</v>
      </c>
      <c r="H95" t="s">
        <v>765</v>
      </c>
    </row>
    <row r="96" spans="1:8" x14ac:dyDescent="0.25">
      <c r="A96" t="s">
        <v>269</v>
      </c>
      <c r="B96">
        <v>362</v>
      </c>
      <c r="C96" s="5">
        <v>43110</v>
      </c>
      <c r="D96" t="s">
        <v>496</v>
      </c>
      <c r="E96" s="3">
        <v>118450000</v>
      </c>
      <c r="F96" s="3">
        <v>0</v>
      </c>
      <c r="G96" s="3">
        <f t="shared" si="1"/>
        <v>118450000</v>
      </c>
      <c r="H96" t="s">
        <v>488</v>
      </c>
    </row>
    <row r="97" spans="1:8" x14ac:dyDescent="0.25">
      <c r="A97" t="s">
        <v>271</v>
      </c>
      <c r="B97">
        <v>326</v>
      </c>
      <c r="C97" s="5">
        <v>43110</v>
      </c>
      <c r="D97" t="s">
        <v>270</v>
      </c>
      <c r="E97" s="3">
        <v>19961400</v>
      </c>
      <c r="F97" s="3">
        <v>0</v>
      </c>
      <c r="G97" s="3">
        <f t="shared" si="1"/>
        <v>19961400</v>
      </c>
      <c r="H97" t="s">
        <v>488</v>
      </c>
    </row>
    <row r="98" spans="1:8" x14ac:dyDescent="0.25">
      <c r="A98" t="s">
        <v>272</v>
      </c>
      <c r="B98">
        <v>329</v>
      </c>
      <c r="C98" s="5">
        <v>43110</v>
      </c>
      <c r="D98" t="s">
        <v>175</v>
      </c>
      <c r="E98" s="3">
        <v>61800000</v>
      </c>
      <c r="F98" s="3">
        <v>0</v>
      </c>
      <c r="G98" s="3">
        <f t="shared" si="1"/>
        <v>61800000</v>
      </c>
      <c r="H98" t="s">
        <v>488</v>
      </c>
    </row>
    <row r="99" spans="1:8" x14ac:dyDescent="0.25">
      <c r="A99" t="s">
        <v>274</v>
      </c>
      <c r="B99">
        <v>346</v>
      </c>
      <c r="C99" s="5">
        <v>43110</v>
      </c>
      <c r="D99" t="s">
        <v>273</v>
      </c>
      <c r="E99" s="3">
        <v>55403700</v>
      </c>
      <c r="F99" s="3">
        <v>0</v>
      </c>
      <c r="G99" s="3">
        <f t="shared" si="1"/>
        <v>55403700</v>
      </c>
      <c r="H99" t="s">
        <v>488</v>
      </c>
    </row>
    <row r="100" spans="1:8" x14ac:dyDescent="0.25">
      <c r="A100" t="s">
        <v>277</v>
      </c>
      <c r="B100">
        <v>347</v>
      </c>
      <c r="C100" s="5">
        <v>43110</v>
      </c>
      <c r="D100" t="s">
        <v>276</v>
      </c>
      <c r="E100" s="3">
        <v>50367000</v>
      </c>
      <c r="F100" s="3">
        <v>0</v>
      </c>
      <c r="G100" s="3">
        <f t="shared" si="1"/>
        <v>50367000</v>
      </c>
      <c r="H100" t="s">
        <v>488</v>
      </c>
    </row>
    <row r="101" spans="1:8" x14ac:dyDescent="0.25">
      <c r="A101" t="s">
        <v>278</v>
      </c>
      <c r="B101">
        <v>348</v>
      </c>
      <c r="C101" s="5">
        <v>43110</v>
      </c>
      <c r="D101" t="s">
        <v>222</v>
      </c>
      <c r="E101" s="3">
        <v>72100000</v>
      </c>
      <c r="F101" s="3">
        <v>0</v>
      </c>
      <c r="G101" s="3">
        <f t="shared" si="1"/>
        <v>72100000</v>
      </c>
      <c r="H101" t="s">
        <v>488</v>
      </c>
    </row>
    <row r="102" spans="1:8" x14ac:dyDescent="0.25">
      <c r="A102" t="s">
        <v>281</v>
      </c>
      <c r="B102">
        <v>353</v>
      </c>
      <c r="C102" s="5">
        <v>43110</v>
      </c>
      <c r="D102" t="s">
        <v>280</v>
      </c>
      <c r="E102" s="3">
        <v>56650000</v>
      </c>
      <c r="F102" s="3">
        <v>0</v>
      </c>
      <c r="G102" s="3">
        <f t="shared" si="1"/>
        <v>56650000</v>
      </c>
      <c r="H102" t="s">
        <v>488</v>
      </c>
    </row>
    <row r="103" spans="1:8" x14ac:dyDescent="0.25">
      <c r="A103" t="s">
        <v>282</v>
      </c>
      <c r="B103">
        <v>355</v>
      </c>
      <c r="C103" s="5">
        <v>43110</v>
      </c>
      <c r="D103" t="s">
        <v>189</v>
      </c>
      <c r="E103" s="3">
        <v>45320000</v>
      </c>
      <c r="F103" s="3">
        <v>0</v>
      </c>
      <c r="G103" s="3">
        <f t="shared" si="1"/>
        <v>45320000</v>
      </c>
      <c r="H103" t="s">
        <v>488</v>
      </c>
    </row>
    <row r="104" spans="1:8" x14ac:dyDescent="0.25">
      <c r="A104" t="s">
        <v>283</v>
      </c>
      <c r="B104">
        <v>365</v>
      </c>
      <c r="C104" s="5">
        <v>43110</v>
      </c>
      <c r="D104" t="s">
        <v>91</v>
      </c>
      <c r="E104" s="3">
        <v>27192000</v>
      </c>
      <c r="F104" s="3">
        <v>0</v>
      </c>
      <c r="G104" s="3">
        <f t="shared" si="1"/>
        <v>27192000</v>
      </c>
      <c r="H104" t="s">
        <v>488</v>
      </c>
    </row>
    <row r="105" spans="1:8" x14ac:dyDescent="0.25">
      <c r="A105" t="s">
        <v>284</v>
      </c>
      <c r="B105">
        <v>357</v>
      </c>
      <c r="C105" s="5">
        <v>43110</v>
      </c>
      <c r="D105" t="s">
        <v>494</v>
      </c>
      <c r="E105" s="3">
        <v>67980000</v>
      </c>
      <c r="F105" s="3">
        <v>0</v>
      </c>
      <c r="G105" s="3">
        <f t="shared" si="1"/>
        <v>67980000</v>
      </c>
      <c r="H105" t="s">
        <v>488</v>
      </c>
    </row>
    <row r="106" spans="1:8" x14ac:dyDescent="0.25">
      <c r="A106" t="s">
        <v>285</v>
      </c>
      <c r="B106">
        <v>366</v>
      </c>
      <c r="C106" s="5">
        <v>43110</v>
      </c>
      <c r="D106" t="s">
        <v>497</v>
      </c>
      <c r="E106" s="3">
        <v>24720000</v>
      </c>
      <c r="F106" s="3">
        <v>0</v>
      </c>
      <c r="G106" s="3">
        <f t="shared" si="1"/>
        <v>24720000</v>
      </c>
      <c r="H106" t="s">
        <v>488</v>
      </c>
    </row>
    <row r="107" spans="1:8" x14ac:dyDescent="0.25">
      <c r="A107" t="s">
        <v>287</v>
      </c>
      <c r="B107">
        <v>367</v>
      </c>
      <c r="C107" s="5">
        <v>43110</v>
      </c>
      <c r="D107" t="s">
        <v>498</v>
      </c>
      <c r="E107" s="3">
        <v>37080000</v>
      </c>
      <c r="F107" s="3">
        <v>0</v>
      </c>
      <c r="G107" s="3">
        <f t="shared" si="1"/>
        <v>37080000</v>
      </c>
      <c r="H107" t="s">
        <v>488</v>
      </c>
    </row>
    <row r="108" spans="1:8" x14ac:dyDescent="0.25">
      <c r="A108" t="s">
        <v>289</v>
      </c>
      <c r="B108">
        <v>393</v>
      </c>
      <c r="C108" s="5">
        <v>43110</v>
      </c>
      <c r="D108" t="s">
        <v>95</v>
      </c>
      <c r="E108" s="3">
        <v>43260000</v>
      </c>
      <c r="F108" s="3">
        <v>0</v>
      </c>
      <c r="G108" s="3">
        <f t="shared" si="1"/>
        <v>43260000</v>
      </c>
      <c r="H108" t="s">
        <v>488</v>
      </c>
    </row>
    <row r="109" spans="1:8" x14ac:dyDescent="0.25">
      <c r="A109" t="s">
        <v>290</v>
      </c>
      <c r="B109">
        <v>369</v>
      </c>
      <c r="C109" s="5">
        <v>43110</v>
      </c>
      <c r="D109" t="s">
        <v>499</v>
      </c>
      <c r="E109" s="3">
        <v>16995000</v>
      </c>
      <c r="F109" s="3">
        <v>0</v>
      </c>
      <c r="G109" s="3">
        <f t="shared" si="1"/>
        <v>16995000</v>
      </c>
      <c r="H109" t="s">
        <v>488</v>
      </c>
    </row>
    <row r="110" spans="1:8" x14ac:dyDescent="0.25">
      <c r="A110" t="s">
        <v>291</v>
      </c>
      <c r="B110">
        <v>449</v>
      </c>
      <c r="C110" s="5">
        <v>43111</v>
      </c>
      <c r="D110" t="s">
        <v>529</v>
      </c>
      <c r="E110" s="3">
        <v>10506000</v>
      </c>
      <c r="F110" s="3">
        <v>0</v>
      </c>
      <c r="G110" s="3">
        <f t="shared" si="1"/>
        <v>10506000</v>
      </c>
      <c r="H110" t="s">
        <v>488</v>
      </c>
    </row>
    <row r="111" spans="1:8" x14ac:dyDescent="0.25">
      <c r="A111" t="s">
        <v>292</v>
      </c>
      <c r="B111">
        <v>371</v>
      </c>
      <c r="C111" s="5">
        <v>43110</v>
      </c>
      <c r="D111" t="s">
        <v>501</v>
      </c>
      <c r="E111" s="3">
        <v>10506000</v>
      </c>
      <c r="F111" s="3">
        <v>0</v>
      </c>
      <c r="G111" s="3">
        <f t="shared" si="1"/>
        <v>10506000</v>
      </c>
      <c r="H111" t="s">
        <v>488</v>
      </c>
    </row>
    <row r="112" spans="1:8" x14ac:dyDescent="0.25">
      <c r="A112" t="s">
        <v>294</v>
      </c>
      <c r="B112">
        <v>372</v>
      </c>
      <c r="C112" s="5">
        <v>43110</v>
      </c>
      <c r="D112" t="s">
        <v>499</v>
      </c>
      <c r="E112" s="3">
        <v>20394000</v>
      </c>
      <c r="F112" s="3">
        <v>0</v>
      </c>
      <c r="G112" s="3">
        <f t="shared" si="1"/>
        <v>20394000</v>
      </c>
      <c r="H112" t="s">
        <v>488</v>
      </c>
    </row>
    <row r="113" spans="1:8" x14ac:dyDescent="0.25">
      <c r="A113" t="s">
        <v>295</v>
      </c>
      <c r="B113">
        <v>375</v>
      </c>
      <c r="C113" s="5">
        <v>43110</v>
      </c>
      <c r="D113" t="s">
        <v>504</v>
      </c>
      <c r="E113" s="3">
        <v>31518000</v>
      </c>
      <c r="F113" s="3">
        <v>0</v>
      </c>
      <c r="G113" s="3">
        <f t="shared" si="1"/>
        <v>31518000</v>
      </c>
      <c r="H113" t="s">
        <v>488</v>
      </c>
    </row>
    <row r="114" spans="1:8" x14ac:dyDescent="0.25">
      <c r="A114" t="s">
        <v>296</v>
      </c>
      <c r="B114">
        <v>376</v>
      </c>
      <c r="C114" s="5">
        <v>43110</v>
      </c>
      <c r="D114" t="s">
        <v>504</v>
      </c>
      <c r="E114" s="3">
        <v>30220200</v>
      </c>
      <c r="F114" s="3">
        <v>0</v>
      </c>
      <c r="G114" s="3">
        <f t="shared" si="1"/>
        <v>30220200</v>
      </c>
      <c r="H114" t="s">
        <v>488</v>
      </c>
    </row>
    <row r="115" spans="1:8" x14ac:dyDescent="0.25">
      <c r="A115" t="s">
        <v>298</v>
      </c>
      <c r="B115">
        <v>454</v>
      </c>
      <c r="C115" s="5">
        <v>43111</v>
      </c>
      <c r="D115" t="s">
        <v>532</v>
      </c>
      <c r="E115" s="3">
        <v>33990000</v>
      </c>
      <c r="F115" s="3">
        <v>0</v>
      </c>
      <c r="G115" s="3">
        <f t="shared" si="1"/>
        <v>33990000</v>
      </c>
      <c r="H115" t="s">
        <v>488</v>
      </c>
    </row>
    <row r="116" spans="1:8" x14ac:dyDescent="0.25">
      <c r="A116" t="s">
        <v>300</v>
      </c>
      <c r="B116">
        <v>435</v>
      </c>
      <c r="C116" s="5">
        <v>43111</v>
      </c>
      <c r="D116" t="s">
        <v>518</v>
      </c>
      <c r="E116" s="3">
        <v>9270000</v>
      </c>
      <c r="F116" s="3">
        <v>0</v>
      </c>
      <c r="G116" s="3">
        <f t="shared" si="1"/>
        <v>9270000</v>
      </c>
      <c r="H116" t="s">
        <v>488</v>
      </c>
    </row>
    <row r="117" spans="1:8" x14ac:dyDescent="0.25">
      <c r="A117" t="s">
        <v>302</v>
      </c>
      <c r="B117">
        <v>437</v>
      </c>
      <c r="C117" s="5">
        <v>43111</v>
      </c>
      <c r="D117" t="s">
        <v>524</v>
      </c>
      <c r="E117" s="3">
        <v>19961400</v>
      </c>
      <c r="F117" s="3">
        <v>0</v>
      </c>
      <c r="G117" s="3">
        <f t="shared" si="1"/>
        <v>19961400</v>
      </c>
      <c r="H117" t="s">
        <v>488</v>
      </c>
    </row>
    <row r="118" spans="1:8" x14ac:dyDescent="0.25">
      <c r="A118" t="s">
        <v>304</v>
      </c>
      <c r="B118">
        <v>438</v>
      </c>
      <c r="C118" s="5">
        <v>43111</v>
      </c>
      <c r="D118" t="s">
        <v>525</v>
      </c>
      <c r="E118" s="3">
        <v>20394000</v>
      </c>
      <c r="F118" s="3">
        <v>0</v>
      </c>
      <c r="G118" s="3">
        <f t="shared" si="1"/>
        <v>20394000</v>
      </c>
      <c r="H118" t="s">
        <v>488</v>
      </c>
    </row>
    <row r="119" spans="1:8" x14ac:dyDescent="0.25">
      <c r="A119" t="s">
        <v>306</v>
      </c>
      <c r="B119">
        <v>439</v>
      </c>
      <c r="C119" s="5">
        <v>43111</v>
      </c>
      <c r="D119" t="s">
        <v>518</v>
      </c>
      <c r="E119" s="3">
        <v>9270000</v>
      </c>
      <c r="F119" s="3">
        <v>0</v>
      </c>
      <c r="G119" s="3">
        <f t="shared" si="1"/>
        <v>9270000</v>
      </c>
      <c r="H119" t="s">
        <v>488</v>
      </c>
    </row>
    <row r="120" spans="1:8" x14ac:dyDescent="0.25">
      <c r="A120" t="s">
        <v>307</v>
      </c>
      <c r="B120">
        <v>440</v>
      </c>
      <c r="C120" s="5">
        <v>43111</v>
      </c>
      <c r="D120" t="s">
        <v>525</v>
      </c>
      <c r="E120" s="3">
        <v>20394000</v>
      </c>
      <c r="F120" s="3">
        <v>0</v>
      </c>
      <c r="G120" s="3">
        <f t="shared" si="1"/>
        <v>20394000</v>
      </c>
      <c r="H120" t="s">
        <v>488</v>
      </c>
    </row>
    <row r="121" spans="1:8" x14ac:dyDescent="0.25">
      <c r="A121" t="s">
        <v>308</v>
      </c>
      <c r="B121">
        <v>459</v>
      </c>
      <c r="C121" s="5">
        <v>43111</v>
      </c>
      <c r="D121" t="s">
        <v>525</v>
      </c>
      <c r="E121" s="3">
        <v>49852000</v>
      </c>
      <c r="F121" s="3">
        <v>0</v>
      </c>
      <c r="G121" s="3">
        <f t="shared" si="1"/>
        <v>49852000</v>
      </c>
      <c r="H121" t="s">
        <v>488</v>
      </c>
    </row>
    <row r="122" spans="1:8" x14ac:dyDescent="0.25">
      <c r="A122" t="s">
        <v>309</v>
      </c>
      <c r="B122">
        <v>460</v>
      </c>
      <c r="C122" s="5">
        <v>43111</v>
      </c>
      <c r="D122" t="s">
        <v>516</v>
      </c>
      <c r="E122" s="3">
        <v>24720000</v>
      </c>
      <c r="F122" s="3">
        <v>0</v>
      </c>
      <c r="G122" s="3">
        <f t="shared" si="1"/>
        <v>24720000</v>
      </c>
      <c r="H122" t="s">
        <v>488</v>
      </c>
    </row>
    <row r="123" spans="1:8" x14ac:dyDescent="0.25">
      <c r="A123" t="s">
        <v>311</v>
      </c>
      <c r="B123">
        <v>461</v>
      </c>
      <c r="C123" s="5">
        <v>43111</v>
      </c>
      <c r="D123" t="s">
        <v>515</v>
      </c>
      <c r="E123" s="3">
        <v>21321000</v>
      </c>
      <c r="F123" s="3">
        <v>0</v>
      </c>
      <c r="G123" s="3">
        <f t="shared" si="1"/>
        <v>21321000</v>
      </c>
      <c r="H123" t="s">
        <v>488</v>
      </c>
    </row>
    <row r="124" spans="1:8" x14ac:dyDescent="0.25">
      <c r="A124" t="s">
        <v>312</v>
      </c>
      <c r="B124">
        <v>462</v>
      </c>
      <c r="C124" s="5">
        <v>43112</v>
      </c>
      <c r="D124" t="s">
        <v>533</v>
      </c>
      <c r="E124" s="3">
        <v>21321000</v>
      </c>
      <c r="F124" s="3">
        <v>0</v>
      </c>
      <c r="G124" s="3">
        <f t="shared" si="1"/>
        <v>21321000</v>
      </c>
      <c r="H124" t="s">
        <v>488</v>
      </c>
    </row>
    <row r="125" spans="1:8" x14ac:dyDescent="0.25">
      <c r="A125" t="s">
        <v>314</v>
      </c>
      <c r="B125">
        <v>491</v>
      </c>
      <c r="C125" s="5">
        <v>43116</v>
      </c>
      <c r="D125" t="s">
        <v>517</v>
      </c>
      <c r="E125" s="3">
        <v>31518000</v>
      </c>
      <c r="F125" s="3">
        <v>0</v>
      </c>
      <c r="G125" s="3">
        <f t="shared" si="1"/>
        <v>31518000</v>
      </c>
      <c r="H125" t="s">
        <v>488</v>
      </c>
    </row>
    <row r="126" spans="1:8" x14ac:dyDescent="0.25">
      <c r="A126" t="s">
        <v>316</v>
      </c>
      <c r="B126">
        <v>413</v>
      </c>
      <c r="C126" s="5">
        <v>43111</v>
      </c>
      <c r="D126" t="s">
        <v>514</v>
      </c>
      <c r="E126" s="3">
        <v>21321000</v>
      </c>
      <c r="F126" s="3">
        <v>0</v>
      </c>
      <c r="G126" s="3">
        <f t="shared" si="1"/>
        <v>21321000</v>
      </c>
      <c r="H126" t="s">
        <v>488</v>
      </c>
    </row>
    <row r="127" spans="1:8" x14ac:dyDescent="0.25">
      <c r="A127" t="s">
        <v>318</v>
      </c>
      <c r="B127">
        <v>414</v>
      </c>
      <c r="C127" s="5">
        <v>43111</v>
      </c>
      <c r="D127" t="s">
        <v>515</v>
      </c>
      <c r="E127" s="3">
        <v>21321000</v>
      </c>
      <c r="F127" s="3">
        <v>0</v>
      </c>
      <c r="G127" s="3">
        <f t="shared" si="1"/>
        <v>21321000</v>
      </c>
      <c r="H127" t="s">
        <v>488</v>
      </c>
    </row>
    <row r="128" spans="1:8" x14ac:dyDescent="0.25">
      <c r="A128" t="s">
        <v>319</v>
      </c>
      <c r="B128">
        <v>415</v>
      </c>
      <c r="C128" s="5">
        <v>43111</v>
      </c>
      <c r="D128" t="s">
        <v>499</v>
      </c>
      <c r="E128" s="3">
        <v>21321000</v>
      </c>
      <c r="F128" s="3">
        <v>0</v>
      </c>
      <c r="G128" s="3">
        <f t="shared" si="1"/>
        <v>21321000</v>
      </c>
      <c r="H128" t="s">
        <v>488</v>
      </c>
    </row>
    <row r="129" spans="1:8" x14ac:dyDescent="0.25">
      <c r="A129" t="s">
        <v>321</v>
      </c>
      <c r="B129">
        <v>416</v>
      </c>
      <c r="C129" s="5">
        <v>43111</v>
      </c>
      <c r="D129" t="s">
        <v>516</v>
      </c>
      <c r="E129" s="3">
        <v>31518000</v>
      </c>
      <c r="F129" s="3">
        <v>0</v>
      </c>
      <c r="G129" s="3">
        <f t="shared" si="1"/>
        <v>31518000</v>
      </c>
      <c r="H129" t="s">
        <v>488</v>
      </c>
    </row>
    <row r="130" spans="1:8" x14ac:dyDescent="0.25">
      <c r="A130" t="s">
        <v>322</v>
      </c>
      <c r="B130">
        <v>417</v>
      </c>
      <c r="C130" s="5">
        <v>43111</v>
      </c>
      <c r="D130" t="s">
        <v>504</v>
      </c>
      <c r="E130" s="3">
        <v>27192000</v>
      </c>
      <c r="F130" s="3">
        <v>0</v>
      </c>
      <c r="G130" s="3">
        <f t="shared" si="1"/>
        <v>27192000</v>
      </c>
      <c r="H130" t="s">
        <v>488</v>
      </c>
    </row>
    <row r="131" spans="1:8" x14ac:dyDescent="0.25">
      <c r="A131" t="s">
        <v>323</v>
      </c>
      <c r="B131">
        <v>418</v>
      </c>
      <c r="C131" s="5">
        <v>43111</v>
      </c>
      <c r="D131" t="s">
        <v>517</v>
      </c>
      <c r="E131" s="3">
        <v>31518000</v>
      </c>
      <c r="F131" s="3">
        <v>0</v>
      </c>
      <c r="G131" s="3">
        <f t="shared" si="1"/>
        <v>31518000</v>
      </c>
      <c r="H131" t="s">
        <v>488</v>
      </c>
    </row>
    <row r="132" spans="1:8" x14ac:dyDescent="0.25">
      <c r="A132" t="s">
        <v>324</v>
      </c>
      <c r="B132">
        <v>419</v>
      </c>
      <c r="C132" s="5">
        <v>43111</v>
      </c>
      <c r="D132" t="s">
        <v>518</v>
      </c>
      <c r="E132" s="3">
        <v>10506000</v>
      </c>
      <c r="F132" s="3">
        <v>0</v>
      </c>
      <c r="G132" s="3">
        <f t="shared" ref="G132:G195" si="2">E132-F132</f>
        <v>10506000</v>
      </c>
      <c r="H132" t="s">
        <v>488</v>
      </c>
    </row>
    <row r="133" spans="1:8" x14ac:dyDescent="0.25">
      <c r="A133" t="s">
        <v>325</v>
      </c>
      <c r="B133">
        <v>420</v>
      </c>
      <c r="C133" s="5">
        <v>43111</v>
      </c>
      <c r="D133" t="s">
        <v>517</v>
      </c>
      <c r="E133" s="3">
        <v>24720000</v>
      </c>
      <c r="F133" s="3">
        <v>0</v>
      </c>
      <c r="G133" s="3">
        <f t="shared" si="2"/>
        <v>24720000</v>
      </c>
      <c r="H133" t="s">
        <v>488</v>
      </c>
    </row>
    <row r="134" spans="1:8" x14ac:dyDescent="0.25">
      <c r="A134" t="s">
        <v>329</v>
      </c>
      <c r="B134">
        <v>421</v>
      </c>
      <c r="C134" s="5">
        <v>43111</v>
      </c>
      <c r="D134" t="s">
        <v>515</v>
      </c>
      <c r="E134" s="3">
        <v>30220200</v>
      </c>
      <c r="F134" s="3">
        <v>0</v>
      </c>
      <c r="G134" s="3">
        <f t="shared" si="2"/>
        <v>30220200</v>
      </c>
      <c r="H134" t="s">
        <v>488</v>
      </c>
    </row>
    <row r="135" spans="1:8" x14ac:dyDescent="0.25">
      <c r="A135" t="s">
        <v>328</v>
      </c>
      <c r="B135">
        <v>422</v>
      </c>
      <c r="C135" s="5">
        <v>43111</v>
      </c>
      <c r="D135" t="s">
        <v>515</v>
      </c>
      <c r="E135" s="3">
        <v>24720000</v>
      </c>
      <c r="F135" s="3">
        <v>0</v>
      </c>
      <c r="G135" s="3">
        <f t="shared" si="2"/>
        <v>24720000</v>
      </c>
      <c r="H135" t="s">
        <v>488</v>
      </c>
    </row>
    <row r="136" spans="1:8" x14ac:dyDescent="0.25">
      <c r="A136" t="s">
        <v>330</v>
      </c>
      <c r="B136">
        <v>423</v>
      </c>
      <c r="C136" s="5">
        <v>43111</v>
      </c>
      <c r="D136" t="s">
        <v>504</v>
      </c>
      <c r="E136" s="3">
        <v>33990000</v>
      </c>
      <c r="F136" s="3">
        <v>0</v>
      </c>
      <c r="G136" s="3">
        <f t="shared" si="2"/>
        <v>33990000</v>
      </c>
      <c r="H136" t="s">
        <v>488</v>
      </c>
    </row>
    <row r="137" spans="1:8" x14ac:dyDescent="0.25">
      <c r="A137" t="s">
        <v>332</v>
      </c>
      <c r="B137">
        <v>424</v>
      </c>
      <c r="C137" s="5">
        <v>43111</v>
      </c>
      <c r="D137" t="s">
        <v>504</v>
      </c>
      <c r="E137" s="3">
        <v>43260000</v>
      </c>
      <c r="F137" s="3">
        <v>0</v>
      </c>
      <c r="G137" s="3">
        <f t="shared" si="2"/>
        <v>43260000</v>
      </c>
      <c r="H137" t="s">
        <v>488</v>
      </c>
    </row>
    <row r="138" spans="1:8" x14ac:dyDescent="0.25">
      <c r="A138" t="s">
        <v>334</v>
      </c>
      <c r="B138">
        <v>464</v>
      </c>
      <c r="C138" s="5">
        <v>43112</v>
      </c>
      <c r="D138" t="s">
        <v>517</v>
      </c>
      <c r="E138" s="3">
        <v>43260000</v>
      </c>
      <c r="F138" s="3">
        <v>0</v>
      </c>
      <c r="G138" s="3">
        <f t="shared" si="2"/>
        <v>43260000</v>
      </c>
      <c r="H138" t="s">
        <v>488</v>
      </c>
    </row>
    <row r="139" spans="1:8" x14ac:dyDescent="0.25">
      <c r="A139" t="s">
        <v>335</v>
      </c>
      <c r="B139">
        <v>465</v>
      </c>
      <c r="C139" s="5">
        <v>43112</v>
      </c>
      <c r="D139" t="s">
        <v>504</v>
      </c>
      <c r="E139" s="3">
        <v>43260000</v>
      </c>
      <c r="F139" s="3">
        <v>0</v>
      </c>
      <c r="G139" s="3">
        <f t="shared" si="2"/>
        <v>43260000</v>
      </c>
      <c r="H139" t="s">
        <v>488</v>
      </c>
    </row>
    <row r="140" spans="1:8" x14ac:dyDescent="0.25">
      <c r="A140" t="s">
        <v>336</v>
      </c>
      <c r="B140">
        <v>466</v>
      </c>
      <c r="C140" s="5">
        <v>43112</v>
      </c>
      <c r="D140" t="s">
        <v>504</v>
      </c>
      <c r="E140" s="3">
        <v>36050000</v>
      </c>
      <c r="F140" s="3">
        <v>0</v>
      </c>
      <c r="G140" s="3">
        <f t="shared" si="2"/>
        <v>36050000</v>
      </c>
      <c r="H140" t="s">
        <v>488</v>
      </c>
    </row>
    <row r="141" spans="1:8" x14ac:dyDescent="0.25">
      <c r="A141" t="s">
        <v>338</v>
      </c>
      <c r="B141">
        <v>467</v>
      </c>
      <c r="C141" s="5">
        <v>43112</v>
      </c>
      <c r="D141" t="s">
        <v>504</v>
      </c>
      <c r="E141" s="3">
        <v>43260000</v>
      </c>
      <c r="F141" s="3">
        <v>0</v>
      </c>
      <c r="G141" s="3">
        <f t="shared" si="2"/>
        <v>43260000</v>
      </c>
      <c r="H141" t="s">
        <v>488</v>
      </c>
    </row>
    <row r="142" spans="1:8" x14ac:dyDescent="0.25">
      <c r="A142" t="s">
        <v>339</v>
      </c>
      <c r="B142">
        <v>468</v>
      </c>
      <c r="C142" s="5">
        <v>43112</v>
      </c>
      <c r="D142" t="s">
        <v>515</v>
      </c>
      <c r="E142" s="3">
        <v>43260000</v>
      </c>
      <c r="F142" s="3">
        <v>0</v>
      </c>
      <c r="G142" s="3">
        <f t="shared" si="2"/>
        <v>43260000</v>
      </c>
      <c r="H142" t="s">
        <v>488</v>
      </c>
    </row>
    <row r="143" spans="1:8" x14ac:dyDescent="0.25">
      <c r="A143" t="s">
        <v>340</v>
      </c>
      <c r="B143">
        <v>455</v>
      </c>
      <c r="C143" s="5">
        <v>43111</v>
      </c>
      <c r="D143" t="s">
        <v>504</v>
      </c>
      <c r="E143" s="3">
        <v>37080000</v>
      </c>
      <c r="F143" s="3">
        <v>0</v>
      </c>
      <c r="G143" s="3">
        <f t="shared" si="2"/>
        <v>37080000</v>
      </c>
      <c r="H143" t="s">
        <v>488</v>
      </c>
    </row>
    <row r="144" spans="1:8" x14ac:dyDescent="0.25">
      <c r="A144" t="s">
        <v>342</v>
      </c>
      <c r="B144">
        <v>456</v>
      </c>
      <c r="C144" s="5">
        <v>43111</v>
      </c>
      <c r="D144" t="s">
        <v>504</v>
      </c>
      <c r="E144" s="3">
        <v>37080000</v>
      </c>
      <c r="F144" s="3">
        <v>0</v>
      </c>
      <c r="G144" s="3">
        <f t="shared" si="2"/>
        <v>37080000</v>
      </c>
      <c r="H144" t="s">
        <v>488</v>
      </c>
    </row>
    <row r="145" spans="1:8" x14ac:dyDescent="0.25">
      <c r="A145" t="s">
        <v>345</v>
      </c>
      <c r="B145">
        <v>457</v>
      </c>
      <c r="C145" s="5">
        <v>43111</v>
      </c>
      <c r="D145" t="s">
        <v>98</v>
      </c>
      <c r="E145" s="3">
        <v>19261000</v>
      </c>
      <c r="F145" s="3">
        <v>0</v>
      </c>
      <c r="G145" s="3">
        <f t="shared" si="2"/>
        <v>19261000</v>
      </c>
      <c r="H145" t="s">
        <v>488</v>
      </c>
    </row>
    <row r="146" spans="1:8" x14ac:dyDescent="0.25">
      <c r="A146" t="s">
        <v>346</v>
      </c>
      <c r="B146">
        <v>429</v>
      </c>
      <c r="C146" s="5">
        <v>43111</v>
      </c>
      <c r="D146" t="s">
        <v>522</v>
      </c>
      <c r="E146" s="3">
        <v>47380000</v>
      </c>
      <c r="F146" s="3">
        <v>0</v>
      </c>
      <c r="G146" s="3">
        <f t="shared" si="2"/>
        <v>47380000</v>
      </c>
      <c r="H146" t="s">
        <v>488</v>
      </c>
    </row>
    <row r="147" spans="1:8" x14ac:dyDescent="0.25">
      <c r="A147" t="s">
        <v>347</v>
      </c>
      <c r="B147">
        <v>430</v>
      </c>
      <c r="C147" s="5">
        <v>43111</v>
      </c>
      <c r="D147" t="s">
        <v>94</v>
      </c>
      <c r="E147" s="3">
        <v>47380000</v>
      </c>
      <c r="F147" s="3">
        <v>22660000</v>
      </c>
      <c r="G147" s="3">
        <f t="shared" si="2"/>
        <v>24720000</v>
      </c>
      <c r="H147" t="s">
        <v>488</v>
      </c>
    </row>
    <row r="148" spans="1:8" x14ac:dyDescent="0.25">
      <c r="A148" t="s">
        <v>348</v>
      </c>
      <c r="B148">
        <v>431</v>
      </c>
      <c r="C148" s="5">
        <v>43111</v>
      </c>
      <c r="D148" t="s">
        <v>523</v>
      </c>
      <c r="E148" s="3">
        <v>23690000</v>
      </c>
      <c r="F148" s="3">
        <v>0</v>
      </c>
      <c r="G148" s="3">
        <f t="shared" si="2"/>
        <v>23690000</v>
      </c>
      <c r="H148" t="s">
        <v>488</v>
      </c>
    </row>
    <row r="149" spans="1:8" x14ac:dyDescent="0.25">
      <c r="A149" t="s">
        <v>349</v>
      </c>
      <c r="B149">
        <v>432</v>
      </c>
      <c r="C149" s="5">
        <v>43111</v>
      </c>
      <c r="D149" t="s">
        <v>100</v>
      </c>
      <c r="E149" s="3">
        <v>23690000</v>
      </c>
      <c r="F149" s="3">
        <v>0</v>
      </c>
      <c r="G149" s="3">
        <f t="shared" si="2"/>
        <v>23690000</v>
      </c>
      <c r="H149" t="s">
        <v>488</v>
      </c>
    </row>
    <row r="150" spans="1:8" x14ac:dyDescent="0.25">
      <c r="A150" t="s">
        <v>351</v>
      </c>
      <c r="B150">
        <v>370</v>
      </c>
      <c r="C150" s="5">
        <v>43110</v>
      </c>
      <c r="D150" t="s">
        <v>500</v>
      </c>
      <c r="E150" s="3">
        <v>54686940</v>
      </c>
      <c r="F150" s="3">
        <v>0</v>
      </c>
      <c r="G150" s="3">
        <f t="shared" si="2"/>
        <v>54686940</v>
      </c>
      <c r="H150" t="s">
        <v>488</v>
      </c>
    </row>
    <row r="151" spans="1:8" x14ac:dyDescent="0.25">
      <c r="A151" t="s">
        <v>350</v>
      </c>
      <c r="B151">
        <v>400</v>
      </c>
      <c r="C151" s="5">
        <v>43110</v>
      </c>
      <c r="D151" t="s">
        <v>512</v>
      </c>
      <c r="E151" s="3">
        <v>54686940</v>
      </c>
      <c r="F151" s="3">
        <v>0</v>
      </c>
      <c r="G151" s="3">
        <f t="shared" si="2"/>
        <v>54686940</v>
      </c>
      <c r="H151" t="s">
        <v>488</v>
      </c>
    </row>
    <row r="152" spans="1:8" x14ac:dyDescent="0.25">
      <c r="A152" t="s">
        <v>352</v>
      </c>
      <c r="B152">
        <v>377</v>
      </c>
      <c r="C152" s="5">
        <v>43110</v>
      </c>
      <c r="D152" t="s">
        <v>505</v>
      </c>
      <c r="E152" s="3">
        <v>54686940</v>
      </c>
      <c r="F152" s="3">
        <v>0</v>
      </c>
      <c r="G152" s="3">
        <f t="shared" si="2"/>
        <v>54686940</v>
      </c>
      <c r="H152" t="s">
        <v>488</v>
      </c>
    </row>
    <row r="153" spans="1:8" x14ac:dyDescent="0.25">
      <c r="A153" t="s">
        <v>353</v>
      </c>
      <c r="B153">
        <v>397</v>
      </c>
      <c r="C153" s="5">
        <v>43110</v>
      </c>
      <c r="D153" t="s">
        <v>510</v>
      </c>
      <c r="E153" s="3">
        <v>54686940</v>
      </c>
      <c r="F153" s="3">
        <v>0</v>
      </c>
      <c r="G153" s="3">
        <f t="shared" si="2"/>
        <v>54686940</v>
      </c>
      <c r="H153" t="s">
        <v>488</v>
      </c>
    </row>
    <row r="154" spans="1:8" x14ac:dyDescent="0.25">
      <c r="A154" t="s">
        <v>354</v>
      </c>
      <c r="B154">
        <v>426</v>
      </c>
      <c r="C154" s="5">
        <v>43111</v>
      </c>
      <c r="D154" t="s">
        <v>519</v>
      </c>
      <c r="E154" s="3">
        <v>54686940</v>
      </c>
      <c r="F154" s="3">
        <v>0</v>
      </c>
      <c r="G154" s="3">
        <f t="shared" si="2"/>
        <v>54686940</v>
      </c>
      <c r="H154" t="s">
        <v>488</v>
      </c>
    </row>
    <row r="155" spans="1:8" x14ac:dyDescent="0.25">
      <c r="A155" t="s">
        <v>355</v>
      </c>
      <c r="B155">
        <v>428</v>
      </c>
      <c r="C155" s="5">
        <v>43111</v>
      </c>
      <c r="D155" t="s">
        <v>521</v>
      </c>
      <c r="E155" s="3">
        <v>54686940</v>
      </c>
      <c r="F155" s="3">
        <v>0</v>
      </c>
      <c r="G155" s="3">
        <f t="shared" si="2"/>
        <v>54686940</v>
      </c>
      <c r="H155" t="s">
        <v>488</v>
      </c>
    </row>
    <row r="156" spans="1:8" x14ac:dyDescent="0.25">
      <c r="A156" t="s">
        <v>356</v>
      </c>
      <c r="B156">
        <v>427</v>
      </c>
      <c r="C156" s="5">
        <v>43111</v>
      </c>
      <c r="D156" t="s">
        <v>520</v>
      </c>
      <c r="E156" s="3">
        <v>54686940</v>
      </c>
      <c r="F156" s="3">
        <v>0</v>
      </c>
      <c r="G156" s="3">
        <f t="shared" si="2"/>
        <v>54686940</v>
      </c>
      <c r="H156" t="s">
        <v>488</v>
      </c>
    </row>
    <row r="157" spans="1:8" x14ac:dyDescent="0.25">
      <c r="A157" t="s">
        <v>357</v>
      </c>
      <c r="B157">
        <v>373</v>
      </c>
      <c r="C157" s="5">
        <v>43110</v>
      </c>
      <c r="D157" t="s">
        <v>502</v>
      </c>
      <c r="E157" s="3">
        <v>54686940</v>
      </c>
      <c r="F157" s="3">
        <v>0</v>
      </c>
      <c r="G157" s="3">
        <f t="shared" si="2"/>
        <v>54686940</v>
      </c>
      <c r="H157" t="s">
        <v>488</v>
      </c>
    </row>
    <row r="158" spans="1:8" x14ac:dyDescent="0.25">
      <c r="A158" t="s">
        <v>358</v>
      </c>
      <c r="B158">
        <v>378</v>
      </c>
      <c r="C158" s="5">
        <v>43110</v>
      </c>
      <c r="D158" t="s">
        <v>506</v>
      </c>
      <c r="E158" s="3">
        <v>54686940</v>
      </c>
      <c r="F158" s="3">
        <v>0</v>
      </c>
      <c r="G158" s="3">
        <f t="shared" si="2"/>
        <v>54686940</v>
      </c>
      <c r="H158" t="s">
        <v>488</v>
      </c>
    </row>
    <row r="159" spans="1:8" x14ac:dyDescent="0.25">
      <c r="A159" t="s">
        <v>359</v>
      </c>
      <c r="B159">
        <v>395</v>
      </c>
      <c r="C159" s="5">
        <v>43110</v>
      </c>
      <c r="D159" t="s">
        <v>508</v>
      </c>
      <c r="E159" s="3">
        <v>3433736127</v>
      </c>
      <c r="F159" s="3">
        <v>0</v>
      </c>
      <c r="G159" s="3">
        <f t="shared" si="2"/>
        <v>3433736127</v>
      </c>
      <c r="H159" t="s">
        <v>509</v>
      </c>
    </row>
    <row r="160" spans="1:8" x14ac:dyDescent="0.25">
      <c r="A160" t="s">
        <v>361</v>
      </c>
      <c r="B160">
        <v>472</v>
      </c>
      <c r="C160" s="5">
        <v>43112</v>
      </c>
      <c r="D160" t="s">
        <v>367</v>
      </c>
      <c r="E160" s="3">
        <v>10216313</v>
      </c>
      <c r="F160" s="3">
        <v>444188</v>
      </c>
      <c r="G160" s="3">
        <f t="shared" si="2"/>
        <v>9772125</v>
      </c>
      <c r="H160" t="s">
        <v>488</v>
      </c>
    </row>
    <row r="161" spans="1:8" x14ac:dyDescent="0.25">
      <c r="A161" t="s">
        <v>363</v>
      </c>
      <c r="B161">
        <v>451</v>
      </c>
      <c r="C161" s="5">
        <v>43111</v>
      </c>
      <c r="D161" t="s">
        <v>362</v>
      </c>
      <c r="E161" s="3">
        <v>58632750</v>
      </c>
      <c r="F161" s="3">
        <v>0</v>
      </c>
      <c r="G161" s="3">
        <f t="shared" si="2"/>
        <v>58632750</v>
      </c>
      <c r="H161" t="s">
        <v>488</v>
      </c>
    </row>
    <row r="162" spans="1:8" x14ac:dyDescent="0.25">
      <c r="A162" t="s">
        <v>364</v>
      </c>
      <c r="B162">
        <v>471</v>
      </c>
      <c r="C162" s="5">
        <v>43112</v>
      </c>
      <c r="D162" t="s">
        <v>368</v>
      </c>
      <c r="E162" s="3">
        <v>11845000</v>
      </c>
      <c r="F162" s="3">
        <v>515000</v>
      </c>
      <c r="G162" s="3">
        <f t="shared" si="2"/>
        <v>11330000</v>
      </c>
      <c r="H162" t="s">
        <v>488</v>
      </c>
    </row>
    <row r="163" spans="1:8" x14ac:dyDescent="0.25">
      <c r="A163" t="s">
        <v>365</v>
      </c>
      <c r="B163">
        <v>447</v>
      </c>
      <c r="C163" s="5">
        <v>43111</v>
      </c>
      <c r="D163" t="s">
        <v>527</v>
      </c>
      <c r="E163" s="3">
        <v>14480513</v>
      </c>
      <c r="F163" s="3">
        <v>629588</v>
      </c>
      <c r="G163" s="3">
        <f t="shared" si="2"/>
        <v>13850925</v>
      </c>
      <c r="H163" t="s">
        <v>488</v>
      </c>
    </row>
    <row r="164" spans="1:8" x14ac:dyDescent="0.25">
      <c r="A164" t="s">
        <v>366</v>
      </c>
      <c r="B164">
        <v>450</v>
      </c>
      <c r="C164" s="5">
        <v>43111</v>
      </c>
      <c r="D164" t="s">
        <v>94</v>
      </c>
      <c r="E164" s="3">
        <v>57783000</v>
      </c>
      <c r="F164" s="3">
        <v>0</v>
      </c>
      <c r="G164" s="3">
        <f t="shared" si="2"/>
        <v>57783000</v>
      </c>
      <c r="H164" t="s">
        <v>488</v>
      </c>
    </row>
    <row r="165" spans="1:8" x14ac:dyDescent="0.25">
      <c r="A165" t="s">
        <v>369</v>
      </c>
      <c r="B165">
        <v>452</v>
      </c>
      <c r="C165" s="5">
        <v>43111</v>
      </c>
      <c r="D165" t="s">
        <v>530</v>
      </c>
      <c r="E165" s="3">
        <v>52530000</v>
      </c>
      <c r="F165" s="3">
        <v>0</v>
      </c>
      <c r="G165" s="3">
        <f t="shared" si="2"/>
        <v>52530000</v>
      </c>
      <c r="H165" t="s">
        <v>488</v>
      </c>
    </row>
    <row r="166" spans="1:8" x14ac:dyDescent="0.25">
      <c r="A166" t="s">
        <v>370</v>
      </c>
      <c r="B166">
        <v>445</v>
      </c>
      <c r="C166" s="5">
        <v>43111</v>
      </c>
      <c r="D166" t="s">
        <v>526</v>
      </c>
      <c r="E166" s="3">
        <v>17767500</v>
      </c>
      <c r="F166" s="3">
        <v>0</v>
      </c>
      <c r="G166" s="3">
        <f t="shared" si="2"/>
        <v>17767500</v>
      </c>
      <c r="H166" t="s">
        <v>488</v>
      </c>
    </row>
    <row r="167" spans="1:8" x14ac:dyDescent="0.25">
      <c r="A167" t="s">
        <v>372</v>
      </c>
      <c r="B167">
        <v>469</v>
      </c>
      <c r="C167" s="5">
        <v>43112</v>
      </c>
      <c r="D167" t="s">
        <v>371</v>
      </c>
      <c r="E167" s="3">
        <v>16995000</v>
      </c>
      <c r="F167" s="3">
        <v>0</v>
      </c>
      <c r="G167" s="3">
        <f t="shared" si="2"/>
        <v>16995000</v>
      </c>
      <c r="H167" t="s">
        <v>488</v>
      </c>
    </row>
    <row r="168" spans="1:8" x14ac:dyDescent="0.25">
      <c r="A168" t="s">
        <v>373</v>
      </c>
      <c r="B168">
        <v>470</v>
      </c>
      <c r="C168" s="5">
        <v>43112</v>
      </c>
      <c r="D168" t="s">
        <v>92</v>
      </c>
      <c r="E168" s="3">
        <v>24720000</v>
      </c>
      <c r="F168" s="3">
        <v>0</v>
      </c>
      <c r="G168" s="3">
        <f t="shared" si="2"/>
        <v>24720000</v>
      </c>
      <c r="H168" t="s">
        <v>488</v>
      </c>
    </row>
    <row r="169" spans="1:8" x14ac:dyDescent="0.25">
      <c r="A169" t="s">
        <v>374</v>
      </c>
      <c r="B169">
        <v>446</v>
      </c>
      <c r="C169" s="5">
        <v>43111</v>
      </c>
      <c r="D169" t="s">
        <v>371</v>
      </c>
      <c r="E169" s="3">
        <v>17767500</v>
      </c>
      <c r="F169" s="3">
        <v>0</v>
      </c>
      <c r="G169" s="3">
        <f t="shared" si="2"/>
        <v>17767500</v>
      </c>
      <c r="H169" t="s">
        <v>488</v>
      </c>
    </row>
    <row r="170" spans="1:8" x14ac:dyDescent="0.25">
      <c r="A170" t="s">
        <v>375</v>
      </c>
      <c r="B170">
        <v>453</v>
      </c>
      <c r="C170" s="5">
        <v>43111</v>
      </c>
      <c r="D170" t="s">
        <v>531</v>
      </c>
      <c r="E170" s="3">
        <v>50367000</v>
      </c>
      <c r="F170" s="3">
        <v>0</v>
      </c>
      <c r="G170" s="3">
        <f t="shared" si="2"/>
        <v>50367000</v>
      </c>
      <c r="H170" t="s">
        <v>488</v>
      </c>
    </row>
    <row r="171" spans="1:8" x14ac:dyDescent="0.25">
      <c r="A171" t="s">
        <v>376</v>
      </c>
      <c r="B171">
        <v>474</v>
      </c>
      <c r="C171" s="5">
        <v>43112</v>
      </c>
      <c r="D171" t="s">
        <v>534</v>
      </c>
      <c r="E171" s="3">
        <v>54686940</v>
      </c>
      <c r="F171" s="3">
        <v>0</v>
      </c>
      <c r="G171" s="3">
        <f t="shared" si="2"/>
        <v>54686940</v>
      </c>
      <c r="H171" t="s">
        <v>488</v>
      </c>
    </row>
    <row r="172" spans="1:8" x14ac:dyDescent="0.25">
      <c r="A172" t="s">
        <v>377</v>
      </c>
      <c r="B172">
        <v>475</v>
      </c>
      <c r="C172" s="5">
        <v>43112</v>
      </c>
      <c r="D172" t="s">
        <v>535</v>
      </c>
      <c r="E172" s="3">
        <v>54686940</v>
      </c>
      <c r="F172" s="3">
        <v>0</v>
      </c>
      <c r="G172" s="3">
        <f t="shared" si="2"/>
        <v>54686940</v>
      </c>
      <c r="H172" t="s">
        <v>488</v>
      </c>
    </row>
    <row r="173" spans="1:8" x14ac:dyDescent="0.25">
      <c r="A173" t="s">
        <v>378</v>
      </c>
      <c r="B173">
        <v>478</v>
      </c>
      <c r="C173" s="5">
        <v>43112</v>
      </c>
      <c r="D173" t="s">
        <v>538</v>
      </c>
      <c r="E173" s="3">
        <v>54686940</v>
      </c>
      <c r="F173" s="3">
        <v>0</v>
      </c>
      <c r="G173" s="3">
        <f t="shared" si="2"/>
        <v>54686940</v>
      </c>
      <c r="H173" t="s">
        <v>488</v>
      </c>
    </row>
    <row r="174" spans="1:8" x14ac:dyDescent="0.25">
      <c r="A174" t="s">
        <v>379</v>
      </c>
      <c r="B174">
        <v>477</v>
      </c>
      <c r="C174" s="5">
        <v>43112</v>
      </c>
      <c r="D174" t="s">
        <v>537</v>
      </c>
      <c r="E174" s="3">
        <v>54686940</v>
      </c>
      <c r="F174" s="3">
        <v>0</v>
      </c>
      <c r="G174" s="3">
        <f t="shared" si="2"/>
        <v>54686940</v>
      </c>
      <c r="H174" t="s">
        <v>488</v>
      </c>
    </row>
    <row r="175" spans="1:8" x14ac:dyDescent="0.25">
      <c r="A175" t="s">
        <v>380</v>
      </c>
      <c r="B175">
        <v>476</v>
      </c>
      <c r="C175" s="5">
        <v>43112</v>
      </c>
      <c r="D175" t="s">
        <v>536</v>
      </c>
      <c r="E175" s="3">
        <v>24984000</v>
      </c>
      <c r="F175" s="3">
        <v>0</v>
      </c>
      <c r="G175" s="3">
        <f t="shared" si="2"/>
        <v>24984000</v>
      </c>
      <c r="H175" t="s">
        <v>511</v>
      </c>
    </row>
    <row r="176" spans="1:8" x14ac:dyDescent="0.25">
      <c r="A176" t="s">
        <v>382</v>
      </c>
      <c r="B176">
        <v>481</v>
      </c>
      <c r="C176" s="5">
        <v>43112</v>
      </c>
      <c r="D176" t="s">
        <v>381</v>
      </c>
      <c r="E176" s="3">
        <v>39062100</v>
      </c>
      <c r="F176" s="3">
        <v>0</v>
      </c>
      <c r="G176" s="3">
        <f t="shared" si="2"/>
        <v>39062100</v>
      </c>
      <c r="H176" t="s">
        <v>488</v>
      </c>
    </row>
    <row r="177" spans="1:8" x14ac:dyDescent="0.25">
      <c r="A177" t="s">
        <v>383</v>
      </c>
      <c r="B177">
        <v>482</v>
      </c>
      <c r="C177" s="5">
        <v>43112</v>
      </c>
      <c r="D177" t="s">
        <v>539</v>
      </c>
      <c r="E177" s="3">
        <v>39062100</v>
      </c>
      <c r="F177" s="3">
        <v>0</v>
      </c>
      <c r="G177" s="3">
        <f t="shared" si="2"/>
        <v>39062100</v>
      </c>
      <c r="H177" t="s">
        <v>488</v>
      </c>
    </row>
    <row r="178" spans="1:8" x14ac:dyDescent="0.25">
      <c r="A178" t="s">
        <v>384</v>
      </c>
      <c r="B178">
        <v>483</v>
      </c>
      <c r="C178" s="5">
        <v>43112</v>
      </c>
      <c r="D178" t="s">
        <v>540</v>
      </c>
      <c r="E178" s="3">
        <v>2600000000</v>
      </c>
      <c r="F178" s="3">
        <v>200000000</v>
      </c>
      <c r="G178" s="3">
        <f t="shared" si="2"/>
        <v>2400000000</v>
      </c>
      <c r="H178" t="s">
        <v>509</v>
      </c>
    </row>
    <row r="179" spans="1:8" x14ac:dyDescent="0.25">
      <c r="A179" t="s">
        <v>385</v>
      </c>
      <c r="B179">
        <v>492</v>
      </c>
      <c r="C179" s="5">
        <v>43116</v>
      </c>
      <c r="D179" t="s">
        <v>544</v>
      </c>
      <c r="E179" s="3">
        <v>420100300</v>
      </c>
      <c r="F179" s="3">
        <v>0</v>
      </c>
      <c r="G179" s="3">
        <f t="shared" si="2"/>
        <v>420100300</v>
      </c>
      <c r="H179" t="s">
        <v>511</v>
      </c>
    </row>
    <row r="180" spans="1:8" x14ac:dyDescent="0.25">
      <c r="A180" t="s">
        <v>386</v>
      </c>
      <c r="B180">
        <v>494</v>
      </c>
      <c r="C180" s="5">
        <v>43116</v>
      </c>
      <c r="D180" t="s">
        <v>545</v>
      </c>
      <c r="E180" s="3">
        <v>30003100</v>
      </c>
      <c r="F180" s="3">
        <v>0</v>
      </c>
      <c r="G180" s="3">
        <f t="shared" si="2"/>
        <v>30003100</v>
      </c>
      <c r="H180" t="s">
        <v>488</v>
      </c>
    </row>
    <row r="181" spans="1:8" x14ac:dyDescent="0.25">
      <c r="A181" t="s">
        <v>387</v>
      </c>
      <c r="B181">
        <v>496</v>
      </c>
      <c r="C181" s="5">
        <v>43116</v>
      </c>
      <c r="D181" t="s">
        <v>546</v>
      </c>
      <c r="E181" s="3">
        <v>39062100</v>
      </c>
      <c r="F181" s="3">
        <v>0</v>
      </c>
      <c r="G181" s="3">
        <f t="shared" si="2"/>
        <v>39062100</v>
      </c>
      <c r="H181" t="s">
        <v>488</v>
      </c>
    </row>
    <row r="182" spans="1:8" x14ac:dyDescent="0.25">
      <c r="A182" t="s">
        <v>388</v>
      </c>
      <c r="B182">
        <v>497</v>
      </c>
      <c r="C182" s="5">
        <v>43116</v>
      </c>
      <c r="D182" t="s">
        <v>547</v>
      </c>
      <c r="E182" s="3">
        <v>16367330</v>
      </c>
      <c r="F182" s="3">
        <v>0</v>
      </c>
      <c r="G182" s="3">
        <f t="shared" si="2"/>
        <v>16367330</v>
      </c>
      <c r="H182" t="s">
        <v>488</v>
      </c>
    </row>
    <row r="183" spans="1:8" x14ac:dyDescent="0.25">
      <c r="A183" t="s">
        <v>389</v>
      </c>
      <c r="B183">
        <v>498</v>
      </c>
      <c r="C183" s="5">
        <v>43116</v>
      </c>
      <c r="D183" t="s">
        <v>548</v>
      </c>
      <c r="E183" s="3">
        <v>39062100</v>
      </c>
      <c r="F183" s="3">
        <v>0</v>
      </c>
      <c r="G183" s="3">
        <f t="shared" si="2"/>
        <v>39062100</v>
      </c>
      <c r="H183" t="s">
        <v>488</v>
      </c>
    </row>
    <row r="184" spans="1:8" x14ac:dyDescent="0.25">
      <c r="A184" t="s">
        <v>390</v>
      </c>
      <c r="B184">
        <v>503</v>
      </c>
      <c r="C184" s="5">
        <v>43116</v>
      </c>
      <c r="D184" t="s">
        <v>541</v>
      </c>
      <c r="E184" s="3">
        <v>39062100</v>
      </c>
      <c r="F184" s="3">
        <v>0</v>
      </c>
      <c r="G184" s="3">
        <f t="shared" si="2"/>
        <v>39062100</v>
      </c>
      <c r="H184" t="s">
        <v>488</v>
      </c>
    </row>
    <row r="185" spans="1:8" x14ac:dyDescent="0.25">
      <c r="A185" t="s">
        <v>391</v>
      </c>
      <c r="B185">
        <v>504</v>
      </c>
      <c r="C185" s="5">
        <v>43116</v>
      </c>
      <c r="D185" t="s">
        <v>542</v>
      </c>
      <c r="E185" s="3">
        <v>39062100</v>
      </c>
      <c r="F185" s="3">
        <v>0</v>
      </c>
      <c r="G185" s="3">
        <f t="shared" si="2"/>
        <v>39062100</v>
      </c>
      <c r="H185" t="s">
        <v>488</v>
      </c>
    </row>
    <row r="186" spans="1:8" x14ac:dyDescent="0.25">
      <c r="A186" t="s">
        <v>392</v>
      </c>
      <c r="B186">
        <v>505</v>
      </c>
      <c r="C186" s="5">
        <v>43116</v>
      </c>
      <c r="D186" t="s">
        <v>543</v>
      </c>
      <c r="E186" s="3">
        <v>113366000</v>
      </c>
      <c r="F186" s="3">
        <v>0</v>
      </c>
      <c r="G186" s="3">
        <f t="shared" si="2"/>
        <v>113366000</v>
      </c>
      <c r="H186" t="s">
        <v>488</v>
      </c>
    </row>
    <row r="187" spans="1:8" x14ac:dyDescent="0.25">
      <c r="A187" t="s">
        <v>393</v>
      </c>
      <c r="B187">
        <v>510</v>
      </c>
      <c r="C187" s="5">
        <v>43116</v>
      </c>
      <c r="D187" t="s">
        <v>549</v>
      </c>
      <c r="E187" s="3">
        <v>54686940</v>
      </c>
      <c r="F187" s="3">
        <v>0</v>
      </c>
      <c r="G187" s="3">
        <f t="shared" si="2"/>
        <v>54686940</v>
      </c>
      <c r="H187" t="s">
        <v>488</v>
      </c>
    </row>
    <row r="188" spans="1:8" x14ac:dyDescent="0.25">
      <c r="A188" t="s">
        <v>394</v>
      </c>
      <c r="B188">
        <v>511</v>
      </c>
      <c r="C188" s="5">
        <v>43116</v>
      </c>
      <c r="D188" t="s">
        <v>550</v>
      </c>
      <c r="E188" s="3">
        <v>54686940</v>
      </c>
      <c r="F188" s="3">
        <v>0</v>
      </c>
      <c r="G188" s="3">
        <f t="shared" si="2"/>
        <v>54686940</v>
      </c>
      <c r="H188" t="s">
        <v>511</v>
      </c>
    </row>
    <row r="189" spans="1:8" x14ac:dyDescent="0.25">
      <c r="A189" t="s">
        <v>395</v>
      </c>
      <c r="B189">
        <v>512</v>
      </c>
      <c r="C189" s="5">
        <v>43116</v>
      </c>
      <c r="D189" t="s">
        <v>551</v>
      </c>
      <c r="E189" s="3">
        <v>54686940</v>
      </c>
      <c r="F189" s="3">
        <v>0</v>
      </c>
      <c r="G189" s="3">
        <f t="shared" si="2"/>
        <v>54686940</v>
      </c>
      <c r="H189" t="s">
        <v>488</v>
      </c>
    </row>
    <row r="190" spans="1:8" x14ac:dyDescent="0.25">
      <c r="A190" t="s">
        <v>396</v>
      </c>
      <c r="B190">
        <v>513</v>
      </c>
      <c r="C190" s="5">
        <v>43116</v>
      </c>
      <c r="D190" t="s">
        <v>552</v>
      </c>
      <c r="E190" s="3">
        <v>54686940</v>
      </c>
      <c r="F190" s="3">
        <v>0</v>
      </c>
      <c r="G190" s="3">
        <f t="shared" si="2"/>
        <v>54686940</v>
      </c>
      <c r="H190" t="s">
        <v>488</v>
      </c>
    </row>
    <row r="191" spans="1:8" x14ac:dyDescent="0.25">
      <c r="A191" t="s">
        <v>397</v>
      </c>
      <c r="B191">
        <v>514</v>
      </c>
      <c r="C191" s="5">
        <v>43116</v>
      </c>
      <c r="D191" t="s">
        <v>553</v>
      </c>
      <c r="E191" s="3">
        <v>54686940</v>
      </c>
      <c r="F191" s="3">
        <v>0</v>
      </c>
      <c r="G191" s="3">
        <f t="shared" si="2"/>
        <v>54686940</v>
      </c>
      <c r="H191" t="s">
        <v>488</v>
      </c>
    </row>
    <row r="192" spans="1:8" x14ac:dyDescent="0.25">
      <c r="A192" t="s">
        <v>398</v>
      </c>
      <c r="B192">
        <v>533</v>
      </c>
      <c r="C192" s="5">
        <v>43118</v>
      </c>
      <c r="D192" t="s">
        <v>556</v>
      </c>
      <c r="E192" s="3">
        <v>54686940</v>
      </c>
      <c r="F192" s="3">
        <v>0</v>
      </c>
      <c r="G192" s="3">
        <f t="shared" si="2"/>
        <v>54686940</v>
      </c>
      <c r="H192" t="s">
        <v>488</v>
      </c>
    </row>
    <row r="193" spans="1:8" x14ac:dyDescent="0.25">
      <c r="A193" t="s">
        <v>399</v>
      </c>
      <c r="B193">
        <v>534</v>
      </c>
      <c r="C193" s="5">
        <v>43118</v>
      </c>
      <c r="D193" t="s">
        <v>557</v>
      </c>
      <c r="E193" s="3">
        <v>54686940</v>
      </c>
      <c r="F193" s="3">
        <v>0</v>
      </c>
      <c r="G193" s="3">
        <f t="shared" si="2"/>
        <v>54686940</v>
      </c>
      <c r="H193" t="s">
        <v>488</v>
      </c>
    </row>
    <row r="194" spans="1:8" x14ac:dyDescent="0.25">
      <c r="A194" t="s">
        <v>400</v>
      </c>
      <c r="B194">
        <v>535</v>
      </c>
      <c r="C194" s="5">
        <v>43118</v>
      </c>
      <c r="D194" t="s">
        <v>558</v>
      </c>
      <c r="E194" s="3">
        <v>54686940</v>
      </c>
      <c r="F194" s="3">
        <v>0</v>
      </c>
      <c r="G194" s="3">
        <f t="shared" si="2"/>
        <v>54686940</v>
      </c>
      <c r="H194" t="s">
        <v>488</v>
      </c>
    </row>
    <row r="195" spans="1:8" x14ac:dyDescent="0.25">
      <c r="A195" t="s">
        <v>401</v>
      </c>
      <c r="B195">
        <v>537</v>
      </c>
      <c r="C195" s="5">
        <v>43118</v>
      </c>
      <c r="D195" t="s">
        <v>559</v>
      </c>
      <c r="E195" s="3">
        <v>54686940</v>
      </c>
      <c r="F195" s="3">
        <v>0</v>
      </c>
      <c r="G195" s="3">
        <f t="shared" si="2"/>
        <v>54686940</v>
      </c>
      <c r="H195" t="s">
        <v>488</v>
      </c>
    </row>
    <row r="196" spans="1:8" x14ac:dyDescent="0.25">
      <c r="A196" t="s">
        <v>402</v>
      </c>
      <c r="B196">
        <v>538</v>
      </c>
      <c r="C196" s="5">
        <v>43118</v>
      </c>
      <c r="D196" t="s">
        <v>560</v>
      </c>
      <c r="E196" s="3">
        <v>54686940</v>
      </c>
      <c r="F196" s="3">
        <v>0</v>
      </c>
      <c r="G196" s="3">
        <f t="shared" ref="G196:G259" si="3">E196-F196</f>
        <v>54686940</v>
      </c>
      <c r="H196" t="s">
        <v>488</v>
      </c>
    </row>
    <row r="197" spans="1:8" x14ac:dyDescent="0.25">
      <c r="A197" t="s">
        <v>403</v>
      </c>
      <c r="B197">
        <v>539</v>
      </c>
      <c r="C197" s="5">
        <v>43118</v>
      </c>
      <c r="D197" t="s">
        <v>561</v>
      </c>
      <c r="E197" s="3">
        <v>54686940</v>
      </c>
      <c r="F197" s="3">
        <v>0</v>
      </c>
      <c r="G197" s="3">
        <f t="shared" si="3"/>
        <v>54686940</v>
      </c>
      <c r="H197" t="s">
        <v>488</v>
      </c>
    </row>
    <row r="198" spans="1:8" x14ac:dyDescent="0.25">
      <c r="A198" t="s">
        <v>404</v>
      </c>
      <c r="B198">
        <v>540</v>
      </c>
      <c r="C198" s="5">
        <v>43118</v>
      </c>
      <c r="D198" t="s">
        <v>562</v>
      </c>
      <c r="E198" s="3">
        <v>54686940</v>
      </c>
      <c r="F198" s="3">
        <v>0</v>
      </c>
      <c r="G198" s="3">
        <f t="shared" si="3"/>
        <v>54686940</v>
      </c>
      <c r="H198" t="s">
        <v>488</v>
      </c>
    </row>
    <row r="199" spans="1:8" x14ac:dyDescent="0.25">
      <c r="A199" t="s">
        <v>554</v>
      </c>
      <c r="B199">
        <v>531</v>
      </c>
      <c r="C199" s="5">
        <v>43118</v>
      </c>
      <c r="D199" t="s">
        <v>555</v>
      </c>
      <c r="E199" s="3">
        <v>68425000</v>
      </c>
      <c r="F199" s="3">
        <v>0</v>
      </c>
      <c r="G199" s="3">
        <f t="shared" si="3"/>
        <v>68425000</v>
      </c>
      <c r="H199" t="s">
        <v>488</v>
      </c>
    </row>
    <row r="200" spans="1:8" x14ac:dyDescent="0.25">
      <c r="A200" t="s">
        <v>405</v>
      </c>
      <c r="B200">
        <v>543</v>
      </c>
      <c r="C200" s="5">
        <v>43119</v>
      </c>
      <c r="D200" t="s">
        <v>563</v>
      </c>
      <c r="E200" s="3">
        <v>19961400</v>
      </c>
      <c r="F200" s="3">
        <v>0</v>
      </c>
      <c r="G200" s="3">
        <f t="shared" si="3"/>
        <v>19961400</v>
      </c>
      <c r="H200" t="s">
        <v>765</v>
      </c>
    </row>
    <row r="201" spans="1:8" x14ac:dyDescent="0.25">
      <c r="A201" t="s">
        <v>407</v>
      </c>
      <c r="B201">
        <v>554</v>
      </c>
      <c r="C201" s="5">
        <v>43122</v>
      </c>
      <c r="D201" t="s">
        <v>91</v>
      </c>
      <c r="E201" s="3">
        <v>19961400</v>
      </c>
      <c r="F201" s="3">
        <v>0</v>
      </c>
      <c r="G201" s="3">
        <f t="shared" si="3"/>
        <v>19961400</v>
      </c>
      <c r="H201" t="s">
        <v>488</v>
      </c>
    </row>
    <row r="202" spans="1:8" x14ac:dyDescent="0.25">
      <c r="A202" t="s">
        <v>409</v>
      </c>
      <c r="B202">
        <v>561</v>
      </c>
      <c r="C202" s="5">
        <v>43124</v>
      </c>
      <c r="D202" t="s">
        <v>564</v>
      </c>
      <c r="E202" s="3">
        <v>4739060</v>
      </c>
      <c r="F202" s="3">
        <v>0</v>
      </c>
      <c r="G202" s="3">
        <f t="shared" si="3"/>
        <v>4739060</v>
      </c>
      <c r="H202" t="s">
        <v>488</v>
      </c>
    </row>
    <row r="203" spans="1:8" x14ac:dyDescent="0.25">
      <c r="A203" t="s">
        <v>410</v>
      </c>
      <c r="B203">
        <v>562</v>
      </c>
      <c r="C203" s="5">
        <v>43124</v>
      </c>
      <c r="D203" t="s">
        <v>565</v>
      </c>
      <c r="E203" s="3">
        <v>6163200</v>
      </c>
      <c r="F203" s="3">
        <v>0</v>
      </c>
      <c r="G203" s="3">
        <f t="shared" si="3"/>
        <v>6163200</v>
      </c>
      <c r="H203" t="s">
        <v>511</v>
      </c>
    </row>
    <row r="204" spans="1:8" x14ac:dyDescent="0.25">
      <c r="A204" t="s">
        <v>411</v>
      </c>
      <c r="B204">
        <v>563</v>
      </c>
      <c r="C204" s="5">
        <v>43124</v>
      </c>
      <c r="D204" t="s">
        <v>566</v>
      </c>
      <c r="E204" s="3">
        <v>53532600</v>
      </c>
      <c r="F204" s="3">
        <v>0</v>
      </c>
      <c r="G204" s="3">
        <f t="shared" si="3"/>
        <v>53532600</v>
      </c>
      <c r="H204" t="s">
        <v>511</v>
      </c>
    </row>
    <row r="205" spans="1:8" x14ac:dyDescent="0.25">
      <c r="A205" t="s">
        <v>412</v>
      </c>
      <c r="B205">
        <v>566</v>
      </c>
      <c r="C205" s="5">
        <v>43124</v>
      </c>
      <c r="D205" t="s">
        <v>569</v>
      </c>
      <c r="E205" s="3">
        <v>8832000</v>
      </c>
      <c r="F205" s="3">
        <v>0</v>
      </c>
      <c r="G205" s="3">
        <f t="shared" si="3"/>
        <v>8832000</v>
      </c>
      <c r="H205" t="s">
        <v>511</v>
      </c>
    </row>
    <row r="206" spans="1:8" x14ac:dyDescent="0.25">
      <c r="A206" t="s">
        <v>413</v>
      </c>
      <c r="B206">
        <v>567</v>
      </c>
      <c r="C206" s="5">
        <v>43124</v>
      </c>
      <c r="D206" t="s">
        <v>570</v>
      </c>
      <c r="E206" s="3">
        <v>39873100</v>
      </c>
      <c r="F206" s="3">
        <v>0</v>
      </c>
      <c r="G206" s="3">
        <f t="shared" si="3"/>
        <v>39873100</v>
      </c>
      <c r="H206" t="s">
        <v>511</v>
      </c>
    </row>
    <row r="207" spans="1:8" x14ac:dyDescent="0.25">
      <c r="A207" t="s">
        <v>567</v>
      </c>
      <c r="B207">
        <v>564</v>
      </c>
      <c r="C207" s="5">
        <v>43124</v>
      </c>
      <c r="D207" t="s">
        <v>568</v>
      </c>
      <c r="E207" s="3">
        <v>20394000</v>
      </c>
      <c r="F207" s="3">
        <v>0</v>
      </c>
      <c r="G207" s="3">
        <f t="shared" si="3"/>
        <v>20394000</v>
      </c>
      <c r="H207" t="s">
        <v>488</v>
      </c>
    </row>
    <row r="208" spans="1:8" x14ac:dyDescent="0.25">
      <c r="A208" t="s">
        <v>414</v>
      </c>
      <c r="B208">
        <v>572</v>
      </c>
      <c r="C208" s="5">
        <v>43126</v>
      </c>
      <c r="D208" t="s">
        <v>571</v>
      </c>
      <c r="E208" s="3">
        <v>54686940</v>
      </c>
      <c r="F208" s="3">
        <v>0</v>
      </c>
      <c r="G208" s="3">
        <f t="shared" si="3"/>
        <v>54686940</v>
      </c>
      <c r="H208" t="s">
        <v>488</v>
      </c>
    </row>
    <row r="209" spans="1:8" x14ac:dyDescent="0.25">
      <c r="A209" t="s">
        <v>415</v>
      </c>
      <c r="B209">
        <v>574</v>
      </c>
      <c r="C209" s="5">
        <v>43126</v>
      </c>
      <c r="D209" t="s">
        <v>573</v>
      </c>
      <c r="E209" s="3">
        <v>54686940</v>
      </c>
      <c r="F209" s="3">
        <v>0</v>
      </c>
      <c r="G209" s="3">
        <f t="shared" si="3"/>
        <v>54686940</v>
      </c>
      <c r="H209" t="s">
        <v>488</v>
      </c>
    </row>
    <row r="210" spans="1:8" x14ac:dyDescent="0.25">
      <c r="A210" t="s">
        <v>416</v>
      </c>
      <c r="B210">
        <v>575</v>
      </c>
      <c r="C210" s="5">
        <v>43126</v>
      </c>
      <c r="D210" t="s">
        <v>574</v>
      </c>
      <c r="E210" s="3">
        <v>54686940</v>
      </c>
      <c r="F210" s="3">
        <v>0</v>
      </c>
      <c r="G210" s="3">
        <f t="shared" si="3"/>
        <v>54686940</v>
      </c>
      <c r="H210" t="s">
        <v>488</v>
      </c>
    </row>
    <row r="211" spans="1:8" x14ac:dyDescent="0.25">
      <c r="A211" t="s">
        <v>417</v>
      </c>
      <c r="B211">
        <v>577</v>
      </c>
      <c r="C211" s="5">
        <v>43126</v>
      </c>
      <c r="D211" t="s">
        <v>576</v>
      </c>
      <c r="E211" s="3">
        <v>54686940</v>
      </c>
      <c r="F211" s="3">
        <v>0</v>
      </c>
      <c r="G211" s="3">
        <f t="shared" si="3"/>
        <v>54686940</v>
      </c>
      <c r="H211" t="s">
        <v>488</v>
      </c>
    </row>
    <row r="212" spans="1:8" x14ac:dyDescent="0.25">
      <c r="A212" t="s">
        <v>418</v>
      </c>
      <c r="B212">
        <v>578</v>
      </c>
      <c r="C212" s="5">
        <v>43126</v>
      </c>
      <c r="D212" t="s">
        <v>577</v>
      </c>
      <c r="E212" s="3">
        <v>54686940</v>
      </c>
      <c r="F212" s="3">
        <v>0</v>
      </c>
      <c r="G212" s="3">
        <f t="shared" si="3"/>
        <v>54686940</v>
      </c>
      <c r="H212" t="s">
        <v>488</v>
      </c>
    </row>
    <row r="213" spans="1:8" x14ac:dyDescent="0.25">
      <c r="A213" t="s">
        <v>419</v>
      </c>
      <c r="B213">
        <v>573</v>
      </c>
      <c r="C213" s="5">
        <v>43126</v>
      </c>
      <c r="D213" t="s">
        <v>572</v>
      </c>
      <c r="E213" s="3">
        <v>54686940</v>
      </c>
      <c r="F213" s="3">
        <v>0</v>
      </c>
      <c r="G213" s="3">
        <f t="shared" si="3"/>
        <v>54686940</v>
      </c>
      <c r="H213" t="s">
        <v>488</v>
      </c>
    </row>
    <row r="214" spans="1:8" x14ac:dyDescent="0.25">
      <c r="A214" t="s">
        <v>420</v>
      </c>
      <c r="B214">
        <v>576</v>
      </c>
      <c r="C214" s="5">
        <v>43126</v>
      </c>
      <c r="D214" t="s">
        <v>575</v>
      </c>
      <c r="E214" s="3">
        <v>54686940</v>
      </c>
      <c r="F214" s="3">
        <v>0</v>
      </c>
      <c r="G214" s="3">
        <f t="shared" si="3"/>
        <v>54686940</v>
      </c>
      <c r="H214" t="s">
        <v>488</v>
      </c>
    </row>
    <row r="215" spans="1:8" x14ac:dyDescent="0.25">
      <c r="A215" t="s">
        <v>421</v>
      </c>
      <c r="B215">
        <v>579</v>
      </c>
      <c r="C215" s="5">
        <v>43126</v>
      </c>
      <c r="D215" t="s">
        <v>578</v>
      </c>
      <c r="E215" s="3">
        <v>54686940</v>
      </c>
      <c r="F215" s="3">
        <v>0</v>
      </c>
      <c r="G215" s="3">
        <f t="shared" si="3"/>
        <v>54686940</v>
      </c>
      <c r="H215" t="s">
        <v>488</v>
      </c>
    </row>
    <row r="216" spans="1:8" x14ac:dyDescent="0.25">
      <c r="A216" t="s">
        <v>422</v>
      </c>
      <c r="B216">
        <v>581</v>
      </c>
      <c r="C216" s="5">
        <v>43126</v>
      </c>
      <c r="D216" t="s">
        <v>580</v>
      </c>
      <c r="E216" s="3">
        <v>54686940</v>
      </c>
      <c r="F216" s="3">
        <v>0</v>
      </c>
      <c r="G216" s="3">
        <f t="shared" si="3"/>
        <v>54686940</v>
      </c>
      <c r="H216" t="s">
        <v>488</v>
      </c>
    </row>
    <row r="217" spans="1:8" x14ac:dyDescent="0.25">
      <c r="A217" t="s">
        <v>423</v>
      </c>
      <c r="B217">
        <v>584</v>
      </c>
      <c r="C217" s="5">
        <v>43126</v>
      </c>
      <c r="D217" t="s">
        <v>583</v>
      </c>
      <c r="E217" s="3">
        <v>54686940</v>
      </c>
      <c r="F217" s="3">
        <v>0</v>
      </c>
      <c r="G217" s="3">
        <f t="shared" si="3"/>
        <v>54686940</v>
      </c>
      <c r="H217" t="s">
        <v>488</v>
      </c>
    </row>
    <row r="218" spans="1:8" x14ac:dyDescent="0.25">
      <c r="A218" t="s">
        <v>424</v>
      </c>
      <c r="B218">
        <v>586</v>
      </c>
      <c r="C218" s="5">
        <v>43126</v>
      </c>
      <c r="D218" t="s">
        <v>585</v>
      </c>
      <c r="E218" s="3">
        <v>54686940</v>
      </c>
      <c r="F218" s="3">
        <v>0</v>
      </c>
      <c r="G218" s="3">
        <f t="shared" si="3"/>
        <v>54686940</v>
      </c>
      <c r="H218" t="s">
        <v>488</v>
      </c>
    </row>
    <row r="219" spans="1:8" x14ac:dyDescent="0.25">
      <c r="A219" t="s">
        <v>425</v>
      </c>
      <c r="B219">
        <v>587</v>
      </c>
      <c r="C219" s="5">
        <v>43126</v>
      </c>
      <c r="D219" t="s">
        <v>586</v>
      </c>
      <c r="E219" s="3">
        <v>54686940</v>
      </c>
      <c r="F219" s="3">
        <v>0</v>
      </c>
      <c r="G219" s="3">
        <f t="shared" si="3"/>
        <v>54686940</v>
      </c>
      <c r="H219" t="s">
        <v>488</v>
      </c>
    </row>
    <row r="220" spans="1:8" x14ac:dyDescent="0.25">
      <c r="A220" t="s">
        <v>426</v>
      </c>
      <c r="B220">
        <v>589</v>
      </c>
      <c r="C220" s="5">
        <v>43126</v>
      </c>
      <c r="D220" t="s">
        <v>587</v>
      </c>
      <c r="E220" s="3">
        <v>54686940</v>
      </c>
      <c r="F220" s="3">
        <v>0</v>
      </c>
      <c r="G220" s="3">
        <f t="shared" si="3"/>
        <v>54686940</v>
      </c>
      <c r="H220" t="s">
        <v>488</v>
      </c>
    </row>
    <row r="221" spans="1:8" x14ac:dyDescent="0.25">
      <c r="A221" t="s">
        <v>427</v>
      </c>
      <c r="B221">
        <v>580</v>
      </c>
      <c r="C221" s="5">
        <v>43126</v>
      </c>
      <c r="D221" t="s">
        <v>579</v>
      </c>
      <c r="E221" s="3">
        <v>54686940</v>
      </c>
      <c r="F221" s="3">
        <v>0</v>
      </c>
      <c r="G221" s="3">
        <f t="shared" si="3"/>
        <v>54686940</v>
      </c>
      <c r="H221" t="s">
        <v>488</v>
      </c>
    </row>
    <row r="222" spans="1:8" x14ac:dyDescent="0.25">
      <c r="A222" t="s">
        <v>428</v>
      </c>
      <c r="B222">
        <v>582</v>
      </c>
      <c r="C222" s="5">
        <v>43126</v>
      </c>
      <c r="D222" t="s">
        <v>581</v>
      </c>
      <c r="E222" s="3">
        <v>54686940</v>
      </c>
      <c r="F222" s="3">
        <v>0</v>
      </c>
      <c r="G222" s="3">
        <f t="shared" si="3"/>
        <v>54686940</v>
      </c>
      <c r="H222" t="s">
        <v>488</v>
      </c>
    </row>
    <row r="223" spans="1:8" x14ac:dyDescent="0.25">
      <c r="A223" t="s">
        <v>429</v>
      </c>
      <c r="B223">
        <v>583</v>
      </c>
      <c r="C223" s="5">
        <v>43126</v>
      </c>
      <c r="D223" t="s">
        <v>582</v>
      </c>
      <c r="E223" s="3">
        <v>54686940</v>
      </c>
      <c r="F223" s="3">
        <v>0</v>
      </c>
      <c r="G223" s="3">
        <f t="shared" si="3"/>
        <v>54686940</v>
      </c>
      <c r="H223" t="s">
        <v>488</v>
      </c>
    </row>
    <row r="224" spans="1:8" x14ac:dyDescent="0.25">
      <c r="A224" t="s">
        <v>430</v>
      </c>
      <c r="B224">
        <v>585</v>
      </c>
      <c r="C224" s="5">
        <v>43126</v>
      </c>
      <c r="D224" t="s">
        <v>584</v>
      </c>
      <c r="E224" s="3">
        <v>54686940</v>
      </c>
      <c r="F224" s="3">
        <v>0</v>
      </c>
      <c r="G224" s="3">
        <f t="shared" si="3"/>
        <v>54686940</v>
      </c>
      <c r="H224" t="s">
        <v>488</v>
      </c>
    </row>
    <row r="225" spans="1:8" x14ac:dyDescent="0.25">
      <c r="A225" t="s">
        <v>431</v>
      </c>
      <c r="B225">
        <v>592</v>
      </c>
      <c r="C225" s="5">
        <v>43131</v>
      </c>
      <c r="D225" t="s">
        <v>589</v>
      </c>
      <c r="E225" s="3">
        <v>54686940</v>
      </c>
      <c r="F225" s="3">
        <v>0</v>
      </c>
      <c r="G225" s="3">
        <f t="shared" si="3"/>
        <v>54686940</v>
      </c>
      <c r="H225" t="s">
        <v>488</v>
      </c>
    </row>
    <row r="226" spans="1:8" x14ac:dyDescent="0.25">
      <c r="A226" t="s">
        <v>432</v>
      </c>
      <c r="B226">
        <v>593</v>
      </c>
      <c r="C226" s="5">
        <v>43131</v>
      </c>
      <c r="D226" t="s">
        <v>590</v>
      </c>
      <c r="E226" s="3">
        <v>54686940</v>
      </c>
      <c r="F226" s="3">
        <v>0</v>
      </c>
      <c r="G226" s="3">
        <f t="shared" si="3"/>
        <v>54686940</v>
      </c>
      <c r="H226" t="s">
        <v>488</v>
      </c>
    </row>
    <row r="227" spans="1:8" x14ac:dyDescent="0.25">
      <c r="A227" t="s">
        <v>433</v>
      </c>
      <c r="B227">
        <v>591</v>
      </c>
      <c r="C227" s="5">
        <v>43131</v>
      </c>
      <c r="D227" t="s">
        <v>588</v>
      </c>
      <c r="E227" s="3">
        <v>54686940</v>
      </c>
      <c r="F227" s="3">
        <v>0</v>
      </c>
      <c r="G227" s="3">
        <f t="shared" si="3"/>
        <v>54686940</v>
      </c>
      <c r="H227" t="s">
        <v>488</v>
      </c>
    </row>
    <row r="228" spans="1:8" x14ac:dyDescent="0.25">
      <c r="A228" t="s">
        <v>434</v>
      </c>
      <c r="B228">
        <v>655</v>
      </c>
      <c r="C228" s="5">
        <v>43151</v>
      </c>
      <c r="D228" t="s">
        <v>813</v>
      </c>
      <c r="E228" s="3">
        <v>54686940</v>
      </c>
      <c r="F228" s="3">
        <v>0</v>
      </c>
      <c r="G228" s="3">
        <f t="shared" si="3"/>
        <v>54686940</v>
      </c>
      <c r="H228" t="s">
        <v>511</v>
      </c>
    </row>
    <row r="229" spans="1:8" x14ac:dyDescent="0.25">
      <c r="A229" t="s">
        <v>435</v>
      </c>
      <c r="B229">
        <v>654</v>
      </c>
      <c r="C229" s="5">
        <v>43151</v>
      </c>
      <c r="D229" t="s">
        <v>812</v>
      </c>
      <c r="E229" s="3">
        <v>54686940</v>
      </c>
      <c r="F229" s="3">
        <v>0</v>
      </c>
      <c r="G229" s="3">
        <f t="shared" si="3"/>
        <v>54686940</v>
      </c>
      <c r="H229" t="s">
        <v>511</v>
      </c>
    </row>
    <row r="230" spans="1:8" x14ac:dyDescent="0.25">
      <c r="A230" t="s">
        <v>436</v>
      </c>
      <c r="B230">
        <v>595</v>
      </c>
      <c r="C230" s="5">
        <v>43131</v>
      </c>
      <c r="D230" t="s">
        <v>591</v>
      </c>
      <c r="E230" s="3">
        <v>54686940</v>
      </c>
      <c r="F230" s="3">
        <v>0</v>
      </c>
      <c r="G230" s="3">
        <f t="shared" si="3"/>
        <v>54686940</v>
      </c>
      <c r="H230" t="s">
        <v>488</v>
      </c>
    </row>
    <row r="231" spans="1:8" x14ac:dyDescent="0.25">
      <c r="A231" t="s">
        <v>437</v>
      </c>
      <c r="B231">
        <v>601</v>
      </c>
      <c r="C231" s="5">
        <v>43132</v>
      </c>
      <c r="D231" t="s">
        <v>770</v>
      </c>
      <c r="E231" s="3">
        <v>54686940</v>
      </c>
      <c r="F231" s="3">
        <v>0</v>
      </c>
      <c r="G231" s="3">
        <f t="shared" si="3"/>
        <v>54686940</v>
      </c>
      <c r="H231" t="s">
        <v>488</v>
      </c>
    </row>
    <row r="232" spans="1:8" x14ac:dyDescent="0.25">
      <c r="A232" t="s">
        <v>438</v>
      </c>
      <c r="B232">
        <v>626</v>
      </c>
      <c r="C232" s="5">
        <v>43132</v>
      </c>
      <c r="D232" t="s">
        <v>772</v>
      </c>
      <c r="E232" s="3">
        <v>54686940</v>
      </c>
      <c r="F232" s="3">
        <v>0</v>
      </c>
      <c r="G232" s="3">
        <f t="shared" si="3"/>
        <v>54686940</v>
      </c>
      <c r="H232" t="s">
        <v>488</v>
      </c>
    </row>
    <row r="233" spans="1:8" x14ac:dyDescent="0.25">
      <c r="A233" t="s">
        <v>439</v>
      </c>
      <c r="B233">
        <v>606</v>
      </c>
      <c r="C233" s="5">
        <v>43132</v>
      </c>
      <c r="D233" t="s">
        <v>775</v>
      </c>
      <c r="E233" s="3">
        <v>54686940</v>
      </c>
      <c r="F233" s="3">
        <v>0</v>
      </c>
      <c r="G233" s="3">
        <f t="shared" si="3"/>
        <v>54686940</v>
      </c>
      <c r="H233" t="s">
        <v>488</v>
      </c>
    </row>
    <row r="234" spans="1:8" x14ac:dyDescent="0.25">
      <c r="A234" t="s">
        <v>440</v>
      </c>
      <c r="B234">
        <v>610</v>
      </c>
      <c r="C234" s="5">
        <v>43132</v>
      </c>
      <c r="D234" t="s">
        <v>779</v>
      </c>
      <c r="E234" s="3">
        <v>54686940</v>
      </c>
      <c r="F234" s="3">
        <v>0</v>
      </c>
      <c r="G234" s="3">
        <f t="shared" si="3"/>
        <v>54686940</v>
      </c>
      <c r="H234" t="s">
        <v>488</v>
      </c>
    </row>
    <row r="235" spans="1:8" x14ac:dyDescent="0.25">
      <c r="A235" t="s">
        <v>441</v>
      </c>
      <c r="B235">
        <v>613</v>
      </c>
      <c r="C235" s="5">
        <v>43132</v>
      </c>
      <c r="D235" t="s">
        <v>782</v>
      </c>
      <c r="E235" s="3">
        <v>54686940</v>
      </c>
      <c r="F235" s="3">
        <v>0</v>
      </c>
      <c r="G235" s="3">
        <f t="shared" si="3"/>
        <v>54686940</v>
      </c>
      <c r="H235" t="s">
        <v>488</v>
      </c>
    </row>
    <row r="236" spans="1:8" x14ac:dyDescent="0.25">
      <c r="A236" t="s">
        <v>442</v>
      </c>
      <c r="B236">
        <v>616</v>
      </c>
      <c r="C236" s="5">
        <v>43132</v>
      </c>
      <c r="D236" t="s">
        <v>785</v>
      </c>
      <c r="E236" s="3">
        <v>54686940</v>
      </c>
      <c r="F236" s="3">
        <v>0</v>
      </c>
      <c r="G236" s="3">
        <f t="shared" si="3"/>
        <v>54686940</v>
      </c>
      <c r="H236" t="s">
        <v>488</v>
      </c>
    </row>
    <row r="237" spans="1:8" x14ac:dyDescent="0.25">
      <c r="A237" t="s">
        <v>443</v>
      </c>
      <c r="B237">
        <v>619</v>
      </c>
      <c r="C237" s="5">
        <v>43132</v>
      </c>
      <c r="D237" t="s">
        <v>788</v>
      </c>
      <c r="E237" s="3">
        <v>54686940</v>
      </c>
      <c r="F237" s="3">
        <v>0</v>
      </c>
      <c r="G237" s="3">
        <f t="shared" si="3"/>
        <v>54686940</v>
      </c>
      <c r="H237" t="s">
        <v>488</v>
      </c>
    </row>
    <row r="238" spans="1:8" x14ac:dyDescent="0.25">
      <c r="A238" t="s">
        <v>444</v>
      </c>
      <c r="B238">
        <v>621</v>
      </c>
      <c r="C238" s="5">
        <v>43132</v>
      </c>
      <c r="D238" t="s">
        <v>790</v>
      </c>
      <c r="E238" s="3">
        <v>54686940</v>
      </c>
      <c r="F238" s="3">
        <v>0</v>
      </c>
      <c r="G238" s="3">
        <f t="shared" si="3"/>
        <v>54686940</v>
      </c>
      <c r="H238" t="s">
        <v>488</v>
      </c>
    </row>
    <row r="239" spans="1:8" x14ac:dyDescent="0.25">
      <c r="A239" t="s">
        <v>445</v>
      </c>
      <c r="B239">
        <v>622</v>
      </c>
      <c r="C239" s="5">
        <v>43132</v>
      </c>
      <c r="D239" t="s">
        <v>791</v>
      </c>
      <c r="E239" s="3">
        <v>54686940</v>
      </c>
      <c r="F239" s="3">
        <v>0</v>
      </c>
      <c r="G239" s="3">
        <f t="shared" si="3"/>
        <v>54686940</v>
      </c>
      <c r="H239" t="s">
        <v>488</v>
      </c>
    </row>
    <row r="240" spans="1:8" x14ac:dyDescent="0.25">
      <c r="A240" t="s">
        <v>446</v>
      </c>
      <c r="B240">
        <v>624</v>
      </c>
      <c r="C240" s="5">
        <v>43132</v>
      </c>
      <c r="D240" t="s">
        <v>793</v>
      </c>
      <c r="E240" s="3">
        <v>54686940</v>
      </c>
      <c r="F240" s="3">
        <v>0</v>
      </c>
      <c r="G240" s="3">
        <f t="shared" si="3"/>
        <v>54686940</v>
      </c>
      <c r="H240" t="s">
        <v>488</v>
      </c>
    </row>
    <row r="241" spans="1:8" x14ac:dyDescent="0.25">
      <c r="A241" t="s">
        <v>447</v>
      </c>
      <c r="B241">
        <v>605</v>
      </c>
      <c r="C241" s="5">
        <v>43132</v>
      </c>
      <c r="D241" t="s">
        <v>774</v>
      </c>
      <c r="E241" s="3">
        <v>54686940</v>
      </c>
      <c r="F241" s="3">
        <v>0</v>
      </c>
      <c r="G241" s="3">
        <f t="shared" si="3"/>
        <v>54686940</v>
      </c>
      <c r="H241" t="s">
        <v>488</v>
      </c>
    </row>
    <row r="242" spans="1:8" x14ac:dyDescent="0.25">
      <c r="A242" t="s">
        <v>448</v>
      </c>
      <c r="B242">
        <v>608</v>
      </c>
      <c r="C242" s="5">
        <v>43132</v>
      </c>
      <c r="D242" t="s">
        <v>777</v>
      </c>
      <c r="E242" s="3">
        <v>54686940</v>
      </c>
      <c r="F242" s="3">
        <v>0</v>
      </c>
      <c r="G242" s="3">
        <f t="shared" si="3"/>
        <v>54686940</v>
      </c>
      <c r="H242" t="s">
        <v>488</v>
      </c>
    </row>
    <row r="243" spans="1:8" x14ac:dyDescent="0.25">
      <c r="A243" t="s">
        <v>449</v>
      </c>
      <c r="B243">
        <v>611</v>
      </c>
      <c r="C243" s="5">
        <v>43132</v>
      </c>
      <c r="D243" t="s">
        <v>780</v>
      </c>
      <c r="E243" s="3">
        <v>54686940</v>
      </c>
      <c r="F243" s="3">
        <v>0</v>
      </c>
      <c r="G243" s="3">
        <f t="shared" si="3"/>
        <v>54686940</v>
      </c>
      <c r="H243" t="s">
        <v>488</v>
      </c>
    </row>
    <row r="244" spans="1:8" x14ac:dyDescent="0.25">
      <c r="A244" t="s">
        <v>450</v>
      </c>
      <c r="B244">
        <v>612</v>
      </c>
      <c r="C244" s="5">
        <v>43132</v>
      </c>
      <c r="D244" t="s">
        <v>781</v>
      </c>
      <c r="E244" s="3">
        <v>54686940</v>
      </c>
      <c r="F244" s="3">
        <v>0</v>
      </c>
      <c r="G244" s="3">
        <f t="shared" si="3"/>
        <v>54686940</v>
      </c>
      <c r="H244" t="s">
        <v>488</v>
      </c>
    </row>
    <row r="245" spans="1:8" x14ac:dyDescent="0.25">
      <c r="A245" t="s">
        <v>451</v>
      </c>
      <c r="B245">
        <v>615</v>
      </c>
      <c r="C245" s="5">
        <v>43132</v>
      </c>
      <c r="D245" t="s">
        <v>784</v>
      </c>
      <c r="E245" s="3">
        <v>54686940</v>
      </c>
      <c r="F245" s="3">
        <v>0</v>
      </c>
      <c r="G245" s="3">
        <f t="shared" si="3"/>
        <v>54686940</v>
      </c>
      <c r="H245" t="s">
        <v>488</v>
      </c>
    </row>
    <row r="246" spans="1:8" x14ac:dyDescent="0.25">
      <c r="A246" t="s">
        <v>452</v>
      </c>
      <c r="B246">
        <v>617</v>
      </c>
      <c r="C246" s="5">
        <v>43132</v>
      </c>
      <c r="D246" t="s">
        <v>786</v>
      </c>
      <c r="E246" s="3">
        <v>54686940</v>
      </c>
      <c r="F246" s="3">
        <v>0</v>
      </c>
      <c r="G246" s="3">
        <f t="shared" si="3"/>
        <v>54686940</v>
      </c>
      <c r="H246" t="s">
        <v>488</v>
      </c>
    </row>
    <row r="247" spans="1:8" x14ac:dyDescent="0.25">
      <c r="A247" t="s">
        <v>453</v>
      </c>
      <c r="B247">
        <v>618</v>
      </c>
      <c r="C247" s="5">
        <v>43132</v>
      </c>
      <c r="D247" t="s">
        <v>787</v>
      </c>
      <c r="E247" s="3">
        <v>54686940</v>
      </c>
      <c r="F247" s="3">
        <v>0</v>
      </c>
      <c r="G247" s="3">
        <f t="shared" si="3"/>
        <v>54686940</v>
      </c>
      <c r="H247" t="s">
        <v>511</v>
      </c>
    </row>
    <row r="248" spans="1:8" x14ac:dyDescent="0.25">
      <c r="A248" t="s">
        <v>454</v>
      </c>
      <c r="B248">
        <v>620</v>
      </c>
      <c r="C248" s="5">
        <v>43132</v>
      </c>
      <c r="D248" t="s">
        <v>789</v>
      </c>
      <c r="E248" s="3">
        <v>54686940</v>
      </c>
      <c r="F248" s="3">
        <v>0</v>
      </c>
      <c r="G248" s="3">
        <f t="shared" si="3"/>
        <v>54686940</v>
      </c>
      <c r="H248" t="s">
        <v>488</v>
      </c>
    </row>
    <row r="249" spans="1:8" x14ac:dyDescent="0.25">
      <c r="A249" t="s">
        <v>455</v>
      </c>
      <c r="B249">
        <v>623</v>
      </c>
      <c r="C249" s="5">
        <v>43132</v>
      </c>
      <c r="D249" t="s">
        <v>792</v>
      </c>
      <c r="E249" s="3">
        <v>54686940</v>
      </c>
      <c r="F249" s="3">
        <v>0</v>
      </c>
      <c r="G249" s="3">
        <f t="shared" si="3"/>
        <v>54686940</v>
      </c>
      <c r="H249" t="s">
        <v>488</v>
      </c>
    </row>
    <row r="250" spans="1:8" x14ac:dyDescent="0.25">
      <c r="A250" t="s">
        <v>456</v>
      </c>
      <c r="B250">
        <v>625</v>
      </c>
      <c r="C250" s="5">
        <v>43132</v>
      </c>
      <c r="D250" t="s">
        <v>794</v>
      </c>
      <c r="E250" s="3">
        <v>54686940</v>
      </c>
      <c r="F250" s="3">
        <v>0</v>
      </c>
      <c r="G250" s="3">
        <f t="shared" si="3"/>
        <v>54686940</v>
      </c>
      <c r="H250" t="s">
        <v>488</v>
      </c>
    </row>
    <row r="251" spans="1:8" x14ac:dyDescent="0.25">
      <c r="A251" t="s">
        <v>457</v>
      </c>
      <c r="B251">
        <v>596</v>
      </c>
      <c r="C251" s="5">
        <v>43132</v>
      </c>
      <c r="D251" t="s">
        <v>766</v>
      </c>
      <c r="E251" s="3">
        <v>54686940</v>
      </c>
      <c r="F251" s="3">
        <v>0</v>
      </c>
      <c r="G251" s="3">
        <f t="shared" si="3"/>
        <v>54686940</v>
      </c>
      <c r="H251" t="s">
        <v>488</v>
      </c>
    </row>
    <row r="252" spans="1:8" x14ac:dyDescent="0.25">
      <c r="A252" t="s">
        <v>458</v>
      </c>
      <c r="B252">
        <v>597</v>
      </c>
      <c r="C252" s="5">
        <v>43132</v>
      </c>
      <c r="D252" t="s">
        <v>767</v>
      </c>
      <c r="E252" s="3">
        <v>54686940</v>
      </c>
      <c r="F252" s="3">
        <v>0</v>
      </c>
      <c r="G252" s="3">
        <f t="shared" si="3"/>
        <v>54686940</v>
      </c>
      <c r="H252" t="s">
        <v>488</v>
      </c>
    </row>
    <row r="253" spans="1:8" x14ac:dyDescent="0.25">
      <c r="A253" t="s">
        <v>459</v>
      </c>
      <c r="B253">
        <v>599</v>
      </c>
      <c r="C253" s="5">
        <v>43132</v>
      </c>
      <c r="D253" t="s">
        <v>768</v>
      </c>
      <c r="E253" s="3">
        <v>54686940</v>
      </c>
      <c r="F253" s="3">
        <v>0</v>
      </c>
      <c r="G253" s="3">
        <f t="shared" si="3"/>
        <v>54686940</v>
      </c>
      <c r="H253" t="s">
        <v>511</v>
      </c>
    </row>
    <row r="254" spans="1:8" x14ac:dyDescent="0.25">
      <c r="A254" t="s">
        <v>460</v>
      </c>
      <c r="B254">
        <v>600</v>
      </c>
      <c r="C254" s="5">
        <v>43132</v>
      </c>
      <c r="D254" t="s">
        <v>769</v>
      </c>
      <c r="E254" s="3">
        <v>54686940</v>
      </c>
      <c r="F254" s="3">
        <v>0</v>
      </c>
      <c r="G254" s="3">
        <f t="shared" si="3"/>
        <v>54686940</v>
      </c>
      <c r="H254" t="s">
        <v>511</v>
      </c>
    </row>
    <row r="255" spans="1:8" x14ac:dyDescent="0.25">
      <c r="A255" t="s">
        <v>461</v>
      </c>
      <c r="B255">
        <v>602</v>
      </c>
      <c r="C255" s="5">
        <v>43132</v>
      </c>
      <c r="D255" t="s">
        <v>771</v>
      </c>
      <c r="E255" s="3">
        <v>22950000</v>
      </c>
      <c r="F255" s="3">
        <v>0</v>
      </c>
      <c r="G255" s="3">
        <f t="shared" si="3"/>
        <v>22950000</v>
      </c>
      <c r="H255" t="s">
        <v>511</v>
      </c>
    </row>
    <row r="256" spans="1:8" x14ac:dyDescent="0.25">
      <c r="A256" t="s">
        <v>462</v>
      </c>
      <c r="B256">
        <v>604</v>
      </c>
      <c r="C256" s="5">
        <v>43132</v>
      </c>
      <c r="D256" t="s">
        <v>773</v>
      </c>
      <c r="E256" s="3">
        <v>59034400</v>
      </c>
      <c r="F256" s="3">
        <v>0</v>
      </c>
      <c r="G256" s="3">
        <f t="shared" si="3"/>
        <v>59034400</v>
      </c>
      <c r="H256" t="s">
        <v>511</v>
      </c>
    </row>
    <row r="257" spans="1:8" x14ac:dyDescent="0.25">
      <c r="A257" t="s">
        <v>463</v>
      </c>
      <c r="B257">
        <v>607</v>
      </c>
      <c r="C257" s="5">
        <v>43132</v>
      </c>
      <c r="D257" t="s">
        <v>776</v>
      </c>
      <c r="E257" s="3">
        <v>81785300</v>
      </c>
      <c r="F257" s="3">
        <v>0</v>
      </c>
      <c r="G257" s="3">
        <f t="shared" si="3"/>
        <v>81785300</v>
      </c>
      <c r="H257" t="s">
        <v>511</v>
      </c>
    </row>
    <row r="258" spans="1:8" x14ac:dyDescent="0.25">
      <c r="A258" t="s">
        <v>464</v>
      </c>
      <c r="B258">
        <v>609</v>
      </c>
      <c r="C258" s="5">
        <v>43132</v>
      </c>
      <c r="D258" t="s">
        <v>778</v>
      </c>
      <c r="E258" s="3">
        <v>64571600</v>
      </c>
      <c r="F258" s="3">
        <v>0</v>
      </c>
      <c r="G258" s="3">
        <f t="shared" si="3"/>
        <v>64571600</v>
      </c>
      <c r="H258" t="s">
        <v>511</v>
      </c>
    </row>
    <row r="259" spans="1:8" x14ac:dyDescent="0.25">
      <c r="A259" t="s">
        <v>465</v>
      </c>
      <c r="B259">
        <v>614</v>
      </c>
      <c r="C259" s="5">
        <v>43132</v>
      </c>
      <c r="D259" t="s">
        <v>783</v>
      </c>
      <c r="E259" s="3">
        <v>30749982</v>
      </c>
      <c r="F259" s="3">
        <v>0</v>
      </c>
      <c r="G259" s="3">
        <f t="shared" si="3"/>
        <v>30749982</v>
      </c>
      <c r="H259" t="s">
        <v>511</v>
      </c>
    </row>
    <row r="260" spans="1:8" x14ac:dyDescent="0.25">
      <c r="A260" t="s">
        <v>466</v>
      </c>
      <c r="B260">
        <v>635</v>
      </c>
      <c r="C260" s="5">
        <v>43139</v>
      </c>
      <c r="D260" t="s">
        <v>798</v>
      </c>
      <c r="E260" s="3">
        <v>54686940</v>
      </c>
      <c r="F260" s="3">
        <v>0</v>
      </c>
      <c r="G260" s="3">
        <f t="shared" ref="G260:G323" si="4">E260-F260</f>
        <v>54686940</v>
      </c>
      <c r="H260" t="s">
        <v>511</v>
      </c>
    </row>
    <row r="261" spans="1:8" x14ac:dyDescent="0.25">
      <c r="A261" t="s">
        <v>467</v>
      </c>
      <c r="B261">
        <v>633</v>
      </c>
      <c r="C261" s="5">
        <v>43138</v>
      </c>
      <c r="D261" t="s">
        <v>796</v>
      </c>
      <c r="E261" s="3">
        <v>54686940</v>
      </c>
      <c r="F261" s="3">
        <v>0</v>
      </c>
      <c r="G261" s="3">
        <f t="shared" si="4"/>
        <v>54686940</v>
      </c>
      <c r="H261" t="s">
        <v>511</v>
      </c>
    </row>
    <row r="262" spans="1:8" x14ac:dyDescent="0.25">
      <c r="A262" t="s">
        <v>468</v>
      </c>
      <c r="B262">
        <v>631</v>
      </c>
      <c r="C262" s="5">
        <v>43137</v>
      </c>
      <c r="D262" t="s">
        <v>795</v>
      </c>
      <c r="E262" s="3">
        <v>54686940</v>
      </c>
      <c r="F262" s="3">
        <v>0</v>
      </c>
      <c r="G262" s="3">
        <f t="shared" si="4"/>
        <v>54686940</v>
      </c>
      <c r="H262" t="s">
        <v>488</v>
      </c>
    </row>
    <row r="263" spans="1:8" x14ac:dyDescent="0.25">
      <c r="A263" t="s">
        <v>469</v>
      </c>
      <c r="B263">
        <v>634</v>
      </c>
      <c r="C263" s="5">
        <v>43138</v>
      </c>
      <c r="D263" t="s">
        <v>797</v>
      </c>
      <c r="E263" s="3">
        <v>54686940</v>
      </c>
      <c r="F263" s="3">
        <v>0</v>
      </c>
      <c r="G263" s="3">
        <f t="shared" si="4"/>
        <v>54686940</v>
      </c>
      <c r="H263" t="s">
        <v>488</v>
      </c>
    </row>
    <row r="264" spans="1:8" x14ac:dyDescent="0.25">
      <c r="A264" t="s">
        <v>470</v>
      </c>
      <c r="B264">
        <v>641</v>
      </c>
      <c r="C264" s="5">
        <v>43140</v>
      </c>
      <c r="D264" t="s">
        <v>802</v>
      </c>
      <c r="E264" s="3">
        <v>54686940</v>
      </c>
      <c r="F264" s="3">
        <v>0</v>
      </c>
      <c r="G264" s="3">
        <f t="shared" si="4"/>
        <v>54686940</v>
      </c>
      <c r="H264" t="s">
        <v>511</v>
      </c>
    </row>
    <row r="265" spans="1:8" x14ac:dyDescent="0.25">
      <c r="A265" t="s">
        <v>471</v>
      </c>
      <c r="B265">
        <v>642</v>
      </c>
      <c r="C265" s="5">
        <v>43140</v>
      </c>
      <c r="D265" t="s">
        <v>803</v>
      </c>
      <c r="E265" s="3">
        <v>54686940</v>
      </c>
      <c r="F265" s="3">
        <v>0</v>
      </c>
      <c r="G265" s="3">
        <f t="shared" si="4"/>
        <v>54686940</v>
      </c>
      <c r="H265" t="s">
        <v>488</v>
      </c>
    </row>
    <row r="266" spans="1:8" x14ac:dyDescent="0.25">
      <c r="A266" t="s">
        <v>472</v>
      </c>
      <c r="B266">
        <v>637</v>
      </c>
      <c r="C266" s="5">
        <v>43139</v>
      </c>
      <c r="D266" t="s">
        <v>800</v>
      </c>
      <c r="E266" s="3">
        <v>54686940</v>
      </c>
      <c r="F266" s="3">
        <v>0</v>
      </c>
      <c r="G266" s="3">
        <f t="shared" si="4"/>
        <v>54686940</v>
      </c>
      <c r="H266" t="s">
        <v>488</v>
      </c>
    </row>
    <row r="267" spans="1:8" x14ac:dyDescent="0.25">
      <c r="A267" t="s">
        <v>473</v>
      </c>
      <c r="B267">
        <v>636</v>
      </c>
      <c r="C267" s="5">
        <v>43139</v>
      </c>
      <c r="D267" t="s">
        <v>799</v>
      </c>
      <c r="E267" s="3">
        <v>54686940</v>
      </c>
      <c r="F267" s="3">
        <v>0</v>
      </c>
      <c r="G267" s="3">
        <f t="shared" si="4"/>
        <v>54686940</v>
      </c>
      <c r="H267" t="s">
        <v>511</v>
      </c>
    </row>
    <row r="268" spans="1:8" x14ac:dyDescent="0.25">
      <c r="A268" t="s">
        <v>474</v>
      </c>
      <c r="B268">
        <v>638</v>
      </c>
      <c r="C268" s="5">
        <v>43139</v>
      </c>
      <c r="D268" t="s">
        <v>801</v>
      </c>
      <c r="E268" s="3">
        <v>54686940</v>
      </c>
      <c r="F268" s="3">
        <v>0</v>
      </c>
      <c r="G268" s="3">
        <f t="shared" si="4"/>
        <v>54686940</v>
      </c>
      <c r="H268" t="s">
        <v>511</v>
      </c>
    </row>
    <row r="269" spans="1:8" x14ac:dyDescent="0.25">
      <c r="A269" t="s">
        <v>476</v>
      </c>
      <c r="B269">
        <v>643</v>
      </c>
      <c r="C269" s="5">
        <v>43140</v>
      </c>
      <c r="D269" t="s">
        <v>804</v>
      </c>
      <c r="E269" s="3">
        <v>614764</v>
      </c>
      <c r="F269" s="3">
        <v>0</v>
      </c>
      <c r="G269" s="3">
        <f t="shared" si="4"/>
        <v>614764</v>
      </c>
      <c r="H269" t="s">
        <v>511</v>
      </c>
    </row>
    <row r="270" spans="1:8" x14ac:dyDescent="0.25">
      <c r="A270" t="s">
        <v>477</v>
      </c>
      <c r="B270">
        <v>646</v>
      </c>
      <c r="C270" s="5">
        <v>43144</v>
      </c>
      <c r="D270" t="s">
        <v>807</v>
      </c>
      <c r="E270" s="3">
        <v>54686940</v>
      </c>
      <c r="F270" s="3">
        <v>0</v>
      </c>
      <c r="G270" s="3">
        <f t="shared" si="4"/>
        <v>54686940</v>
      </c>
      <c r="H270" t="s">
        <v>488</v>
      </c>
    </row>
    <row r="271" spans="1:8" x14ac:dyDescent="0.25">
      <c r="A271" t="s">
        <v>478</v>
      </c>
      <c r="B271">
        <v>647</v>
      </c>
      <c r="C271" s="5">
        <v>43144</v>
      </c>
      <c r="D271" t="s">
        <v>808</v>
      </c>
      <c r="E271" s="3">
        <v>54686940</v>
      </c>
      <c r="F271" s="3">
        <v>0</v>
      </c>
      <c r="G271" s="3">
        <f t="shared" si="4"/>
        <v>54686940</v>
      </c>
      <c r="H271" t="s">
        <v>511</v>
      </c>
    </row>
    <row r="272" spans="1:8" x14ac:dyDescent="0.25">
      <c r="A272" t="s">
        <v>479</v>
      </c>
      <c r="B272">
        <v>645</v>
      </c>
      <c r="C272" s="5">
        <v>43144</v>
      </c>
      <c r="D272" t="s">
        <v>806</v>
      </c>
      <c r="E272" s="3">
        <v>54686940</v>
      </c>
      <c r="F272" s="3">
        <v>0</v>
      </c>
      <c r="G272" s="3">
        <f t="shared" si="4"/>
        <v>54686940</v>
      </c>
      <c r="H272" t="s">
        <v>511</v>
      </c>
    </row>
    <row r="273" spans="1:8" x14ac:dyDescent="0.25">
      <c r="A273" t="s">
        <v>480</v>
      </c>
      <c r="B273">
        <v>644</v>
      </c>
      <c r="C273" s="5">
        <v>43144</v>
      </c>
      <c r="D273" t="s">
        <v>805</v>
      </c>
      <c r="E273" s="3">
        <v>39062100</v>
      </c>
      <c r="F273" s="3">
        <v>0</v>
      </c>
      <c r="G273" s="3">
        <f t="shared" si="4"/>
        <v>39062100</v>
      </c>
      <c r="H273" t="s">
        <v>511</v>
      </c>
    </row>
    <row r="274" spans="1:8" x14ac:dyDescent="0.25">
      <c r="A274" t="s">
        <v>749</v>
      </c>
      <c r="B274">
        <v>650</v>
      </c>
      <c r="C274" s="5">
        <v>43150</v>
      </c>
      <c r="D274" t="s">
        <v>809</v>
      </c>
      <c r="E274" s="3">
        <v>54686940</v>
      </c>
      <c r="F274" s="3">
        <v>0</v>
      </c>
      <c r="G274" s="3">
        <f t="shared" si="4"/>
        <v>54686940</v>
      </c>
      <c r="H274" t="s">
        <v>511</v>
      </c>
    </row>
    <row r="275" spans="1:8" x14ac:dyDescent="0.25">
      <c r="A275" t="s">
        <v>750</v>
      </c>
      <c r="B275">
        <v>657</v>
      </c>
      <c r="C275" s="5">
        <v>43153</v>
      </c>
      <c r="D275" t="s">
        <v>815</v>
      </c>
      <c r="E275" s="3">
        <v>54686940</v>
      </c>
      <c r="F275" s="3">
        <v>0</v>
      </c>
      <c r="G275" s="3">
        <f t="shared" si="4"/>
        <v>54686940</v>
      </c>
      <c r="H275" t="s">
        <v>511</v>
      </c>
    </row>
    <row r="276" spans="1:8" x14ac:dyDescent="0.25">
      <c r="A276" t="s">
        <v>751</v>
      </c>
      <c r="B276">
        <v>651</v>
      </c>
      <c r="C276" s="5">
        <v>43150</v>
      </c>
      <c r="D276" t="s">
        <v>810</v>
      </c>
      <c r="E276" s="3">
        <v>54686940</v>
      </c>
      <c r="F276" s="3">
        <v>0</v>
      </c>
      <c r="G276" s="3">
        <f t="shared" si="4"/>
        <v>54686940</v>
      </c>
      <c r="H276" t="s">
        <v>511</v>
      </c>
    </row>
    <row r="277" spans="1:8" x14ac:dyDescent="0.25">
      <c r="A277" t="s">
        <v>752</v>
      </c>
      <c r="B277">
        <v>652</v>
      </c>
      <c r="C277" s="5">
        <v>43150</v>
      </c>
      <c r="D277" t="s">
        <v>811</v>
      </c>
      <c r="E277" s="3">
        <v>54686940</v>
      </c>
      <c r="F277" s="3">
        <v>0</v>
      </c>
      <c r="G277" s="3">
        <f t="shared" si="4"/>
        <v>54686940</v>
      </c>
      <c r="H277" t="s">
        <v>511</v>
      </c>
    </row>
    <row r="278" spans="1:8" x14ac:dyDescent="0.25">
      <c r="A278" t="s">
        <v>753</v>
      </c>
      <c r="B278">
        <v>649</v>
      </c>
      <c r="C278" s="5">
        <v>43150</v>
      </c>
      <c r="D278" t="s">
        <v>508</v>
      </c>
      <c r="E278" s="3">
        <v>2031457538</v>
      </c>
      <c r="F278" s="3">
        <v>0</v>
      </c>
      <c r="G278" s="3">
        <f t="shared" si="4"/>
        <v>2031457538</v>
      </c>
      <c r="H278" t="s">
        <v>511</v>
      </c>
    </row>
    <row r="279" spans="1:8" x14ac:dyDescent="0.25">
      <c r="A279" t="s">
        <v>754</v>
      </c>
      <c r="B279">
        <v>656</v>
      </c>
      <c r="C279" s="5">
        <v>43151</v>
      </c>
      <c r="D279" t="s">
        <v>814</v>
      </c>
      <c r="E279" s="3">
        <v>54686940</v>
      </c>
      <c r="F279" s="3">
        <v>0</v>
      </c>
      <c r="G279" s="3">
        <f t="shared" si="4"/>
        <v>54686940</v>
      </c>
      <c r="H279" t="s">
        <v>511</v>
      </c>
    </row>
    <row r="280" spans="1:8" x14ac:dyDescent="0.25">
      <c r="A280" t="s">
        <v>755</v>
      </c>
      <c r="B280">
        <v>658</v>
      </c>
      <c r="C280" s="5">
        <v>43154</v>
      </c>
      <c r="D280" t="s">
        <v>816</v>
      </c>
      <c r="E280" s="3">
        <v>54686940</v>
      </c>
      <c r="F280" s="3">
        <v>0</v>
      </c>
      <c r="G280" s="3">
        <f t="shared" si="4"/>
        <v>54686940</v>
      </c>
      <c r="H280" t="s">
        <v>511</v>
      </c>
    </row>
    <row r="281" spans="1:8" x14ac:dyDescent="0.25">
      <c r="A281" t="s">
        <v>756</v>
      </c>
      <c r="B281">
        <v>660</v>
      </c>
      <c r="C281" s="5">
        <v>43154</v>
      </c>
      <c r="D281" t="s">
        <v>817</v>
      </c>
      <c r="E281" s="3">
        <v>54686940</v>
      </c>
      <c r="F281" s="3">
        <v>0</v>
      </c>
      <c r="G281" s="3">
        <f t="shared" si="4"/>
        <v>54686940</v>
      </c>
      <c r="H281" t="s">
        <v>511</v>
      </c>
    </row>
    <row r="282" spans="1:8" x14ac:dyDescent="0.25">
      <c r="A282" t="s">
        <v>757</v>
      </c>
      <c r="B282">
        <v>668</v>
      </c>
      <c r="C282" s="5">
        <v>43160</v>
      </c>
      <c r="D282" t="s">
        <v>2626</v>
      </c>
      <c r="E282" s="3">
        <v>54686940</v>
      </c>
      <c r="F282" s="3">
        <v>0</v>
      </c>
      <c r="G282" s="3">
        <f t="shared" si="4"/>
        <v>54686940</v>
      </c>
      <c r="H282" t="s">
        <v>488</v>
      </c>
    </row>
    <row r="283" spans="1:8" x14ac:dyDescent="0.25">
      <c r="A283" t="s">
        <v>758</v>
      </c>
      <c r="B283">
        <v>666</v>
      </c>
      <c r="C283" s="5">
        <v>43160</v>
      </c>
      <c r="D283" t="s">
        <v>2627</v>
      </c>
      <c r="E283" s="3">
        <v>54686940</v>
      </c>
      <c r="F283" s="3">
        <v>0</v>
      </c>
      <c r="G283" s="3">
        <f t="shared" si="4"/>
        <v>54686940</v>
      </c>
      <c r="H283" t="s">
        <v>511</v>
      </c>
    </row>
    <row r="284" spans="1:8" x14ac:dyDescent="0.25">
      <c r="A284" t="s">
        <v>759</v>
      </c>
      <c r="B284">
        <v>670</v>
      </c>
      <c r="C284" s="5">
        <v>43161</v>
      </c>
      <c r="D284" t="s">
        <v>2628</v>
      </c>
      <c r="E284" s="3">
        <v>54686940</v>
      </c>
      <c r="F284" s="3">
        <v>0</v>
      </c>
      <c r="G284" s="3">
        <f t="shared" si="4"/>
        <v>54686940</v>
      </c>
      <c r="H284" t="s">
        <v>511</v>
      </c>
    </row>
    <row r="285" spans="1:8" x14ac:dyDescent="0.25">
      <c r="A285" t="s">
        <v>760</v>
      </c>
      <c r="B285">
        <v>667</v>
      </c>
      <c r="C285" s="5">
        <v>43160</v>
      </c>
      <c r="D285" t="s">
        <v>2629</v>
      </c>
      <c r="E285" s="3">
        <v>54686940</v>
      </c>
      <c r="F285" s="3">
        <v>0</v>
      </c>
      <c r="G285" s="3">
        <f t="shared" si="4"/>
        <v>54686940</v>
      </c>
      <c r="H285" t="s">
        <v>511</v>
      </c>
    </row>
    <row r="286" spans="1:8" x14ac:dyDescent="0.25">
      <c r="A286" t="s">
        <v>2561</v>
      </c>
      <c r="B286">
        <v>677</v>
      </c>
      <c r="C286" s="5">
        <v>43164</v>
      </c>
      <c r="D286" t="s">
        <v>2630</v>
      </c>
      <c r="E286" s="3">
        <v>15300000</v>
      </c>
      <c r="F286" s="3">
        <v>0</v>
      </c>
      <c r="G286" s="3">
        <f t="shared" si="4"/>
        <v>15300000</v>
      </c>
      <c r="H286" t="s">
        <v>511</v>
      </c>
    </row>
    <row r="287" spans="1:8" x14ac:dyDescent="0.25">
      <c r="A287" t="s">
        <v>2562</v>
      </c>
      <c r="B287">
        <v>676</v>
      </c>
      <c r="C287" s="5">
        <v>43164</v>
      </c>
      <c r="D287" t="s">
        <v>2631</v>
      </c>
      <c r="E287" s="3">
        <v>10350000</v>
      </c>
      <c r="F287" s="3">
        <v>0</v>
      </c>
      <c r="G287" s="3">
        <f t="shared" si="4"/>
        <v>10350000</v>
      </c>
      <c r="H287" t="s">
        <v>488</v>
      </c>
    </row>
    <row r="288" spans="1:8" x14ac:dyDescent="0.25">
      <c r="A288" t="s">
        <v>2563</v>
      </c>
      <c r="B288">
        <v>682</v>
      </c>
      <c r="C288" s="5">
        <v>43164</v>
      </c>
      <c r="D288" t="s">
        <v>2632</v>
      </c>
      <c r="E288" s="3">
        <v>39062100</v>
      </c>
      <c r="F288" s="3">
        <v>0</v>
      </c>
      <c r="G288" s="3">
        <f t="shared" si="4"/>
        <v>39062100</v>
      </c>
      <c r="H288" t="s">
        <v>488</v>
      </c>
    </row>
    <row r="289" spans="1:8" x14ac:dyDescent="0.25">
      <c r="A289" t="s">
        <v>2564</v>
      </c>
      <c r="B289">
        <v>674</v>
      </c>
      <c r="C289" s="5">
        <v>43164</v>
      </c>
      <c r="D289" t="s">
        <v>2633</v>
      </c>
      <c r="E289" s="3">
        <v>39062100</v>
      </c>
      <c r="F289" s="3">
        <v>0</v>
      </c>
      <c r="G289" s="3">
        <f t="shared" si="4"/>
        <v>39062100</v>
      </c>
      <c r="H289" t="s">
        <v>511</v>
      </c>
    </row>
    <row r="290" spans="1:8" x14ac:dyDescent="0.25">
      <c r="A290" t="s">
        <v>2565</v>
      </c>
      <c r="B290">
        <v>673</v>
      </c>
      <c r="C290" s="5">
        <v>43164</v>
      </c>
      <c r="D290" t="s">
        <v>2634</v>
      </c>
      <c r="E290" s="3">
        <v>5100000</v>
      </c>
      <c r="F290" s="3">
        <v>427300</v>
      </c>
      <c r="G290" s="3">
        <f t="shared" si="4"/>
        <v>4672700</v>
      </c>
      <c r="H290" t="s">
        <v>511</v>
      </c>
    </row>
    <row r="291" spans="1:8" x14ac:dyDescent="0.25">
      <c r="A291" t="s">
        <v>2566</v>
      </c>
      <c r="B291">
        <v>675</v>
      </c>
      <c r="C291" s="5">
        <v>43164</v>
      </c>
      <c r="D291" t="s">
        <v>2635</v>
      </c>
      <c r="E291" s="3">
        <v>54686940</v>
      </c>
      <c r="F291" s="3">
        <v>0</v>
      </c>
      <c r="G291" s="3">
        <f t="shared" si="4"/>
        <v>54686940</v>
      </c>
      <c r="H291" t="s">
        <v>511</v>
      </c>
    </row>
    <row r="292" spans="1:8" x14ac:dyDescent="0.25">
      <c r="A292" t="s">
        <v>2567</v>
      </c>
      <c r="B292">
        <v>678</v>
      </c>
      <c r="C292" s="5">
        <v>43164</v>
      </c>
      <c r="D292" t="s">
        <v>2636</v>
      </c>
      <c r="E292" s="3">
        <v>54686940</v>
      </c>
      <c r="F292" s="3">
        <v>0</v>
      </c>
      <c r="G292" s="3">
        <f t="shared" si="4"/>
        <v>54686940</v>
      </c>
      <c r="H292" t="s">
        <v>488</v>
      </c>
    </row>
    <row r="293" spans="1:8" x14ac:dyDescent="0.25">
      <c r="A293" t="s">
        <v>2568</v>
      </c>
      <c r="B293">
        <v>679</v>
      </c>
      <c r="C293" s="5">
        <v>43164</v>
      </c>
      <c r="D293" t="s">
        <v>2637</v>
      </c>
      <c r="E293" s="3">
        <v>54686940</v>
      </c>
      <c r="F293" s="3">
        <v>0</v>
      </c>
      <c r="G293" s="3">
        <f t="shared" si="4"/>
        <v>54686940</v>
      </c>
      <c r="H293" t="s">
        <v>511</v>
      </c>
    </row>
    <row r="294" spans="1:8" x14ac:dyDescent="0.25">
      <c r="A294" t="s">
        <v>2575</v>
      </c>
      <c r="B294">
        <v>685</v>
      </c>
      <c r="C294" s="5">
        <v>43165</v>
      </c>
      <c r="D294" t="s">
        <v>2638</v>
      </c>
      <c r="E294" s="3">
        <v>9900000</v>
      </c>
      <c r="F294" s="3">
        <v>0</v>
      </c>
      <c r="G294" s="3">
        <f t="shared" si="4"/>
        <v>9900000</v>
      </c>
      <c r="H294" t="s">
        <v>488</v>
      </c>
    </row>
    <row r="295" spans="1:8" x14ac:dyDescent="0.25">
      <c r="A295" t="s">
        <v>2576</v>
      </c>
      <c r="B295">
        <v>686</v>
      </c>
      <c r="C295" s="5">
        <v>43165</v>
      </c>
      <c r="D295" t="s">
        <v>2639</v>
      </c>
      <c r="E295" s="3">
        <v>15300000</v>
      </c>
      <c r="F295" s="3">
        <v>0</v>
      </c>
      <c r="G295" s="3">
        <f t="shared" si="4"/>
        <v>15300000</v>
      </c>
      <c r="H295" t="s">
        <v>488</v>
      </c>
    </row>
    <row r="296" spans="1:8" x14ac:dyDescent="0.25">
      <c r="A296" t="s">
        <v>2577</v>
      </c>
      <c r="B296">
        <v>701</v>
      </c>
      <c r="C296" s="5">
        <v>43167</v>
      </c>
      <c r="D296" t="s">
        <v>2640</v>
      </c>
      <c r="E296" s="3">
        <v>54686940</v>
      </c>
      <c r="F296" s="3">
        <v>0</v>
      </c>
      <c r="G296" s="3">
        <f t="shared" si="4"/>
        <v>54686940</v>
      </c>
      <c r="H296" t="s">
        <v>511</v>
      </c>
    </row>
    <row r="297" spans="1:8" x14ac:dyDescent="0.25">
      <c r="A297" t="s">
        <v>2578</v>
      </c>
      <c r="B297">
        <v>702</v>
      </c>
      <c r="C297" s="5">
        <v>43167</v>
      </c>
      <c r="D297" t="s">
        <v>2641</v>
      </c>
      <c r="E297" s="3">
        <v>54686940</v>
      </c>
      <c r="F297" s="3">
        <v>0</v>
      </c>
      <c r="G297" s="3">
        <f t="shared" si="4"/>
        <v>54686940</v>
      </c>
      <c r="H297" t="s">
        <v>488</v>
      </c>
    </row>
    <row r="298" spans="1:8" x14ac:dyDescent="0.25">
      <c r="A298" t="s">
        <v>2579</v>
      </c>
      <c r="B298">
        <v>687</v>
      </c>
      <c r="C298" s="5">
        <v>43165</v>
      </c>
      <c r="D298" t="s">
        <v>2642</v>
      </c>
      <c r="E298" s="3">
        <v>12000000</v>
      </c>
      <c r="F298" s="3">
        <v>0</v>
      </c>
      <c r="G298" s="3">
        <f t="shared" si="4"/>
        <v>12000000</v>
      </c>
      <c r="H298" t="s">
        <v>488</v>
      </c>
    </row>
    <row r="299" spans="1:8" x14ac:dyDescent="0.25">
      <c r="A299" t="s">
        <v>2580</v>
      </c>
      <c r="B299">
        <v>692</v>
      </c>
      <c r="C299" s="5">
        <v>43165</v>
      </c>
      <c r="D299" t="s">
        <v>2643</v>
      </c>
      <c r="E299" s="3">
        <v>16500000</v>
      </c>
      <c r="F299" s="3">
        <v>0</v>
      </c>
      <c r="G299" s="3">
        <f t="shared" si="4"/>
        <v>16500000</v>
      </c>
      <c r="H299" t="s">
        <v>488</v>
      </c>
    </row>
    <row r="300" spans="1:8" x14ac:dyDescent="0.25">
      <c r="A300" t="s">
        <v>2581</v>
      </c>
      <c r="B300">
        <v>695</v>
      </c>
      <c r="C300" s="5">
        <v>43165</v>
      </c>
      <c r="D300" t="s">
        <v>2644</v>
      </c>
      <c r="E300" s="3">
        <v>12000000</v>
      </c>
      <c r="F300" s="3">
        <v>0</v>
      </c>
      <c r="G300" s="3">
        <f t="shared" si="4"/>
        <v>12000000</v>
      </c>
      <c r="H300" t="s">
        <v>488</v>
      </c>
    </row>
    <row r="301" spans="1:8" x14ac:dyDescent="0.25">
      <c r="A301" t="s">
        <v>2582</v>
      </c>
      <c r="B301">
        <v>694</v>
      </c>
      <c r="C301" s="5">
        <v>43165</v>
      </c>
      <c r="D301" t="s">
        <v>2645</v>
      </c>
      <c r="E301" s="3">
        <v>15300000</v>
      </c>
      <c r="F301" s="3">
        <v>0</v>
      </c>
      <c r="G301" s="3">
        <f t="shared" si="4"/>
        <v>15300000</v>
      </c>
      <c r="H301" t="s">
        <v>488</v>
      </c>
    </row>
    <row r="302" spans="1:8" x14ac:dyDescent="0.25">
      <c r="A302" t="s">
        <v>2583</v>
      </c>
      <c r="B302">
        <v>696</v>
      </c>
      <c r="C302" s="5">
        <v>43165</v>
      </c>
      <c r="D302" t="s">
        <v>2646</v>
      </c>
      <c r="E302" s="3">
        <v>15300000</v>
      </c>
      <c r="F302" s="3">
        <v>0</v>
      </c>
      <c r="G302" s="3">
        <f t="shared" si="4"/>
        <v>15300000</v>
      </c>
      <c r="H302" t="s">
        <v>488</v>
      </c>
    </row>
    <row r="303" spans="1:8" x14ac:dyDescent="0.25">
      <c r="A303" t="s">
        <v>2584</v>
      </c>
      <c r="B303">
        <v>690</v>
      </c>
      <c r="C303" s="5">
        <v>43165</v>
      </c>
      <c r="D303" t="s">
        <v>2647</v>
      </c>
      <c r="E303" s="3">
        <v>9900000</v>
      </c>
      <c r="F303" s="3">
        <v>0</v>
      </c>
      <c r="G303" s="3">
        <f t="shared" si="4"/>
        <v>9900000</v>
      </c>
      <c r="H303" t="s">
        <v>488</v>
      </c>
    </row>
    <row r="304" spans="1:8" x14ac:dyDescent="0.25">
      <c r="A304" t="s">
        <v>2585</v>
      </c>
      <c r="B304">
        <v>691</v>
      </c>
      <c r="C304" s="5">
        <v>43165</v>
      </c>
      <c r="D304" t="s">
        <v>2648</v>
      </c>
      <c r="E304" s="3">
        <v>9900000</v>
      </c>
      <c r="F304" s="3">
        <v>0</v>
      </c>
      <c r="G304" s="3">
        <f t="shared" si="4"/>
        <v>9900000</v>
      </c>
      <c r="H304" t="s">
        <v>488</v>
      </c>
    </row>
    <row r="305" spans="1:8" x14ac:dyDescent="0.25">
      <c r="A305" t="s">
        <v>2586</v>
      </c>
      <c r="B305">
        <v>688</v>
      </c>
      <c r="C305" s="5">
        <v>43165</v>
      </c>
      <c r="D305" t="s">
        <v>2649</v>
      </c>
      <c r="E305" s="3">
        <v>15300000</v>
      </c>
      <c r="F305" s="3">
        <v>0</v>
      </c>
      <c r="G305" s="3">
        <f t="shared" si="4"/>
        <v>15300000</v>
      </c>
      <c r="H305" t="s">
        <v>488</v>
      </c>
    </row>
    <row r="306" spans="1:8" x14ac:dyDescent="0.25">
      <c r="A306" t="s">
        <v>2587</v>
      </c>
      <c r="B306">
        <v>689</v>
      </c>
      <c r="C306" s="5">
        <v>43165</v>
      </c>
      <c r="D306" t="s">
        <v>2650</v>
      </c>
      <c r="E306" s="3">
        <v>10350000</v>
      </c>
      <c r="F306" s="3">
        <v>0</v>
      </c>
      <c r="G306" s="3">
        <f t="shared" si="4"/>
        <v>10350000</v>
      </c>
      <c r="H306" t="s">
        <v>488</v>
      </c>
    </row>
    <row r="307" spans="1:8" x14ac:dyDescent="0.25">
      <c r="A307" t="s">
        <v>2588</v>
      </c>
      <c r="B307">
        <v>703</v>
      </c>
      <c r="C307" s="5">
        <v>43167</v>
      </c>
      <c r="D307" t="s">
        <v>2651</v>
      </c>
      <c r="E307" s="3">
        <v>54686940</v>
      </c>
      <c r="F307" s="3">
        <v>0</v>
      </c>
      <c r="G307" s="3">
        <f t="shared" si="4"/>
        <v>54686940</v>
      </c>
      <c r="H307" t="s">
        <v>511</v>
      </c>
    </row>
    <row r="308" spans="1:8" x14ac:dyDescent="0.25">
      <c r="A308" t="s">
        <v>2589</v>
      </c>
      <c r="B308">
        <v>714</v>
      </c>
      <c r="C308" s="5">
        <v>43173</v>
      </c>
      <c r="D308" t="s">
        <v>2652</v>
      </c>
      <c r="E308" s="3">
        <v>54686940</v>
      </c>
      <c r="F308" s="3">
        <v>0</v>
      </c>
      <c r="G308" s="3">
        <f t="shared" si="4"/>
        <v>54686940</v>
      </c>
      <c r="H308" t="s">
        <v>511</v>
      </c>
    </row>
    <row r="309" spans="1:8" x14ac:dyDescent="0.25">
      <c r="A309" t="s">
        <v>2590</v>
      </c>
      <c r="B309">
        <v>711</v>
      </c>
      <c r="C309" s="5">
        <v>43168</v>
      </c>
      <c r="D309" t="s">
        <v>2653</v>
      </c>
      <c r="E309" s="3">
        <v>7200000</v>
      </c>
      <c r="F309" s="3">
        <v>0</v>
      </c>
      <c r="G309" s="3">
        <f t="shared" si="4"/>
        <v>7200000</v>
      </c>
      <c r="H309" t="s">
        <v>488</v>
      </c>
    </row>
    <row r="310" spans="1:8" x14ac:dyDescent="0.25">
      <c r="A310" t="s">
        <v>2591</v>
      </c>
      <c r="B310">
        <v>708</v>
      </c>
      <c r="C310" s="5">
        <v>43168</v>
      </c>
      <c r="D310" t="s">
        <v>2654</v>
      </c>
      <c r="E310" s="3">
        <v>15300000</v>
      </c>
      <c r="F310" s="3">
        <v>0</v>
      </c>
      <c r="G310" s="3">
        <f t="shared" si="4"/>
        <v>15300000</v>
      </c>
      <c r="H310" t="s">
        <v>488</v>
      </c>
    </row>
    <row r="311" spans="1:8" x14ac:dyDescent="0.25">
      <c r="A311" t="s">
        <v>2592</v>
      </c>
      <c r="B311">
        <v>709</v>
      </c>
      <c r="C311" s="5">
        <v>43168</v>
      </c>
      <c r="D311" t="s">
        <v>2655</v>
      </c>
      <c r="E311" s="3">
        <v>12000000</v>
      </c>
      <c r="F311" s="3">
        <v>0</v>
      </c>
      <c r="G311" s="3">
        <f t="shared" si="4"/>
        <v>12000000</v>
      </c>
      <c r="H311" t="s">
        <v>488</v>
      </c>
    </row>
    <row r="312" spans="1:8" x14ac:dyDescent="0.25">
      <c r="A312" t="s">
        <v>2593</v>
      </c>
      <c r="B312">
        <v>710</v>
      </c>
      <c r="C312" s="5">
        <v>43168</v>
      </c>
      <c r="D312" t="s">
        <v>2656</v>
      </c>
      <c r="E312" s="3">
        <v>15300000</v>
      </c>
      <c r="F312" s="3">
        <v>0</v>
      </c>
      <c r="G312" s="3">
        <f t="shared" si="4"/>
        <v>15300000</v>
      </c>
      <c r="H312" t="s">
        <v>488</v>
      </c>
    </row>
    <row r="313" spans="1:8" x14ac:dyDescent="0.25">
      <c r="A313" t="s">
        <v>2594</v>
      </c>
      <c r="B313">
        <v>712</v>
      </c>
      <c r="C313" s="5">
        <v>43168</v>
      </c>
      <c r="D313" t="s">
        <v>2657</v>
      </c>
      <c r="E313" s="3">
        <v>10350000</v>
      </c>
      <c r="F313" s="3">
        <v>0</v>
      </c>
      <c r="G313" s="3">
        <f t="shared" si="4"/>
        <v>10350000</v>
      </c>
      <c r="H313" t="s">
        <v>488</v>
      </c>
    </row>
    <row r="314" spans="1:8" x14ac:dyDescent="0.25">
      <c r="A314" t="s">
        <v>2595</v>
      </c>
      <c r="B314">
        <v>707</v>
      </c>
      <c r="C314" s="5">
        <v>43168</v>
      </c>
      <c r="D314" t="s">
        <v>2658</v>
      </c>
      <c r="E314" s="3">
        <v>14670000</v>
      </c>
      <c r="F314" s="3">
        <v>0</v>
      </c>
      <c r="G314" s="3">
        <f t="shared" si="4"/>
        <v>14670000</v>
      </c>
      <c r="H314" t="s">
        <v>488</v>
      </c>
    </row>
    <row r="315" spans="1:8" x14ac:dyDescent="0.25">
      <c r="A315" t="s">
        <v>2596</v>
      </c>
      <c r="B315">
        <v>727</v>
      </c>
      <c r="C315" s="5">
        <v>43175</v>
      </c>
      <c r="D315" t="s">
        <v>2659</v>
      </c>
      <c r="E315" s="3">
        <v>54686940</v>
      </c>
      <c r="F315" s="3">
        <v>0</v>
      </c>
      <c r="G315" s="3">
        <f t="shared" si="4"/>
        <v>54686940</v>
      </c>
      <c r="H315" t="s">
        <v>511</v>
      </c>
    </row>
    <row r="316" spans="1:8" x14ac:dyDescent="0.25">
      <c r="A316" t="s">
        <v>2597</v>
      </c>
      <c r="B316">
        <v>726</v>
      </c>
      <c r="C316" s="5">
        <v>43175</v>
      </c>
      <c r="D316" t="s">
        <v>2660</v>
      </c>
      <c r="E316" s="3">
        <v>54686940</v>
      </c>
      <c r="F316" s="3">
        <v>0</v>
      </c>
      <c r="G316" s="3">
        <f t="shared" si="4"/>
        <v>54686940</v>
      </c>
      <c r="H316" t="s">
        <v>511</v>
      </c>
    </row>
    <row r="317" spans="1:8" x14ac:dyDescent="0.25">
      <c r="A317" t="s">
        <v>2598</v>
      </c>
      <c r="B317">
        <v>725</v>
      </c>
      <c r="C317" s="5">
        <v>43175</v>
      </c>
      <c r="D317" t="s">
        <v>2661</v>
      </c>
      <c r="E317" s="3">
        <v>54686940</v>
      </c>
      <c r="F317" s="3">
        <v>0</v>
      </c>
      <c r="G317" s="3">
        <f t="shared" si="4"/>
        <v>54686940</v>
      </c>
      <c r="H317" t="s">
        <v>511</v>
      </c>
    </row>
    <row r="318" spans="1:8" x14ac:dyDescent="0.25">
      <c r="A318" t="s">
        <v>2599</v>
      </c>
      <c r="B318">
        <v>724</v>
      </c>
      <c r="C318" s="5">
        <v>43175</v>
      </c>
      <c r="D318" t="s">
        <v>2662</v>
      </c>
      <c r="E318" s="3">
        <v>54686940</v>
      </c>
      <c r="F318" s="3">
        <v>0</v>
      </c>
      <c r="G318" s="3">
        <f t="shared" si="4"/>
        <v>54686940</v>
      </c>
      <c r="H318" t="s">
        <v>511</v>
      </c>
    </row>
    <row r="319" spans="1:8" x14ac:dyDescent="0.25">
      <c r="A319" t="s">
        <v>2600</v>
      </c>
      <c r="B319">
        <v>723</v>
      </c>
      <c r="C319" s="5">
        <v>43175</v>
      </c>
      <c r="D319" t="s">
        <v>2663</v>
      </c>
      <c r="E319" s="3">
        <v>54686940</v>
      </c>
      <c r="F319" s="3">
        <v>0</v>
      </c>
      <c r="G319" s="3">
        <f t="shared" si="4"/>
        <v>54686940</v>
      </c>
      <c r="H319" t="s">
        <v>511</v>
      </c>
    </row>
    <row r="320" spans="1:8" x14ac:dyDescent="0.25">
      <c r="A320" t="s">
        <v>2601</v>
      </c>
      <c r="B320">
        <v>722</v>
      </c>
      <c r="C320" s="5">
        <v>43175</v>
      </c>
      <c r="D320" t="s">
        <v>2664</v>
      </c>
      <c r="E320" s="3">
        <v>54686940</v>
      </c>
      <c r="F320" s="3">
        <v>0</v>
      </c>
      <c r="G320" s="3">
        <f t="shared" si="4"/>
        <v>54686940</v>
      </c>
      <c r="H320" t="s">
        <v>511</v>
      </c>
    </row>
    <row r="321" spans="1:14" x14ac:dyDescent="0.25">
      <c r="A321" t="s">
        <v>2602</v>
      </c>
      <c r="B321">
        <v>721</v>
      </c>
      <c r="C321" s="5">
        <v>43175</v>
      </c>
      <c r="D321" t="s">
        <v>2665</v>
      </c>
      <c r="E321" s="3">
        <v>54686940</v>
      </c>
      <c r="F321" s="3">
        <v>0</v>
      </c>
      <c r="G321" s="3">
        <f t="shared" si="4"/>
        <v>54686940</v>
      </c>
      <c r="H321" t="s">
        <v>511</v>
      </c>
    </row>
    <row r="322" spans="1:14" x14ac:dyDescent="0.25">
      <c r="A322" t="s">
        <v>2603</v>
      </c>
      <c r="B322">
        <v>720</v>
      </c>
      <c r="C322" s="5">
        <v>43175</v>
      </c>
      <c r="D322" t="s">
        <v>2666</v>
      </c>
      <c r="E322" s="3">
        <v>54686940</v>
      </c>
      <c r="F322" s="3">
        <v>0</v>
      </c>
      <c r="G322" s="3">
        <f t="shared" si="4"/>
        <v>54686940</v>
      </c>
      <c r="H322" t="s">
        <v>511</v>
      </c>
    </row>
    <row r="323" spans="1:14" x14ac:dyDescent="0.25">
      <c r="A323" t="s">
        <v>2604</v>
      </c>
      <c r="B323">
        <v>729</v>
      </c>
      <c r="C323" s="5">
        <v>43175</v>
      </c>
      <c r="D323" t="s">
        <v>2667</v>
      </c>
      <c r="E323" s="3">
        <v>54686940</v>
      </c>
      <c r="F323" s="3">
        <v>0</v>
      </c>
      <c r="G323" s="3">
        <f t="shared" si="4"/>
        <v>54686940</v>
      </c>
      <c r="H323" t="s">
        <v>511</v>
      </c>
    </row>
    <row r="324" spans="1:14" x14ac:dyDescent="0.25">
      <c r="A324" t="s">
        <v>2605</v>
      </c>
      <c r="B324">
        <v>733</v>
      </c>
      <c r="C324" s="5">
        <v>43175</v>
      </c>
      <c r="D324" t="s">
        <v>2668</v>
      </c>
      <c r="E324" s="3">
        <v>54686940</v>
      </c>
      <c r="F324" s="3">
        <v>0</v>
      </c>
      <c r="G324" s="3">
        <f t="shared" ref="G324:G387" si="5">E324-F324</f>
        <v>54686940</v>
      </c>
      <c r="H324" t="s">
        <v>511</v>
      </c>
    </row>
    <row r="325" spans="1:14" x14ac:dyDescent="0.25">
      <c r="A325" t="s">
        <v>2606</v>
      </c>
      <c r="B325">
        <v>736</v>
      </c>
      <c r="C325" s="5">
        <v>43175</v>
      </c>
      <c r="D325" t="s">
        <v>2669</v>
      </c>
      <c r="E325" s="3">
        <v>54686940</v>
      </c>
      <c r="F325" s="3">
        <v>0</v>
      </c>
      <c r="G325" s="3">
        <f t="shared" si="5"/>
        <v>54686940</v>
      </c>
      <c r="H325" t="s">
        <v>511</v>
      </c>
    </row>
    <row r="326" spans="1:14" x14ac:dyDescent="0.25">
      <c r="A326" t="s">
        <v>2607</v>
      </c>
      <c r="B326">
        <v>738</v>
      </c>
      <c r="C326" s="5">
        <v>43175</v>
      </c>
      <c r="D326" t="s">
        <v>2670</v>
      </c>
      <c r="E326" s="3">
        <v>54686940</v>
      </c>
      <c r="F326" s="3">
        <v>0</v>
      </c>
      <c r="G326" s="3">
        <f t="shared" si="5"/>
        <v>54686940</v>
      </c>
      <c r="H326" t="s">
        <v>511</v>
      </c>
    </row>
    <row r="327" spans="1:14" x14ac:dyDescent="0.25">
      <c r="A327" t="s">
        <v>2608</v>
      </c>
      <c r="B327">
        <v>744</v>
      </c>
      <c r="C327" s="5">
        <v>43175</v>
      </c>
      <c r="D327" t="s">
        <v>2671</v>
      </c>
      <c r="E327" s="3">
        <v>54686940</v>
      </c>
      <c r="F327" s="3">
        <v>0</v>
      </c>
      <c r="G327" s="3">
        <f t="shared" si="5"/>
        <v>54686940</v>
      </c>
      <c r="H327" t="s">
        <v>511</v>
      </c>
    </row>
    <row r="328" spans="1:14" x14ac:dyDescent="0.25">
      <c r="A328" t="s">
        <v>2609</v>
      </c>
      <c r="B328">
        <v>745</v>
      </c>
      <c r="C328" s="5">
        <v>43175</v>
      </c>
      <c r="D328" t="s">
        <v>2672</v>
      </c>
      <c r="E328" s="3">
        <v>54686940</v>
      </c>
      <c r="F328" s="3">
        <v>0</v>
      </c>
      <c r="G328" s="3">
        <f t="shared" si="5"/>
        <v>54686940</v>
      </c>
      <c r="H328" t="s">
        <v>511</v>
      </c>
    </row>
    <row r="329" spans="1:14" x14ac:dyDescent="0.25">
      <c r="A329" t="s">
        <v>2610</v>
      </c>
      <c r="B329">
        <v>747</v>
      </c>
      <c r="C329" s="5">
        <v>43175</v>
      </c>
      <c r="D329" t="s">
        <v>2673</v>
      </c>
      <c r="E329" s="3">
        <v>54686940</v>
      </c>
      <c r="F329" s="3">
        <v>0</v>
      </c>
      <c r="G329" s="3">
        <f t="shared" si="5"/>
        <v>54686940</v>
      </c>
      <c r="H329" t="s">
        <v>511</v>
      </c>
    </row>
    <row r="330" spans="1:14" x14ac:dyDescent="0.25">
      <c r="A330" t="s">
        <v>2611</v>
      </c>
      <c r="B330">
        <v>732</v>
      </c>
      <c r="C330" s="5">
        <v>43175</v>
      </c>
      <c r="D330" t="s">
        <v>2674</v>
      </c>
      <c r="E330" s="3">
        <v>54686940</v>
      </c>
      <c r="F330" s="3">
        <v>0</v>
      </c>
      <c r="G330" s="3">
        <f t="shared" si="5"/>
        <v>54686940</v>
      </c>
      <c r="H330" t="s">
        <v>511</v>
      </c>
    </row>
    <row r="331" spans="1:14" x14ac:dyDescent="0.25">
      <c r="A331" t="s">
        <v>2612</v>
      </c>
      <c r="B331">
        <v>734</v>
      </c>
      <c r="C331" s="5">
        <v>43175</v>
      </c>
      <c r="D331" t="s">
        <v>2675</v>
      </c>
      <c r="E331" s="3">
        <v>54686940</v>
      </c>
      <c r="F331" s="3">
        <v>0</v>
      </c>
      <c r="G331" s="3">
        <f t="shared" si="5"/>
        <v>54686940</v>
      </c>
      <c r="H331" t="s">
        <v>511</v>
      </c>
    </row>
    <row r="332" spans="1:14" x14ac:dyDescent="0.25">
      <c r="A332" t="s">
        <v>2613</v>
      </c>
      <c r="B332">
        <v>735</v>
      </c>
      <c r="C332" s="5">
        <v>43175</v>
      </c>
      <c r="D332" t="s">
        <v>2676</v>
      </c>
      <c r="E332" s="3">
        <v>54686940</v>
      </c>
      <c r="F332" s="3">
        <v>0</v>
      </c>
      <c r="G332" s="3">
        <f t="shared" si="5"/>
        <v>54686940</v>
      </c>
      <c r="H332" t="s">
        <v>511</v>
      </c>
      <c r="N332" s="55"/>
    </row>
    <row r="333" spans="1:14" x14ac:dyDescent="0.25">
      <c r="A333" t="s">
        <v>2614</v>
      </c>
      <c r="B333">
        <v>737</v>
      </c>
      <c r="C333" s="5">
        <v>43175</v>
      </c>
      <c r="D333" t="s">
        <v>2677</v>
      </c>
      <c r="E333" s="3">
        <v>39062100</v>
      </c>
      <c r="F333" s="3">
        <v>0</v>
      </c>
      <c r="G333" s="3">
        <f t="shared" si="5"/>
        <v>39062100</v>
      </c>
      <c r="H333" t="s">
        <v>511</v>
      </c>
      <c r="N333" s="55"/>
    </row>
    <row r="334" spans="1:14" x14ac:dyDescent="0.25">
      <c r="A334" t="s">
        <v>2615</v>
      </c>
      <c r="B334">
        <v>739</v>
      </c>
      <c r="C334" s="5">
        <v>43175</v>
      </c>
      <c r="D334" t="s">
        <v>2678</v>
      </c>
      <c r="E334" s="3">
        <v>39062100</v>
      </c>
      <c r="F334" s="3">
        <v>0</v>
      </c>
      <c r="G334" s="3">
        <f t="shared" si="5"/>
        <v>39062100</v>
      </c>
      <c r="H334" t="s">
        <v>511</v>
      </c>
      <c r="N334" s="55"/>
    </row>
    <row r="335" spans="1:14" x14ac:dyDescent="0.25">
      <c r="A335" t="s">
        <v>2616</v>
      </c>
      <c r="B335">
        <v>718</v>
      </c>
      <c r="C335" s="5">
        <v>43174</v>
      </c>
      <c r="D335" t="s">
        <v>2679</v>
      </c>
      <c r="E335" s="3">
        <v>122953</v>
      </c>
      <c r="F335" s="3">
        <v>0</v>
      </c>
      <c r="G335" s="3">
        <f t="shared" si="5"/>
        <v>122953</v>
      </c>
      <c r="H335" t="s">
        <v>511</v>
      </c>
      <c r="N335" s="55"/>
    </row>
    <row r="336" spans="1:14" x14ac:dyDescent="0.25">
      <c r="A336" t="s">
        <v>2617</v>
      </c>
      <c r="B336">
        <v>750</v>
      </c>
      <c r="C336" s="5">
        <v>43179</v>
      </c>
      <c r="D336" t="s">
        <v>2680</v>
      </c>
      <c r="E336" s="3">
        <v>54686940</v>
      </c>
      <c r="F336" s="3">
        <v>0</v>
      </c>
      <c r="G336" s="3">
        <f t="shared" si="5"/>
        <v>54686940</v>
      </c>
      <c r="H336" t="s">
        <v>511</v>
      </c>
    </row>
    <row r="337" spans="1:8" x14ac:dyDescent="0.25">
      <c r="A337" t="s">
        <v>2618</v>
      </c>
      <c r="B337">
        <v>751</v>
      </c>
      <c r="C337" s="5">
        <v>43179</v>
      </c>
      <c r="D337" t="s">
        <v>2681</v>
      </c>
      <c r="E337" s="3">
        <v>54686940</v>
      </c>
      <c r="F337" s="3">
        <v>0</v>
      </c>
      <c r="G337" s="3">
        <f t="shared" si="5"/>
        <v>54686940</v>
      </c>
      <c r="H337" t="s">
        <v>511</v>
      </c>
    </row>
    <row r="338" spans="1:8" x14ac:dyDescent="0.25">
      <c r="A338" t="s">
        <v>2619</v>
      </c>
      <c r="B338">
        <v>752</v>
      </c>
      <c r="C338" s="5">
        <v>43179</v>
      </c>
      <c r="D338" t="s">
        <v>2682</v>
      </c>
      <c r="E338" s="3">
        <v>54686940</v>
      </c>
      <c r="F338" s="3">
        <v>0</v>
      </c>
      <c r="G338" s="3">
        <f t="shared" si="5"/>
        <v>54686940</v>
      </c>
      <c r="H338" t="s">
        <v>511</v>
      </c>
    </row>
    <row r="339" spans="1:8" x14ac:dyDescent="0.25">
      <c r="A339" t="s">
        <v>2620</v>
      </c>
      <c r="B339">
        <v>760</v>
      </c>
      <c r="C339" s="5">
        <v>43182</v>
      </c>
      <c r="D339" t="s">
        <v>2683</v>
      </c>
      <c r="E339" s="3">
        <v>39062100</v>
      </c>
      <c r="F339" s="3">
        <v>0</v>
      </c>
      <c r="G339" s="3">
        <f t="shared" si="5"/>
        <v>39062100</v>
      </c>
      <c r="H339" t="s">
        <v>511</v>
      </c>
    </row>
    <row r="340" spans="1:8" x14ac:dyDescent="0.25">
      <c r="A340" t="s">
        <v>2621</v>
      </c>
      <c r="B340">
        <v>756</v>
      </c>
      <c r="C340" s="5">
        <v>43182</v>
      </c>
      <c r="D340" t="s">
        <v>2684</v>
      </c>
      <c r="E340" s="3">
        <v>54686940</v>
      </c>
      <c r="F340" s="3">
        <v>0</v>
      </c>
      <c r="G340" s="3">
        <f t="shared" si="5"/>
        <v>54686940</v>
      </c>
      <c r="H340" t="s">
        <v>511</v>
      </c>
    </row>
    <row r="341" spans="1:8" x14ac:dyDescent="0.25">
      <c r="A341" t="s">
        <v>2622</v>
      </c>
      <c r="B341">
        <v>762</v>
      </c>
      <c r="C341" s="5">
        <v>43192</v>
      </c>
      <c r="D341" t="s">
        <v>2966</v>
      </c>
      <c r="E341" s="3">
        <v>54686940</v>
      </c>
      <c r="F341" s="3">
        <v>0</v>
      </c>
      <c r="G341" s="3">
        <f t="shared" si="5"/>
        <v>54686940</v>
      </c>
      <c r="H341" t="s">
        <v>488</v>
      </c>
    </row>
    <row r="342" spans="1:8" x14ac:dyDescent="0.25">
      <c r="A342" t="s">
        <v>2623</v>
      </c>
      <c r="B342">
        <v>763</v>
      </c>
      <c r="C342" s="5">
        <v>43192</v>
      </c>
      <c r="D342" t="s">
        <v>2967</v>
      </c>
      <c r="E342" s="3">
        <v>54686940</v>
      </c>
      <c r="F342" s="3">
        <v>0</v>
      </c>
      <c r="G342" s="3">
        <f t="shared" si="5"/>
        <v>54686940</v>
      </c>
      <c r="H342" t="s">
        <v>488</v>
      </c>
    </row>
    <row r="343" spans="1:8" x14ac:dyDescent="0.25">
      <c r="A343" t="s">
        <v>2624</v>
      </c>
      <c r="B343">
        <v>766</v>
      </c>
      <c r="C343" s="5">
        <v>43195</v>
      </c>
      <c r="D343" t="s">
        <v>2968</v>
      </c>
      <c r="E343" s="3">
        <v>54686940</v>
      </c>
      <c r="F343" s="3">
        <v>0</v>
      </c>
      <c r="G343" s="3">
        <f t="shared" si="5"/>
        <v>54686940</v>
      </c>
      <c r="H343" t="s">
        <v>488</v>
      </c>
    </row>
    <row r="344" spans="1:8" x14ac:dyDescent="0.25">
      <c r="A344" t="s">
        <v>2625</v>
      </c>
      <c r="B344">
        <v>764</v>
      </c>
      <c r="C344" s="5">
        <v>43195</v>
      </c>
      <c r="D344" t="s">
        <v>2969</v>
      </c>
      <c r="E344" s="3">
        <v>54686940</v>
      </c>
      <c r="F344" s="3">
        <v>0</v>
      </c>
      <c r="G344" s="3">
        <f t="shared" si="5"/>
        <v>54686940</v>
      </c>
      <c r="H344" t="s">
        <v>511</v>
      </c>
    </row>
    <row r="345" spans="1:8" x14ac:dyDescent="0.25">
      <c r="A345" t="s">
        <v>2936</v>
      </c>
      <c r="B345">
        <v>768</v>
      </c>
      <c r="C345" s="5">
        <v>43201</v>
      </c>
      <c r="D345" t="s">
        <v>2970</v>
      </c>
      <c r="E345" s="3">
        <v>138036400</v>
      </c>
      <c r="F345" s="3">
        <v>0</v>
      </c>
      <c r="G345" s="3">
        <f t="shared" si="5"/>
        <v>138036400</v>
      </c>
      <c r="H345" t="s">
        <v>511</v>
      </c>
    </row>
    <row r="346" spans="1:8" x14ac:dyDescent="0.25">
      <c r="A346" t="s">
        <v>2937</v>
      </c>
      <c r="B346">
        <v>769</v>
      </c>
      <c r="C346" s="5">
        <v>43201</v>
      </c>
      <c r="D346" t="s">
        <v>2971</v>
      </c>
      <c r="E346" s="3">
        <v>39062100</v>
      </c>
      <c r="F346" s="3">
        <v>0</v>
      </c>
      <c r="G346" s="3">
        <f t="shared" si="5"/>
        <v>39062100</v>
      </c>
      <c r="H346" t="s">
        <v>511</v>
      </c>
    </row>
    <row r="347" spans="1:8" x14ac:dyDescent="0.25">
      <c r="A347" t="s">
        <v>2938</v>
      </c>
      <c r="B347">
        <v>770</v>
      </c>
      <c r="C347" s="5">
        <v>43201</v>
      </c>
      <c r="D347" t="s">
        <v>2972</v>
      </c>
      <c r="E347" s="3">
        <v>35479385</v>
      </c>
      <c r="F347" s="3">
        <v>0</v>
      </c>
      <c r="G347" s="3">
        <f t="shared" si="5"/>
        <v>35479385</v>
      </c>
      <c r="H347" t="s">
        <v>511</v>
      </c>
    </row>
    <row r="348" spans="1:8" x14ac:dyDescent="0.25">
      <c r="A348" t="s">
        <v>2939</v>
      </c>
      <c r="B348">
        <v>774</v>
      </c>
      <c r="C348" s="5">
        <v>43201</v>
      </c>
      <c r="D348" t="s">
        <v>2973</v>
      </c>
      <c r="E348" s="3">
        <v>65920800</v>
      </c>
      <c r="F348" s="3">
        <v>0</v>
      </c>
      <c r="G348" s="3">
        <f t="shared" si="5"/>
        <v>65920800</v>
      </c>
      <c r="H348" t="s">
        <v>511</v>
      </c>
    </row>
    <row r="349" spans="1:8" x14ac:dyDescent="0.25">
      <c r="A349" t="s">
        <v>2940</v>
      </c>
      <c r="B349">
        <v>773</v>
      </c>
      <c r="C349" s="5">
        <v>43201</v>
      </c>
      <c r="D349" t="s">
        <v>2974</v>
      </c>
      <c r="E349" s="3">
        <v>39062100</v>
      </c>
      <c r="F349" s="3">
        <v>0</v>
      </c>
      <c r="G349" s="3">
        <f t="shared" si="5"/>
        <v>39062100</v>
      </c>
      <c r="H349" t="s">
        <v>488</v>
      </c>
    </row>
    <row r="350" spans="1:8" x14ac:dyDescent="0.25">
      <c r="A350" t="s">
        <v>2941</v>
      </c>
      <c r="B350">
        <v>772</v>
      </c>
      <c r="C350" s="5">
        <v>43201</v>
      </c>
      <c r="D350" t="s">
        <v>2975</v>
      </c>
      <c r="E350" s="3">
        <v>39062100</v>
      </c>
      <c r="F350" s="3">
        <v>0</v>
      </c>
      <c r="G350" s="3">
        <f t="shared" si="5"/>
        <v>39062100</v>
      </c>
      <c r="H350" t="s">
        <v>511</v>
      </c>
    </row>
    <row r="351" spans="1:8" x14ac:dyDescent="0.25">
      <c r="A351" t="s">
        <v>2942</v>
      </c>
      <c r="B351">
        <v>771</v>
      </c>
      <c r="C351" s="5">
        <v>43201</v>
      </c>
      <c r="D351" t="s">
        <v>2976</v>
      </c>
      <c r="E351" s="3">
        <v>39062100</v>
      </c>
      <c r="F351" s="3">
        <v>0</v>
      </c>
      <c r="G351" s="3">
        <f t="shared" si="5"/>
        <v>39062100</v>
      </c>
      <c r="H351" t="s">
        <v>511</v>
      </c>
    </row>
    <row r="352" spans="1:8" x14ac:dyDescent="0.25">
      <c r="A352" t="s">
        <v>2944</v>
      </c>
      <c r="B352">
        <v>782</v>
      </c>
      <c r="C352" s="5">
        <v>43203</v>
      </c>
      <c r="D352" t="s">
        <v>2977</v>
      </c>
      <c r="E352" s="3">
        <v>69667715</v>
      </c>
      <c r="F352" s="3">
        <v>0</v>
      </c>
      <c r="G352" s="3">
        <f t="shared" si="5"/>
        <v>69667715</v>
      </c>
      <c r="H352" t="s">
        <v>511</v>
      </c>
    </row>
    <row r="353" spans="1:8" x14ac:dyDescent="0.25">
      <c r="A353" t="s">
        <v>2945</v>
      </c>
      <c r="B353">
        <v>783</v>
      </c>
      <c r="C353" s="5">
        <v>43203</v>
      </c>
      <c r="D353" t="s">
        <v>2978</v>
      </c>
      <c r="E353" s="3">
        <v>4536000</v>
      </c>
      <c r="F353" s="3">
        <v>0</v>
      </c>
      <c r="G353" s="3">
        <f t="shared" si="5"/>
        <v>4536000</v>
      </c>
      <c r="H353" t="s">
        <v>511</v>
      </c>
    </row>
    <row r="354" spans="1:8" x14ac:dyDescent="0.25">
      <c r="A354" t="s">
        <v>2946</v>
      </c>
      <c r="B354">
        <v>784</v>
      </c>
      <c r="C354" s="5">
        <v>43203</v>
      </c>
      <c r="D354" t="s">
        <v>2979</v>
      </c>
      <c r="E354" s="3">
        <v>95276430</v>
      </c>
      <c r="F354" s="3">
        <v>0</v>
      </c>
      <c r="G354" s="3">
        <f t="shared" si="5"/>
        <v>95276430</v>
      </c>
      <c r="H354" t="s">
        <v>511</v>
      </c>
    </row>
    <row r="355" spans="1:8" x14ac:dyDescent="0.25">
      <c r="A355" t="s">
        <v>2947</v>
      </c>
      <c r="B355">
        <v>785</v>
      </c>
      <c r="C355" s="5">
        <v>43203</v>
      </c>
      <c r="D355" t="s">
        <v>2980</v>
      </c>
      <c r="E355" s="3">
        <v>7733250</v>
      </c>
      <c r="F355" s="3">
        <v>0</v>
      </c>
      <c r="G355" s="3">
        <f t="shared" si="5"/>
        <v>7733250</v>
      </c>
      <c r="H355" t="s">
        <v>511</v>
      </c>
    </row>
    <row r="356" spans="1:8" x14ac:dyDescent="0.25">
      <c r="A356" t="s">
        <v>2948</v>
      </c>
      <c r="B356">
        <v>777</v>
      </c>
      <c r="C356" s="5">
        <v>43203</v>
      </c>
      <c r="D356" t="s">
        <v>2981</v>
      </c>
      <c r="E356" s="3">
        <v>39062100</v>
      </c>
      <c r="F356" s="3">
        <v>0</v>
      </c>
      <c r="G356" s="3">
        <f t="shared" si="5"/>
        <v>39062100</v>
      </c>
      <c r="H356" t="s">
        <v>511</v>
      </c>
    </row>
    <row r="357" spans="1:8" x14ac:dyDescent="0.25">
      <c r="A357" t="s">
        <v>2949</v>
      </c>
      <c r="B357">
        <v>778</v>
      </c>
      <c r="C357" s="5">
        <v>43203</v>
      </c>
      <c r="D357" t="s">
        <v>2982</v>
      </c>
      <c r="E357" s="3">
        <v>7392000</v>
      </c>
      <c r="F357" s="3">
        <v>0</v>
      </c>
      <c r="G357" s="3">
        <f t="shared" si="5"/>
        <v>7392000</v>
      </c>
      <c r="H357" t="s">
        <v>511</v>
      </c>
    </row>
    <row r="358" spans="1:8" x14ac:dyDescent="0.25">
      <c r="A358" t="s">
        <v>2950</v>
      </c>
      <c r="B358">
        <v>779</v>
      </c>
      <c r="C358" s="5">
        <v>43203</v>
      </c>
      <c r="D358" t="s">
        <v>2983</v>
      </c>
      <c r="E358" s="3">
        <v>62779330</v>
      </c>
      <c r="F358" s="3">
        <v>0</v>
      </c>
      <c r="G358" s="3">
        <f t="shared" si="5"/>
        <v>62779330</v>
      </c>
      <c r="H358" t="s">
        <v>511</v>
      </c>
    </row>
    <row r="359" spans="1:8" x14ac:dyDescent="0.25">
      <c r="A359" t="s">
        <v>2951</v>
      </c>
      <c r="B359">
        <v>786</v>
      </c>
      <c r="C359" s="5">
        <v>43203</v>
      </c>
      <c r="D359" t="s">
        <v>2984</v>
      </c>
      <c r="E359" s="3">
        <v>39062100</v>
      </c>
      <c r="F359" s="3">
        <v>0</v>
      </c>
      <c r="G359" s="3">
        <f t="shared" si="5"/>
        <v>39062100</v>
      </c>
      <c r="H359" t="s">
        <v>488</v>
      </c>
    </row>
    <row r="360" spans="1:8" x14ac:dyDescent="0.25">
      <c r="A360" t="s">
        <v>2952</v>
      </c>
      <c r="B360">
        <v>787</v>
      </c>
      <c r="C360" s="5">
        <v>43203</v>
      </c>
      <c r="D360" t="s">
        <v>2985</v>
      </c>
      <c r="E360" s="3">
        <v>52944200</v>
      </c>
      <c r="F360" s="3">
        <v>0</v>
      </c>
      <c r="G360" s="3">
        <f t="shared" si="5"/>
        <v>52944200</v>
      </c>
      <c r="H360" t="s">
        <v>511</v>
      </c>
    </row>
    <row r="361" spans="1:8" x14ac:dyDescent="0.25">
      <c r="A361" t="s">
        <v>2953</v>
      </c>
      <c r="B361">
        <v>780</v>
      </c>
      <c r="C361" s="5">
        <v>43203</v>
      </c>
      <c r="D361" t="s">
        <v>2986</v>
      </c>
      <c r="E361" s="3">
        <v>8741700</v>
      </c>
      <c r="F361" s="3">
        <v>0</v>
      </c>
      <c r="G361" s="3">
        <f t="shared" si="5"/>
        <v>8741700</v>
      </c>
      <c r="H361" t="s">
        <v>511</v>
      </c>
    </row>
    <row r="362" spans="1:8" x14ac:dyDescent="0.25">
      <c r="A362" t="s">
        <v>2954</v>
      </c>
      <c r="B362">
        <v>781</v>
      </c>
      <c r="C362" s="5">
        <v>43203</v>
      </c>
      <c r="D362" t="s">
        <v>2987</v>
      </c>
      <c r="E362" s="3">
        <v>480610</v>
      </c>
      <c r="F362" s="3">
        <v>0</v>
      </c>
      <c r="G362" s="3">
        <f t="shared" si="5"/>
        <v>480610</v>
      </c>
      <c r="H362" t="s">
        <v>511</v>
      </c>
    </row>
    <row r="363" spans="1:8" x14ac:dyDescent="0.25">
      <c r="A363" t="s">
        <v>2955</v>
      </c>
      <c r="B363">
        <v>798</v>
      </c>
      <c r="C363" s="5">
        <v>43208</v>
      </c>
      <c r="D363" t="s">
        <v>2988</v>
      </c>
      <c r="E363" s="3">
        <v>406560</v>
      </c>
      <c r="F363" s="3">
        <v>0</v>
      </c>
      <c r="G363" s="3">
        <f t="shared" si="5"/>
        <v>406560</v>
      </c>
      <c r="H363" t="s">
        <v>488</v>
      </c>
    </row>
    <row r="364" spans="1:8" x14ac:dyDescent="0.25">
      <c r="A364" t="s">
        <v>2956</v>
      </c>
      <c r="B364">
        <v>801</v>
      </c>
      <c r="C364" s="5">
        <v>43210</v>
      </c>
      <c r="D364" t="s">
        <v>2989</v>
      </c>
      <c r="E364" s="3">
        <v>22194000</v>
      </c>
      <c r="F364" s="3">
        <v>0</v>
      </c>
      <c r="G364" s="3">
        <f t="shared" si="5"/>
        <v>22194000</v>
      </c>
      <c r="H364" t="s">
        <v>511</v>
      </c>
    </row>
    <row r="365" spans="1:8" x14ac:dyDescent="0.25">
      <c r="A365" t="s">
        <v>2957</v>
      </c>
      <c r="B365">
        <v>802</v>
      </c>
      <c r="C365" s="5">
        <v>43210</v>
      </c>
      <c r="D365" t="s">
        <v>2990</v>
      </c>
      <c r="E365" s="3">
        <v>30953090</v>
      </c>
      <c r="F365" s="3">
        <v>0</v>
      </c>
      <c r="G365" s="3">
        <f t="shared" si="5"/>
        <v>30953090</v>
      </c>
      <c r="H365" t="s">
        <v>511</v>
      </c>
    </row>
    <row r="366" spans="1:8" x14ac:dyDescent="0.25">
      <c r="A366" t="s">
        <v>2958</v>
      </c>
      <c r="B366">
        <v>803</v>
      </c>
      <c r="C366" s="5">
        <v>43210</v>
      </c>
      <c r="D366" t="s">
        <v>2991</v>
      </c>
      <c r="E366" s="3">
        <v>240679600</v>
      </c>
      <c r="F366" s="3">
        <v>0</v>
      </c>
      <c r="G366" s="3">
        <f t="shared" si="5"/>
        <v>240679600</v>
      </c>
      <c r="H366" t="s">
        <v>511</v>
      </c>
    </row>
    <row r="367" spans="1:8" x14ac:dyDescent="0.25">
      <c r="A367" t="s">
        <v>2959</v>
      </c>
      <c r="B367">
        <v>813</v>
      </c>
      <c r="C367" s="5">
        <v>43220</v>
      </c>
      <c r="D367" t="s">
        <v>2992</v>
      </c>
      <c r="E367" s="3">
        <v>4151008</v>
      </c>
      <c r="F367" s="3">
        <v>0</v>
      </c>
      <c r="G367" s="3">
        <f t="shared" si="5"/>
        <v>4151008</v>
      </c>
      <c r="H367" t="s">
        <v>511</v>
      </c>
    </row>
    <row r="368" spans="1:8" x14ac:dyDescent="0.25">
      <c r="A368" t="s">
        <v>2960</v>
      </c>
      <c r="B368">
        <v>812</v>
      </c>
      <c r="C368" s="5">
        <v>43220</v>
      </c>
      <c r="D368" t="s">
        <v>2992</v>
      </c>
      <c r="E368" s="3">
        <v>34911092</v>
      </c>
      <c r="F368" s="3">
        <v>0</v>
      </c>
      <c r="G368" s="3">
        <f t="shared" si="5"/>
        <v>34911092</v>
      </c>
      <c r="H368" t="s">
        <v>511</v>
      </c>
    </row>
    <row r="369" spans="1:8" x14ac:dyDescent="0.25">
      <c r="A369" t="s">
        <v>2961</v>
      </c>
      <c r="B369">
        <v>809</v>
      </c>
      <c r="C369" s="5">
        <v>43220</v>
      </c>
      <c r="D369" t="s">
        <v>2993</v>
      </c>
      <c r="E369" s="3">
        <v>54686940</v>
      </c>
      <c r="F369" s="3">
        <v>0</v>
      </c>
      <c r="G369" s="3">
        <f t="shared" si="5"/>
        <v>54686940</v>
      </c>
      <c r="H369" t="s">
        <v>511</v>
      </c>
    </row>
    <row r="370" spans="1:8" x14ac:dyDescent="0.25">
      <c r="A370" t="s">
        <v>2962</v>
      </c>
      <c r="B370">
        <v>810</v>
      </c>
      <c r="C370" s="5">
        <v>43220</v>
      </c>
      <c r="D370" t="s">
        <v>2994</v>
      </c>
      <c r="E370" s="3">
        <v>54686940</v>
      </c>
      <c r="F370" s="3">
        <v>0</v>
      </c>
      <c r="G370" s="3">
        <f t="shared" si="5"/>
        <v>54686940</v>
      </c>
      <c r="H370" t="s">
        <v>511</v>
      </c>
    </row>
    <row r="371" spans="1:8" x14ac:dyDescent="0.25">
      <c r="A371" t="s">
        <v>2963</v>
      </c>
      <c r="B371">
        <v>818</v>
      </c>
      <c r="C371" s="5">
        <v>43227</v>
      </c>
      <c r="D371" t="s">
        <v>3210</v>
      </c>
      <c r="E371" s="3">
        <v>39062100</v>
      </c>
      <c r="F371" s="3">
        <v>0</v>
      </c>
      <c r="G371" s="3">
        <f t="shared" si="5"/>
        <v>39062100</v>
      </c>
      <c r="H371" t="s">
        <v>511</v>
      </c>
    </row>
    <row r="372" spans="1:8" x14ac:dyDescent="0.25">
      <c r="A372" t="s">
        <v>2964</v>
      </c>
      <c r="B372">
        <v>816</v>
      </c>
      <c r="C372" s="5">
        <v>43227</v>
      </c>
      <c r="D372" t="s">
        <v>3211</v>
      </c>
      <c r="E372" s="3">
        <v>39062100</v>
      </c>
      <c r="F372" s="3">
        <v>0</v>
      </c>
      <c r="G372" s="3">
        <f t="shared" si="5"/>
        <v>39062100</v>
      </c>
      <c r="H372" t="s">
        <v>511</v>
      </c>
    </row>
    <row r="373" spans="1:8" x14ac:dyDescent="0.25">
      <c r="A373" t="s">
        <v>2965</v>
      </c>
      <c r="B373">
        <v>817</v>
      </c>
      <c r="C373" s="5">
        <v>43227</v>
      </c>
      <c r="D373" t="s">
        <v>3212</v>
      </c>
      <c r="E373" s="3">
        <v>54686940</v>
      </c>
      <c r="F373" s="3">
        <v>0</v>
      </c>
      <c r="G373" s="3">
        <f t="shared" si="5"/>
        <v>54686940</v>
      </c>
      <c r="H373" t="s">
        <v>511</v>
      </c>
    </row>
    <row r="374" spans="1:8" x14ac:dyDescent="0.25">
      <c r="A374" t="s">
        <v>3196</v>
      </c>
      <c r="B374">
        <v>832</v>
      </c>
      <c r="C374" s="5">
        <v>43238</v>
      </c>
      <c r="D374" t="s">
        <v>3213</v>
      </c>
      <c r="E374" s="3">
        <v>54686940</v>
      </c>
      <c r="F374" s="3">
        <v>0</v>
      </c>
      <c r="G374" s="3">
        <f t="shared" si="5"/>
        <v>54686940</v>
      </c>
      <c r="H374" t="s">
        <v>511</v>
      </c>
    </row>
    <row r="375" spans="1:8" x14ac:dyDescent="0.25">
      <c r="A375" t="s">
        <v>3197</v>
      </c>
      <c r="B375">
        <v>833</v>
      </c>
      <c r="C375" s="5">
        <v>43238</v>
      </c>
      <c r="D375" t="s">
        <v>3214</v>
      </c>
      <c r="E375" s="3">
        <v>54686940</v>
      </c>
      <c r="F375" s="3">
        <v>0</v>
      </c>
      <c r="G375" s="3">
        <f t="shared" si="5"/>
        <v>54686940</v>
      </c>
      <c r="H375" t="s">
        <v>511</v>
      </c>
    </row>
    <row r="376" spans="1:8" x14ac:dyDescent="0.25">
      <c r="A376" t="s">
        <v>3198</v>
      </c>
      <c r="B376">
        <v>835</v>
      </c>
      <c r="C376" s="5">
        <v>43238</v>
      </c>
      <c r="D376" t="s">
        <v>3215</v>
      </c>
      <c r="E376" s="3">
        <v>54686940</v>
      </c>
      <c r="F376" s="3">
        <v>0</v>
      </c>
      <c r="G376" s="3">
        <f t="shared" si="5"/>
        <v>54686940</v>
      </c>
      <c r="H376" t="s">
        <v>511</v>
      </c>
    </row>
    <row r="377" spans="1:8" x14ac:dyDescent="0.25">
      <c r="A377" t="s">
        <v>3200</v>
      </c>
      <c r="B377">
        <v>839</v>
      </c>
      <c r="C377" s="5">
        <v>43238</v>
      </c>
      <c r="D377" t="s">
        <v>3216</v>
      </c>
      <c r="E377" s="3">
        <v>54686940</v>
      </c>
      <c r="F377" s="3">
        <v>0</v>
      </c>
      <c r="G377" s="3">
        <f t="shared" si="5"/>
        <v>54686940</v>
      </c>
      <c r="H377" t="s">
        <v>511</v>
      </c>
    </row>
    <row r="378" spans="1:8" x14ac:dyDescent="0.25">
      <c r="A378" t="s">
        <v>3199</v>
      </c>
      <c r="B378">
        <v>836</v>
      </c>
      <c r="C378" s="5">
        <v>43238</v>
      </c>
      <c r="D378" t="s">
        <v>3217</v>
      </c>
      <c r="E378" s="3">
        <v>54686940</v>
      </c>
      <c r="F378" s="3">
        <v>0</v>
      </c>
      <c r="G378" s="3">
        <f t="shared" si="5"/>
        <v>54686940</v>
      </c>
      <c r="H378" t="s">
        <v>511</v>
      </c>
    </row>
    <row r="379" spans="1:8" x14ac:dyDescent="0.25">
      <c r="A379" t="s">
        <v>3201</v>
      </c>
      <c r="B379">
        <v>837</v>
      </c>
      <c r="C379" s="5">
        <v>43238</v>
      </c>
      <c r="D379" t="s">
        <v>3218</v>
      </c>
      <c r="E379" s="3">
        <v>39062100</v>
      </c>
      <c r="F379" s="3">
        <v>0</v>
      </c>
      <c r="G379" s="3">
        <f t="shared" si="5"/>
        <v>39062100</v>
      </c>
      <c r="H379" t="s">
        <v>511</v>
      </c>
    </row>
    <row r="380" spans="1:8" x14ac:dyDescent="0.25">
      <c r="A380" t="s">
        <v>3202</v>
      </c>
      <c r="B380">
        <v>838</v>
      </c>
      <c r="C380" s="5">
        <v>43238</v>
      </c>
      <c r="D380" t="s">
        <v>3219</v>
      </c>
      <c r="E380" s="3">
        <v>39062100</v>
      </c>
      <c r="F380" s="3">
        <v>0</v>
      </c>
      <c r="G380" s="3">
        <f t="shared" si="5"/>
        <v>39062100</v>
      </c>
      <c r="H380" t="s">
        <v>511</v>
      </c>
    </row>
    <row r="381" spans="1:8" x14ac:dyDescent="0.25">
      <c r="A381" t="s">
        <v>3203</v>
      </c>
      <c r="B381">
        <v>841</v>
      </c>
      <c r="C381" s="5">
        <v>43238</v>
      </c>
      <c r="D381" t="s">
        <v>3220</v>
      </c>
      <c r="E381" s="3">
        <v>39062100</v>
      </c>
      <c r="F381" s="3">
        <v>0</v>
      </c>
      <c r="G381" s="3">
        <f t="shared" si="5"/>
        <v>39062100</v>
      </c>
      <c r="H381" t="s">
        <v>511</v>
      </c>
    </row>
    <row r="382" spans="1:8" x14ac:dyDescent="0.25">
      <c r="A382" t="s">
        <v>3204</v>
      </c>
      <c r="B382">
        <v>842</v>
      </c>
      <c r="C382" s="5">
        <v>43238</v>
      </c>
      <c r="D382" t="s">
        <v>3221</v>
      </c>
      <c r="E382" s="3">
        <v>39062100</v>
      </c>
      <c r="F382" s="3">
        <v>0</v>
      </c>
      <c r="G382" s="3">
        <f t="shared" si="5"/>
        <v>39062100</v>
      </c>
      <c r="H382" t="s">
        <v>511</v>
      </c>
    </row>
    <row r="383" spans="1:8" x14ac:dyDescent="0.25">
      <c r="A383" t="s">
        <v>3205</v>
      </c>
      <c r="B383">
        <v>843</v>
      </c>
      <c r="C383" s="5">
        <v>43238</v>
      </c>
      <c r="D383" t="s">
        <v>3222</v>
      </c>
      <c r="E383" s="3">
        <v>39062100</v>
      </c>
      <c r="F383" s="3">
        <v>0</v>
      </c>
      <c r="G383" s="3">
        <f t="shared" si="5"/>
        <v>39062100</v>
      </c>
      <c r="H383" t="s">
        <v>511</v>
      </c>
    </row>
    <row r="384" spans="1:8" x14ac:dyDescent="0.25">
      <c r="A384" t="s">
        <v>3206</v>
      </c>
      <c r="B384">
        <v>844</v>
      </c>
      <c r="C384" s="5">
        <v>43238</v>
      </c>
      <c r="D384" t="s">
        <v>3223</v>
      </c>
      <c r="E384" s="3">
        <v>39062100</v>
      </c>
      <c r="F384" s="3">
        <v>0</v>
      </c>
      <c r="G384" s="3">
        <f t="shared" si="5"/>
        <v>39062100</v>
      </c>
      <c r="H384" t="s">
        <v>511</v>
      </c>
    </row>
    <row r="385" spans="1:8" x14ac:dyDescent="0.25">
      <c r="A385" t="s">
        <v>3207</v>
      </c>
      <c r="B385">
        <v>845</v>
      </c>
      <c r="C385" s="5">
        <v>43238</v>
      </c>
      <c r="D385" t="s">
        <v>3208</v>
      </c>
      <c r="E385" s="3">
        <v>39062100</v>
      </c>
      <c r="F385" s="3">
        <v>0</v>
      </c>
      <c r="G385" s="3">
        <f t="shared" si="5"/>
        <v>39062100</v>
      </c>
      <c r="H385" t="s">
        <v>511</v>
      </c>
    </row>
    <row r="386" spans="1:8" x14ac:dyDescent="0.25">
      <c r="A386" t="s">
        <v>3209</v>
      </c>
      <c r="B386">
        <v>856</v>
      </c>
      <c r="C386" s="5">
        <v>43250</v>
      </c>
      <c r="D386" t="s">
        <v>3224</v>
      </c>
      <c r="E386" s="3">
        <v>54686940</v>
      </c>
      <c r="F386" s="3">
        <v>0</v>
      </c>
      <c r="G386" s="3">
        <f t="shared" si="5"/>
        <v>54686940</v>
      </c>
      <c r="H386" t="s">
        <v>511</v>
      </c>
    </row>
    <row r="387" spans="1:8" x14ac:dyDescent="0.25">
      <c r="A387" t="s">
        <v>3311</v>
      </c>
      <c r="B387" s="33">
        <v>892</v>
      </c>
      <c r="C387" s="5">
        <v>43266</v>
      </c>
      <c r="D387" t="s">
        <v>3343</v>
      </c>
      <c r="E387" s="3">
        <v>39062100</v>
      </c>
      <c r="F387" s="3">
        <v>0</v>
      </c>
      <c r="G387" s="3">
        <f t="shared" si="5"/>
        <v>39062100</v>
      </c>
      <c r="H387" t="s">
        <v>511</v>
      </c>
    </row>
    <row r="388" spans="1:8" x14ac:dyDescent="0.25">
      <c r="A388" t="s">
        <v>3312</v>
      </c>
      <c r="B388" s="33">
        <v>903</v>
      </c>
      <c r="C388" s="5">
        <v>43270</v>
      </c>
      <c r="D388" t="s">
        <v>3344</v>
      </c>
      <c r="E388" s="3">
        <v>39062100</v>
      </c>
      <c r="F388" s="3">
        <v>0</v>
      </c>
      <c r="G388" s="3">
        <f t="shared" ref="G388:G451" si="6">E388-F388</f>
        <v>39062100</v>
      </c>
      <c r="H388" t="s">
        <v>511</v>
      </c>
    </row>
    <row r="389" spans="1:8" x14ac:dyDescent="0.25">
      <c r="A389" t="s">
        <v>3313</v>
      </c>
      <c r="B389" s="33">
        <v>893</v>
      </c>
      <c r="C389" s="5">
        <v>43266</v>
      </c>
      <c r="D389" t="s">
        <v>3345</v>
      </c>
      <c r="E389" s="3">
        <v>20501658</v>
      </c>
      <c r="F389" s="3">
        <v>0</v>
      </c>
      <c r="G389" s="3">
        <f t="shared" si="6"/>
        <v>20501658</v>
      </c>
      <c r="H389" t="s">
        <v>511</v>
      </c>
    </row>
    <row r="390" spans="1:8" x14ac:dyDescent="0.25">
      <c r="A390" t="s">
        <v>3314</v>
      </c>
      <c r="B390" s="33">
        <v>894</v>
      </c>
      <c r="C390" s="5">
        <v>43266</v>
      </c>
      <c r="D390" t="s">
        <v>3346</v>
      </c>
      <c r="E390" s="3">
        <v>38051600</v>
      </c>
      <c r="F390" s="3">
        <v>0</v>
      </c>
      <c r="G390" s="3">
        <f t="shared" si="6"/>
        <v>38051600</v>
      </c>
      <c r="H390" t="s">
        <v>511</v>
      </c>
    </row>
    <row r="391" spans="1:8" x14ac:dyDescent="0.25">
      <c r="A391" t="s">
        <v>3315</v>
      </c>
      <c r="B391" s="33">
        <v>895</v>
      </c>
      <c r="C391" s="5">
        <v>43266</v>
      </c>
      <c r="D391" t="s">
        <v>3347</v>
      </c>
      <c r="E391" s="3">
        <v>20351100</v>
      </c>
      <c r="F391" s="3">
        <v>0</v>
      </c>
      <c r="G391" s="3">
        <f t="shared" si="6"/>
        <v>20351100</v>
      </c>
      <c r="H391" t="s">
        <v>511</v>
      </c>
    </row>
    <row r="392" spans="1:8" x14ac:dyDescent="0.25">
      <c r="A392" t="s">
        <v>3316</v>
      </c>
      <c r="B392" s="33">
        <v>896</v>
      </c>
      <c r="C392" s="5">
        <v>43269</v>
      </c>
      <c r="D392" t="s">
        <v>3348</v>
      </c>
      <c r="E392" s="3">
        <v>42139350</v>
      </c>
      <c r="F392" s="3">
        <v>0</v>
      </c>
      <c r="G392" s="3">
        <f t="shared" si="6"/>
        <v>42139350</v>
      </c>
      <c r="H392" t="s">
        <v>511</v>
      </c>
    </row>
    <row r="393" spans="1:8" x14ac:dyDescent="0.25">
      <c r="A393" t="s">
        <v>3317</v>
      </c>
      <c r="B393" s="33">
        <v>897</v>
      </c>
      <c r="C393" s="5">
        <v>43269</v>
      </c>
      <c r="D393" t="s">
        <v>3349</v>
      </c>
      <c r="E393" s="3">
        <v>39062100</v>
      </c>
      <c r="F393" s="3">
        <v>0</v>
      </c>
      <c r="G393" s="3">
        <f t="shared" si="6"/>
        <v>39062100</v>
      </c>
      <c r="H393" t="s">
        <v>488</v>
      </c>
    </row>
    <row r="394" spans="1:8" x14ac:dyDescent="0.25">
      <c r="A394" t="s">
        <v>3318</v>
      </c>
      <c r="B394" s="33">
        <v>898</v>
      </c>
      <c r="C394" s="5">
        <v>43269</v>
      </c>
      <c r="D394" t="s">
        <v>3350</v>
      </c>
      <c r="E394" s="3">
        <v>39062100</v>
      </c>
      <c r="F394" s="3">
        <v>0</v>
      </c>
      <c r="G394" s="3">
        <f t="shared" si="6"/>
        <v>39062100</v>
      </c>
      <c r="H394" t="s">
        <v>511</v>
      </c>
    </row>
    <row r="395" spans="1:8" x14ac:dyDescent="0.25">
      <c r="A395" t="s">
        <v>3319</v>
      </c>
      <c r="B395" s="33">
        <v>899</v>
      </c>
      <c r="C395" s="5">
        <v>43269</v>
      </c>
      <c r="D395" t="s">
        <v>3351</v>
      </c>
      <c r="E395" s="3">
        <v>39062100</v>
      </c>
      <c r="F395" s="3">
        <v>0</v>
      </c>
      <c r="G395" s="3">
        <f t="shared" si="6"/>
        <v>39062100</v>
      </c>
      <c r="H395" t="s">
        <v>511</v>
      </c>
    </row>
    <row r="396" spans="1:8" x14ac:dyDescent="0.25">
      <c r="A396" t="s">
        <v>3320</v>
      </c>
      <c r="B396" s="33">
        <v>900</v>
      </c>
      <c r="C396" s="5">
        <v>43269</v>
      </c>
      <c r="D396" t="s">
        <v>3352</v>
      </c>
      <c r="E396" s="3">
        <v>39062100</v>
      </c>
      <c r="F396" s="3">
        <v>0</v>
      </c>
      <c r="G396" s="3">
        <f t="shared" si="6"/>
        <v>39062100</v>
      </c>
      <c r="H396" t="s">
        <v>511</v>
      </c>
    </row>
    <row r="397" spans="1:8" x14ac:dyDescent="0.25">
      <c r="A397" t="s">
        <v>3321</v>
      </c>
      <c r="B397" s="33">
        <v>905</v>
      </c>
      <c r="C397" s="5">
        <v>43270</v>
      </c>
      <c r="D397" t="s">
        <v>3353</v>
      </c>
      <c r="E397" s="3">
        <v>39062100</v>
      </c>
      <c r="F397" s="3">
        <v>0</v>
      </c>
      <c r="G397" s="3">
        <f t="shared" si="6"/>
        <v>39062100</v>
      </c>
      <c r="H397" t="s">
        <v>488</v>
      </c>
    </row>
    <row r="398" spans="1:8" x14ac:dyDescent="0.25">
      <c r="A398" t="s">
        <v>3322</v>
      </c>
      <c r="B398" s="33">
        <v>904</v>
      </c>
      <c r="C398" s="5">
        <v>43270</v>
      </c>
      <c r="D398" t="s">
        <v>3354</v>
      </c>
      <c r="E398" s="3">
        <v>39062100</v>
      </c>
      <c r="F398" s="3">
        <v>0</v>
      </c>
      <c r="G398" s="3">
        <f t="shared" si="6"/>
        <v>39062100</v>
      </c>
      <c r="H398" t="s">
        <v>488</v>
      </c>
    </row>
    <row r="399" spans="1:8" x14ac:dyDescent="0.25">
      <c r="A399" t="s">
        <v>3323</v>
      </c>
      <c r="B399" s="33">
        <v>906</v>
      </c>
      <c r="C399" s="5">
        <v>43270</v>
      </c>
      <c r="D399" t="s">
        <v>3355</v>
      </c>
      <c r="E399" s="3">
        <v>39062100</v>
      </c>
      <c r="F399" s="3">
        <v>0</v>
      </c>
      <c r="G399" s="3">
        <f t="shared" si="6"/>
        <v>39062100</v>
      </c>
      <c r="H399" t="s">
        <v>488</v>
      </c>
    </row>
    <row r="400" spans="1:8" x14ac:dyDescent="0.25">
      <c r="A400" t="s">
        <v>3325</v>
      </c>
      <c r="B400" s="33">
        <v>908</v>
      </c>
      <c r="C400" s="5">
        <v>43271</v>
      </c>
      <c r="D400" t="s">
        <v>508</v>
      </c>
      <c r="E400" s="3">
        <v>648341100</v>
      </c>
      <c r="F400" s="3">
        <v>0</v>
      </c>
      <c r="G400" s="3">
        <f t="shared" si="6"/>
        <v>648341100</v>
      </c>
      <c r="H400" t="s">
        <v>509</v>
      </c>
    </row>
    <row r="401" spans="1:8" x14ac:dyDescent="0.25">
      <c r="A401" t="s">
        <v>3324</v>
      </c>
      <c r="B401" s="33">
        <v>907</v>
      </c>
      <c r="C401" s="5">
        <v>43271</v>
      </c>
      <c r="D401" t="s">
        <v>3356</v>
      </c>
      <c r="E401" s="3">
        <v>59220487</v>
      </c>
      <c r="F401" s="3">
        <v>0</v>
      </c>
      <c r="G401" s="3">
        <f t="shared" si="6"/>
        <v>59220487</v>
      </c>
      <c r="H401" t="s">
        <v>488</v>
      </c>
    </row>
    <row r="402" spans="1:8" x14ac:dyDescent="0.25">
      <c r="A402" t="s">
        <v>3328</v>
      </c>
      <c r="B402" s="33">
        <v>911</v>
      </c>
      <c r="C402" s="5">
        <v>43276</v>
      </c>
      <c r="D402" t="s">
        <v>3357</v>
      </c>
      <c r="E402" s="3">
        <v>39961300</v>
      </c>
      <c r="F402" s="3">
        <v>0</v>
      </c>
      <c r="G402" s="3">
        <f t="shared" si="6"/>
        <v>39961300</v>
      </c>
      <c r="H402" t="s">
        <v>511</v>
      </c>
    </row>
    <row r="403" spans="1:8" x14ac:dyDescent="0.25">
      <c r="A403" t="s">
        <v>3329</v>
      </c>
      <c r="B403" s="33">
        <v>912</v>
      </c>
      <c r="C403" s="5">
        <v>43276</v>
      </c>
      <c r="D403" t="s">
        <v>3358</v>
      </c>
      <c r="E403" s="3">
        <v>54955385</v>
      </c>
      <c r="F403" s="3">
        <v>0</v>
      </c>
      <c r="G403" s="3">
        <f t="shared" si="6"/>
        <v>54955385</v>
      </c>
      <c r="H403" t="s">
        <v>511</v>
      </c>
    </row>
    <row r="404" spans="1:8" x14ac:dyDescent="0.25">
      <c r="A404" t="s">
        <v>3330</v>
      </c>
      <c r="B404" s="33">
        <v>915</v>
      </c>
      <c r="C404" s="5">
        <v>43277</v>
      </c>
      <c r="D404" t="s">
        <v>3359</v>
      </c>
      <c r="E404" s="3">
        <v>17971536</v>
      </c>
      <c r="F404" s="3">
        <v>0</v>
      </c>
      <c r="G404" s="3">
        <f t="shared" si="6"/>
        <v>17971536</v>
      </c>
      <c r="H404" t="s">
        <v>511</v>
      </c>
    </row>
    <row r="405" spans="1:8" x14ac:dyDescent="0.25">
      <c r="A405" t="s">
        <v>3331</v>
      </c>
      <c r="B405" s="33">
        <v>916</v>
      </c>
      <c r="C405" s="5">
        <v>43277</v>
      </c>
      <c r="D405" t="s">
        <v>3360</v>
      </c>
      <c r="E405" s="3">
        <v>168545826</v>
      </c>
      <c r="F405" s="3">
        <v>0</v>
      </c>
      <c r="G405" s="3">
        <f t="shared" si="6"/>
        <v>168545826</v>
      </c>
      <c r="H405" t="s">
        <v>511</v>
      </c>
    </row>
    <row r="406" spans="1:8" x14ac:dyDescent="0.25">
      <c r="A406" t="s">
        <v>3332</v>
      </c>
      <c r="B406" s="33">
        <v>913</v>
      </c>
      <c r="C406" s="5">
        <v>43276</v>
      </c>
      <c r="D406" t="s">
        <v>3361</v>
      </c>
      <c r="E406" s="3">
        <v>76256400</v>
      </c>
      <c r="F406" s="3">
        <v>0</v>
      </c>
      <c r="G406" s="3">
        <f t="shared" si="6"/>
        <v>76256400</v>
      </c>
      <c r="H406" t="s">
        <v>511</v>
      </c>
    </row>
    <row r="407" spans="1:8" x14ac:dyDescent="0.25">
      <c r="A407" t="s">
        <v>3333</v>
      </c>
      <c r="B407" s="33">
        <v>914</v>
      </c>
      <c r="C407" s="5">
        <v>43276</v>
      </c>
      <c r="D407" t="s">
        <v>3362</v>
      </c>
      <c r="E407" s="3">
        <v>16512000</v>
      </c>
      <c r="F407" s="3">
        <v>0</v>
      </c>
      <c r="G407" s="3">
        <f t="shared" si="6"/>
        <v>16512000</v>
      </c>
      <c r="H407" t="s">
        <v>511</v>
      </c>
    </row>
    <row r="408" spans="1:8" x14ac:dyDescent="0.25">
      <c r="A408" t="s">
        <v>3335</v>
      </c>
      <c r="B408" s="33">
        <v>917</v>
      </c>
      <c r="C408" s="5">
        <v>43277</v>
      </c>
      <c r="D408" t="s">
        <v>3363</v>
      </c>
      <c r="E408" s="3">
        <v>39062100</v>
      </c>
      <c r="F408" s="3">
        <v>0</v>
      </c>
      <c r="G408" s="3">
        <f t="shared" si="6"/>
        <v>39062100</v>
      </c>
      <c r="H408" t="s">
        <v>488</v>
      </c>
    </row>
    <row r="409" spans="1:8" x14ac:dyDescent="0.25">
      <c r="A409" t="s">
        <v>3336</v>
      </c>
      <c r="B409" s="33">
        <v>918</v>
      </c>
      <c r="C409" s="5">
        <v>43277</v>
      </c>
      <c r="D409" t="s">
        <v>3364</v>
      </c>
      <c r="E409" s="3">
        <v>39062100</v>
      </c>
      <c r="F409" s="3">
        <v>0</v>
      </c>
      <c r="G409" s="3">
        <f t="shared" si="6"/>
        <v>39062100</v>
      </c>
      <c r="H409" t="s">
        <v>488</v>
      </c>
    </row>
    <row r="410" spans="1:8" x14ac:dyDescent="0.25">
      <c r="A410" t="s">
        <v>3337</v>
      </c>
      <c r="B410" s="33">
        <v>919</v>
      </c>
      <c r="C410" s="5">
        <v>43277</v>
      </c>
      <c r="D410" t="s">
        <v>3365</v>
      </c>
      <c r="E410" s="3">
        <v>39062100</v>
      </c>
      <c r="F410" s="3">
        <v>0</v>
      </c>
      <c r="G410" s="3">
        <f t="shared" si="6"/>
        <v>39062100</v>
      </c>
      <c r="H410" t="s">
        <v>511</v>
      </c>
    </row>
    <row r="411" spans="1:8" x14ac:dyDescent="0.25">
      <c r="A411" t="s">
        <v>3338</v>
      </c>
      <c r="B411" s="33">
        <v>921</v>
      </c>
      <c r="C411" s="5">
        <v>43277</v>
      </c>
      <c r="D411" t="s">
        <v>3366</v>
      </c>
      <c r="E411" s="3">
        <v>39062100</v>
      </c>
      <c r="F411" s="3">
        <v>0</v>
      </c>
      <c r="G411" s="3">
        <f t="shared" si="6"/>
        <v>39062100</v>
      </c>
      <c r="H411" t="s">
        <v>511</v>
      </c>
    </row>
    <row r="412" spans="1:8" x14ac:dyDescent="0.25">
      <c r="A412" t="s">
        <v>3339</v>
      </c>
      <c r="B412" s="33">
        <v>922</v>
      </c>
      <c r="C412" s="5">
        <v>43277</v>
      </c>
      <c r="D412" t="s">
        <v>3367</v>
      </c>
      <c r="E412" s="3">
        <v>39062100</v>
      </c>
      <c r="F412" s="3">
        <v>0</v>
      </c>
      <c r="G412" s="3">
        <f t="shared" si="6"/>
        <v>39062100</v>
      </c>
      <c r="H412" t="s">
        <v>511</v>
      </c>
    </row>
    <row r="413" spans="1:8" x14ac:dyDescent="0.25">
      <c r="A413" t="s">
        <v>3340</v>
      </c>
      <c r="B413" s="33">
        <v>923</v>
      </c>
      <c r="C413" s="5">
        <v>43277</v>
      </c>
      <c r="D413" t="s">
        <v>3368</v>
      </c>
      <c r="E413" s="3">
        <v>39062100</v>
      </c>
      <c r="F413" s="3">
        <v>0</v>
      </c>
      <c r="G413" s="3">
        <f t="shared" si="6"/>
        <v>39062100</v>
      </c>
      <c r="H413" t="s">
        <v>511</v>
      </c>
    </row>
    <row r="414" spans="1:8" x14ac:dyDescent="0.25">
      <c r="A414" t="s">
        <v>3341</v>
      </c>
      <c r="B414" s="33">
        <v>932</v>
      </c>
      <c r="C414" s="5">
        <v>43279</v>
      </c>
      <c r="D414" t="s">
        <v>3369</v>
      </c>
      <c r="E414" s="3">
        <v>39062100</v>
      </c>
      <c r="F414" s="3">
        <v>0</v>
      </c>
      <c r="G414" s="3">
        <f t="shared" si="6"/>
        <v>39062100</v>
      </c>
      <c r="H414" t="s">
        <v>511</v>
      </c>
    </row>
    <row r="415" spans="1:8" x14ac:dyDescent="0.25">
      <c r="A415" t="s">
        <v>3342</v>
      </c>
      <c r="B415" s="33">
        <v>931</v>
      </c>
      <c r="C415" s="5">
        <v>43279</v>
      </c>
      <c r="D415" t="s">
        <v>3370</v>
      </c>
      <c r="E415" s="3">
        <v>18216000</v>
      </c>
      <c r="F415" s="3">
        <v>0</v>
      </c>
      <c r="G415" s="3">
        <f t="shared" si="6"/>
        <v>18216000</v>
      </c>
      <c r="H415" t="s">
        <v>511</v>
      </c>
    </row>
    <row r="416" spans="1:8" x14ac:dyDescent="0.25">
      <c r="A416" t="s">
        <v>3774</v>
      </c>
      <c r="B416" s="33">
        <v>941</v>
      </c>
      <c r="C416" s="5">
        <v>43286</v>
      </c>
      <c r="D416" t="s">
        <v>3788</v>
      </c>
      <c r="E416" s="3">
        <v>25183500</v>
      </c>
      <c r="F416" s="3">
        <v>2518350</v>
      </c>
      <c r="G416" s="3">
        <f t="shared" si="6"/>
        <v>22665150</v>
      </c>
      <c r="H416" t="s">
        <v>511</v>
      </c>
    </row>
    <row r="417" spans="1:8" x14ac:dyDescent="0.25">
      <c r="A417" t="s">
        <v>3775</v>
      </c>
      <c r="B417" s="33">
        <v>946</v>
      </c>
      <c r="C417" s="5">
        <v>43291</v>
      </c>
      <c r="D417" t="s">
        <v>3789</v>
      </c>
      <c r="E417" s="3">
        <v>10962000</v>
      </c>
      <c r="F417" s="3">
        <v>0</v>
      </c>
      <c r="G417" s="3">
        <f t="shared" si="6"/>
        <v>10962000</v>
      </c>
      <c r="H417" t="s">
        <v>511</v>
      </c>
    </row>
    <row r="418" spans="1:8" x14ac:dyDescent="0.25">
      <c r="A418" t="s">
        <v>3776</v>
      </c>
      <c r="B418" s="33">
        <v>947</v>
      </c>
      <c r="C418" s="5">
        <v>43291</v>
      </c>
      <c r="D418" t="s">
        <v>3790</v>
      </c>
      <c r="E418" s="3">
        <v>39062100</v>
      </c>
      <c r="F418" s="3">
        <v>0</v>
      </c>
      <c r="G418" s="3">
        <f t="shared" si="6"/>
        <v>39062100</v>
      </c>
      <c r="H418" t="s">
        <v>511</v>
      </c>
    </row>
    <row r="419" spans="1:8" x14ac:dyDescent="0.25">
      <c r="A419" t="s">
        <v>3777</v>
      </c>
      <c r="B419" s="33">
        <v>951</v>
      </c>
      <c r="C419" s="5">
        <v>43291</v>
      </c>
      <c r="D419" t="s">
        <v>3791</v>
      </c>
      <c r="E419" s="3">
        <v>39062100</v>
      </c>
      <c r="F419" s="3">
        <v>0</v>
      </c>
      <c r="G419" s="3">
        <f t="shared" si="6"/>
        <v>39062100</v>
      </c>
      <c r="H419" t="s">
        <v>511</v>
      </c>
    </row>
    <row r="420" spans="1:8" x14ac:dyDescent="0.25">
      <c r="A420" t="s">
        <v>3778</v>
      </c>
      <c r="B420" s="33">
        <v>950</v>
      </c>
      <c r="C420" s="5">
        <v>43291</v>
      </c>
      <c r="D420" t="s">
        <v>3792</v>
      </c>
      <c r="E420" s="3">
        <v>39062100</v>
      </c>
      <c r="F420" s="3">
        <v>0</v>
      </c>
      <c r="G420" s="3">
        <f t="shared" si="6"/>
        <v>39062100</v>
      </c>
      <c r="H420" t="s">
        <v>511</v>
      </c>
    </row>
    <row r="421" spans="1:8" x14ac:dyDescent="0.25">
      <c r="A421" t="s">
        <v>3779</v>
      </c>
      <c r="B421" s="33">
        <v>966</v>
      </c>
      <c r="C421" s="5">
        <v>43293</v>
      </c>
      <c r="D421" t="s">
        <v>3793</v>
      </c>
      <c r="E421" s="3">
        <v>45084240</v>
      </c>
      <c r="F421" s="3">
        <v>0</v>
      </c>
      <c r="G421" s="3">
        <f t="shared" si="6"/>
        <v>45084240</v>
      </c>
      <c r="H421" t="s">
        <v>511</v>
      </c>
    </row>
    <row r="422" spans="1:8" x14ac:dyDescent="0.25">
      <c r="A422" t="s">
        <v>3780</v>
      </c>
      <c r="B422" s="33">
        <v>967</v>
      </c>
      <c r="C422" s="5">
        <v>43293</v>
      </c>
      <c r="D422" t="s">
        <v>3794</v>
      </c>
      <c r="E422" s="3">
        <v>65332300</v>
      </c>
      <c r="F422" s="3">
        <v>0</v>
      </c>
      <c r="G422" s="3">
        <f t="shared" si="6"/>
        <v>65332300</v>
      </c>
      <c r="H422" t="s">
        <v>511</v>
      </c>
    </row>
    <row r="423" spans="1:8" x14ac:dyDescent="0.25">
      <c r="A423" t="s">
        <v>3781</v>
      </c>
      <c r="B423" s="33">
        <v>969</v>
      </c>
      <c r="C423" s="5">
        <v>43293</v>
      </c>
      <c r="D423" t="s">
        <v>3795</v>
      </c>
      <c r="E423" s="3">
        <v>39062100</v>
      </c>
      <c r="F423" s="3">
        <v>0</v>
      </c>
      <c r="G423" s="3">
        <f t="shared" si="6"/>
        <v>39062100</v>
      </c>
      <c r="H423" t="s">
        <v>511</v>
      </c>
    </row>
    <row r="424" spans="1:8" x14ac:dyDescent="0.25">
      <c r="A424" t="s">
        <v>3782</v>
      </c>
      <c r="B424" s="33">
        <v>970</v>
      </c>
      <c r="C424" s="5">
        <v>43293</v>
      </c>
      <c r="D424" t="s">
        <v>3796</v>
      </c>
      <c r="E424" s="3">
        <v>9077100</v>
      </c>
      <c r="F424" s="3">
        <v>0</v>
      </c>
      <c r="G424" s="3">
        <f t="shared" si="6"/>
        <v>9077100</v>
      </c>
      <c r="H424" t="s">
        <v>511</v>
      </c>
    </row>
    <row r="425" spans="1:8" x14ac:dyDescent="0.25">
      <c r="A425" t="s">
        <v>3783</v>
      </c>
      <c r="B425" s="33">
        <v>973</v>
      </c>
      <c r="C425" s="5">
        <v>43294</v>
      </c>
      <c r="D425" t="s">
        <v>3797</v>
      </c>
      <c r="E425" s="3">
        <v>13239000</v>
      </c>
      <c r="F425" s="3">
        <v>0</v>
      </c>
      <c r="G425" s="3">
        <f t="shared" si="6"/>
        <v>13239000</v>
      </c>
      <c r="H425" t="s">
        <v>511</v>
      </c>
    </row>
    <row r="426" spans="1:8" x14ac:dyDescent="0.25">
      <c r="A426" t="s">
        <v>3784</v>
      </c>
      <c r="B426" s="33">
        <v>1002</v>
      </c>
      <c r="C426" s="5">
        <v>43305</v>
      </c>
      <c r="D426" t="s">
        <v>94</v>
      </c>
      <c r="E426" s="3">
        <v>17767500</v>
      </c>
      <c r="F426" s="3">
        <v>0</v>
      </c>
      <c r="G426" s="3">
        <f t="shared" si="6"/>
        <v>17767500</v>
      </c>
      <c r="H426" t="s">
        <v>511</v>
      </c>
    </row>
    <row r="427" spans="1:8" x14ac:dyDescent="0.25">
      <c r="A427" t="s">
        <v>3785</v>
      </c>
      <c r="B427" s="33">
        <v>1001</v>
      </c>
      <c r="C427" s="5">
        <v>43305</v>
      </c>
      <c r="D427" t="s">
        <v>3798</v>
      </c>
      <c r="E427" s="3">
        <v>39062100</v>
      </c>
      <c r="F427" s="3">
        <v>0</v>
      </c>
      <c r="G427" s="3">
        <f t="shared" si="6"/>
        <v>39062100</v>
      </c>
      <c r="H427" t="s">
        <v>511</v>
      </c>
    </row>
    <row r="428" spans="1:8" x14ac:dyDescent="0.25">
      <c r="A428" t="s">
        <v>3786</v>
      </c>
      <c r="B428">
        <v>1025</v>
      </c>
      <c r="C428" s="5">
        <v>43314</v>
      </c>
      <c r="D428" t="s">
        <v>92</v>
      </c>
      <c r="E428" s="3">
        <v>20600000</v>
      </c>
      <c r="F428" s="3">
        <v>2060000</v>
      </c>
      <c r="G428" s="3">
        <f t="shared" si="6"/>
        <v>18540000</v>
      </c>
      <c r="H428" t="s">
        <v>509</v>
      </c>
    </row>
    <row r="429" spans="1:8" x14ac:dyDescent="0.25">
      <c r="A429" t="s">
        <v>3787</v>
      </c>
      <c r="B429">
        <v>1027</v>
      </c>
      <c r="C429" s="5">
        <v>43315</v>
      </c>
      <c r="D429" t="s">
        <v>3892</v>
      </c>
      <c r="E429" s="3">
        <v>39062100</v>
      </c>
      <c r="F429" s="3">
        <v>0</v>
      </c>
      <c r="G429" s="3">
        <f t="shared" si="6"/>
        <v>39062100</v>
      </c>
      <c r="H429" t="s">
        <v>511</v>
      </c>
    </row>
    <row r="430" spans="1:8" x14ac:dyDescent="0.25">
      <c r="A430" t="s">
        <v>3838</v>
      </c>
      <c r="B430">
        <v>1038</v>
      </c>
      <c r="C430" s="5">
        <v>43322</v>
      </c>
      <c r="D430" t="s">
        <v>86</v>
      </c>
      <c r="E430" s="3">
        <v>21012000</v>
      </c>
      <c r="F430" s="3">
        <v>0</v>
      </c>
      <c r="G430" s="3">
        <f t="shared" si="6"/>
        <v>21012000</v>
      </c>
      <c r="H430" t="s">
        <v>511</v>
      </c>
    </row>
    <row r="431" spans="1:8" x14ac:dyDescent="0.25">
      <c r="A431" t="s">
        <v>3839</v>
      </c>
      <c r="B431">
        <v>1051</v>
      </c>
      <c r="C431" s="5">
        <v>43322</v>
      </c>
      <c r="D431" t="s">
        <v>83</v>
      </c>
      <c r="E431" s="3">
        <v>6180000</v>
      </c>
      <c r="F431" s="3">
        <v>0</v>
      </c>
      <c r="G431" s="3">
        <f t="shared" si="6"/>
        <v>6180000</v>
      </c>
      <c r="H431" t="s">
        <v>511</v>
      </c>
    </row>
    <row r="432" spans="1:8" x14ac:dyDescent="0.25">
      <c r="A432" t="s">
        <v>3840</v>
      </c>
      <c r="B432">
        <v>1042</v>
      </c>
      <c r="C432" s="5">
        <v>43322</v>
      </c>
      <c r="D432" t="s">
        <v>92</v>
      </c>
      <c r="E432" s="3">
        <v>21012000</v>
      </c>
      <c r="F432" s="3">
        <v>0</v>
      </c>
      <c r="G432" s="3">
        <f t="shared" si="6"/>
        <v>21012000</v>
      </c>
      <c r="H432" t="s">
        <v>488</v>
      </c>
    </row>
    <row r="433" spans="1:8" x14ac:dyDescent="0.25">
      <c r="A433" t="s">
        <v>3841</v>
      </c>
      <c r="B433">
        <v>1050</v>
      </c>
      <c r="C433" s="5">
        <v>43322</v>
      </c>
      <c r="D433" t="s">
        <v>86</v>
      </c>
      <c r="E433" s="3">
        <v>20146800</v>
      </c>
      <c r="F433" s="3">
        <v>0</v>
      </c>
      <c r="G433" s="3">
        <f t="shared" si="6"/>
        <v>20146800</v>
      </c>
      <c r="H433" t="s">
        <v>488</v>
      </c>
    </row>
    <row r="434" spans="1:8" x14ac:dyDescent="0.25">
      <c r="A434" t="s">
        <v>3843</v>
      </c>
      <c r="B434">
        <v>1043</v>
      </c>
      <c r="C434" s="5">
        <v>43322</v>
      </c>
      <c r="D434" t="s">
        <v>86</v>
      </c>
      <c r="E434" s="3">
        <v>14214000</v>
      </c>
      <c r="F434" s="3">
        <v>0</v>
      </c>
      <c r="G434" s="3">
        <f t="shared" si="6"/>
        <v>14214000</v>
      </c>
      <c r="H434" t="s">
        <v>488</v>
      </c>
    </row>
    <row r="435" spans="1:8" x14ac:dyDescent="0.25">
      <c r="A435" t="s">
        <v>3844</v>
      </c>
      <c r="B435">
        <v>1044</v>
      </c>
      <c r="C435" s="5">
        <v>43322</v>
      </c>
      <c r="D435" t="s">
        <v>3842</v>
      </c>
      <c r="E435" s="3">
        <v>16480000</v>
      </c>
      <c r="F435" s="3">
        <v>0</v>
      </c>
      <c r="G435" s="3">
        <f t="shared" si="6"/>
        <v>16480000</v>
      </c>
      <c r="H435" t="s">
        <v>488</v>
      </c>
    </row>
    <row r="436" spans="1:8" x14ac:dyDescent="0.25">
      <c r="A436" t="s">
        <v>3845</v>
      </c>
      <c r="B436">
        <v>1045</v>
      </c>
      <c r="C436" s="5">
        <v>43322</v>
      </c>
      <c r="D436" t="s">
        <v>92</v>
      </c>
      <c r="E436" s="3">
        <v>14214000</v>
      </c>
      <c r="F436" s="3">
        <v>0</v>
      </c>
      <c r="G436" s="3">
        <f t="shared" si="6"/>
        <v>14214000</v>
      </c>
      <c r="H436" t="s">
        <v>488</v>
      </c>
    </row>
    <row r="437" spans="1:8" x14ac:dyDescent="0.25">
      <c r="A437" t="s">
        <v>3846</v>
      </c>
      <c r="B437">
        <v>1041</v>
      </c>
      <c r="C437" s="5">
        <v>43322</v>
      </c>
      <c r="D437" t="s">
        <v>3842</v>
      </c>
      <c r="E437" s="3">
        <v>14214000</v>
      </c>
      <c r="F437" s="3">
        <v>0</v>
      </c>
      <c r="G437" s="3">
        <f t="shared" si="6"/>
        <v>14214000</v>
      </c>
      <c r="H437" t="s">
        <v>488</v>
      </c>
    </row>
    <row r="438" spans="1:8" x14ac:dyDescent="0.25">
      <c r="A438" t="s">
        <v>3847</v>
      </c>
      <c r="B438">
        <v>1047</v>
      </c>
      <c r="C438" s="5">
        <v>43322</v>
      </c>
      <c r="D438" t="s">
        <v>3842</v>
      </c>
      <c r="E438" s="3">
        <v>14214000</v>
      </c>
      <c r="F438" s="3">
        <v>0</v>
      </c>
      <c r="G438" s="3">
        <f t="shared" si="6"/>
        <v>14214000</v>
      </c>
      <c r="H438" t="s">
        <v>488</v>
      </c>
    </row>
    <row r="439" spans="1:8" x14ac:dyDescent="0.25">
      <c r="A439" t="s">
        <v>3849</v>
      </c>
      <c r="B439">
        <v>1035</v>
      </c>
      <c r="C439" s="5">
        <v>43322</v>
      </c>
      <c r="D439" t="s">
        <v>3848</v>
      </c>
      <c r="E439" s="3">
        <v>14214000</v>
      </c>
      <c r="F439" s="3">
        <v>0</v>
      </c>
      <c r="G439" s="3">
        <f t="shared" si="6"/>
        <v>14214000</v>
      </c>
      <c r="H439" t="s">
        <v>488</v>
      </c>
    </row>
    <row r="440" spans="1:8" x14ac:dyDescent="0.25">
      <c r="A440" t="s">
        <v>3850</v>
      </c>
      <c r="B440">
        <v>1037</v>
      </c>
      <c r="C440" s="5">
        <v>43322</v>
      </c>
      <c r="D440" t="s">
        <v>3848</v>
      </c>
      <c r="E440" s="3">
        <v>21012000</v>
      </c>
      <c r="F440" s="3">
        <v>0</v>
      </c>
      <c r="G440" s="3">
        <f t="shared" si="6"/>
        <v>21012000</v>
      </c>
      <c r="H440" t="s">
        <v>488</v>
      </c>
    </row>
    <row r="441" spans="1:8" x14ac:dyDescent="0.25">
      <c r="A441" t="s">
        <v>3851</v>
      </c>
      <c r="B441">
        <v>1040</v>
      </c>
      <c r="C441" s="5">
        <v>43322</v>
      </c>
      <c r="D441" t="s">
        <v>92</v>
      </c>
      <c r="E441" s="3">
        <v>21012000</v>
      </c>
      <c r="F441" s="3">
        <v>0</v>
      </c>
      <c r="G441" s="3">
        <f t="shared" si="6"/>
        <v>21012000</v>
      </c>
      <c r="H441" t="s">
        <v>488</v>
      </c>
    </row>
    <row r="442" spans="1:8" x14ac:dyDescent="0.25">
      <c r="A442" t="s">
        <v>3852</v>
      </c>
      <c r="B442">
        <v>1052</v>
      </c>
      <c r="C442" s="5">
        <v>43322</v>
      </c>
      <c r="D442" t="s">
        <v>92</v>
      </c>
      <c r="E442" s="3">
        <v>28840000</v>
      </c>
      <c r="F442" s="3">
        <v>0</v>
      </c>
      <c r="G442" s="3">
        <f t="shared" si="6"/>
        <v>28840000</v>
      </c>
      <c r="H442" t="s">
        <v>488</v>
      </c>
    </row>
    <row r="443" spans="1:8" x14ac:dyDescent="0.25">
      <c r="A443" t="s">
        <v>3853</v>
      </c>
      <c r="B443">
        <v>1046</v>
      </c>
      <c r="C443" s="5">
        <v>43322</v>
      </c>
      <c r="D443" t="s">
        <v>83</v>
      </c>
      <c r="E443" s="3">
        <v>7004000</v>
      </c>
      <c r="F443" s="3">
        <v>0</v>
      </c>
      <c r="G443" s="3">
        <f t="shared" si="6"/>
        <v>7004000</v>
      </c>
      <c r="H443" t="s">
        <v>488</v>
      </c>
    </row>
    <row r="444" spans="1:8" x14ac:dyDescent="0.25">
      <c r="A444" t="s">
        <v>3854</v>
      </c>
      <c r="B444">
        <v>1048</v>
      </c>
      <c r="C444" s="5">
        <v>43322</v>
      </c>
      <c r="D444" t="s">
        <v>92</v>
      </c>
      <c r="E444" s="3">
        <v>21012000</v>
      </c>
      <c r="F444" s="3">
        <v>0</v>
      </c>
      <c r="G444" s="3">
        <f t="shared" si="6"/>
        <v>21012000</v>
      </c>
      <c r="H444" t="s">
        <v>488</v>
      </c>
    </row>
    <row r="445" spans="1:8" x14ac:dyDescent="0.25">
      <c r="A445" t="s">
        <v>3855</v>
      </c>
      <c r="B445">
        <v>1049</v>
      </c>
      <c r="C445" s="5">
        <v>43322</v>
      </c>
      <c r="D445" t="s">
        <v>3842</v>
      </c>
      <c r="E445" s="3">
        <v>22660000</v>
      </c>
      <c r="F445" s="3">
        <v>0</v>
      </c>
      <c r="G445" s="3">
        <f t="shared" si="6"/>
        <v>22660000</v>
      </c>
      <c r="H445" t="s">
        <v>488</v>
      </c>
    </row>
    <row r="446" spans="1:8" x14ac:dyDescent="0.25">
      <c r="A446" t="s">
        <v>3856</v>
      </c>
      <c r="B446">
        <v>1053</v>
      </c>
      <c r="C446" s="5">
        <v>43322</v>
      </c>
      <c r="D446" t="s">
        <v>3848</v>
      </c>
      <c r="E446" s="3">
        <v>22660000</v>
      </c>
      <c r="F446" s="3">
        <v>0</v>
      </c>
      <c r="G446" s="3">
        <f t="shared" si="6"/>
        <v>22660000</v>
      </c>
      <c r="H446" t="s">
        <v>511</v>
      </c>
    </row>
    <row r="447" spans="1:8" x14ac:dyDescent="0.25">
      <c r="A447" t="s">
        <v>3857</v>
      </c>
      <c r="B447">
        <v>1054</v>
      </c>
      <c r="C447" s="5">
        <v>43322</v>
      </c>
      <c r="D447" t="s">
        <v>3842</v>
      </c>
      <c r="E447" s="3">
        <v>21012000</v>
      </c>
      <c r="F447" s="3">
        <v>0</v>
      </c>
      <c r="G447" s="3">
        <f t="shared" si="6"/>
        <v>21012000</v>
      </c>
      <c r="H447" t="s">
        <v>488</v>
      </c>
    </row>
    <row r="448" spans="1:8" x14ac:dyDescent="0.25">
      <c r="A448" t="s">
        <v>3862</v>
      </c>
      <c r="B448">
        <v>1063</v>
      </c>
      <c r="C448" s="5">
        <v>43327</v>
      </c>
      <c r="D448" t="s">
        <v>3893</v>
      </c>
      <c r="E448" s="3">
        <v>162500000</v>
      </c>
      <c r="F448" s="3">
        <v>0</v>
      </c>
      <c r="G448" s="3">
        <f t="shared" si="6"/>
        <v>162500000</v>
      </c>
      <c r="H448" t="s">
        <v>511</v>
      </c>
    </row>
    <row r="449" spans="1:8" x14ac:dyDescent="0.25">
      <c r="A449" t="s">
        <v>3863</v>
      </c>
      <c r="B449">
        <v>1067</v>
      </c>
      <c r="C449" s="5">
        <v>43327</v>
      </c>
      <c r="D449" t="s">
        <v>3864</v>
      </c>
      <c r="E449" s="3">
        <v>28840000</v>
      </c>
      <c r="F449" s="3">
        <v>0</v>
      </c>
      <c r="G449" s="3">
        <f t="shared" si="6"/>
        <v>28840000</v>
      </c>
      <c r="H449" t="s">
        <v>488</v>
      </c>
    </row>
    <row r="450" spans="1:8" x14ac:dyDescent="0.25">
      <c r="A450" t="s">
        <v>3865</v>
      </c>
      <c r="B450">
        <v>1089</v>
      </c>
      <c r="C450" s="5">
        <v>43333</v>
      </c>
      <c r="D450" t="s">
        <v>3894</v>
      </c>
      <c r="E450" s="3">
        <v>21012000</v>
      </c>
      <c r="F450" s="3">
        <v>0</v>
      </c>
      <c r="G450" s="3">
        <f t="shared" si="6"/>
        <v>21012000</v>
      </c>
      <c r="H450" t="s">
        <v>511</v>
      </c>
    </row>
    <row r="451" spans="1:8" x14ac:dyDescent="0.25">
      <c r="A451" t="s">
        <v>3866</v>
      </c>
      <c r="B451">
        <v>1088</v>
      </c>
      <c r="C451" s="5">
        <v>43333</v>
      </c>
      <c r="D451" t="s">
        <v>3895</v>
      </c>
      <c r="E451" s="3">
        <v>13307600</v>
      </c>
      <c r="F451" s="3">
        <v>0</v>
      </c>
      <c r="G451" s="3">
        <f t="shared" si="6"/>
        <v>13307600</v>
      </c>
      <c r="H451" t="s">
        <v>488</v>
      </c>
    </row>
    <row r="452" spans="1:8" x14ac:dyDescent="0.25">
      <c r="A452" t="s">
        <v>3867</v>
      </c>
      <c r="B452">
        <v>1101</v>
      </c>
      <c r="C452" s="5">
        <v>43336</v>
      </c>
      <c r="D452" t="s">
        <v>3896</v>
      </c>
      <c r="E452" s="3">
        <v>39062100</v>
      </c>
      <c r="F452" s="3">
        <v>0</v>
      </c>
      <c r="G452" s="3">
        <f t="shared" ref="G452:G473" si="7">E452-F452</f>
        <v>39062100</v>
      </c>
      <c r="H452" t="s">
        <v>511</v>
      </c>
    </row>
    <row r="453" spans="1:8" x14ac:dyDescent="0.25">
      <c r="A453" t="s">
        <v>3868</v>
      </c>
      <c r="B453">
        <v>1099</v>
      </c>
      <c r="C453" s="5">
        <v>43336</v>
      </c>
      <c r="D453" t="s">
        <v>3897</v>
      </c>
      <c r="E453" s="3">
        <v>39062100</v>
      </c>
      <c r="F453" s="3">
        <v>0</v>
      </c>
      <c r="G453" s="3">
        <f t="shared" si="7"/>
        <v>39062100</v>
      </c>
      <c r="H453" t="s">
        <v>511</v>
      </c>
    </row>
    <row r="454" spans="1:8" x14ac:dyDescent="0.25">
      <c r="A454" t="s">
        <v>3869</v>
      </c>
      <c r="B454">
        <v>1102</v>
      </c>
      <c r="C454" s="5">
        <v>43336</v>
      </c>
      <c r="D454" t="s">
        <v>3898</v>
      </c>
      <c r="E454" s="3">
        <v>39062100</v>
      </c>
      <c r="F454" s="3">
        <v>0</v>
      </c>
      <c r="G454" s="3">
        <f t="shared" si="7"/>
        <v>39062100</v>
      </c>
      <c r="H454" t="s">
        <v>511</v>
      </c>
    </row>
    <row r="455" spans="1:8" x14ac:dyDescent="0.25">
      <c r="A455" t="s">
        <v>3870</v>
      </c>
      <c r="B455">
        <v>1103</v>
      </c>
      <c r="C455" s="5">
        <v>43336</v>
      </c>
      <c r="D455" t="s">
        <v>3899</v>
      </c>
      <c r="E455" s="3">
        <v>25211940</v>
      </c>
      <c r="F455" s="3">
        <v>0</v>
      </c>
      <c r="G455" s="3">
        <f t="shared" si="7"/>
        <v>25211940</v>
      </c>
      <c r="H455" t="s">
        <v>511</v>
      </c>
    </row>
    <row r="456" spans="1:8" x14ac:dyDescent="0.25">
      <c r="A456" t="s">
        <v>3871</v>
      </c>
      <c r="B456">
        <v>1098</v>
      </c>
      <c r="C456" s="5">
        <v>43335</v>
      </c>
      <c r="D456" t="s">
        <v>3900</v>
      </c>
      <c r="E456" s="3">
        <v>4532000</v>
      </c>
      <c r="F456" s="3">
        <v>0</v>
      </c>
      <c r="G456" s="3">
        <f t="shared" si="7"/>
        <v>4532000</v>
      </c>
      <c r="H456" t="s">
        <v>488</v>
      </c>
    </row>
    <row r="457" spans="1:8" x14ac:dyDescent="0.25">
      <c r="A457" t="s">
        <v>3872</v>
      </c>
      <c r="B457">
        <v>1108</v>
      </c>
      <c r="C457" s="5">
        <v>43341</v>
      </c>
      <c r="D457" t="s">
        <v>3901</v>
      </c>
      <c r="E457" s="3">
        <v>34750800</v>
      </c>
      <c r="F457" s="3">
        <v>0</v>
      </c>
      <c r="G457" s="3">
        <f t="shared" si="7"/>
        <v>34750800</v>
      </c>
      <c r="H457" t="s">
        <v>511</v>
      </c>
    </row>
    <row r="458" spans="1:8" x14ac:dyDescent="0.25">
      <c r="A458" t="s">
        <v>3873</v>
      </c>
      <c r="B458">
        <v>1110</v>
      </c>
      <c r="C458" s="5">
        <v>43341</v>
      </c>
      <c r="D458" t="s">
        <v>3902</v>
      </c>
      <c r="E458" s="3">
        <v>23438800</v>
      </c>
      <c r="F458" s="3">
        <v>0</v>
      </c>
      <c r="G458" s="3">
        <f t="shared" si="7"/>
        <v>23438800</v>
      </c>
      <c r="H458" t="s">
        <v>511</v>
      </c>
    </row>
    <row r="459" spans="1:8" x14ac:dyDescent="0.25">
      <c r="A459" t="s">
        <v>3874</v>
      </c>
      <c r="B459">
        <v>1106</v>
      </c>
      <c r="C459" s="5">
        <v>43341</v>
      </c>
      <c r="D459" t="s">
        <v>3903</v>
      </c>
      <c r="E459" s="3">
        <v>32148000</v>
      </c>
      <c r="F459" s="3">
        <v>0</v>
      </c>
      <c r="G459" s="3">
        <f t="shared" si="7"/>
        <v>32148000</v>
      </c>
      <c r="H459" t="s">
        <v>511</v>
      </c>
    </row>
    <row r="460" spans="1:8" x14ac:dyDescent="0.25">
      <c r="A460" t="s">
        <v>3875</v>
      </c>
      <c r="B460">
        <v>1107</v>
      </c>
      <c r="C460" s="5">
        <v>43341</v>
      </c>
      <c r="D460" t="s">
        <v>3904</v>
      </c>
      <c r="E460" s="3">
        <v>41597285</v>
      </c>
      <c r="F460" s="3">
        <v>0</v>
      </c>
      <c r="G460" s="3">
        <f t="shared" si="7"/>
        <v>41597285</v>
      </c>
      <c r="H460" t="s">
        <v>511</v>
      </c>
    </row>
    <row r="461" spans="1:8" x14ac:dyDescent="0.25">
      <c r="A461" t="s">
        <v>3876</v>
      </c>
      <c r="B461">
        <v>1140</v>
      </c>
      <c r="C461" s="5">
        <v>43343</v>
      </c>
      <c r="D461" t="s">
        <v>3905</v>
      </c>
      <c r="E461" s="3">
        <v>23886940</v>
      </c>
      <c r="F461" s="3">
        <v>0</v>
      </c>
      <c r="G461" s="3">
        <f t="shared" si="7"/>
        <v>23886940</v>
      </c>
      <c r="H461" t="s">
        <v>511</v>
      </c>
    </row>
    <row r="462" spans="1:8" x14ac:dyDescent="0.25">
      <c r="A462" t="s">
        <v>3877</v>
      </c>
      <c r="B462">
        <v>1137</v>
      </c>
      <c r="C462" s="5">
        <v>43343</v>
      </c>
      <c r="D462" t="s">
        <v>3906</v>
      </c>
      <c r="E462" s="3">
        <v>27796850</v>
      </c>
      <c r="F462" s="3">
        <v>0</v>
      </c>
      <c r="G462" s="3">
        <f t="shared" si="7"/>
        <v>27796850</v>
      </c>
      <c r="H462" t="s">
        <v>511</v>
      </c>
    </row>
    <row r="463" spans="1:8" x14ac:dyDescent="0.25">
      <c r="A463" t="s">
        <v>3878</v>
      </c>
      <c r="B463">
        <v>1136</v>
      </c>
      <c r="C463" s="5">
        <v>43343</v>
      </c>
      <c r="D463" t="s">
        <v>3907</v>
      </c>
      <c r="E463" s="3">
        <v>23177496</v>
      </c>
      <c r="F463" s="3">
        <v>0</v>
      </c>
      <c r="G463" s="3">
        <f t="shared" si="7"/>
        <v>23177496</v>
      </c>
      <c r="H463" t="s">
        <v>511</v>
      </c>
    </row>
    <row r="464" spans="1:8" x14ac:dyDescent="0.25">
      <c r="A464" t="s">
        <v>3879</v>
      </c>
      <c r="B464">
        <v>1133</v>
      </c>
      <c r="C464" s="5">
        <v>43343</v>
      </c>
      <c r="D464" t="s">
        <v>3908</v>
      </c>
      <c r="E464" s="3">
        <v>15106667</v>
      </c>
      <c r="F464" s="3">
        <v>0</v>
      </c>
      <c r="G464" s="3">
        <f t="shared" si="7"/>
        <v>15106667</v>
      </c>
      <c r="H464" t="s">
        <v>511</v>
      </c>
    </row>
    <row r="465" spans="1:8" x14ac:dyDescent="0.25">
      <c r="A465" t="s">
        <v>3881</v>
      </c>
      <c r="B465">
        <v>1135</v>
      </c>
      <c r="C465" s="5">
        <v>43343</v>
      </c>
      <c r="D465" t="s">
        <v>3880</v>
      </c>
      <c r="E465" s="3">
        <v>18467900</v>
      </c>
      <c r="F465" s="3">
        <v>0</v>
      </c>
      <c r="G465" s="3">
        <f t="shared" si="7"/>
        <v>18467900</v>
      </c>
      <c r="H465" t="s">
        <v>511</v>
      </c>
    </row>
    <row r="466" spans="1:8" x14ac:dyDescent="0.25">
      <c r="A466" t="s">
        <v>3882</v>
      </c>
      <c r="B466">
        <v>1131</v>
      </c>
      <c r="C466" s="5">
        <v>43343</v>
      </c>
      <c r="D466" t="s">
        <v>3909</v>
      </c>
      <c r="E466" s="3">
        <v>12198633</v>
      </c>
      <c r="F466" s="3">
        <v>0</v>
      </c>
      <c r="G466" s="3">
        <f t="shared" si="7"/>
        <v>12198633</v>
      </c>
      <c r="H466" t="s">
        <v>511</v>
      </c>
    </row>
    <row r="467" spans="1:8" x14ac:dyDescent="0.25">
      <c r="A467" t="s">
        <v>3883</v>
      </c>
      <c r="B467">
        <v>1132</v>
      </c>
      <c r="C467" s="5">
        <v>43343</v>
      </c>
      <c r="D467" t="s">
        <v>3910</v>
      </c>
      <c r="E467" s="3">
        <v>19261000</v>
      </c>
      <c r="F467" s="3">
        <v>0</v>
      </c>
      <c r="G467" s="3">
        <f t="shared" si="7"/>
        <v>19261000</v>
      </c>
      <c r="H467" t="s">
        <v>511</v>
      </c>
    </row>
    <row r="468" spans="1:8" x14ac:dyDescent="0.25">
      <c r="A468" t="s">
        <v>3884</v>
      </c>
      <c r="B468">
        <v>1139</v>
      </c>
      <c r="C468" s="5">
        <v>43343</v>
      </c>
      <c r="D468" t="s">
        <v>3911</v>
      </c>
      <c r="E468" s="3">
        <v>19261000</v>
      </c>
      <c r="F468" s="3">
        <v>0</v>
      </c>
      <c r="G468" s="3">
        <f t="shared" si="7"/>
        <v>19261000</v>
      </c>
      <c r="H468" t="s">
        <v>511</v>
      </c>
    </row>
    <row r="469" spans="1:8" x14ac:dyDescent="0.25">
      <c r="A469" t="s">
        <v>3885</v>
      </c>
      <c r="B469">
        <v>1129</v>
      </c>
      <c r="C469" s="5">
        <v>43343</v>
      </c>
      <c r="D469" t="s">
        <v>92</v>
      </c>
      <c r="E469" s="3">
        <v>19261000</v>
      </c>
      <c r="F469" s="3">
        <v>0</v>
      </c>
      <c r="G469" s="3">
        <f t="shared" si="7"/>
        <v>19261000</v>
      </c>
      <c r="H469" t="s">
        <v>511</v>
      </c>
    </row>
    <row r="470" spans="1:8" x14ac:dyDescent="0.25">
      <c r="A470" t="s">
        <v>3886</v>
      </c>
      <c r="B470">
        <v>1134</v>
      </c>
      <c r="C470" s="5">
        <v>43343</v>
      </c>
      <c r="D470" t="s">
        <v>83</v>
      </c>
      <c r="E470" s="3">
        <v>5665000</v>
      </c>
      <c r="F470" s="3">
        <v>0</v>
      </c>
      <c r="G470" s="3">
        <f t="shared" si="7"/>
        <v>5665000</v>
      </c>
      <c r="H470" t="s">
        <v>511</v>
      </c>
    </row>
    <row r="471" spans="1:8" x14ac:dyDescent="0.25">
      <c r="A471" t="s">
        <v>3887</v>
      </c>
      <c r="B471">
        <v>1138</v>
      </c>
      <c r="C471" s="5">
        <v>43343</v>
      </c>
      <c r="D471" t="s">
        <v>3912</v>
      </c>
      <c r="E471" s="3">
        <v>12198633</v>
      </c>
      <c r="F471" s="3">
        <v>0</v>
      </c>
      <c r="G471" s="3">
        <f t="shared" si="7"/>
        <v>12198633</v>
      </c>
      <c r="H471" t="s">
        <v>511</v>
      </c>
    </row>
    <row r="472" spans="1:8" x14ac:dyDescent="0.25">
      <c r="A472" t="s">
        <v>3889</v>
      </c>
      <c r="B472">
        <v>1128</v>
      </c>
      <c r="C472" s="5">
        <v>43343</v>
      </c>
      <c r="D472" t="s">
        <v>3888</v>
      </c>
      <c r="E472" s="3">
        <v>30213333</v>
      </c>
      <c r="F472" s="3">
        <v>0</v>
      </c>
      <c r="G472" s="3">
        <f t="shared" si="7"/>
        <v>30213333</v>
      </c>
      <c r="H472" t="s">
        <v>511</v>
      </c>
    </row>
    <row r="473" spans="1:8" x14ac:dyDescent="0.25">
      <c r="A473" t="s">
        <v>3890</v>
      </c>
      <c r="B473">
        <v>1130</v>
      </c>
      <c r="C473" s="5">
        <v>43343</v>
      </c>
      <c r="D473" t="s">
        <v>92</v>
      </c>
      <c r="E473" s="3">
        <v>18467900</v>
      </c>
      <c r="F473" s="3">
        <v>0</v>
      </c>
      <c r="G473" s="3">
        <f t="shared" si="7"/>
        <v>18467900</v>
      </c>
      <c r="H473" t="s">
        <v>511</v>
      </c>
    </row>
    <row r="474" spans="1:8" x14ac:dyDescent="0.25">
      <c r="A474" t="s">
        <v>3891</v>
      </c>
      <c r="B474">
        <v>1151</v>
      </c>
      <c r="C474" s="50">
        <v>43353</v>
      </c>
      <c r="D474" t="s">
        <v>3842</v>
      </c>
      <c r="E474" s="3">
        <v>12360000</v>
      </c>
      <c r="F474" s="3">
        <v>0</v>
      </c>
      <c r="G474" s="3">
        <v>12360000</v>
      </c>
      <c r="H474" t="s">
        <v>511</v>
      </c>
    </row>
    <row r="475" spans="1:8" x14ac:dyDescent="0.25">
      <c r="A475" t="s">
        <v>4023</v>
      </c>
      <c r="B475">
        <v>1152</v>
      </c>
      <c r="C475" s="50">
        <v>43353</v>
      </c>
      <c r="D475" t="s">
        <v>4098</v>
      </c>
      <c r="E475" s="3">
        <v>39062100</v>
      </c>
      <c r="F475" s="3">
        <v>0</v>
      </c>
      <c r="G475" s="3">
        <v>39062100</v>
      </c>
      <c r="H475" t="s">
        <v>511</v>
      </c>
    </row>
    <row r="476" spans="1:8" x14ac:dyDescent="0.25">
      <c r="A476" t="s">
        <v>4024</v>
      </c>
      <c r="B476">
        <v>1164</v>
      </c>
      <c r="C476" s="50">
        <v>43360</v>
      </c>
      <c r="D476" t="s">
        <v>4099</v>
      </c>
      <c r="E476" s="3">
        <v>39062100</v>
      </c>
      <c r="F476" s="3">
        <v>0</v>
      </c>
      <c r="G476" s="3">
        <v>39062100</v>
      </c>
      <c r="H476" t="s">
        <v>511</v>
      </c>
    </row>
    <row r="477" spans="1:8" x14ac:dyDescent="0.25">
      <c r="A477" t="s">
        <v>4025</v>
      </c>
      <c r="B477">
        <v>1165</v>
      </c>
      <c r="C477" s="50">
        <v>43360</v>
      </c>
      <c r="D477" t="s">
        <v>4100</v>
      </c>
      <c r="E477" s="3">
        <v>54686940</v>
      </c>
      <c r="F477" s="3">
        <v>0</v>
      </c>
      <c r="G477" s="3">
        <v>54686940</v>
      </c>
      <c r="H477" t="s">
        <v>511</v>
      </c>
    </row>
    <row r="478" spans="1:8" x14ac:dyDescent="0.25">
      <c r="A478" t="s">
        <v>4026</v>
      </c>
      <c r="B478">
        <v>1173</v>
      </c>
      <c r="C478" s="50">
        <v>43363</v>
      </c>
      <c r="D478" t="s">
        <v>4101</v>
      </c>
      <c r="E478" s="3">
        <v>90000</v>
      </c>
      <c r="F478" s="3">
        <v>0</v>
      </c>
      <c r="G478" s="3">
        <v>90000</v>
      </c>
      <c r="H478" t="s">
        <v>511</v>
      </c>
    </row>
    <row r="479" spans="1:8" x14ac:dyDescent="0.25">
      <c r="A479" t="s">
        <v>4027</v>
      </c>
      <c r="B479">
        <v>1176</v>
      </c>
      <c r="C479" s="50">
        <v>43364</v>
      </c>
      <c r="D479" t="s">
        <v>4102</v>
      </c>
      <c r="E479" s="3">
        <v>11371200</v>
      </c>
      <c r="F479" s="3">
        <v>0</v>
      </c>
      <c r="G479" s="3">
        <v>11371200</v>
      </c>
      <c r="H479" t="s">
        <v>488</v>
      </c>
    </row>
    <row r="480" spans="1:8" x14ac:dyDescent="0.25">
      <c r="A480" t="s">
        <v>4055</v>
      </c>
      <c r="B480">
        <v>1196</v>
      </c>
      <c r="C480" s="50">
        <v>43369</v>
      </c>
      <c r="D480" t="s">
        <v>4103</v>
      </c>
      <c r="E480" s="3">
        <v>14270650</v>
      </c>
      <c r="F480" s="3">
        <v>0</v>
      </c>
      <c r="G480" s="3">
        <v>14270650</v>
      </c>
      <c r="H480" t="s">
        <v>511</v>
      </c>
    </row>
    <row r="481" spans="1:8" x14ac:dyDescent="0.25">
      <c r="A481" t="s">
        <v>4052</v>
      </c>
      <c r="B481">
        <v>1195</v>
      </c>
      <c r="C481" s="50">
        <v>43369</v>
      </c>
      <c r="D481" t="s">
        <v>92</v>
      </c>
      <c r="E481" s="3">
        <v>11252750</v>
      </c>
      <c r="F481" s="3">
        <v>0</v>
      </c>
      <c r="G481" s="3">
        <v>11252750</v>
      </c>
      <c r="H481" t="s">
        <v>511</v>
      </c>
    </row>
    <row r="482" spans="1:8" x14ac:dyDescent="0.25">
      <c r="A482" t="s">
        <v>4053</v>
      </c>
      <c r="B482">
        <v>1194</v>
      </c>
      <c r="C482" s="50">
        <v>43369</v>
      </c>
      <c r="D482" t="s">
        <v>4028</v>
      </c>
      <c r="E482" s="3">
        <v>15949550</v>
      </c>
      <c r="F482" s="3">
        <v>0</v>
      </c>
      <c r="G482" s="3">
        <v>15949550</v>
      </c>
      <c r="H482" t="s">
        <v>511</v>
      </c>
    </row>
    <row r="483" spans="1:8" x14ac:dyDescent="0.25">
      <c r="A483" t="s">
        <v>4054</v>
      </c>
      <c r="B483">
        <v>1193</v>
      </c>
      <c r="C483" s="50">
        <v>43369</v>
      </c>
      <c r="D483" t="s">
        <v>4029</v>
      </c>
      <c r="E483" s="3">
        <v>10535183</v>
      </c>
      <c r="F483" s="3">
        <v>0</v>
      </c>
      <c r="G483" s="3">
        <v>10535183</v>
      </c>
      <c r="H483" t="s">
        <v>511</v>
      </c>
    </row>
    <row r="484" spans="1:8" x14ac:dyDescent="0.25">
      <c r="A484" t="s">
        <v>4056</v>
      </c>
      <c r="B484">
        <v>1191</v>
      </c>
      <c r="C484" s="50">
        <v>43369</v>
      </c>
      <c r="D484" t="s">
        <v>4104</v>
      </c>
      <c r="E484" s="3">
        <v>4892500</v>
      </c>
      <c r="F484" s="3">
        <v>0</v>
      </c>
      <c r="G484" s="3">
        <v>4892500</v>
      </c>
      <c r="H484" t="s">
        <v>511</v>
      </c>
    </row>
    <row r="485" spans="1:8" x14ac:dyDescent="0.25">
      <c r="A485" t="s">
        <v>4057</v>
      </c>
      <c r="B485">
        <v>1189</v>
      </c>
      <c r="C485" s="50">
        <v>43369</v>
      </c>
      <c r="D485" t="s">
        <v>4030</v>
      </c>
      <c r="E485" s="3">
        <v>13046667</v>
      </c>
      <c r="F485" s="3">
        <v>0</v>
      </c>
      <c r="G485" s="3">
        <v>13046667</v>
      </c>
      <c r="H485" t="s">
        <v>511</v>
      </c>
    </row>
    <row r="486" spans="1:8" x14ac:dyDescent="0.25">
      <c r="A486" t="s">
        <v>4058</v>
      </c>
      <c r="B486">
        <v>1187</v>
      </c>
      <c r="C486" s="50">
        <v>43369</v>
      </c>
      <c r="D486" t="s">
        <v>4031</v>
      </c>
      <c r="E486" s="3">
        <v>15949550</v>
      </c>
      <c r="F486" s="3">
        <v>0</v>
      </c>
      <c r="G486" s="3">
        <v>15949550</v>
      </c>
      <c r="H486" t="s">
        <v>511</v>
      </c>
    </row>
    <row r="487" spans="1:8" x14ac:dyDescent="0.25">
      <c r="A487" t="s">
        <v>4059</v>
      </c>
      <c r="B487">
        <v>1184</v>
      </c>
      <c r="C487" s="50">
        <v>43369</v>
      </c>
      <c r="D487" t="s">
        <v>138</v>
      </c>
      <c r="E487" s="3">
        <v>10763500</v>
      </c>
      <c r="F487" s="3">
        <v>0</v>
      </c>
      <c r="G487" s="3">
        <v>10763500</v>
      </c>
      <c r="H487" t="s">
        <v>511</v>
      </c>
    </row>
    <row r="488" spans="1:8" x14ac:dyDescent="0.25">
      <c r="A488" t="s">
        <v>4060</v>
      </c>
      <c r="B488">
        <v>1185</v>
      </c>
      <c r="C488" s="50">
        <v>43369</v>
      </c>
      <c r="D488" t="s">
        <v>141</v>
      </c>
      <c r="E488" s="3">
        <v>17939167</v>
      </c>
      <c r="F488" s="3">
        <v>0</v>
      </c>
      <c r="G488" s="3">
        <v>17939167</v>
      </c>
      <c r="H488" t="s">
        <v>511</v>
      </c>
    </row>
    <row r="489" spans="1:8" x14ac:dyDescent="0.25">
      <c r="A489" t="s">
        <v>4061</v>
      </c>
      <c r="B489">
        <v>1186</v>
      </c>
      <c r="C489" s="50">
        <v>43369</v>
      </c>
      <c r="D489" t="s">
        <v>4032</v>
      </c>
      <c r="E489" s="3">
        <v>22831667</v>
      </c>
      <c r="F489" s="3">
        <v>0</v>
      </c>
      <c r="G489" s="3">
        <v>22831667</v>
      </c>
      <c r="H489" t="s">
        <v>511</v>
      </c>
    </row>
    <row r="490" spans="1:8" x14ac:dyDescent="0.25">
      <c r="A490" t="s">
        <v>4062</v>
      </c>
      <c r="B490">
        <v>1188</v>
      </c>
      <c r="C490" s="50">
        <v>43369</v>
      </c>
      <c r="D490" t="s">
        <v>3842</v>
      </c>
      <c r="E490" s="3">
        <v>22831667</v>
      </c>
      <c r="F490" s="3">
        <v>0</v>
      </c>
      <c r="G490" s="3">
        <v>22831667</v>
      </c>
      <c r="H490" t="s">
        <v>511</v>
      </c>
    </row>
    <row r="491" spans="1:8" x14ac:dyDescent="0.25">
      <c r="A491" t="s">
        <v>4063</v>
      </c>
      <c r="B491">
        <v>1190</v>
      </c>
      <c r="C491" s="50">
        <v>43369</v>
      </c>
      <c r="D491" t="s">
        <v>91</v>
      </c>
      <c r="E491" s="3">
        <v>7828000</v>
      </c>
      <c r="F491" s="3">
        <v>0</v>
      </c>
      <c r="G491" s="3">
        <v>7828000</v>
      </c>
      <c r="H491" t="s">
        <v>511</v>
      </c>
    </row>
    <row r="492" spans="1:8" x14ac:dyDescent="0.25">
      <c r="A492" t="s">
        <v>4064</v>
      </c>
      <c r="B492">
        <v>1192</v>
      </c>
      <c r="C492" s="50">
        <v>43369</v>
      </c>
      <c r="D492" t="s">
        <v>4033</v>
      </c>
      <c r="E492" s="3">
        <v>10535183</v>
      </c>
      <c r="F492" s="3">
        <v>0</v>
      </c>
      <c r="G492" s="3">
        <v>10535183</v>
      </c>
      <c r="H492" t="s">
        <v>511</v>
      </c>
    </row>
    <row r="493" spans="1:8" x14ac:dyDescent="0.25">
      <c r="A493" t="s">
        <v>4034</v>
      </c>
      <c r="B493">
        <v>1183</v>
      </c>
      <c r="C493" s="50">
        <v>43369</v>
      </c>
      <c r="D493" t="s">
        <v>141</v>
      </c>
      <c r="E493" s="3">
        <v>16050833</v>
      </c>
      <c r="F493" s="3">
        <v>0</v>
      </c>
      <c r="G493" s="3">
        <v>16050833</v>
      </c>
      <c r="H493" t="s">
        <v>511</v>
      </c>
    </row>
    <row r="494" spans="1:8" x14ac:dyDescent="0.25">
      <c r="A494" t="s">
        <v>4035</v>
      </c>
      <c r="B494">
        <v>1222</v>
      </c>
      <c r="C494" s="50">
        <v>43370</v>
      </c>
      <c r="D494" t="s">
        <v>4105</v>
      </c>
      <c r="E494" s="3">
        <v>27192000</v>
      </c>
      <c r="F494" s="3">
        <v>0</v>
      </c>
      <c r="G494" s="3">
        <v>27192000</v>
      </c>
      <c r="H494" t="s">
        <v>511</v>
      </c>
    </row>
    <row r="495" spans="1:8" x14ac:dyDescent="0.25">
      <c r="A495" t="s">
        <v>4036</v>
      </c>
      <c r="B495">
        <v>1225</v>
      </c>
      <c r="C495" s="50">
        <v>43370</v>
      </c>
      <c r="D495" t="s">
        <v>4106</v>
      </c>
      <c r="E495" s="3">
        <v>27192000</v>
      </c>
      <c r="F495" s="3">
        <v>0</v>
      </c>
      <c r="G495" s="3">
        <v>27192000</v>
      </c>
      <c r="H495" t="s">
        <v>511</v>
      </c>
    </row>
    <row r="496" spans="1:8" x14ac:dyDescent="0.25">
      <c r="A496" t="s">
        <v>4037</v>
      </c>
      <c r="B496">
        <v>1224</v>
      </c>
      <c r="C496" s="50">
        <v>43370</v>
      </c>
      <c r="D496" t="s">
        <v>4107</v>
      </c>
      <c r="E496" s="3">
        <v>27192000</v>
      </c>
      <c r="F496" s="3">
        <v>0</v>
      </c>
      <c r="G496" s="3">
        <v>27192000</v>
      </c>
      <c r="H496" t="s">
        <v>511</v>
      </c>
    </row>
    <row r="497" spans="1:8" x14ac:dyDescent="0.25">
      <c r="A497" t="s">
        <v>4038</v>
      </c>
      <c r="B497">
        <v>1223</v>
      </c>
      <c r="C497" s="50">
        <v>43370</v>
      </c>
      <c r="D497" t="s">
        <v>4106</v>
      </c>
      <c r="E497" s="3">
        <v>27192000</v>
      </c>
      <c r="F497" s="3">
        <v>0</v>
      </c>
      <c r="G497" s="3">
        <v>27192000</v>
      </c>
      <c r="H497" t="s">
        <v>511</v>
      </c>
    </row>
    <row r="498" spans="1:8" x14ac:dyDescent="0.25">
      <c r="A498" t="s">
        <v>4039</v>
      </c>
      <c r="B498">
        <v>1226</v>
      </c>
      <c r="C498" s="50">
        <v>43370</v>
      </c>
      <c r="D498" t="s">
        <v>4108</v>
      </c>
      <c r="E498" s="3">
        <v>24720000</v>
      </c>
      <c r="F498" s="3">
        <v>0</v>
      </c>
      <c r="G498" s="3">
        <v>24720000</v>
      </c>
      <c r="H498" t="s">
        <v>511</v>
      </c>
    </row>
    <row r="499" spans="1:8" x14ac:dyDescent="0.25">
      <c r="A499" t="s">
        <v>4040</v>
      </c>
      <c r="B499">
        <v>1204</v>
      </c>
      <c r="C499" s="50">
        <v>43370</v>
      </c>
      <c r="D499" t="s">
        <v>4109</v>
      </c>
      <c r="E499" s="3">
        <v>9270000</v>
      </c>
      <c r="F499" s="3">
        <v>0</v>
      </c>
      <c r="G499" s="3">
        <v>9270000</v>
      </c>
      <c r="H499" t="s">
        <v>511</v>
      </c>
    </row>
    <row r="500" spans="1:8" x14ac:dyDescent="0.25">
      <c r="A500" t="s">
        <v>4041</v>
      </c>
      <c r="B500">
        <v>1217</v>
      </c>
      <c r="C500" s="50">
        <v>43370</v>
      </c>
      <c r="D500" t="s">
        <v>4071</v>
      </c>
      <c r="E500" s="3">
        <v>21321000</v>
      </c>
      <c r="F500" s="3">
        <v>0</v>
      </c>
      <c r="G500" s="3">
        <v>21321000</v>
      </c>
      <c r="H500" t="s">
        <v>511</v>
      </c>
    </row>
    <row r="501" spans="1:8" x14ac:dyDescent="0.25">
      <c r="A501" t="s">
        <v>4042</v>
      </c>
      <c r="B501">
        <v>1229</v>
      </c>
      <c r="C501" s="50">
        <v>43370</v>
      </c>
      <c r="D501" t="s">
        <v>4108</v>
      </c>
      <c r="E501" s="3">
        <v>24720000</v>
      </c>
      <c r="F501" s="3">
        <v>0</v>
      </c>
      <c r="G501" s="3">
        <v>24720000</v>
      </c>
      <c r="H501" t="s">
        <v>511</v>
      </c>
    </row>
    <row r="502" spans="1:8" x14ac:dyDescent="0.25">
      <c r="A502" t="s">
        <v>4043</v>
      </c>
      <c r="B502">
        <v>1205</v>
      </c>
      <c r="C502" s="50">
        <v>43370</v>
      </c>
      <c r="D502" t="s">
        <v>3848</v>
      </c>
      <c r="E502" s="3">
        <v>24720000</v>
      </c>
      <c r="F502" s="3">
        <v>0</v>
      </c>
      <c r="G502" s="3">
        <v>24720000</v>
      </c>
      <c r="H502" t="s">
        <v>511</v>
      </c>
    </row>
    <row r="503" spans="1:8" x14ac:dyDescent="0.25">
      <c r="A503" t="s">
        <v>4044</v>
      </c>
      <c r="B503">
        <v>1227</v>
      </c>
      <c r="C503" s="50">
        <v>43370</v>
      </c>
      <c r="D503" t="s">
        <v>4108</v>
      </c>
      <c r="E503" s="3">
        <v>24720000</v>
      </c>
      <c r="F503" s="3">
        <v>0</v>
      </c>
      <c r="G503" s="3">
        <v>24720000</v>
      </c>
      <c r="H503" t="s">
        <v>511</v>
      </c>
    </row>
    <row r="504" spans="1:8" x14ac:dyDescent="0.25">
      <c r="A504" t="s">
        <v>4045</v>
      </c>
      <c r="B504">
        <v>1216</v>
      </c>
      <c r="C504" s="50">
        <v>43370</v>
      </c>
      <c r="D504" t="s">
        <v>4068</v>
      </c>
      <c r="E504" s="3">
        <v>24720000</v>
      </c>
      <c r="F504" s="3">
        <v>0</v>
      </c>
      <c r="G504" s="3">
        <v>24720000</v>
      </c>
      <c r="H504" t="s">
        <v>511</v>
      </c>
    </row>
    <row r="505" spans="1:8" x14ac:dyDescent="0.25">
      <c r="A505" t="s">
        <v>4046</v>
      </c>
      <c r="B505">
        <v>1228</v>
      </c>
      <c r="C505" s="50">
        <v>43370</v>
      </c>
      <c r="D505" t="s">
        <v>4108</v>
      </c>
      <c r="E505" s="3">
        <v>24720000</v>
      </c>
      <c r="F505" s="3">
        <v>0</v>
      </c>
      <c r="G505" s="3">
        <v>24720000</v>
      </c>
      <c r="H505" t="s">
        <v>511</v>
      </c>
    </row>
    <row r="506" spans="1:8" x14ac:dyDescent="0.25">
      <c r="A506" t="s">
        <v>4047</v>
      </c>
      <c r="B506">
        <v>1215</v>
      </c>
      <c r="C506" s="50">
        <v>43370</v>
      </c>
      <c r="D506" t="s">
        <v>4069</v>
      </c>
      <c r="E506" s="3">
        <v>20394000</v>
      </c>
      <c r="F506" s="3">
        <v>0</v>
      </c>
      <c r="G506" s="3">
        <v>20394000</v>
      </c>
      <c r="H506" t="s">
        <v>511</v>
      </c>
    </row>
    <row r="507" spans="1:8" x14ac:dyDescent="0.25">
      <c r="A507" t="s">
        <v>4048</v>
      </c>
      <c r="B507">
        <v>1214</v>
      </c>
      <c r="C507" s="50">
        <v>43370</v>
      </c>
      <c r="D507" t="s">
        <v>4070</v>
      </c>
      <c r="E507" s="3">
        <v>27192000</v>
      </c>
      <c r="F507" s="3">
        <v>0</v>
      </c>
      <c r="G507" s="3">
        <v>27192000</v>
      </c>
      <c r="H507" t="s">
        <v>511</v>
      </c>
    </row>
    <row r="508" spans="1:8" x14ac:dyDescent="0.25">
      <c r="A508" t="s">
        <v>4065</v>
      </c>
      <c r="B508">
        <v>1213</v>
      </c>
      <c r="C508" s="50">
        <v>43370</v>
      </c>
      <c r="D508" t="s">
        <v>4071</v>
      </c>
      <c r="E508" s="3">
        <v>21321000</v>
      </c>
      <c r="F508" s="3">
        <v>0</v>
      </c>
      <c r="G508" s="3">
        <v>21321000</v>
      </c>
      <c r="H508" t="s">
        <v>511</v>
      </c>
    </row>
    <row r="509" spans="1:8" x14ac:dyDescent="0.25">
      <c r="A509" t="s">
        <v>4049</v>
      </c>
      <c r="B509">
        <v>1212</v>
      </c>
      <c r="C509" s="50">
        <v>43370</v>
      </c>
      <c r="D509" t="s">
        <v>4069</v>
      </c>
      <c r="E509" s="3">
        <v>20394000</v>
      </c>
      <c r="F509" s="3">
        <v>0</v>
      </c>
      <c r="G509" s="3">
        <v>20394000</v>
      </c>
      <c r="H509" t="s">
        <v>511</v>
      </c>
    </row>
    <row r="510" spans="1:8" x14ac:dyDescent="0.25">
      <c r="A510" t="s">
        <v>4066</v>
      </c>
      <c r="B510">
        <v>1211</v>
      </c>
      <c r="C510" s="50">
        <v>43370</v>
      </c>
      <c r="D510" t="s">
        <v>4069</v>
      </c>
      <c r="E510" s="3">
        <v>24720000</v>
      </c>
      <c r="F510" s="3">
        <v>0</v>
      </c>
      <c r="G510" s="3">
        <v>24720000</v>
      </c>
      <c r="H510" t="s">
        <v>511</v>
      </c>
    </row>
    <row r="511" spans="1:8" x14ac:dyDescent="0.25">
      <c r="A511" t="s">
        <v>4050</v>
      </c>
      <c r="B511">
        <v>1210</v>
      </c>
      <c r="C511" s="50">
        <v>43370</v>
      </c>
      <c r="D511" t="s">
        <v>4071</v>
      </c>
      <c r="E511" s="3">
        <v>24720000</v>
      </c>
      <c r="F511" s="3">
        <v>0</v>
      </c>
      <c r="G511" s="3">
        <v>24720000</v>
      </c>
      <c r="H511" t="s">
        <v>511</v>
      </c>
    </row>
    <row r="512" spans="1:8" x14ac:dyDescent="0.25">
      <c r="A512" t="s">
        <v>4051</v>
      </c>
      <c r="B512">
        <v>1230</v>
      </c>
      <c r="C512" s="50">
        <v>43370</v>
      </c>
      <c r="D512" t="s">
        <v>4108</v>
      </c>
      <c r="E512" s="3">
        <v>24720000</v>
      </c>
      <c r="F512" s="3">
        <v>0</v>
      </c>
      <c r="G512" s="3">
        <v>24720000</v>
      </c>
      <c r="H512" t="s">
        <v>511</v>
      </c>
    </row>
    <row r="513" spans="1:8" x14ac:dyDescent="0.25">
      <c r="A513" t="s">
        <v>4067</v>
      </c>
      <c r="B513">
        <v>1208</v>
      </c>
      <c r="C513" s="50">
        <v>43370</v>
      </c>
      <c r="D513" t="s">
        <v>4109</v>
      </c>
      <c r="E513" s="3">
        <v>9270000</v>
      </c>
      <c r="F513" s="3">
        <v>0</v>
      </c>
      <c r="G513" s="3">
        <v>9270000</v>
      </c>
      <c r="H513" t="s">
        <v>511</v>
      </c>
    </row>
    <row r="514" spans="1:8" x14ac:dyDescent="0.25">
      <c r="A514" t="s">
        <v>4072</v>
      </c>
      <c r="B514">
        <v>1236</v>
      </c>
      <c r="C514" s="50">
        <v>43371</v>
      </c>
      <c r="D514" t="s">
        <v>4110</v>
      </c>
      <c r="E514" s="3">
        <v>39062100</v>
      </c>
      <c r="F514" s="3">
        <v>0</v>
      </c>
      <c r="G514" s="3">
        <v>39062100</v>
      </c>
      <c r="H514" t="s">
        <v>511</v>
      </c>
    </row>
    <row r="515" spans="1:8" x14ac:dyDescent="0.25">
      <c r="A515" t="s">
        <v>4073</v>
      </c>
      <c r="B515">
        <v>1202</v>
      </c>
      <c r="C515" s="50">
        <v>43370</v>
      </c>
      <c r="D515" t="s">
        <v>4111</v>
      </c>
      <c r="E515" s="3">
        <v>14832000</v>
      </c>
      <c r="F515" s="3">
        <v>0</v>
      </c>
      <c r="G515" s="3">
        <v>14832000</v>
      </c>
      <c r="H515" t="s">
        <v>511</v>
      </c>
    </row>
    <row r="516" spans="1:8" x14ac:dyDescent="0.25">
      <c r="A516" t="s">
        <v>4074</v>
      </c>
      <c r="B516">
        <v>1207</v>
      </c>
      <c r="C516" s="50">
        <v>43370</v>
      </c>
      <c r="D516" t="s">
        <v>4068</v>
      </c>
      <c r="E516" s="3">
        <v>21321000</v>
      </c>
      <c r="F516" s="3">
        <v>0</v>
      </c>
      <c r="G516" s="3">
        <v>21321000</v>
      </c>
      <c r="H516" t="s">
        <v>511</v>
      </c>
    </row>
    <row r="517" spans="1:8" x14ac:dyDescent="0.25">
      <c r="A517" t="s">
        <v>4075</v>
      </c>
      <c r="B517">
        <v>1220</v>
      </c>
      <c r="C517" s="50">
        <v>43370</v>
      </c>
      <c r="D517" t="s">
        <v>4069</v>
      </c>
      <c r="E517" s="3">
        <v>20394000</v>
      </c>
      <c r="F517" s="3">
        <v>0</v>
      </c>
      <c r="G517" s="3">
        <v>20394000</v>
      </c>
      <c r="H517" t="s">
        <v>511</v>
      </c>
    </row>
    <row r="518" spans="1:8" x14ac:dyDescent="0.25">
      <c r="A518" t="s">
        <v>4076</v>
      </c>
      <c r="B518">
        <v>1201</v>
      </c>
      <c r="C518" s="50">
        <v>43370</v>
      </c>
      <c r="D518" t="s">
        <v>4112</v>
      </c>
      <c r="E518" s="3">
        <v>27192000</v>
      </c>
      <c r="F518" s="3">
        <v>0</v>
      </c>
      <c r="G518" s="3">
        <v>27192000</v>
      </c>
      <c r="H518" t="s">
        <v>511</v>
      </c>
    </row>
    <row r="519" spans="1:8" x14ac:dyDescent="0.25">
      <c r="A519" t="s">
        <v>4077</v>
      </c>
      <c r="B519">
        <v>1206</v>
      </c>
      <c r="C519" s="50">
        <v>43370</v>
      </c>
      <c r="D519" t="s">
        <v>4070</v>
      </c>
      <c r="E519" s="3">
        <v>27192000</v>
      </c>
      <c r="F519" s="3">
        <v>0</v>
      </c>
      <c r="G519" s="3">
        <v>27192000</v>
      </c>
      <c r="H519" t="s">
        <v>511</v>
      </c>
    </row>
    <row r="520" spans="1:8" x14ac:dyDescent="0.25">
      <c r="A520" t="s">
        <v>4078</v>
      </c>
      <c r="B520">
        <v>1219</v>
      </c>
      <c r="C520" s="50">
        <v>43370</v>
      </c>
      <c r="D520" t="s">
        <v>4069</v>
      </c>
      <c r="E520" s="3">
        <v>24720000</v>
      </c>
      <c r="F520" s="3">
        <v>0</v>
      </c>
      <c r="G520" s="3">
        <v>24720000</v>
      </c>
      <c r="H520" t="s">
        <v>511</v>
      </c>
    </row>
    <row r="521" spans="1:8" x14ac:dyDescent="0.25">
      <c r="A521" t="s">
        <v>4079</v>
      </c>
      <c r="B521">
        <v>1203</v>
      </c>
      <c r="C521" s="50">
        <v>43370</v>
      </c>
      <c r="D521" t="s">
        <v>4113</v>
      </c>
      <c r="E521" s="3">
        <v>30220200</v>
      </c>
      <c r="F521" s="3">
        <v>0</v>
      </c>
      <c r="G521" s="3">
        <v>30220200</v>
      </c>
      <c r="H521" t="s">
        <v>511</v>
      </c>
    </row>
    <row r="522" spans="1:8" x14ac:dyDescent="0.25">
      <c r="A522" t="s">
        <v>4080</v>
      </c>
      <c r="B522">
        <v>1209</v>
      </c>
      <c r="C522" s="50">
        <v>43370</v>
      </c>
      <c r="D522" t="s">
        <v>4084</v>
      </c>
      <c r="E522" s="3">
        <v>27192000</v>
      </c>
      <c r="F522" s="3">
        <v>0</v>
      </c>
      <c r="G522" s="3">
        <v>27192000</v>
      </c>
      <c r="H522" t="s">
        <v>511</v>
      </c>
    </row>
    <row r="523" spans="1:8" x14ac:dyDescent="0.25">
      <c r="A523" t="s">
        <v>4081</v>
      </c>
      <c r="B523">
        <v>1231</v>
      </c>
      <c r="C523" s="50">
        <v>43370</v>
      </c>
      <c r="D523" t="s">
        <v>4114</v>
      </c>
      <c r="E523" s="3">
        <v>20394000</v>
      </c>
      <c r="F523" s="3">
        <v>0</v>
      </c>
      <c r="G523" s="3">
        <v>20394000</v>
      </c>
      <c r="H523" t="s">
        <v>511</v>
      </c>
    </row>
    <row r="524" spans="1:8" x14ac:dyDescent="0.25">
      <c r="A524" t="s">
        <v>4082</v>
      </c>
      <c r="B524">
        <v>1218</v>
      </c>
      <c r="C524" s="50">
        <v>43370</v>
      </c>
      <c r="D524" t="s">
        <v>4068</v>
      </c>
      <c r="E524" s="3">
        <v>20394000</v>
      </c>
      <c r="F524" s="3">
        <v>0</v>
      </c>
      <c r="G524" s="3">
        <v>20394000</v>
      </c>
      <c r="H524" t="s">
        <v>511</v>
      </c>
    </row>
    <row r="525" spans="1:8" x14ac:dyDescent="0.25">
      <c r="A525" t="s">
        <v>4083</v>
      </c>
      <c r="B525">
        <v>1221</v>
      </c>
      <c r="C525" s="50">
        <v>43370</v>
      </c>
      <c r="D525" t="s">
        <v>4109</v>
      </c>
      <c r="E525" s="3">
        <v>9270000</v>
      </c>
      <c r="F525" s="3">
        <v>0</v>
      </c>
      <c r="G525" s="3">
        <v>9270000</v>
      </c>
      <c r="H525" t="s">
        <v>511</v>
      </c>
    </row>
    <row r="526" spans="1:8" x14ac:dyDescent="0.25">
      <c r="A526" t="s">
        <v>4085</v>
      </c>
      <c r="B526">
        <v>1237</v>
      </c>
      <c r="C526" s="50">
        <v>43371</v>
      </c>
      <c r="D526" t="s">
        <v>4115</v>
      </c>
      <c r="E526" s="3">
        <v>39062100</v>
      </c>
      <c r="F526" s="3">
        <v>0</v>
      </c>
      <c r="G526" s="3">
        <v>39062100</v>
      </c>
      <c r="H526" t="s">
        <v>511</v>
      </c>
    </row>
  </sheetData>
  <autoFilter ref="A3:H526" xr:uid="{00000000-0009-0000-0000-00000F000000}">
    <sortState ref="A4:H526">
      <sortCondition ref="A3:A526"/>
    </sortState>
  </autoFilter>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dimension ref="A1:N2051"/>
  <sheetViews>
    <sheetView zoomScale="130" zoomScaleNormal="130" workbookViewId="0">
      <pane xSplit="2" topLeftCell="C1" activePane="topRight" state="frozen"/>
      <selection activeCell="B200" sqref="B200"/>
      <selection pane="topRight" activeCell="M1" sqref="M1"/>
    </sheetView>
  </sheetViews>
  <sheetFormatPr baseColWidth="10" defaultRowHeight="15" x14ac:dyDescent="0.25"/>
  <cols>
    <col min="3" max="3" width="14.85546875" style="5" bestFit="1" customWidth="1"/>
    <col min="4" max="4" width="19" customWidth="1"/>
    <col min="6" max="6" width="17" customWidth="1"/>
    <col min="7" max="7" width="13.28515625" bestFit="1" customWidth="1"/>
    <col min="8" max="8" width="14.7109375" style="5" bestFit="1" customWidth="1"/>
    <col min="10" max="10" width="16.140625" style="3" bestFit="1" customWidth="1"/>
    <col min="11" max="11" width="15.5703125" style="3" bestFit="1" customWidth="1"/>
    <col min="12" max="13" width="16.140625" style="3" bestFit="1" customWidth="1"/>
    <col min="14" max="14" width="17.28515625" style="3" bestFit="1" customWidth="1"/>
  </cols>
  <sheetData>
    <row r="1" spans="1:14" x14ac:dyDescent="0.25">
      <c r="F1" s="8"/>
      <c r="G1" s="8"/>
      <c r="J1" s="3">
        <f>SUBTOTAL(9,J4:J2051)</f>
        <v>553716262</v>
      </c>
      <c r="K1" s="3">
        <f>SUBTOTAL(9,K4:K2051)</f>
        <v>0</v>
      </c>
      <c r="L1" s="3">
        <f>SUBTOTAL(9,L4:L2051)</f>
        <v>553716262</v>
      </c>
      <c r="M1" s="3">
        <f>SUBTOTAL(9,M4:M2051)</f>
        <v>165259658</v>
      </c>
      <c r="N1" s="3">
        <f>SUBTOTAL(9,N4:N2051)</f>
        <v>388456604</v>
      </c>
    </row>
    <row r="2" spans="1:14" ht="21" x14ac:dyDescent="0.35">
      <c r="A2" s="6">
        <v>1</v>
      </c>
      <c r="B2" s="6">
        <v>2</v>
      </c>
      <c r="C2" s="10">
        <v>3</v>
      </c>
      <c r="D2" s="6">
        <v>4</v>
      </c>
      <c r="E2" s="6">
        <v>5</v>
      </c>
      <c r="F2" s="6">
        <v>6</v>
      </c>
      <c r="G2" s="6">
        <v>7</v>
      </c>
      <c r="H2" s="10">
        <v>8</v>
      </c>
      <c r="I2" s="6">
        <v>9</v>
      </c>
      <c r="J2" s="9">
        <v>10</v>
      </c>
      <c r="K2" s="9">
        <v>11</v>
      </c>
      <c r="L2" s="9">
        <v>12</v>
      </c>
      <c r="M2" s="9">
        <v>13</v>
      </c>
      <c r="N2" s="9">
        <v>14</v>
      </c>
    </row>
    <row r="3" spans="1:14" x14ac:dyDescent="0.25">
      <c r="A3" t="s">
        <v>593</v>
      </c>
      <c r="B3" t="s">
        <v>594</v>
      </c>
      <c r="C3" s="5" t="s">
        <v>595</v>
      </c>
      <c r="D3" t="s">
        <v>596</v>
      </c>
      <c r="E3" t="s">
        <v>597</v>
      </c>
      <c r="F3" t="s">
        <v>598</v>
      </c>
      <c r="G3" t="s">
        <v>599</v>
      </c>
      <c r="H3" s="5" t="s">
        <v>600</v>
      </c>
      <c r="I3" t="s">
        <v>601</v>
      </c>
      <c r="J3" s="3" t="s">
        <v>602</v>
      </c>
      <c r="K3" s="3" t="s">
        <v>603</v>
      </c>
      <c r="L3" s="3" t="s">
        <v>604</v>
      </c>
      <c r="M3" s="3" t="s">
        <v>605</v>
      </c>
      <c r="N3" s="3" t="s">
        <v>818</v>
      </c>
    </row>
    <row r="4" spans="1:14" hidden="1" x14ac:dyDescent="0.25">
      <c r="A4">
        <v>151</v>
      </c>
      <c r="B4">
        <v>2</v>
      </c>
      <c r="C4" s="5">
        <v>43111</v>
      </c>
      <c r="D4" t="s">
        <v>107</v>
      </c>
      <c r="E4">
        <v>145</v>
      </c>
      <c r="F4" t="s">
        <v>606</v>
      </c>
      <c r="G4">
        <v>2</v>
      </c>
      <c r="H4" s="5">
        <v>43111</v>
      </c>
      <c r="I4" t="s">
        <v>87</v>
      </c>
      <c r="J4" s="3">
        <v>37389000</v>
      </c>
      <c r="K4" s="3">
        <v>0</v>
      </c>
      <c r="L4" s="3">
        <f>J4-K4</f>
        <v>37389000</v>
      </c>
      <c r="M4" s="21">
        <v>26059000</v>
      </c>
      <c r="N4" s="3">
        <f>L4-M4</f>
        <v>11330000</v>
      </c>
    </row>
    <row r="5" spans="1:14" hidden="1" x14ac:dyDescent="0.25">
      <c r="A5">
        <v>317</v>
      </c>
      <c r="B5">
        <v>25</v>
      </c>
      <c r="C5" s="5">
        <v>43115</v>
      </c>
      <c r="D5" t="s">
        <v>111</v>
      </c>
      <c r="E5">
        <v>145</v>
      </c>
      <c r="F5" t="s">
        <v>606</v>
      </c>
      <c r="G5">
        <v>22</v>
      </c>
      <c r="H5" s="5">
        <v>43115</v>
      </c>
      <c r="I5" t="s">
        <v>84</v>
      </c>
      <c r="J5" s="3">
        <v>113300000</v>
      </c>
      <c r="K5" s="3">
        <v>0</v>
      </c>
      <c r="L5" s="3">
        <f t="shared" ref="L5:L68" si="0">J5-K5</f>
        <v>113300000</v>
      </c>
      <c r="M5" s="21">
        <v>77593333</v>
      </c>
      <c r="N5" s="3">
        <f t="shared" ref="N5:N68" si="1">L5-M5</f>
        <v>35706667</v>
      </c>
    </row>
    <row r="6" spans="1:14" hidden="1" x14ac:dyDescent="0.25">
      <c r="A6">
        <v>337</v>
      </c>
      <c r="B6">
        <v>35</v>
      </c>
      <c r="C6" s="5">
        <v>43116</v>
      </c>
      <c r="D6" t="s">
        <v>607</v>
      </c>
      <c r="E6">
        <v>145</v>
      </c>
      <c r="F6" t="s">
        <v>606</v>
      </c>
      <c r="G6">
        <v>34</v>
      </c>
      <c r="H6" s="5">
        <v>43116</v>
      </c>
      <c r="I6" t="s">
        <v>229</v>
      </c>
      <c r="J6" s="3">
        <v>49852000</v>
      </c>
      <c r="K6" s="3">
        <v>0</v>
      </c>
      <c r="L6" s="3">
        <f t="shared" si="0"/>
        <v>49852000</v>
      </c>
      <c r="M6" s="21">
        <v>33990000</v>
      </c>
      <c r="N6" s="3">
        <f t="shared" si="1"/>
        <v>15862000</v>
      </c>
    </row>
    <row r="7" spans="1:14" hidden="1" x14ac:dyDescent="0.25">
      <c r="A7">
        <v>432</v>
      </c>
      <c r="B7">
        <v>42</v>
      </c>
      <c r="C7" s="5">
        <v>43116</v>
      </c>
      <c r="D7" t="s">
        <v>608</v>
      </c>
      <c r="E7">
        <v>145</v>
      </c>
      <c r="F7" t="s">
        <v>606</v>
      </c>
      <c r="G7">
        <v>36</v>
      </c>
      <c r="H7" s="5">
        <v>43116</v>
      </c>
      <c r="I7" t="s">
        <v>100</v>
      </c>
      <c r="J7" s="3">
        <v>23690000</v>
      </c>
      <c r="K7" s="3">
        <v>0</v>
      </c>
      <c r="L7" s="3">
        <f t="shared" si="0"/>
        <v>23690000</v>
      </c>
      <c r="M7" s="21">
        <v>14420000</v>
      </c>
      <c r="N7" s="3">
        <f t="shared" si="1"/>
        <v>9270000</v>
      </c>
    </row>
    <row r="8" spans="1:14" hidden="1" x14ac:dyDescent="0.25">
      <c r="A8">
        <v>429</v>
      </c>
      <c r="B8">
        <v>83</v>
      </c>
      <c r="C8" s="5">
        <v>43116</v>
      </c>
      <c r="D8" t="s">
        <v>609</v>
      </c>
      <c r="E8">
        <v>145</v>
      </c>
      <c r="F8" t="s">
        <v>606</v>
      </c>
      <c r="G8">
        <v>33</v>
      </c>
      <c r="H8" s="5">
        <v>43116</v>
      </c>
      <c r="I8" t="s">
        <v>522</v>
      </c>
      <c r="J8" s="3">
        <v>47380000</v>
      </c>
      <c r="K8" s="3">
        <v>0</v>
      </c>
      <c r="L8" s="3">
        <f t="shared" si="0"/>
        <v>47380000</v>
      </c>
      <c r="M8" s="21">
        <v>30900000</v>
      </c>
      <c r="N8" s="3">
        <f t="shared" si="1"/>
        <v>16480000</v>
      </c>
    </row>
    <row r="9" spans="1:14" hidden="1" x14ac:dyDescent="0.25">
      <c r="A9">
        <v>357</v>
      </c>
      <c r="B9">
        <v>87</v>
      </c>
      <c r="C9" s="5">
        <v>43116</v>
      </c>
      <c r="D9" t="s">
        <v>610</v>
      </c>
      <c r="E9">
        <v>145</v>
      </c>
      <c r="F9" t="s">
        <v>606</v>
      </c>
      <c r="G9">
        <v>75</v>
      </c>
      <c r="H9" s="5">
        <v>43116</v>
      </c>
      <c r="I9" t="s">
        <v>611</v>
      </c>
      <c r="J9" s="3">
        <v>67980000</v>
      </c>
      <c r="K9" s="3">
        <v>0</v>
      </c>
      <c r="L9" s="3">
        <f t="shared" si="0"/>
        <v>67980000</v>
      </c>
      <c r="M9" s="21">
        <v>46144000</v>
      </c>
      <c r="N9" s="3">
        <f t="shared" si="1"/>
        <v>21836000</v>
      </c>
    </row>
    <row r="10" spans="1:14" hidden="1" x14ac:dyDescent="0.25">
      <c r="A10">
        <v>330</v>
      </c>
      <c r="B10">
        <v>89</v>
      </c>
      <c r="C10" s="5">
        <v>43116</v>
      </c>
      <c r="D10" t="s">
        <v>612</v>
      </c>
      <c r="E10">
        <v>145</v>
      </c>
      <c r="F10" t="s">
        <v>606</v>
      </c>
      <c r="G10">
        <v>77</v>
      </c>
      <c r="H10" s="5">
        <v>43116</v>
      </c>
      <c r="I10" t="s">
        <v>93</v>
      </c>
      <c r="J10" s="3">
        <v>50367000</v>
      </c>
      <c r="K10" s="3">
        <v>0</v>
      </c>
      <c r="L10" s="3">
        <f t="shared" si="0"/>
        <v>50367000</v>
      </c>
      <c r="M10" s="21">
        <v>37607360</v>
      </c>
      <c r="N10" s="3">
        <f t="shared" si="1"/>
        <v>12759640</v>
      </c>
    </row>
    <row r="11" spans="1:14" hidden="1" x14ac:dyDescent="0.25">
      <c r="A11">
        <v>393</v>
      </c>
      <c r="B11">
        <v>90</v>
      </c>
      <c r="C11" s="5">
        <v>43116</v>
      </c>
      <c r="D11" t="s">
        <v>613</v>
      </c>
      <c r="E11">
        <v>145</v>
      </c>
      <c r="F11" t="s">
        <v>606</v>
      </c>
      <c r="G11">
        <v>78</v>
      </c>
      <c r="H11" s="5">
        <v>43116</v>
      </c>
      <c r="I11" t="s">
        <v>95</v>
      </c>
      <c r="J11" s="3">
        <v>43260000</v>
      </c>
      <c r="K11" s="3">
        <v>0</v>
      </c>
      <c r="L11" s="3">
        <f t="shared" si="0"/>
        <v>43260000</v>
      </c>
      <c r="M11" s="21">
        <v>43260000</v>
      </c>
      <c r="N11" s="3">
        <f t="shared" si="1"/>
        <v>0</v>
      </c>
    </row>
    <row r="12" spans="1:14" hidden="1" x14ac:dyDescent="0.25">
      <c r="A12">
        <v>341</v>
      </c>
      <c r="B12">
        <v>91</v>
      </c>
      <c r="C12" s="5">
        <v>43116</v>
      </c>
      <c r="D12" t="s">
        <v>614</v>
      </c>
      <c r="E12">
        <v>145</v>
      </c>
      <c r="F12" t="s">
        <v>606</v>
      </c>
      <c r="G12">
        <v>80</v>
      </c>
      <c r="H12" s="5">
        <v>43116</v>
      </c>
      <c r="I12" t="s">
        <v>236</v>
      </c>
      <c r="J12" s="3">
        <v>67980000</v>
      </c>
      <c r="K12" s="3">
        <v>0</v>
      </c>
      <c r="L12" s="3">
        <f t="shared" si="0"/>
        <v>67980000</v>
      </c>
      <c r="M12" s="21">
        <v>42848000</v>
      </c>
      <c r="N12" s="3">
        <f t="shared" si="1"/>
        <v>25132000</v>
      </c>
    </row>
    <row r="13" spans="1:14" hidden="1" x14ac:dyDescent="0.25">
      <c r="A13">
        <v>345</v>
      </c>
      <c r="B13">
        <v>92</v>
      </c>
      <c r="C13" s="5">
        <v>43116</v>
      </c>
      <c r="D13" t="s">
        <v>615</v>
      </c>
      <c r="E13">
        <v>145</v>
      </c>
      <c r="F13" t="s">
        <v>606</v>
      </c>
      <c r="G13">
        <v>79</v>
      </c>
      <c r="H13" s="5">
        <v>43116</v>
      </c>
      <c r="I13" t="s">
        <v>96</v>
      </c>
      <c r="J13" s="3">
        <v>37389000</v>
      </c>
      <c r="K13" s="3">
        <v>0</v>
      </c>
      <c r="L13" s="3">
        <f t="shared" si="0"/>
        <v>37389000</v>
      </c>
      <c r="M13" s="21">
        <v>25379200</v>
      </c>
      <c r="N13" s="3">
        <f t="shared" si="1"/>
        <v>12009800</v>
      </c>
    </row>
    <row r="14" spans="1:14" hidden="1" x14ac:dyDescent="0.25">
      <c r="A14">
        <v>364</v>
      </c>
      <c r="B14">
        <v>116</v>
      </c>
      <c r="C14" s="5">
        <v>43117</v>
      </c>
      <c r="D14" t="s">
        <v>256</v>
      </c>
      <c r="E14">
        <v>145</v>
      </c>
      <c r="F14" t="s">
        <v>606</v>
      </c>
      <c r="G14">
        <v>94</v>
      </c>
      <c r="H14" s="5">
        <v>43117</v>
      </c>
      <c r="I14" t="s">
        <v>229</v>
      </c>
      <c r="J14" s="3">
        <v>90640000</v>
      </c>
      <c r="K14" s="3">
        <v>0</v>
      </c>
      <c r="L14" s="3">
        <f t="shared" si="0"/>
        <v>90640000</v>
      </c>
      <c r="M14" s="21">
        <v>61525334</v>
      </c>
      <c r="N14" s="3">
        <f t="shared" si="1"/>
        <v>29114666</v>
      </c>
    </row>
    <row r="15" spans="1:14" hidden="1" x14ac:dyDescent="0.25">
      <c r="A15">
        <v>223</v>
      </c>
      <c r="B15">
        <v>123</v>
      </c>
      <c r="C15" s="5">
        <v>43117</v>
      </c>
      <c r="D15" t="s">
        <v>203</v>
      </c>
      <c r="E15">
        <v>145</v>
      </c>
      <c r="F15" t="s">
        <v>606</v>
      </c>
      <c r="G15">
        <v>116</v>
      </c>
      <c r="H15" s="5">
        <v>43117</v>
      </c>
      <c r="I15" t="s">
        <v>201</v>
      </c>
      <c r="J15" s="3">
        <v>41200000</v>
      </c>
      <c r="K15" s="3">
        <v>0</v>
      </c>
      <c r="L15" s="3">
        <f t="shared" si="0"/>
        <v>41200000</v>
      </c>
      <c r="M15" s="21">
        <v>30076000</v>
      </c>
      <c r="N15" s="3">
        <f t="shared" si="1"/>
        <v>11124000</v>
      </c>
    </row>
    <row r="16" spans="1:14" hidden="1" x14ac:dyDescent="0.25">
      <c r="A16">
        <v>392</v>
      </c>
      <c r="B16">
        <v>124</v>
      </c>
      <c r="C16" s="5">
        <v>43117</v>
      </c>
      <c r="D16" t="s">
        <v>140</v>
      </c>
      <c r="E16">
        <v>145</v>
      </c>
      <c r="F16" t="s">
        <v>606</v>
      </c>
      <c r="G16">
        <v>117</v>
      </c>
      <c r="H16" s="5">
        <v>43117</v>
      </c>
      <c r="I16" t="s">
        <v>138</v>
      </c>
      <c r="J16" s="3">
        <v>41200000</v>
      </c>
      <c r="K16" s="3">
        <v>0</v>
      </c>
      <c r="L16" s="3">
        <f t="shared" si="0"/>
        <v>41200000</v>
      </c>
      <c r="M16" s="21">
        <v>30625333</v>
      </c>
      <c r="N16" s="3">
        <f t="shared" si="1"/>
        <v>10574667</v>
      </c>
    </row>
    <row r="17" spans="1:14" hidden="1" x14ac:dyDescent="0.25">
      <c r="A17">
        <v>360</v>
      </c>
      <c r="B17">
        <v>125</v>
      </c>
      <c r="C17" s="5">
        <v>43117</v>
      </c>
      <c r="D17" t="s">
        <v>252</v>
      </c>
      <c r="E17">
        <v>145</v>
      </c>
      <c r="F17" t="s">
        <v>606</v>
      </c>
      <c r="G17">
        <v>110</v>
      </c>
      <c r="H17" s="5">
        <v>43117</v>
      </c>
      <c r="I17" t="s">
        <v>250</v>
      </c>
      <c r="J17" s="3">
        <v>45330300</v>
      </c>
      <c r="K17" s="3">
        <v>0</v>
      </c>
      <c r="L17" s="3">
        <f t="shared" si="0"/>
        <v>45330300</v>
      </c>
      <c r="M17" s="21">
        <v>37439470</v>
      </c>
      <c r="N17" s="3">
        <f t="shared" si="1"/>
        <v>7890830</v>
      </c>
    </row>
    <row r="18" spans="1:14" hidden="1" x14ac:dyDescent="0.25">
      <c r="A18">
        <v>387</v>
      </c>
      <c r="B18">
        <v>126</v>
      </c>
      <c r="C18" s="5">
        <v>43117</v>
      </c>
      <c r="D18" t="s">
        <v>132</v>
      </c>
      <c r="E18">
        <v>148</v>
      </c>
      <c r="F18" t="s">
        <v>616</v>
      </c>
      <c r="G18">
        <v>118</v>
      </c>
      <c r="H18" s="5">
        <v>43117</v>
      </c>
      <c r="I18" t="s">
        <v>83</v>
      </c>
      <c r="J18" s="3">
        <v>19261000</v>
      </c>
      <c r="K18" s="3">
        <v>0</v>
      </c>
      <c r="L18" s="3">
        <f t="shared" si="0"/>
        <v>19261000</v>
      </c>
      <c r="M18" s="21">
        <v>13015767</v>
      </c>
      <c r="N18" s="3">
        <f t="shared" si="1"/>
        <v>6245233</v>
      </c>
    </row>
    <row r="19" spans="1:14" hidden="1" x14ac:dyDescent="0.25">
      <c r="A19">
        <v>319</v>
      </c>
      <c r="B19">
        <v>127</v>
      </c>
      <c r="C19" s="5">
        <v>43117</v>
      </c>
      <c r="D19" t="s">
        <v>264</v>
      </c>
      <c r="E19">
        <v>145</v>
      </c>
      <c r="F19" t="s">
        <v>606</v>
      </c>
      <c r="G19">
        <v>119</v>
      </c>
      <c r="H19" s="5">
        <v>43117</v>
      </c>
      <c r="I19" t="s">
        <v>262</v>
      </c>
      <c r="J19" s="3">
        <v>90640000</v>
      </c>
      <c r="K19" s="3">
        <v>0</v>
      </c>
      <c r="L19" s="3">
        <f t="shared" si="0"/>
        <v>90640000</v>
      </c>
      <c r="M19" s="21">
        <v>61250667</v>
      </c>
      <c r="N19" s="3">
        <f t="shared" si="1"/>
        <v>29389333</v>
      </c>
    </row>
    <row r="20" spans="1:14" hidden="1" x14ac:dyDescent="0.25">
      <c r="A20">
        <v>354</v>
      </c>
      <c r="B20">
        <v>128</v>
      </c>
      <c r="C20" s="5">
        <v>43117</v>
      </c>
      <c r="D20" t="s">
        <v>109</v>
      </c>
      <c r="E20">
        <v>145</v>
      </c>
      <c r="F20" t="s">
        <v>606</v>
      </c>
      <c r="G20">
        <v>111</v>
      </c>
      <c r="H20" s="5">
        <v>43117</v>
      </c>
      <c r="I20" t="s">
        <v>310</v>
      </c>
      <c r="J20" s="3">
        <v>30591000</v>
      </c>
      <c r="K20" s="3">
        <v>0</v>
      </c>
      <c r="L20" s="3">
        <f t="shared" si="0"/>
        <v>30591000</v>
      </c>
      <c r="M20" s="21">
        <v>25265900</v>
      </c>
      <c r="N20" s="3">
        <f t="shared" si="1"/>
        <v>5325100</v>
      </c>
    </row>
    <row r="21" spans="1:14" hidden="1" x14ac:dyDescent="0.25">
      <c r="A21">
        <v>388</v>
      </c>
      <c r="B21">
        <v>129</v>
      </c>
      <c r="C21" s="5">
        <v>43117</v>
      </c>
      <c r="D21" t="s">
        <v>617</v>
      </c>
      <c r="E21">
        <v>145</v>
      </c>
      <c r="F21" t="s">
        <v>606</v>
      </c>
      <c r="G21">
        <v>120</v>
      </c>
      <c r="H21" s="5">
        <v>43117</v>
      </c>
      <c r="I21" t="s">
        <v>86</v>
      </c>
      <c r="J21" s="3">
        <v>45320000</v>
      </c>
      <c r="K21" s="3">
        <v>0</v>
      </c>
      <c r="L21" s="3">
        <f t="shared" si="0"/>
        <v>45320000</v>
      </c>
      <c r="M21" s="21">
        <v>30625333</v>
      </c>
      <c r="N21" s="3">
        <f t="shared" si="1"/>
        <v>14694667</v>
      </c>
    </row>
    <row r="22" spans="1:14" hidden="1" x14ac:dyDescent="0.25">
      <c r="A22">
        <v>236</v>
      </c>
      <c r="B22">
        <v>130</v>
      </c>
      <c r="C22" s="5">
        <v>43117</v>
      </c>
      <c r="D22" t="s">
        <v>618</v>
      </c>
      <c r="E22">
        <v>145</v>
      </c>
      <c r="F22" t="s">
        <v>606</v>
      </c>
      <c r="G22">
        <v>121</v>
      </c>
      <c r="H22" s="5">
        <v>43117</v>
      </c>
      <c r="I22" t="s">
        <v>175</v>
      </c>
      <c r="J22" s="3">
        <v>90640000</v>
      </c>
      <c r="K22" s="3">
        <v>0</v>
      </c>
      <c r="L22" s="3">
        <f t="shared" si="0"/>
        <v>90640000</v>
      </c>
      <c r="M22" s="21">
        <v>61250667</v>
      </c>
      <c r="N22" s="3">
        <f t="shared" si="1"/>
        <v>29389333</v>
      </c>
    </row>
    <row r="23" spans="1:14" hidden="1" x14ac:dyDescent="0.25">
      <c r="A23">
        <v>381</v>
      </c>
      <c r="B23">
        <v>134</v>
      </c>
      <c r="C23" s="5">
        <v>43117</v>
      </c>
      <c r="D23" t="s">
        <v>619</v>
      </c>
      <c r="E23">
        <v>145</v>
      </c>
      <c r="F23" t="s">
        <v>606</v>
      </c>
      <c r="G23">
        <v>143</v>
      </c>
      <c r="H23" s="5">
        <v>43117</v>
      </c>
      <c r="I23" t="s">
        <v>507</v>
      </c>
      <c r="J23" s="3">
        <v>82400000</v>
      </c>
      <c r="K23" s="3">
        <v>0</v>
      </c>
      <c r="L23" s="3">
        <f t="shared" si="0"/>
        <v>82400000</v>
      </c>
      <c r="M23" s="21">
        <v>61250667</v>
      </c>
      <c r="N23" s="3">
        <f t="shared" si="1"/>
        <v>21149333</v>
      </c>
    </row>
    <row r="24" spans="1:14" hidden="1" x14ac:dyDescent="0.25">
      <c r="A24">
        <v>355</v>
      </c>
      <c r="B24">
        <v>139</v>
      </c>
      <c r="C24" s="5">
        <v>43117</v>
      </c>
      <c r="D24" t="s">
        <v>620</v>
      </c>
      <c r="E24">
        <v>145</v>
      </c>
      <c r="F24" t="s">
        <v>606</v>
      </c>
      <c r="G24">
        <v>146</v>
      </c>
      <c r="H24" s="5">
        <v>43117</v>
      </c>
      <c r="I24" t="s">
        <v>189</v>
      </c>
      <c r="J24" s="3">
        <v>45320000</v>
      </c>
      <c r="K24" s="3">
        <v>0</v>
      </c>
      <c r="L24" s="3">
        <f t="shared" si="0"/>
        <v>45320000</v>
      </c>
      <c r="M24" s="21">
        <v>42109833</v>
      </c>
      <c r="N24" s="3">
        <f t="shared" si="1"/>
        <v>3210167</v>
      </c>
    </row>
    <row r="25" spans="1:14" hidden="1" x14ac:dyDescent="0.25">
      <c r="A25">
        <v>391</v>
      </c>
      <c r="B25">
        <v>145</v>
      </c>
      <c r="C25" s="5">
        <v>43117</v>
      </c>
      <c r="D25" t="s">
        <v>137</v>
      </c>
      <c r="E25">
        <v>148</v>
      </c>
      <c r="F25" t="s">
        <v>616</v>
      </c>
      <c r="G25">
        <v>153</v>
      </c>
      <c r="H25" s="5">
        <v>43117</v>
      </c>
      <c r="I25" t="s">
        <v>83</v>
      </c>
      <c r="J25" s="3">
        <v>16995000</v>
      </c>
      <c r="K25" s="3">
        <v>0</v>
      </c>
      <c r="L25" s="3">
        <f t="shared" si="0"/>
        <v>16995000</v>
      </c>
      <c r="M25" s="21">
        <v>11484500</v>
      </c>
      <c r="N25" s="3">
        <f t="shared" si="1"/>
        <v>5510500</v>
      </c>
    </row>
    <row r="26" spans="1:14" hidden="1" x14ac:dyDescent="0.25">
      <c r="A26">
        <v>431</v>
      </c>
      <c r="B26">
        <v>154</v>
      </c>
      <c r="C26" s="5">
        <v>43117</v>
      </c>
      <c r="D26" t="s">
        <v>621</v>
      </c>
      <c r="E26">
        <v>145</v>
      </c>
      <c r="F26" t="s">
        <v>606</v>
      </c>
      <c r="G26">
        <v>155</v>
      </c>
      <c r="H26" s="5">
        <v>43117</v>
      </c>
      <c r="I26" t="s">
        <v>622</v>
      </c>
      <c r="J26" s="3">
        <v>23690000</v>
      </c>
      <c r="K26" s="3">
        <v>0</v>
      </c>
      <c r="L26" s="3">
        <f t="shared" si="0"/>
        <v>23690000</v>
      </c>
      <c r="M26" s="21">
        <v>15312666</v>
      </c>
      <c r="N26" s="3">
        <f t="shared" si="1"/>
        <v>8377334</v>
      </c>
    </row>
    <row r="27" spans="1:14" hidden="1" x14ac:dyDescent="0.25">
      <c r="A27">
        <v>321</v>
      </c>
      <c r="B27">
        <v>158</v>
      </c>
      <c r="C27" s="5">
        <v>43118</v>
      </c>
      <c r="D27" t="s">
        <v>115</v>
      </c>
      <c r="E27">
        <v>145</v>
      </c>
      <c r="F27" t="s">
        <v>606</v>
      </c>
      <c r="G27">
        <v>109</v>
      </c>
      <c r="H27" s="5">
        <v>43118</v>
      </c>
      <c r="I27" t="s">
        <v>490</v>
      </c>
      <c r="J27" s="3">
        <v>113300000</v>
      </c>
      <c r="K27" s="3">
        <v>0</v>
      </c>
      <c r="L27" s="3">
        <f t="shared" si="0"/>
        <v>113300000</v>
      </c>
      <c r="M27" s="21">
        <v>76563333</v>
      </c>
      <c r="N27" s="3">
        <f t="shared" si="1"/>
        <v>36736667</v>
      </c>
    </row>
    <row r="28" spans="1:14" hidden="1" x14ac:dyDescent="0.25">
      <c r="A28">
        <v>348</v>
      </c>
      <c r="B28">
        <v>162</v>
      </c>
      <c r="C28" s="5">
        <v>43118</v>
      </c>
      <c r="D28" t="s">
        <v>279</v>
      </c>
      <c r="E28">
        <v>145</v>
      </c>
      <c r="F28" t="s">
        <v>606</v>
      </c>
      <c r="G28">
        <v>123</v>
      </c>
      <c r="H28" s="5">
        <v>43118</v>
      </c>
      <c r="I28" t="s">
        <v>222</v>
      </c>
      <c r="J28" s="3">
        <v>72100000</v>
      </c>
      <c r="K28" s="3">
        <v>0</v>
      </c>
      <c r="L28" s="3">
        <f t="shared" si="0"/>
        <v>72100000</v>
      </c>
      <c r="M28" s="21">
        <v>53594333</v>
      </c>
      <c r="N28" s="3">
        <f t="shared" si="1"/>
        <v>18505667</v>
      </c>
    </row>
    <row r="29" spans="1:14" hidden="1" x14ac:dyDescent="0.25">
      <c r="A29">
        <v>199</v>
      </c>
      <c r="B29">
        <v>171</v>
      </c>
      <c r="C29" s="5">
        <v>43118</v>
      </c>
      <c r="D29" t="s">
        <v>168</v>
      </c>
      <c r="E29">
        <v>148</v>
      </c>
      <c r="F29" t="s">
        <v>616</v>
      </c>
      <c r="G29">
        <v>154</v>
      </c>
      <c r="H29" s="5">
        <v>43118</v>
      </c>
      <c r="I29" t="s">
        <v>88</v>
      </c>
      <c r="J29" s="3">
        <v>30385000</v>
      </c>
      <c r="K29" s="3">
        <v>0</v>
      </c>
      <c r="L29" s="3">
        <f t="shared" si="0"/>
        <v>30385000</v>
      </c>
      <c r="M29" s="21">
        <v>22586183</v>
      </c>
      <c r="N29" s="3">
        <f t="shared" si="1"/>
        <v>7798817</v>
      </c>
    </row>
    <row r="30" spans="1:14" hidden="1" x14ac:dyDescent="0.25">
      <c r="A30">
        <v>447</v>
      </c>
      <c r="B30">
        <v>176</v>
      </c>
      <c r="C30" s="5">
        <v>43118</v>
      </c>
      <c r="D30" t="s">
        <v>623</v>
      </c>
      <c r="E30">
        <v>145</v>
      </c>
      <c r="F30" t="s">
        <v>606</v>
      </c>
      <c r="G30">
        <v>160</v>
      </c>
      <c r="H30" s="5">
        <v>43118</v>
      </c>
      <c r="I30" t="s">
        <v>624</v>
      </c>
      <c r="J30" s="3">
        <v>13850925</v>
      </c>
      <c r="K30" s="3">
        <v>0</v>
      </c>
      <c r="L30" s="3">
        <f t="shared" si="0"/>
        <v>13850925</v>
      </c>
      <c r="M30" s="21">
        <v>9359867</v>
      </c>
      <c r="N30" s="3">
        <f t="shared" si="1"/>
        <v>4491058</v>
      </c>
    </row>
    <row r="31" spans="1:14" hidden="1" x14ac:dyDescent="0.25">
      <c r="A31">
        <v>383</v>
      </c>
      <c r="B31">
        <v>182</v>
      </c>
      <c r="C31" s="5">
        <v>43118</v>
      </c>
      <c r="D31" t="s">
        <v>125</v>
      </c>
      <c r="E31">
        <v>145</v>
      </c>
      <c r="F31" t="s">
        <v>606</v>
      </c>
      <c r="G31">
        <v>108</v>
      </c>
      <c r="H31" s="5">
        <v>43118</v>
      </c>
      <c r="I31" t="s">
        <v>138</v>
      </c>
      <c r="J31" s="3">
        <v>45320000</v>
      </c>
      <c r="K31" s="3">
        <v>0</v>
      </c>
      <c r="L31" s="3">
        <f t="shared" si="0"/>
        <v>45320000</v>
      </c>
      <c r="M31" s="21">
        <v>30625333</v>
      </c>
      <c r="N31" s="3">
        <f t="shared" si="1"/>
        <v>14694667</v>
      </c>
    </row>
    <row r="32" spans="1:14" hidden="1" x14ac:dyDescent="0.25">
      <c r="A32">
        <v>335</v>
      </c>
      <c r="B32">
        <v>187</v>
      </c>
      <c r="C32" s="5">
        <v>43118</v>
      </c>
      <c r="D32" t="s">
        <v>625</v>
      </c>
      <c r="E32">
        <v>145</v>
      </c>
      <c r="F32" t="s">
        <v>606</v>
      </c>
      <c r="G32">
        <v>156</v>
      </c>
      <c r="H32" s="5">
        <v>43118</v>
      </c>
      <c r="I32" t="s">
        <v>92</v>
      </c>
      <c r="J32" s="3">
        <v>57783000</v>
      </c>
      <c r="K32" s="3">
        <v>0</v>
      </c>
      <c r="L32" s="3">
        <f t="shared" si="0"/>
        <v>57783000</v>
      </c>
      <c r="M32" s="21">
        <v>39047300</v>
      </c>
      <c r="N32" s="3">
        <f t="shared" si="1"/>
        <v>18735700</v>
      </c>
    </row>
    <row r="33" spans="1:14" hidden="1" x14ac:dyDescent="0.25">
      <c r="A33">
        <v>398</v>
      </c>
      <c r="B33">
        <v>189</v>
      </c>
      <c r="C33" s="5">
        <v>43118</v>
      </c>
      <c r="D33" t="s">
        <v>147</v>
      </c>
      <c r="E33">
        <v>145</v>
      </c>
      <c r="F33" t="s">
        <v>606</v>
      </c>
      <c r="G33">
        <v>168</v>
      </c>
      <c r="H33" s="5">
        <v>43118</v>
      </c>
      <c r="I33" t="s">
        <v>492</v>
      </c>
      <c r="J33" s="3">
        <v>41200000</v>
      </c>
      <c r="K33" s="3">
        <v>0</v>
      </c>
      <c r="L33" s="3">
        <f t="shared" si="0"/>
        <v>41200000</v>
      </c>
      <c r="M33" s="21">
        <v>30488000</v>
      </c>
      <c r="N33" s="3">
        <f t="shared" si="1"/>
        <v>10712000</v>
      </c>
    </row>
    <row r="34" spans="1:14" hidden="1" x14ac:dyDescent="0.25">
      <c r="A34">
        <v>338</v>
      </c>
      <c r="B34">
        <v>190</v>
      </c>
      <c r="C34" s="5">
        <v>43118</v>
      </c>
      <c r="D34" t="s">
        <v>626</v>
      </c>
      <c r="E34">
        <v>145</v>
      </c>
      <c r="F34" t="s">
        <v>606</v>
      </c>
      <c r="G34">
        <v>167</v>
      </c>
      <c r="H34" s="5">
        <v>43118</v>
      </c>
      <c r="I34" t="s">
        <v>231</v>
      </c>
      <c r="J34" s="3">
        <v>82400000</v>
      </c>
      <c r="K34" s="3">
        <v>0</v>
      </c>
      <c r="L34" s="3">
        <f t="shared" si="0"/>
        <v>82400000</v>
      </c>
      <c r="M34" s="21">
        <v>60976000</v>
      </c>
      <c r="N34" s="3">
        <f t="shared" si="1"/>
        <v>21424000</v>
      </c>
    </row>
    <row r="35" spans="1:14" hidden="1" x14ac:dyDescent="0.25">
      <c r="A35">
        <v>382</v>
      </c>
      <c r="B35">
        <v>191</v>
      </c>
      <c r="C35" s="5">
        <v>43118</v>
      </c>
      <c r="D35" t="s">
        <v>123</v>
      </c>
      <c r="E35">
        <v>148</v>
      </c>
      <c r="F35" t="s">
        <v>616</v>
      </c>
      <c r="G35">
        <v>166</v>
      </c>
      <c r="H35" s="5">
        <v>43118</v>
      </c>
      <c r="I35" t="s">
        <v>83</v>
      </c>
      <c r="J35" s="3">
        <v>9270000</v>
      </c>
      <c r="K35" s="3">
        <v>0</v>
      </c>
      <c r="L35" s="3">
        <f t="shared" si="0"/>
        <v>9270000</v>
      </c>
      <c r="M35" s="21">
        <v>9270000</v>
      </c>
      <c r="N35" s="3">
        <f t="shared" si="1"/>
        <v>0</v>
      </c>
    </row>
    <row r="36" spans="1:14" hidden="1" x14ac:dyDescent="0.25">
      <c r="A36">
        <v>334</v>
      </c>
      <c r="B36">
        <v>192</v>
      </c>
      <c r="C36" s="5">
        <v>43118</v>
      </c>
      <c r="D36" t="s">
        <v>627</v>
      </c>
      <c r="E36">
        <v>145</v>
      </c>
      <c r="F36" t="s">
        <v>606</v>
      </c>
      <c r="G36">
        <v>165</v>
      </c>
      <c r="H36" s="5">
        <v>43118</v>
      </c>
      <c r="I36" t="s">
        <v>233</v>
      </c>
      <c r="J36" s="3">
        <v>67980000</v>
      </c>
      <c r="K36" s="3">
        <v>0</v>
      </c>
      <c r="L36" s="3">
        <f t="shared" si="0"/>
        <v>67980000</v>
      </c>
      <c r="M36" s="21">
        <v>45732000</v>
      </c>
      <c r="N36" s="3">
        <f t="shared" si="1"/>
        <v>22248000</v>
      </c>
    </row>
    <row r="37" spans="1:14" hidden="1" x14ac:dyDescent="0.25">
      <c r="A37">
        <v>402</v>
      </c>
      <c r="B37">
        <v>193</v>
      </c>
      <c r="C37" s="5">
        <v>43118</v>
      </c>
      <c r="D37" t="s">
        <v>628</v>
      </c>
      <c r="E37">
        <v>145</v>
      </c>
      <c r="F37" t="s">
        <v>606</v>
      </c>
      <c r="G37">
        <v>164</v>
      </c>
      <c r="H37" s="5">
        <v>43118</v>
      </c>
      <c r="I37" t="s">
        <v>92</v>
      </c>
      <c r="J37" s="3">
        <v>31981500</v>
      </c>
      <c r="K37" s="3">
        <v>0</v>
      </c>
      <c r="L37" s="3">
        <f t="shared" si="0"/>
        <v>31981500</v>
      </c>
      <c r="M37" s="21">
        <v>25940550</v>
      </c>
      <c r="N37" s="3">
        <f t="shared" si="1"/>
        <v>6040950</v>
      </c>
    </row>
    <row r="38" spans="1:14" hidden="1" x14ac:dyDescent="0.25">
      <c r="A38">
        <v>346</v>
      </c>
      <c r="B38">
        <v>194</v>
      </c>
      <c r="C38" s="5">
        <v>43118</v>
      </c>
      <c r="D38" t="s">
        <v>275</v>
      </c>
      <c r="E38">
        <v>145</v>
      </c>
      <c r="F38" t="s">
        <v>606</v>
      </c>
      <c r="G38">
        <v>162</v>
      </c>
      <c r="H38" s="5">
        <v>43118</v>
      </c>
      <c r="I38" t="s">
        <v>273</v>
      </c>
      <c r="J38" s="3">
        <v>55403700</v>
      </c>
      <c r="K38" s="3">
        <v>0</v>
      </c>
      <c r="L38" s="3">
        <f t="shared" si="0"/>
        <v>55403700</v>
      </c>
      <c r="M38" s="21">
        <v>37271580</v>
      </c>
      <c r="N38" s="3">
        <f t="shared" si="1"/>
        <v>18132120</v>
      </c>
    </row>
    <row r="39" spans="1:14" hidden="1" x14ac:dyDescent="0.25">
      <c r="A39">
        <v>401</v>
      </c>
      <c r="B39">
        <v>197</v>
      </c>
      <c r="C39" s="5">
        <v>43118</v>
      </c>
      <c r="D39" t="s">
        <v>629</v>
      </c>
      <c r="E39">
        <v>145</v>
      </c>
      <c r="F39" t="s">
        <v>606</v>
      </c>
      <c r="G39">
        <v>181</v>
      </c>
      <c r="H39" s="5">
        <v>43118</v>
      </c>
      <c r="I39" t="s">
        <v>92</v>
      </c>
      <c r="J39" s="3">
        <v>31981500</v>
      </c>
      <c r="K39" s="3">
        <v>0</v>
      </c>
      <c r="L39" s="3">
        <f t="shared" si="0"/>
        <v>31981500</v>
      </c>
      <c r="M39" s="21">
        <v>26295900</v>
      </c>
      <c r="N39" s="3">
        <f t="shared" si="1"/>
        <v>5685600</v>
      </c>
    </row>
    <row r="40" spans="1:14" hidden="1" x14ac:dyDescent="0.25">
      <c r="A40">
        <v>202</v>
      </c>
      <c r="B40">
        <v>198</v>
      </c>
      <c r="C40" s="5">
        <v>43118</v>
      </c>
      <c r="D40" t="s">
        <v>174</v>
      </c>
      <c r="E40">
        <v>148</v>
      </c>
      <c r="F40" t="s">
        <v>616</v>
      </c>
      <c r="G40">
        <v>180</v>
      </c>
      <c r="H40" s="5">
        <v>43118</v>
      </c>
      <c r="I40" t="s">
        <v>172</v>
      </c>
      <c r="J40" s="3">
        <v>36595900</v>
      </c>
      <c r="K40" s="3">
        <v>0</v>
      </c>
      <c r="L40" s="3">
        <f t="shared" si="0"/>
        <v>36595900</v>
      </c>
      <c r="M40" s="21">
        <v>24619060</v>
      </c>
      <c r="N40" s="3">
        <f t="shared" si="1"/>
        <v>11976840</v>
      </c>
    </row>
    <row r="41" spans="1:14" hidden="1" x14ac:dyDescent="0.25">
      <c r="A41">
        <v>448</v>
      </c>
      <c r="B41">
        <v>199</v>
      </c>
      <c r="C41" s="5">
        <v>43118</v>
      </c>
      <c r="D41" t="s">
        <v>149</v>
      </c>
      <c r="E41">
        <v>145</v>
      </c>
      <c r="F41" t="s">
        <v>606</v>
      </c>
      <c r="G41">
        <v>179</v>
      </c>
      <c r="H41" s="5">
        <v>43118</v>
      </c>
      <c r="I41" t="s">
        <v>528</v>
      </c>
      <c r="J41" s="3">
        <v>33990000</v>
      </c>
      <c r="K41" s="3">
        <v>0</v>
      </c>
      <c r="L41" s="3">
        <f t="shared" si="0"/>
        <v>33990000</v>
      </c>
      <c r="M41" s="21">
        <v>25152600</v>
      </c>
      <c r="N41" s="3">
        <f t="shared" si="1"/>
        <v>8837400</v>
      </c>
    </row>
    <row r="42" spans="1:14" hidden="1" x14ac:dyDescent="0.25">
      <c r="A42">
        <v>211</v>
      </c>
      <c r="B42">
        <v>201</v>
      </c>
      <c r="C42" s="5">
        <v>43118</v>
      </c>
      <c r="D42" t="s">
        <v>188</v>
      </c>
      <c r="E42">
        <v>148</v>
      </c>
      <c r="F42" t="s">
        <v>616</v>
      </c>
      <c r="G42">
        <v>190</v>
      </c>
      <c r="H42" s="5">
        <v>43118</v>
      </c>
      <c r="I42" t="s">
        <v>186</v>
      </c>
      <c r="J42" s="3">
        <v>33269000</v>
      </c>
      <c r="K42" s="3">
        <v>0</v>
      </c>
      <c r="L42" s="3">
        <f t="shared" si="0"/>
        <v>33269000</v>
      </c>
      <c r="M42" s="21">
        <v>24619060</v>
      </c>
      <c r="N42" s="3">
        <f t="shared" si="1"/>
        <v>8649940</v>
      </c>
    </row>
    <row r="43" spans="1:14" hidden="1" x14ac:dyDescent="0.25">
      <c r="A43">
        <v>316</v>
      </c>
      <c r="B43">
        <v>202</v>
      </c>
      <c r="C43" s="5">
        <v>43118</v>
      </c>
      <c r="D43" t="s">
        <v>106</v>
      </c>
      <c r="E43">
        <v>145</v>
      </c>
      <c r="F43" t="s">
        <v>606</v>
      </c>
      <c r="G43">
        <v>191</v>
      </c>
      <c r="H43" s="5">
        <v>43118</v>
      </c>
      <c r="I43" t="s">
        <v>92</v>
      </c>
      <c r="J43" s="3">
        <v>37080000</v>
      </c>
      <c r="K43" s="3">
        <v>0</v>
      </c>
      <c r="L43" s="3">
        <f t="shared" si="0"/>
        <v>37080000</v>
      </c>
      <c r="M43" s="21">
        <v>30488000</v>
      </c>
      <c r="N43" s="3">
        <f t="shared" si="1"/>
        <v>6592000</v>
      </c>
    </row>
    <row r="44" spans="1:14" hidden="1" x14ac:dyDescent="0.25">
      <c r="A44">
        <v>310</v>
      </c>
      <c r="B44">
        <v>205</v>
      </c>
      <c r="C44" s="5">
        <v>43118</v>
      </c>
      <c r="D44" t="s">
        <v>258</v>
      </c>
      <c r="E44">
        <v>145</v>
      </c>
      <c r="F44" t="s">
        <v>606</v>
      </c>
      <c r="G44">
        <v>163</v>
      </c>
      <c r="H44" s="5">
        <v>43118</v>
      </c>
      <c r="I44" t="s">
        <v>93</v>
      </c>
      <c r="J44" s="3">
        <v>45320000</v>
      </c>
      <c r="K44" s="3">
        <v>0</v>
      </c>
      <c r="L44" s="3">
        <f t="shared" si="0"/>
        <v>45320000</v>
      </c>
      <c r="M44" s="21">
        <v>33536800</v>
      </c>
      <c r="N44" s="3">
        <f t="shared" si="1"/>
        <v>11783200</v>
      </c>
    </row>
    <row r="45" spans="1:14" hidden="1" x14ac:dyDescent="0.25">
      <c r="A45">
        <v>459</v>
      </c>
      <c r="B45">
        <v>208</v>
      </c>
      <c r="C45" s="5">
        <v>43118</v>
      </c>
      <c r="D45" t="s">
        <v>630</v>
      </c>
      <c r="E45">
        <v>145</v>
      </c>
      <c r="F45" t="s">
        <v>606</v>
      </c>
      <c r="G45">
        <v>171</v>
      </c>
      <c r="H45" s="5">
        <v>43118</v>
      </c>
      <c r="I45" t="s">
        <v>631</v>
      </c>
      <c r="J45" s="3">
        <v>49852000</v>
      </c>
      <c r="K45" s="3">
        <v>0</v>
      </c>
      <c r="L45" s="3">
        <f t="shared" si="0"/>
        <v>49852000</v>
      </c>
      <c r="M45" s="21">
        <v>33536800</v>
      </c>
      <c r="N45" s="3">
        <f t="shared" si="1"/>
        <v>16315200</v>
      </c>
    </row>
    <row r="46" spans="1:14" hidden="1" x14ac:dyDescent="0.25">
      <c r="A46">
        <v>457</v>
      </c>
      <c r="B46">
        <v>209</v>
      </c>
      <c r="C46" s="5">
        <v>43118</v>
      </c>
      <c r="D46" t="s">
        <v>632</v>
      </c>
      <c r="E46">
        <v>148</v>
      </c>
      <c r="F46" t="s">
        <v>616</v>
      </c>
      <c r="G46">
        <v>169</v>
      </c>
      <c r="H46" s="5">
        <v>43118</v>
      </c>
      <c r="I46" t="s">
        <v>98</v>
      </c>
      <c r="J46" s="3">
        <v>19261000</v>
      </c>
      <c r="K46" s="3">
        <v>0</v>
      </c>
      <c r="L46" s="3">
        <f t="shared" si="0"/>
        <v>19261000</v>
      </c>
      <c r="M46" s="21">
        <v>12957400</v>
      </c>
      <c r="N46" s="3">
        <f t="shared" si="1"/>
        <v>6303600</v>
      </c>
    </row>
    <row r="47" spans="1:14" hidden="1" x14ac:dyDescent="0.25">
      <c r="A47">
        <v>331</v>
      </c>
      <c r="B47">
        <v>210</v>
      </c>
      <c r="C47" s="5">
        <v>43118</v>
      </c>
      <c r="D47" t="s">
        <v>633</v>
      </c>
      <c r="E47">
        <v>145</v>
      </c>
      <c r="F47" t="s">
        <v>606</v>
      </c>
      <c r="G47">
        <v>170</v>
      </c>
      <c r="H47" s="5">
        <v>43118</v>
      </c>
      <c r="I47" t="s">
        <v>86</v>
      </c>
      <c r="J47" s="3">
        <v>50985000</v>
      </c>
      <c r="K47" s="3">
        <v>0</v>
      </c>
      <c r="L47" s="3">
        <f t="shared" si="0"/>
        <v>50985000</v>
      </c>
      <c r="M47" s="21">
        <v>41921000</v>
      </c>
      <c r="N47" s="3">
        <f t="shared" si="1"/>
        <v>9064000</v>
      </c>
    </row>
    <row r="48" spans="1:14" hidden="1" x14ac:dyDescent="0.25">
      <c r="A48">
        <v>390</v>
      </c>
      <c r="B48">
        <v>212</v>
      </c>
      <c r="C48" s="5">
        <v>43118</v>
      </c>
      <c r="D48" t="s">
        <v>634</v>
      </c>
      <c r="E48">
        <v>148</v>
      </c>
      <c r="F48" t="s">
        <v>616</v>
      </c>
      <c r="G48">
        <v>184</v>
      </c>
      <c r="H48" s="5">
        <v>43118</v>
      </c>
      <c r="I48" t="s">
        <v>91</v>
      </c>
      <c r="J48" s="3">
        <v>33423500</v>
      </c>
      <c r="K48" s="3">
        <v>0</v>
      </c>
      <c r="L48" s="3">
        <f t="shared" si="0"/>
        <v>33423500</v>
      </c>
      <c r="M48" s="21">
        <v>22484900</v>
      </c>
      <c r="N48" s="3">
        <f t="shared" si="1"/>
        <v>10938600</v>
      </c>
    </row>
    <row r="49" spans="1:14" hidden="1" x14ac:dyDescent="0.25">
      <c r="A49">
        <v>406</v>
      </c>
      <c r="B49">
        <v>223</v>
      </c>
      <c r="C49" s="5">
        <v>43118</v>
      </c>
      <c r="D49" t="s">
        <v>157</v>
      </c>
      <c r="E49">
        <v>145</v>
      </c>
      <c r="F49" t="s">
        <v>606</v>
      </c>
      <c r="G49">
        <v>192</v>
      </c>
      <c r="H49" s="5">
        <v>43118</v>
      </c>
      <c r="I49" t="s">
        <v>92</v>
      </c>
      <c r="J49" s="3">
        <v>41200000</v>
      </c>
      <c r="K49" s="3">
        <v>0</v>
      </c>
      <c r="L49" s="3">
        <f t="shared" si="0"/>
        <v>41200000</v>
      </c>
      <c r="M49" s="21">
        <v>30488000</v>
      </c>
      <c r="N49" s="3">
        <f t="shared" si="1"/>
        <v>10712000</v>
      </c>
    </row>
    <row r="50" spans="1:14" hidden="1" x14ac:dyDescent="0.25">
      <c r="A50">
        <v>328</v>
      </c>
      <c r="B50">
        <v>227</v>
      </c>
      <c r="C50" s="5">
        <v>43118</v>
      </c>
      <c r="D50" t="s">
        <v>635</v>
      </c>
      <c r="E50">
        <v>145</v>
      </c>
      <c r="F50" t="s">
        <v>606</v>
      </c>
      <c r="G50">
        <v>194</v>
      </c>
      <c r="H50" s="5">
        <v>43118</v>
      </c>
      <c r="I50" t="s">
        <v>92</v>
      </c>
      <c r="J50" s="3">
        <v>45330300</v>
      </c>
      <c r="K50" s="3">
        <v>0</v>
      </c>
      <c r="L50" s="3">
        <f t="shared" si="0"/>
        <v>45330300</v>
      </c>
      <c r="M50" s="21">
        <v>37271580</v>
      </c>
      <c r="N50" s="3">
        <f t="shared" si="1"/>
        <v>8058720</v>
      </c>
    </row>
    <row r="51" spans="1:14" hidden="1" x14ac:dyDescent="0.25">
      <c r="A51">
        <v>430</v>
      </c>
      <c r="B51">
        <v>228</v>
      </c>
      <c r="C51" s="5">
        <v>43118</v>
      </c>
      <c r="D51" t="s">
        <v>636</v>
      </c>
      <c r="E51">
        <v>145</v>
      </c>
      <c r="F51" t="s">
        <v>606</v>
      </c>
      <c r="G51">
        <v>161</v>
      </c>
      <c r="H51" s="5">
        <v>43118</v>
      </c>
      <c r="I51" t="s">
        <v>94</v>
      </c>
      <c r="J51" s="3">
        <v>24720000</v>
      </c>
      <c r="K51" s="3">
        <v>0</v>
      </c>
      <c r="L51" s="3">
        <f t="shared" si="0"/>
        <v>24720000</v>
      </c>
      <c r="M51" s="21">
        <v>24720000</v>
      </c>
      <c r="N51" s="3">
        <f t="shared" si="1"/>
        <v>0</v>
      </c>
    </row>
    <row r="52" spans="1:14" hidden="1" x14ac:dyDescent="0.25">
      <c r="A52">
        <v>323</v>
      </c>
      <c r="B52">
        <v>230</v>
      </c>
      <c r="C52" s="5">
        <v>43118</v>
      </c>
      <c r="D52" t="s">
        <v>213</v>
      </c>
      <c r="E52">
        <v>145</v>
      </c>
      <c r="F52" t="s">
        <v>606</v>
      </c>
      <c r="G52">
        <v>200</v>
      </c>
      <c r="H52" s="5">
        <v>43118</v>
      </c>
      <c r="I52" t="s">
        <v>491</v>
      </c>
      <c r="J52" s="3">
        <v>50367000</v>
      </c>
      <c r="K52" s="3">
        <v>0</v>
      </c>
      <c r="L52" s="3">
        <f t="shared" si="0"/>
        <v>50367000</v>
      </c>
      <c r="M52" s="21">
        <v>37271580</v>
      </c>
      <c r="N52" s="3">
        <f t="shared" si="1"/>
        <v>13095420</v>
      </c>
    </row>
    <row r="53" spans="1:14" hidden="1" x14ac:dyDescent="0.25">
      <c r="A53">
        <v>208</v>
      </c>
      <c r="B53">
        <v>233</v>
      </c>
      <c r="C53" s="5">
        <v>43119</v>
      </c>
      <c r="D53" t="s">
        <v>637</v>
      </c>
      <c r="E53">
        <v>148</v>
      </c>
      <c r="F53" t="s">
        <v>616</v>
      </c>
      <c r="G53">
        <v>211</v>
      </c>
      <c r="H53" s="5">
        <v>43119</v>
      </c>
      <c r="I53" t="s">
        <v>89</v>
      </c>
      <c r="J53" s="3">
        <v>17510000</v>
      </c>
      <c r="K53" s="3">
        <v>0</v>
      </c>
      <c r="L53" s="3">
        <f t="shared" si="0"/>
        <v>17510000</v>
      </c>
      <c r="M53" s="21">
        <v>12957400</v>
      </c>
      <c r="N53" s="3">
        <f t="shared" si="1"/>
        <v>4552600</v>
      </c>
    </row>
    <row r="54" spans="1:14" hidden="1" x14ac:dyDescent="0.25">
      <c r="A54">
        <v>385</v>
      </c>
      <c r="B54">
        <v>239</v>
      </c>
      <c r="C54" s="5">
        <v>43119</v>
      </c>
      <c r="D54" t="s">
        <v>638</v>
      </c>
      <c r="E54">
        <v>145</v>
      </c>
      <c r="F54" t="s">
        <v>606</v>
      </c>
      <c r="G54">
        <v>222</v>
      </c>
      <c r="H54" s="5">
        <v>43119</v>
      </c>
      <c r="I54" t="s">
        <v>86</v>
      </c>
      <c r="J54" s="3">
        <v>30591000</v>
      </c>
      <c r="K54" s="3">
        <v>0</v>
      </c>
      <c r="L54" s="3">
        <f t="shared" si="0"/>
        <v>30591000</v>
      </c>
      <c r="M54" s="21">
        <v>25152600</v>
      </c>
      <c r="N54" s="3">
        <f t="shared" si="1"/>
        <v>5438400</v>
      </c>
    </row>
    <row r="55" spans="1:14" hidden="1" x14ac:dyDescent="0.25">
      <c r="A55">
        <v>440</v>
      </c>
      <c r="B55">
        <v>242</v>
      </c>
      <c r="C55" s="5">
        <v>43119</v>
      </c>
      <c r="D55" t="s">
        <v>639</v>
      </c>
      <c r="E55">
        <v>145</v>
      </c>
      <c r="F55" t="s">
        <v>606</v>
      </c>
      <c r="G55">
        <v>219</v>
      </c>
      <c r="H55" s="5">
        <v>43119</v>
      </c>
      <c r="I55" t="s">
        <v>640</v>
      </c>
      <c r="J55" s="3">
        <v>20394000</v>
      </c>
      <c r="K55" s="3">
        <v>0</v>
      </c>
      <c r="L55" s="3">
        <f t="shared" si="0"/>
        <v>20394000</v>
      </c>
      <c r="M55" s="21">
        <v>20394000</v>
      </c>
      <c r="N55" s="3">
        <f t="shared" si="1"/>
        <v>0</v>
      </c>
    </row>
    <row r="56" spans="1:14" hidden="1" x14ac:dyDescent="0.25">
      <c r="A56">
        <v>470</v>
      </c>
      <c r="B56">
        <v>243</v>
      </c>
      <c r="C56" s="5">
        <v>43119</v>
      </c>
      <c r="D56" t="s">
        <v>641</v>
      </c>
      <c r="E56">
        <v>145</v>
      </c>
      <c r="F56" t="s">
        <v>606</v>
      </c>
      <c r="G56">
        <v>218</v>
      </c>
      <c r="H56" s="5">
        <v>43119</v>
      </c>
      <c r="I56" t="s">
        <v>92</v>
      </c>
      <c r="J56" s="3">
        <v>24720000</v>
      </c>
      <c r="K56" s="3">
        <v>0</v>
      </c>
      <c r="L56" s="3">
        <f t="shared" si="0"/>
        <v>24720000</v>
      </c>
      <c r="M56" s="21">
        <v>24720000</v>
      </c>
      <c r="N56" s="3">
        <f t="shared" si="1"/>
        <v>0</v>
      </c>
    </row>
    <row r="57" spans="1:14" hidden="1" x14ac:dyDescent="0.25">
      <c r="A57">
        <v>403</v>
      </c>
      <c r="B57">
        <v>245</v>
      </c>
      <c r="C57" s="5">
        <v>43119</v>
      </c>
      <c r="D57" t="s">
        <v>642</v>
      </c>
      <c r="E57">
        <v>145</v>
      </c>
      <c r="F57" t="s">
        <v>606</v>
      </c>
      <c r="G57">
        <v>216</v>
      </c>
      <c r="H57" s="5">
        <v>43119</v>
      </c>
      <c r="I57" t="s">
        <v>92</v>
      </c>
      <c r="J57" s="3">
        <v>45320000</v>
      </c>
      <c r="K57" s="3">
        <v>0</v>
      </c>
      <c r="L57" s="3">
        <f t="shared" si="0"/>
        <v>45320000</v>
      </c>
      <c r="M57" s="21">
        <v>30488000</v>
      </c>
      <c r="N57" s="3">
        <f t="shared" si="1"/>
        <v>14832000</v>
      </c>
    </row>
    <row r="58" spans="1:14" hidden="1" x14ac:dyDescent="0.25">
      <c r="A58">
        <v>234</v>
      </c>
      <c r="B58">
        <v>247</v>
      </c>
      <c r="C58" s="5">
        <v>43119</v>
      </c>
      <c r="D58" t="s">
        <v>208</v>
      </c>
      <c r="E58">
        <v>145</v>
      </c>
      <c r="F58" t="s">
        <v>606</v>
      </c>
      <c r="G58">
        <v>214</v>
      </c>
      <c r="H58" s="5">
        <v>43119</v>
      </c>
      <c r="I58" t="s">
        <v>206</v>
      </c>
      <c r="J58" s="3">
        <v>57680000</v>
      </c>
      <c r="K58" s="3">
        <v>0</v>
      </c>
      <c r="L58" s="3">
        <f t="shared" si="0"/>
        <v>57680000</v>
      </c>
      <c r="M58" s="21">
        <v>53354000</v>
      </c>
      <c r="N58" s="3">
        <f t="shared" si="1"/>
        <v>4326000</v>
      </c>
    </row>
    <row r="59" spans="1:14" hidden="1" x14ac:dyDescent="0.25">
      <c r="A59">
        <v>325</v>
      </c>
      <c r="B59">
        <v>249</v>
      </c>
      <c r="C59" s="5">
        <v>43119</v>
      </c>
      <c r="D59" t="s">
        <v>217</v>
      </c>
      <c r="E59">
        <v>145</v>
      </c>
      <c r="F59" t="s">
        <v>606</v>
      </c>
      <c r="G59">
        <v>206</v>
      </c>
      <c r="H59" s="5">
        <v>43119</v>
      </c>
      <c r="I59" t="s">
        <v>643</v>
      </c>
      <c r="J59" s="3">
        <v>50367000</v>
      </c>
      <c r="K59" s="3">
        <v>0</v>
      </c>
      <c r="L59" s="3">
        <f t="shared" si="0"/>
        <v>50367000</v>
      </c>
      <c r="M59" s="21">
        <v>37271580</v>
      </c>
      <c r="N59" s="3">
        <f t="shared" si="1"/>
        <v>13095420</v>
      </c>
    </row>
    <row r="60" spans="1:14" hidden="1" x14ac:dyDescent="0.25">
      <c r="A60">
        <v>358</v>
      </c>
      <c r="B60">
        <v>256</v>
      </c>
      <c r="C60" s="5">
        <v>43119</v>
      </c>
      <c r="D60" t="s">
        <v>644</v>
      </c>
      <c r="E60">
        <v>145</v>
      </c>
      <c r="F60" t="s">
        <v>606</v>
      </c>
      <c r="G60">
        <v>224</v>
      </c>
      <c r="H60" s="5">
        <v>43119</v>
      </c>
      <c r="I60" t="s">
        <v>92</v>
      </c>
      <c r="J60" s="3">
        <v>30591000</v>
      </c>
      <c r="K60" s="3">
        <v>0</v>
      </c>
      <c r="L60" s="3">
        <f t="shared" si="0"/>
        <v>30591000</v>
      </c>
      <c r="M60" s="21">
        <v>23566400</v>
      </c>
      <c r="N60" s="3">
        <f t="shared" si="1"/>
        <v>7024600</v>
      </c>
    </row>
    <row r="61" spans="1:14" hidden="1" x14ac:dyDescent="0.25">
      <c r="A61">
        <v>210</v>
      </c>
      <c r="B61">
        <v>261</v>
      </c>
      <c r="C61" s="5">
        <v>43119</v>
      </c>
      <c r="D61" t="s">
        <v>184</v>
      </c>
      <c r="E61">
        <v>145</v>
      </c>
      <c r="F61" t="s">
        <v>606</v>
      </c>
      <c r="G61">
        <v>227</v>
      </c>
      <c r="H61" s="5">
        <v>43119</v>
      </c>
      <c r="I61" t="s">
        <v>182</v>
      </c>
      <c r="J61" s="3">
        <v>41200000</v>
      </c>
      <c r="K61" s="3">
        <v>0</v>
      </c>
      <c r="L61" s="3">
        <f t="shared" si="0"/>
        <v>41200000</v>
      </c>
      <c r="M61" s="21">
        <v>30076000</v>
      </c>
      <c r="N61" s="3">
        <f t="shared" si="1"/>
        <v>11124000</v>
      </c>
    </row>
    <row r="62" spans="1:14" hidden="1" x14ac:dyDescent="0.25">
      <c r="A62">
        <v>350</v>
      </c>
      <c r="B62">
        <v>262</v>
      </c>
      <c r="C62" s="5">
        <v>43119</v>
      </c>
      <c r="D62" t="s">
        <v>645</v>
      </c>
      <c r="E62">
        <v>145</v>
      </c>
      <c r="F62" t="s">
        <v>606</v>
      </c>
      <c r="G62">
        <v>228</v>
      </c>
      <c r="H62" s="5">
        <v>43119</v>
      </c>
      <c r="I62" t="s">
        <v>206</v>
      </c>
      <c r="J62" s="3">
        <v>64890000</v>
      </c>
      <c r="K62" s="3">
        <v>26677000</v>
      </c>
      <c r="L62" s="3">
        <f t="shared" si="0"/>
        <v>38213000</v>
      </c>
      <c r="M62" s="21">
        <v>38213000</v>
      </c>
      <c r="N62" s="3">
        <f t="shared" si="1"/>
        <v>0</v>
      </c>
    </row>
    <row r="63" spans="1:14" hidden="1" x14ac:dyDescent="0.25">
      <c r="A63">
        <v>450</v>
      </c>
      <c r="B63">
        <v>263</v>
      </c>
      <c r="C63" s="5">
        <v>43119</v>
      </c>
      <c r="D63" t="s">
        <v>646</v>
      </c>
      <c r="E63">
        <v>145</v>
      </c>
      <c r="F63" t="s">
        <v>606</v>
      </c>
      <c r="G63">
        <v>229</v>
      </c>
      <c r="H63" s="5">
        <v>43119</v>
      </c>
      <c r="I63" t="s">
        <v>94</v>
      </c>
      <c r="J63" s="3">
        <v>57783000</v>
      </c>
      <c r="K63" s="3">
        <v>0</v>
      </c>
      <c r="L63" s="3">
        <f t="shared" si="0"/>
        <v>57783000</v>
      </c>
      <c r="M63" s="21">
        <v>38522000</v>
      </c>
      <c r="N63" s="3">
        <f t="shared" si="1"/>
        <v>19261000</v>
      </c>
    </row>
    <row r="64" spans="1:14" hidden="1" x14ac:dyDescent="0.25">
      <c r="A64">
        <v>491</v>
      </c>
      <c r="B64">
        <v>265</v>
      </c>
      <c r="C64" s="5">
        <v>43119</v>
      </c>
      <c r="D64" t="s">
        <v>315</v>
      </c>
      <c r="E64">
        <v>145</v>
      </c>
      <c r="F64" t="s">
        <v>606</v>
      </c>
      <c r="G64">
        <v>235</v>
      </c>
      <c r="H64" s="5">
        <v>43119</v>
      </c>
      <c r="I64" t="s">
        <v>517</v>
      </c>
      <c r="J64" s="3">
        <v>31518000</v>
      </c>
      <c r="K64" s="3">
        <v>0</v>
      </c>
      <c r="L64" s="3">
        <f t="shared" si="0"/>
        <v>31518000</v>
      </c>
      <c r="M64" s="21">
        <v>31518000</v>
      </c>
      <c r="N64" s="3">
        <f t="shared" si="1"/>
        <v>0</v>
      </c>
    </row>
    <row r="65" spans="1:14" hidden="1" x14ac:dyDescent="0.25">
      <c r="A65">
        <v>367</v>
      </c>
      <c r="B65">
        <v>267</v>
      </c>
      <c r="C65" s="5">
        <v>43119</v>
      </c>
      <c r="D65" t="s">
        <v>288</v>
      </c>
      <c r="E65">
        <v>145</v>
      </c>
      <c r="F65" t="s">
        <v>606</v>
      </c>
      <c r="G65">
        <v>237</v>
      </c>
      <c r="H65" s="5">
        <v>43119</v>
      </c>
      <c r="I65" t="s">
        <v>498</v>
      </c>
      <c r="J65" s="3">
        <v>37080000</v>
      </c>
      <c r="K65" s="3">
        <v>0</v>
      </c>
      <c r="L65" s="3">
        <f t="shared" si="0"/>
        <v>37080000</v>
      </c>
      <c r="M65" s="21">
        <v>37080000</v>
      </c>
      <c r="N65" s="3">
        <f t="shared" si="1"/>
        <v>0</v>
      </c>
    </row>
    <row r="66" spans="1:14" hidden="1" x14ac:dyDescent="0.25">
      <c r="A66">
        <v>455</v>
      </c>
      <c r="B66">
        <v>268</v>
      </c>
      <c r="C66" s="5">
        <v>43119</v>
      </c>
      <c r="D66" t="s">
        <v>341</v>
      </c>
      <c r="E66">
        <v>145</v>
      </c>
      <c r="F66" t="s">
        <v>606</v>
      </c>
      <c r="G66">
        <v>238</v>
      </c>
      <c r="H66" s="5">
        <v>43119</v>
      </c>
      <c r="I66" t="s">
        <v>504</v>
      </c>
      <c r="J66" s="3">
        <v>37080000</v>
      </c>
      <c r="K66" s="3">
        <v>0</v>
      </c>
      <c r="L66" s="3">
        <f t="shared" si="0"/>
        <v>37080000</v>
      </c>
      <c r="M66" s="21">
        <v>37080000</v>
      </c>
      <c r="N66" s="3">
        <f t="shared" si="1"/>
        <v>0</v>
      </c>
    </row>
    <row r="67" spans="1:14" hidden="1" x14ac:dyDescent="0.25">
      <c r="A67">
        <v>421</v>
      </c>
      <c r="B67">
        <v>269</v>
      </c>
      <c r="C67" s="5">
        <v>43119</v>
      </c>
      <c r="D67" t="s">
        <v>327</v>
      </c>
      <c r="E67">
        <v>145</v>
      </c>
      <c r="F67" t="s">
        <v>606</v>
      </c>
      <c r="G67">
        <v>239</v>
      </c>
      <c r="H67" s="5">
        <v>43119</v>
      </c>
      <c r="I67" t="s">
        <v>515</v>
      </c>
      <c r="J67" s="3">
        <v>30220200</v>
      </c>
      <c r="K67" s="3">
        <v>0</v>
      </c>
      <c r="L67" s="3">
        <f t="shared" si="0"/>
        <v>30220200</v>
      </c>
      <c r="M67" s="21">
        <v>30220200</v>
      </c>
      <c r="N67" s="3">
        <f t="shared" si="1"/>
        <v>0</v>
      </c>
    </row>
    <row r="68" spans="1:14" hidden="1" x14ac:dyDescent="0.25">
      <c r="A68">
        <v>407</v>
      </c>
      <c r="B68">
        <v>270</v>
      </c>
      <c r="C68" s="5">
        <v>43119</v>
      </c>
      <c r="D68" t="s">
        <v>159</v>
      </c>
      <c r="E68">
        <v>145</v>
      </c>
      <c r="F68" t="s">
        <v>606</v>
      </c>
      <c r="G68">
        <v>240</v>
      </c>
      <c r="H68" s="5">
        <v>43119</v>
      </c>
      <c r="I68" t="s">
        <v>492</v>
      </c>
      <c r="J68" s="3">
        <v>32960000</v>
      </c>
      <c r="K68" s="3">
        <v>0</v>
      </c>
      <c r="L68" s="3">
        <f t="shared" si="0"/>
        <v>32960000</v>
      </c>
      <c r="M68" s="21">
        <v>30076000</v>
      </c>
      <c r="N68" s="3">
        <f t="shared" si="1"/>
        <v>2884000</v>
      </c>
    </row>
    <row r="69" spans="1:14" hidden="1" x14ac:dyDescent="0.25">
      <c r="A69">
        <v>404</v>
      </c>
      <c r="B69">
        <v>271</v>
      </c>
      <c r="C69" s="5">
        <v>43119</v>
      </c>
      <c r="D69" t="s">
        <v>647</v>
      </c>
      <c r="E69">
        <v>145</v>
      </c>
      <c r="F69" t="s">
        <v>606</v>
      </c>
      <c r="G69">
        <v>241</v>
      </c>
      <c r="H69" s="5">
        <v>43119</v>
      </c>
      <c r="I69" t="s">
        <v>92</v>
      </c>
      <c r="J69" s="3">
        <v>41200000</v>
      </c>
      <c r="K69" s="3">
        <v>0</v>
      </c>
      <c r="L69" s="3">
        <f t="shared" ref="L69:L132" si="2">J69-K69</f>
        <v>41200000</v>
      </c>
      <c r="M69" s="21">
        <v>30076000</v>
      </c>
      <c r="N69" s="3">
        <f t="shared" ref="N69:N132" si="3">L69-M69</f>
        <v>11124000</v>
      </c>
    </row>
    <row r="70" spans="1:14" hidden="1" x14ac:dyDescent="0.25">
      <c r="A70">
        <v>384</v>
      </c>
      <c r="B70">
        <v>274</v>
      </c>
      <c r="C70" s="5">
        <v>43122</v>
      </c>
      <c r="D70" t="s">
        <v>648</v>
      </c>
      <c r="E70">
        <v>145</v>
      </c>
      <c r="F70" t="s">
        <v>606</v>
      </c>
      <c r="G70">
        <v>244</v>
      </c>
      <c r="H70" s="5">
        <v>43122</v>
      </c>
      <c r="I70" t="s">
        <v>126</v>
      </c>
      <c r="J70" s="3">
        <v>37080000</v>
      </c>
      <c r="K70" s="3">
        <v>0</v>
      </c>
      <c r="L70" s="3">
        <f t="shared" si="2"/>
        <v>37080000</v>
      </c>
      <c r="M70" s="21">
        <v>30076000</v>
      </c>
      <c r="N70" s="3">
        <f t="shared" si="3"/>
        <v>7004000</v>
      </c>
    </row>
    <row r="71" spans="1:14" hidden="1" x14ac:dyDescent="0.25">
      <c r="A71">
        <v>469</v>
      </c>
      <c r="B71">
        <v>277</v>
      </c>
      <c r="C71" s="5">
        <v>43122</v>
      </c>
      <c r="D71" t="s">
        <v>649</v>
      </c>
      <c r="E71">
        <v>145</v>
      </c>
      <c r="F71" t="s">
        <v>606</v>
      </c>
      <c r="G71">
        <v>247</v>
      </c>
      <c r="H71" s="5">
        <v>43122</v>
      </c>
      <c r="I71" t="s">
        <v>371</v>
      </c>
      <c r="J71" s="3">
        <v>16995000</v>
      </c>
      <c r="K71" s="3">
        <v>0</v>
      </c>
      <c r="L71" s="3">
        <f t="shared" si="2"/>
        <v>16995000</v>
      </c>
      <c r="M71" s="21">
        <v>16995000</v>
      </c>
      <c r="N71" s="3">
        <f t="shared" si="3"/>
        <v>0</v>
      </c>
    </row>
    <row r="72" spans="1:14" hidden="1" x14ac:dyDescent="0.25">
      <c r="A72">
        <v>468</v>
      </c>
      <c r="B72">
        <v>278</v>
      </c>
      <c r="C72" s="5">
        <v>43122</v>
      </c>
      <c r="D72" t="s">
        <v>650</v>
      </c>
      <c r="E72">
        <v>145</v>
      </c>
      <c r="F72" t="s">
        <v>606</v>
      </c>
      <c r="G72">
        <v>248</v>
      </c>
      <c r="H72" s="5">
        <v>43122</v>
      </c>
      <c r="I72" t="s">
        <v>515</v>
      </c>
      <c r="J72" s="3">
        <v>43260000</v>
      </c>
      <c r="K72" s="3">
        <v>0</v>
      </c>
      <c r="L72" s="3">
        <f t="shared" si="2"/>
        <v>43260000</v>
      </c>
      <c r="M72" s="21">
        <v>43260000</v>
      </c>
      <c r="N72" s="3">
        <f t="shared" si="3"/>
        <v>0</v>
      </c>
    </row>
    <row r="73" spans="1:14" hidden="1" x14ac:dyDescent="0.25">
      <c r="A73">
        <v>372</v>
      </c>
      <c r="B73">
        <v>282</v>
      </c>
      <c r="C73" s="5">
        <v>43122</v>
      </c>
      <c r="D73" t="s">
        <v>651</v>
      </c>
      <c r="E73">
        <v>145</v>
      </c>
      <c r="F73" t="s">
        <v>606</v>
      </c>
      <c r="G73">
        <v>252</v>
      </c>
      <c r="H73" s="5">
        <v>43122</v>
      </c>
      <c r="I73" t="s">
        <v>652</v>
      </c>
      <c r="J73" s="3">
        <v>20394000</v>
      </c>
      <c r="K73" s="3">
        <v>0</v>
      </c>
      <c r="L73" s="3">
        <f t="shared" si="2"/>
        <v>20394000</v>
      </c>
      <c r="M73" s="21">
        <v>20394000</v>
      </c>
      <c r="N73" s="3">
        <f t="shared" si="3"/>
        <v>0</v>
      </c>
    </row>
    <row r="74" spans="1:14" hidden="1" x14ac:dyDescent="0.25">
      <c r="A74">
        <v>396</v>
      </c>
      <c r="B74">
        <v>283</v>
      </c>
      <c r="C74" s="5">
        <v>43122</v>
      </c>
      <c r="D74" t="s">
        <v>145</v>
      </c>
      <c r="E74">
        <v>148</v>
      </c>
      <c r="F74" t="s">
        <v>616</v>
      </c>
      <c r="G74">
        <v>253</v>
      </c>
      <c r="H74" s="5">
        <v>43122</v>
      </c>
      <c r="I74" t="s">
        <v>91</v>
      </c>
      <c r="J74" s="3">
        <v>27192000</v>
      </c>
      <c r="K74" s="3">
        <v>0</v>
      </c>
      <c r="L74" s="3">
        <f t="shared" si="2"/>
        <v>27192000</v>
      </c>
      <c r="M74" s="21">
        <v>18045600</v>
      </c>
      <c r="N74" s="3">
        <f t="shared" si="3"/>
        <v>9146400</v>
      </c>
    </row>
    <row r="75" spans="1:14" hidden="1" x14ac:dyDescent="0.25">
      <c r="A75">
        <v>366</v>
      </c>
      <c r="B75">
        <v>286</v>
      </c>
      <c r="C75" s="5">
        <v>43122</v>
      </c>
      <c r="D75" t="s">
        <v>286</v>
      </c>
      <c r="E75">
        <v>145</v>
      </c>
      <c r="F75" t="s">
        <v>606</v>
      </c>
      <c r="G75">
        <v>256</v>
      </c>
      <c r="H75" s="5">
        <v>43122</v>
      </c>
      <c r="I75" t="s">
        <v>653</v>
      </c>
      <c r="J75" s="3">
        <v>24720000</v>
      </c>
      <c r="K75" s="3">
        <v>0</v>
      </c>
      <c r="L75" s="3">
        <f t="shared" si="2"/>
        <v>24720000</v>
      </c>
      <c r="M75" s="21">
        <v>24720000</v>
      </c>
      <c r="N75" s="3">
        <f t="shared" si="3"/>
        <v>0</v>
      </c>
    </row>
    <row r="76" spans="1:14" hidden="1" x14ac:dyDescent="0.25">
      <c r="A76">
        <v>386</v>
      </c>
      <c r="B76">
        <v>287</v>
      </c>
      <c r="C76" s="5">
        <v>43122</v>
      </c>
      <c r="D76" t="s">
        <v>654</v>
      </c>
      <c r="E76">
        <v>145</v>
      </c>
      <c r="F76" t="s">
        <v>606</v>
      </c>
      <c r="G76">
        <v>251</v>
      </c>
      <c r="H76" s="5">
        <v>43122</v>
      </c>
      <c r="I76" t="s">
        <v>129</v>
      </c>
      <c r="J76" s="3">
        <v>41200000</v>
      </c>
      <c r="K76" s="3">
        <v>0</v>
      </c>
      <c r="L76" s="3">
        <f t="shared" si="2"/>
        <v>41200000</v>
      </c>
      <c r="M76" s="21">
        <v>30076000</v>
      </c>
      <c r="N76" s="3">
        <f t="shared" si="3"/>
        <v>11124000</v>
      </c>
    </row>
    <row r="77" spans="1:14" hidden="1" x14ac:dyDescent="0.25">
      <c r="A77">
        <v>215</v>
      </c>
      <c r="B77">
        <v>288</v>
      </c>
      <c r="C77" s="5">
        <v>43122</v>
      </c>
      <c r="D77" t="s">
        <v>655</v>
      </c>
      <c r="E77">
        <v>148</v>
      </c>
      <c r="F77" t="s">
        <v>616</v>
      </c>
      <c r="G77">
        <v>257</v>
      </c>
      <c r="H77" s="5">
        <v>43122</v>
      </c>
      <c r="I77" t="s">
        <v>192</v>
      </c>
      <c r="J77" s="3">
        <v>19261000</v>
      </c>
      <c r="K77" s="3">
        <v>0</v>
      </c>
      <c r="L77" s="3">
        <f t="shared" si="2"/>
        <v>19261000</v>
      </c>
      <c r="M77" s="21">
        <v>12782300</v>
      </c>
      <c r="N77" s="3">
        <f t="shared" si="3"/>
        <v>6478700</v>
      </c>
    </row>
    <row r="78" spans="1:14" hidden="1" x14ac:dyDescent="0.25">
      <c r="A78">
        <v>332</v>
      </c>
      <c r="B78">
        <v>289</v>
      </c>
      <c r="C78" s="5">
        <v>43122</v>
      </c>
      <c r="D78" t="s">
        <v>224</v>
      </c>
      <c r="E78">
        <v>145</v>
      </c>
      <c r="F78" t="s">
        <v>606</v>
      </c>
      <c r="G78">
        <v>258</v>
      </c>
      <c r="H78" s="5">
        <v>43122</v>
      </c>
      <c r="I78" t="s">
        <v>222</v>
      </c>
      <c r="J78" s="3">
        <v>66950000</v>
      </c>
      <c r="K78" s="3">
        <v>0</v>
      </c>
      <c r="L78" s="3">
        <f t="shared" si="2"/>
        <v>66950000</v>
      </c>
      <c r="M78" s="21">
        <v>48650333</v>
      </c>
      <c r="N78" s="3">
        <f t="shared" si="3"/>
        <v>18299667</v>
      </c>
    </row>
    <row r="79" spans="1:14" hidden="1" x14ac:dyDescent="0.25">
      <c r="A79">
        <v>439</v>
      </c>
      <c r="B79">
        <v>290</v>
      </c>
      <c r="C79" s="5">
        <v>43122</v>
      </c>
      <c r="D79" t="s">
        <v>305</v>
      </c>
      <c r="E79">
        <v>148</v>
      </c>
      <c r="F79" t="s">
        <v>616</v>
      </c>
      <c r="G79">
        <v>259</v>
      </c>
      <c r="H79" s="5">
        <v>43122</v>
      </c>
      <c r="I79" t="s">
        <v>656</v>
      </c>
      <c r="J79" s="3">
        <v>9270000</v>
      </c>
      <c r="K79" s="3">
        <v>0</v>
      </c>
      <c r="L79" s="3">
        <f t="shared" si="2"/>
        <v>9270000</v>
      </c>
      <c r="M79" s="21">
        <v>9270000</v>
      </c>
      <c r="N79" s="3">
        <f t="shared" si="3"/>
        <v>0</v>
      </c>
    </row>
    <row r="80" spans="1:14" hidden="1" x14ac:dyDescent="0.25">
      <c r="A80">
        <v>472</v>
      </c>
      <c r="B80">
        <v>294</v>
      </c>
      <c r="C80" s="5">
        <v>43122</v>
      </c>
      <c r="D80" t="s">
        <v>657</v>
      </c>
      <c r="E80">
        <v>145</v>
      </c>
      <c r="F80" t="s">
        <v>606</v>
      </c>
      <c r="G80">
        <v>261</v>
      </c>
      <c r="H80" s="5">
        <v>43122</v>
      </c>
      <c r="I80" t="s">
        <v>658</v>
      </c>
      <c r="J80" s="3">
        <v>9772125</v>
      </c>
      <c r="K80" s="3">
        <v>0</v>
      </c>
      <c r="L80" s="3">
        <f t="shared" si="2"/>
        <v>9772125</v>
      </c>
      <c r="M80" s="21">
        <v>6485162</v>
      </c>
      <c r="N80" s="3">
        <f t="shared" si="3"/>
        <v>3286963</v>
      </c>
    </row>
    <row r="81" spans="1:14" hidden="1" x14ac:dyDescent="0.25">
      <c r="A81">
        <v>312</v>
      </c>
      <c r="B81">
        <v>295</v>
      </c>
      <c r="C81" s="5">
        <v>43122</v>
      </c>
      <c r="D81" t="s">
        <v>261</v>
      </c>
      <c r="E81">
        <v>145</v>
      </c>
      <c r="F81" t="s">
        <v>606</v>
      </c>
      <c r="G81">
        <v>263</v>
      </c>
      <c r="H81" s="5">
        <v>43122</v>
      </c>
      <c r="I81" t="s">
        <v>489</v>
      </c>
      <c r="J81" s="3">
        <v>61800000</v>
      </c>
      <c r="K81" s="3">
        <v>0</v>
      </c>
      <c r="L81" s="3">
        <f t="shared" si="2"/>
        <v>61800000</v>
      </c>
      <c r="M81" s="21">
        <v>45114000</v>
      </c>
      <c r="N81" s="3">
        <f t="shared" si="3"/>
        <v>16686000</v>
      </c>
    </row>
    <row r="82" spans="1:14" hidden="1" x14ac:dyDescent="0.25">
      <c r="A82">
        <v>220</v>
      </c>
      <c r="B82">
        <v>298</v>
      </c>
      <c r="C82" s="5">
        <v>43122</v>
      </c>
      <c r="D82" t="s">
        <v>659</v>
      </c>
      <c r="E82">
        <v>145</v>
      </c>
      <c r="F82" t="s">
        <v>606</v>
      </c>
      <c r="G82">
        <v>271</v>
      </c>
      <c r="H82" s="5">
        <v>43122</v>
      </c>
      <c r="I82" t="s">
        <v>199</v>
      </c>
      <c r="J82" s="3">
        <v>31981500</v>
      </c>
      <c r="K82" s="3">
        <v>0</v>
      </c>
      <c r="L82" s="3">
        <f t="shared" si="2"/>
        <v>31981500</v>
      </c>
      <c r="M82" s="21">
        <v>25822100</v>
      </c>
      <c r="N82" s="3">
        <f t="shared" si="3"/>
        <v>6159400</v>
      </c>
    </row>
    <row r="83" spans="1:14" hidden="1" x14ac:dyDescent="0.25">
      <c r="A83">
        <v>412</v>
      </c>
      <c r="B83">
        <v>299</v>
      </c>
      <c r="C83" s="5">
        <v>43122</v>
      </c>
      <c r="D83" t="s">
        <v>197</v>
      </c>
      <c r="E83">
        <v>145</v>
      </c>
      <c r="F83" t="s">
        <v>606</v>
      </c>
      <c r="G83">
        <v>273</v>
      </c>
      <c r="H83" s="5">
        <v>43122</v>
      </c>
      <c r="I83" t="s">
        <v>513</v>
      </c>
      <c r="J83" s="3">
        <v>33990000</v>
      </c>
      <c r="K83" s="3">
        <v>0</v>
      </c>
      <c r="L83" s="3">
        <f t="shared" si="2"/>
        <v>33990000</v>
      </c>
      <c r="M83" s="21">
        <v>24699400</v>
      </c>
      <c r="N83" s="3">
        <f t="shared" si="3"/>
        <v>9290600</v>
      </c>
    </row>
    <row r="84" spans="1:14" hidden="1" x14ac:dyDescent="0.25">
      <c r="A84">
        <v>343</v>
      </c>
      <c r="B84">
        <v>303</v>
      </c>
      <c r="C84" s="5">
        <v>43122</v>
      </c>
      <c r="D84" t="s">
        <v>242</v>
      </c>
      <c r="E84">
        <v>145</v>
      </c>
      <c r="F84" t="s">
        <v>606</v>
      </c>
      <c r="G84">
        <v>269</v>
      </c>
      <c r="H84" s="5">
        <v>43122</v>
      </c>
      <c r="I84" t="s">
        <v>240</v>
      </c>
      <c r="J84" s="3">
        <v>36771000</v>
      </c>
      <c r="K84" s="3">
        <v>0</v>
      </c>
      <c r="L84" s="3">
        <f t="shared" si="2"/>
        <v>36771000</v>
      </c>
      <c r="M84" s="21">
        <v>36771000</v>
      </c>
      <c r="N84" s="3">
        <f t="shared" si="3"/>
        <v>0</v>
      </c>
    </row>
    <row r="85" spans="1:14" hidden="1" x14ac:dyDescent="0.25">
      <c r="A85">
        <v>427</v>
      </c>
      <c r="B85">
        <v>305</v>
      </c>
      <c r="C85" s="5">
        <v>43122</v>
      </c>
      <c r="D85" t="s">
        <v>732</v>
      </c>
      <c r="E85">
        <v>31</v>
      </c>
      <c r="F85" t="s">
        <v>68</v>
      </c>
      <c r="G85">
        <v>36</v>
      </c>
      <c r="H85" s="5">
        <v>43122</v>
      </c>
      <c r="I85" t="s">
        <v>520</v>
      </c>
      <c r="J85" s="3">
        <v>54686940</v>
      </c>
      <c r="K85" s="3">
        <v>0</v>
      </c>
      <c r="L85" s="3">
        <f t="shared" si="2"/>
        <v>54686940</v>
      </c>
      <c r="M85" s="21">
        <v>54686940</v>
      </c>
      <c r="N85" s="3">
        <f t="shared" si="3"/>
        <v>0</v>
      </c>
    </row>
    <row r="86" spans="1:14" hidden="1" x14ac:dyDescent="0.25">
      <c r="A86">
        <v>531</v>
      </c>
      <c r="B86">
        <v>309</v>
      </c>
      <c r="C86" s="5">
        <v>43122</v>
      </c>
      <c r="D86" t="s">
        <v>660</v>
      </c>
      <c r="E86">
        <v>145</v>
      </c>
      <c r="F86" t="s">
        <v>606</v>
      </c>
      <c r="G86">
        <v>280</v>
      </c>
      <c r="H86" s="5">
        <v>43122</v>
      </c>
      <c r="I86" t="s">
        <v>661</v>
      </c>
      <c r="J86" s="3">
        <v>68425000</v>
      </c>
      <c r="K86" s="3">
        <v>0</v>
      </c>
      <c r="L86" s="3">
        <f t="shared" si="2"/>
        <v>68425000</v>
      </c>
      <c r="M86" s="21">
        <v>40063334</v>
      </c>
      <c r="N86" s="3">
        <f t="shared" si="3"/>
        <v>28361666</v>
      </c>
    </row>
    <row r="87" spans="1:14" hidden="1" x14ac:dyDescent="0.25">
      <c r="A87">
        <v>400</v>
      </c>
      <c r="B87">
        <v>311</v>
      </c>
      <c r="C87" s="5">
        <v>43122</v>
      </c>
      <c r="D87" t="s">
        <v>733</v>
      </c>
      <c r="E87">
        <v>31</v>
      </c>
      <c r="F87" t="s">
        <v>68</v>
      </c>
      <c r="G87">
        <v>34</v>
      </c>
      <c r="H87" s="5">
        <v>43122</v>
      </c>
      <c r="I87" t="s">
        <v>512</v>
      </c>
      <c r="J87" s="3">
        <v>54686940</v>
      </c>
      <c r="K87" s="3">
        <v>0</v>
      </c>
      <c r="L87" s="3">
        <f t="shared" si="2"/>
        <v>54686940</v>
      </c>
      <c r="M87" s="21">
        <v>54686940</v>
      </c>
      <c r="N87" s="3">
        <f t="shared" si="3"/>
        <v>0</v>
      </c>
    </row>
    <row r="88" spans="1:14" hidden="1" x14ac:dyDescent="0.25">
      <c r="A88">
        <v>420</v>
      </c>
      <c r="B88">
        <v>320</v>
      </c>
      <c r="C88" s="5">
        <v>43123</v>
      </c>
      <c r="D88" t="s">
        <v>326</v>
      </c>
      <c r="E88">
        <v>145</v>
      </c>
      <c r="F88" t="s">
        <v>606</v>
      </c>
      <c r="G88">
        <v>272</v>
      </c>
      <c r="H88" s="5">
        <v>43123</v>
      </c>
      <c r="I88" t="s">
        <v>517</v>
      </c>
      <c r="J88" s="3">
        <v>24720000</v>
      </c>
      <c r="K88" s="3">
        <v>0</v>
      </c>
      <c r="L88" s="3">
        <f t="shared" si="2"/>
        <v>24720000</v>
      </c>
      <c r="M88" s="21">
        <v>24720000</v>
      </c>
      <c r="N88" s="3">
        <f t="shared" si="3"/>
        <v>0</v>
      </c>
    </row>
    <row r="89" spans="1:14" hidden="1" x14ac:dyDescent="0.25">
      <c r="A89">
        <v>454</v>
      </c>
      <c r="B89">
        <v>321</v>
      </c>
      <c r="C89" s="5">
        <v>43123</v>
      </c>
      <c r="D89" t="s">
        <v>299</v>
      </c>
      <c r="E89">
        <v>145</v>
      </c>
      <c r="F89" t="s">
        <v>606</v>
      </c>
      <c r="G89">
        <v>262</v>
      </c>
      <c r="H89" s="5">
        <v>43123</v>
      </c>
      <c r="I89" t="s">
        <v>662</v>
      </c>
      <c r="J89" s="3">
        <v>33990000</v>
      </c>
      <c r="K89" s="3">
        <v>0</v>
      </c>
      <c r="L89" s="3">
        <f t="shared" si="2"/>
        <v>33990000</v>
      </c>
      <c r="M89" s="21">
        <v>33990000</v>
      </c>
      <c r="N89" s="3">
        <f t="shared" si="3"/>
        <v>0</v>
      </c>
    </row>
    <row r="90" spans="1:14" hidden="1" x14ac:dyDescent="0.25">
      <c r="A90">
        <v>438</v>
      </c>
      <c r="B90">
        <v>322</v>
      </c>
      <c r="C90" s="5">
        <v>43123</v>
      </c>
      <c r="D90" t="s">
        <v>663</v>
      </c>
      <c r="E90">
        <v>145</v>
      </c>
      <c r="F90" t="s">
        <v>606</v>
      </c>
      <c r="G90">
        <v>260</v>
      </c>
      <c r="H90" s="5">
        <v>43123</v>
      </c>
      <c r="I90" t="s">
        <v>664</v>
      </c>
      <c r="J90" s="3">
        <v>20394000</v>
      </c>
      <c r="K90" s="3">
        <v>0</v>
      </c>
      <c r="L90" s="3">
        <f t="shared" si="2"/>
        <v>20394000</v>
      </c>
      <c r="M90" s="21">
        <v>20394000</v>
      </c>
      <c r="N90" s="3">
        <f t="shared" si="3"/>
        <v>0</v>
      </c>
    </row>
    <row r="91" spans="1:14" hidden="1" x14ac:dyDescent="0.25">
      <c r="A91">
        <v>314</v>
      </c>
      <c r="B91">
        <v>325</v>
      </c>
      <c r="C91" s="5">
        <v>43123</v>
      </c>
      <c r="D91" t="s">
        <v>665</v>
      </c>
      <c r="E91">
        <v>145</v>
      </c>
      <c r="F91" t="s">
        <v>606</v>
      </c>
      <c r="G91">
        <v>286</v>
      </c>
      <c r="H91" s="5">
        <v>43123</v>
      </c>
      <c r="I91" t="s">
        <v>102</v>
      </c>
      <c r="J91" s="3">
        <v>41200000</v>
      </c>
      <c r="K91" s="3">
        <v>0</v>
      </c>
      <c r="L91" s="3">
        <f t="shared" si="2"/>
        <v>41200000</v>
      </c>
      <c r="M91" s="21">
        <v>29938667</v>
      </c>
      <c r="N91" s="3">
        <f t="shared" si="3"/>
        <v>11261333</v>
      </c>
    </row>
    <row r="92" spans="1:14" hidden="1" x14ac:dyDescent="0.25">
      <c r="A92">
        <v>377</v>
      </c>
      <c r="B92">
        <v>327</v>
      </c>
      <c r="C92" s="5">
        <v>43123</v>
      </c>
      <c r="D92" t="s">
        <v>734</v>
      </c>
      <c r="E92">
        <v>31</v>
      </c>
      <c r="F92" t="s">
        <v>68</v>
      </c>
      <c r="G92">
        <v>35</v>
      </c>
      <c r="H92" s="5">
        <v>43123</v>
      </c>
      <c r="I92" t="s">
        <v>505</v>
      </c>
      <c r="J92" s="3">
        <v>54686940</v>
      </c>
      <c r="K92" s="3">
        <v>0</v>
      </c>
      <c r="L92" s="3">
        <f t="shared" si="2"/>
        <v>54686940</v>
      </c>
      <c r="M92" s="21">
        <v>54686940</v>
      </c>
      <c r="N92" s="3">
        <f t="shared" si="3"/>
        <v>0</v>
      </c>
    </row>
    <row r="93" spans="1:14" hidden="1" x14ac:dyDescent="0.25">
      <c r="A93">
        <v>428</v>
      </c>
      <c r="B93">
        <v>328</v>
      </c>
      <c r="C93" s="5">
        <v>43123</v>
      </c>
      <c r="D93" t="s">
        <v>735</v>
      </c>
      <c r="E93">
        <v>31</v>
      </c>
      <c r="F93" t="s">
        <v>68</v>
      </c>
      <c r="G93">
        <v>33</v>
      </c>
      <c r="H93" s="5">
        <v>43123</v>
      </c>
      <c r="I93" t="s">
        <v>521</v>
      </c>
      <c r="J93" s="3">
        <v>54686940</v>
      </c>
      <c r="K93" s="3">
        <v>0</v>
      </c>
      <c r="L93" s="3">
        <f t="shared" si="2"/>
        <v>54686940</v>
      </c>
      <c r="M93" s="21">
        <v>54686940</v>
      </c>
      <c r="N93" s="3">
        <f t="shared" si="3"/>
        <v>0</v>
      </c>
    </row>
    <row r="94" spans="1:14" hidden="1" x14ac:dyDescent="0.25">
      <c r="A94">
        <v>408</v>
      </c>
      <c r="B94">
        <v>330</v>
      </c>
      <c r="C94" s="5">
        <v>43123</v>
      </c>
      <c r="D94" t="s">
        <v>666</v>
      </c>
      <c r="E94">
        <v>145</v>
      </c>
      <c r="F94" t="s">
        <v>606</v>
      </c>
      <c r="G94">
        <v>289</v>
      </c>
      <c r="H94" s="5">
        <v>43123</v>
      </c>
      <c r="I94" t="s">
        <v>161</v>
      </c>
      <c r="J94" s="3">
        <v>39088500</v>
      </c>
      <c r="K94" s="3">
        <v>0</v>
      </c>
      <c r="L94" s="3">
        <f t="shared" si="2"/>
        <v>39088500</v>
      </c>
      <c r="M94" s="21">
        <v>25822100</v>
      </c>
      <c r="N94" s="3">
        <f t="shared" si="3"/>
        <v>13266400</v>
      </c>
    </row>
    <row r="95" spans="1:14" hidden="1" x14ac:dyDescent="0.25">
      <c r="A95">
        <v>466</v>
      </c>
      <c r="B95">
        <v>334</v>
      </c>
      <c r="C95" s="5">
        <v>43123</v>
      </c>
      <c r="D95" t="s">
        <v>337</v>
      </c>
      <c r="E95">
        <v>145</v>
      </c>
      <c r="F95" t="s">
        <v>606</v>
      </c>
      <c r="G95">
        <v>339</v>
      </c>
      <c r="H95" s="5">
        <v>43123</v>
      </c>
      <c r="I95" t="s">
        <v>662</v>
      </c>
      <c r="J95" s="3">
        <v>36050000</v>
      </c>
      <c r="K95" s="3">
        <v>0</v>
      </c>
      <c r="L95" s="3">
        <f t="shared" si="2"/>
        <v>36050000</v>
      </c>
      <c r="M95" s="21">
        <v>36050000</v>
      </c>
      <c r="N95" s="3">
        <f t="shared" si="3"/>
        <v>0</v>
      </c>
    </row>
    <row r="96" spans="1:14" hidden="1" x14ac:dyDescent="0.25">
      <c r="A96">
        <v>456</v>
      </c>
      <c r="B96">
        <v>335</v>
      </c>
      <c r="C96" s="5">
        <v>43123</v>
      </c>
      <c r="D96" t="s">
        <v>343</v>
      </c>
      <c r="E96">
        <v>145</v>
      </c>
      <c r="F96" t="s">
        <v>606</v>
      </c>
      <c r="G96">
        <v>340</v>
      </c>
      <c r="H96" s="5">
        <v>43123</v>
      </c>
      <c r="I96" t="s">
        <v>662</v>
      </c>
      <c r="J96" s="3">
        <v>37080000</v>
      </c>
      <c r="K96" s="3">
        <v>0</v>
      </c>
      <c r="L96" s="3">
        <f t="shared" si="2"/>
        <v>37080000</v>
      </c>
      <c r="M96" s="21">
        <v>37080000</v>
      </c>
      <c r="N96" s="3">
        <f t="shared" si="3"/>
        <v>0</v>
      </c>
    </row>
    <row r="97" spans="1:14" hidden="1" x14ac:dyDescent="0.25">
      <c r="A97">
        <v>369</v>
      </c>
      <c r="B97">
        <v>336</v>
      </c>
      <c r="C97" s="5">
        <v>43123</v>
      </c>
      <c r="D97" t="s">
        <v>344</v>
      </c>
      <c r="E97">
        <v>145</v>
      </c>
      <c r="F97" t="s">
        <v>606</v>
      </c>
      <c r="G97">
        <v>341</v>
      </c>
      <c r="H97" s="5">
        <v>43123</v>
      </c>
      <c r="I97" t="s">
        <v>662</v>
      </c>
      <c r="J97" s="3">
        <v>16995000</v>
      </c>
      <c r="K97" s="3">
        <v>0</v>
      </c>
      <c r="L97" s="3">
        <f t="shared" si="2"/>
        <v>16995000</v>
      </c>
      <c r="M97" s="21">
        <v>16995000</v>
      </c>
      <c r="N97" s="3">
        <f t="shared" si="3"/>
        <v>0</v>
      </c>
    </row>
    <row r="98" spans="1:14" hidden="1" x14ac:dyDescent="0.25">
      <c r="A98">
        <v>415</v>
      </c>
      <c r="B98">
        <v>337</v>
      </c>
      <c r="C98" s="5">
        <v>43123</v>
      </c>
      <c r="D98" t="s">
        <v>320</v>
      </c>
      <c r="E98">
        <v>145</v>
      </c>
      <c r="F98" t="s">
        <v>606</v>
      </c>
      <c r="G98">
        <v>342</v>
      </c>
      <c r="H98" s="5">
        <v>43123</v>
      </c>
      <c r="I98" t="s">
        <v>662</v>
      </c>
      <c r="J98" s="3">
        <v>21321000</v>
      </c>
      <c r="K98" s="3">
        <v>0</v>
      </c>
      <c r="L98" s="3">
        <f t="shared" si="2"/>
        <v>21321000</v>
      </c>
      <c r="M98" s="21">
        <v>21321000</v>
      </c>
      <c r="N98" s="3">
        <f t="shared" si="3"/>
        <v>0</v>
      </c>
    </row>
    <row r="99" spans="1:14" hidden="1" x14ac:dyDescent="0.25">
      <c r="A99">
        <v>380</v>
      </c>
      <c r="B99">
        <v>338</v>
      </c>
      <c r="C99" s="5">
        <v>43123</v>
      </c>
      <c r="D99" t="s">
        <v>667</v>
      </c>
      <c r="E99">
        <v>148</v>
      </c>
      <c r="F99" t="s">
        <v>616</v>
      </c>
      <c r="G99">
        <v>343</v>
      </c>
      <c r="H99" s="5">
        <v>43123</v>
      </c>
      <c r="I99" t="s">
        <v>83</v>
      </c>
      <c r="J99" s="3">
        <v>19261000</v>
      </c>
      <c r="K99" s="3">
        <v>0</v>
      </c>
      <c r="L99" s="3">
        <f t="shared" si="2"/>
        <v>19261000</v>
      </c>
      <c r="M99" s="21">
        <v>12607200</v>
      </c>
      <c r="N99" s="3">
        <f t="shared" si="3"/>
        <v>6653800</v>
      </c>
    </row>
    <row r="100" spans="1:14" hidden="1" x14ac:dyDescent="0.25">
      <c r="A100">
        <v>376</v>
      </c>
      <c r="B100">
        <v>339</v>
      </c>
      <c r="C100" s="5">
        <v>43123</v>
      </c>
      <c r="D100" t="s">
        <v>297</v>
      </c>
      <c r="E100">
        <v>145</v>
      </c>
      <c r="F100" t="s">
        <v>606</v>
      </c>
      <c r="G100">
        <v>344</v>
      </c>
      <c r="H100" s="5">
        <v>43123</v>
      </c>
      <c r="I100" t="s">
        <v>668</v>
      </c>
      <c r="J100" s="3">
        <v>30220200</v>
      </c>
      <c r="K100" s="3">
        <v>0</v>
      </c>
      <c r="L100" s="3">
        <f t="shared" si="2"/>
        <v>30220200</v>
      </c>
      <c r="M100" s="21">
        <v>30220200</v>
      </c>
      <c r="N100" s="3">
        <f t="shared" si="3"/>
        <v>0</v>
      </c>
    </row>
    <row r="101" spans="1:14" hidden="1" x14ac:dyDescent="0.25">
      <c r="A101">
        <v>414</v>
      </c>
      <c r="B101">
        <v>340</v>
      </c>
      <c r="C101" s="5">
        <v>43123</v>
      </c>
      <c r="D101" t="s">
        <v>313</v>
      </c>
      <c r="E101">
        <v>145</v>
      </c>
      <c r="F101" t="s">
        <v>606</v>
      </c>
      <c r="G101">
        <v>345</v>
      </c>
      <c r="H101" s="5">
        <v>43123</v>
      </c>
      <c r="I101" t="s">
        <v>669</v>
      </c>
      <c r="J101" s="3">
        <v>21321000</v>
      </c>
      <c r="K101" s="3">
        <v>0</v>
      </c>
      <c r="L101" s="3">
        <f t="shared" si="2"/>
        <v>21321000</v>
      </c>
      <c r="M101" s="21">
        <v>21321000</v>
      </c>
      <c r="N101" s="3">
        <f t="shared" si="3"/>
        <v>0</v>
      </c>
    </row>
    <row r="102" spans="1:14" hidden="1" x14ac:dyDescent="0.25">
      <c r="A102">
        <v>365</v>
      </c>
      <c r="B102">
        <v>341</v>
      </c>
      <c r="C102" s="5">
        <v>43123</v>
      </c>
      <c r="D102" t="s">
        <v>670</v>
      </c>
      <c r="E102">
        <v>148</v>
      </c>
      <c r="F102" t="s">
        <v>616</v>
      </c>
      <c r="G102">
        <v>292</v>
      </c>
      <c r="H102" s="5">
        <v>43123</v>
      </c>
      <c r="I102" t="s">
        <v>91</v>
      </c>
      <c r="J102" s="3">
        <v>27192000</v>
      </c>
      <c r="K102" s="3">
        <v>0</v>
      </c>
      <c r="L102" s="3">
        <f t="shared" si="2"/>
        <v>27192000</v>
      </c>
      <c r="M102" s="21">
        <v>17880800</v>
      </c>
      <c r="N102" s="3">
        <f t="shared" si="3"/>
        <v>9311200</v>
      </c>
    </row>
    <row r="103" spans="1:14" hidden="1" x14ac:dyDescent="0.25">
      <c r="A103">
        <v>313</v>
      </c>
      <c r="B103">
        <v>342</v>
      </c>
      <c r="C103" s="5">
        <v>43123</v>
      </c>
      <c r="D103" t="s">
        <v>671</v>
      </c>
      <c r="E103">
        <v>145</v>
      </c>
      <c r="F103" t="s">
        <v>606</v>
      </c>
      <c r="G103">
        <v>346</v>
      </c>
      <c r="H103" s="5">
        <v>43123</v>
      </c>
      <c r="I103" t="s">
        <v>92</v>
      </c>
      <c r="J103" s="3">
        <v>31981500</v>
      </c>
      <c r="K103" s="3">
        <v>0</v>
      </c>
      <c r="L103" s="3">
        <f t="shared" si="2"/>
        <v>31981500</v>
      </c>
      <c r="M103" s="21">
        <v>25466750</v>
      </c>
      <c r="N103" s="3">
        <f t="shared" si="3"/>
        <v>6514750</v>
      </c>
    </row>
    <row r="104" spans="1:14" hidden="1" x14ac:dyDescent="0.25">
      <c r="A104">
        <v>201</v>
      </c>
      <c r="B104">
        <v>344</v>
      </c>
      <c r="C104" s="5">
        <v>43123</v>
      </c>
      <c r="D104" t="s">
        <v>171</v>
      </c>
      <c r="E104">
        <v>148</v>
      </c>
      <c r="F104" t="s">
        <v>616</v>
      </c>
      <c r="G104">
        <v>293</v>
      </c>
      <c r="H104" s="5">
        <v>43123</v>
      </c>
      <c r="I104" t="s">
        <v>169</v>
      </c>
      <c r="J104" s="3">
        <v>24308000</v>
      </c>
      <c r="K104" s="3">
        <v>0</v>
      </c>
      <c r="L104" s="3">
        <f t="shared" si="2"/>
        <v>24308000</v>
      </c>
      <c r="M104" s="21">
        <v>21978483</v>
      </c>
      <c r="N104" s="3">
        <f t="shared" si="3"/>
        <v>2329517</v>
      </c>
    </row>
    <row r="105" spans="1:14" hidden="1" x14ac:dyDescent="0.25">
      <c r="A105">
        <v>230</v>
      </c>
      <c r="B105">
        <v>345</v>
      </c>
      <c r="C105" s="5">
        <v>43123</v>
      </c>
      <c r="D105" t="s">
        <v>672</v>
      </c>
      <c r="E105">
        <v>145</v>
      </c>
      <c r="F105" t="s">
        <v>606</v>
      </c>
      <c r="G105">
        <v>348</v>
      </c>
      <c r="H105" s="5">
        <v>43123</v>
      </c>
      <c r="I105" t="s">
        <v>673</v>
      </c>
      <c r="J105" s="3">
        <v>20394000</v>
      </c>
      <c r="K105" s="3">
        <v>0</v>
      </c>
      <c r="L105" s="3">
        <f t="shared" si="2"/>
        <v>20394000</v>
      </c>
      <c r="M105" s="21">
        <v>20394000</v>
      </c>
      <c r="N105" s="3">
        <f t="shared" si="3"/>
        <v>0</v>
      </c>
    </row>
    <row r="106" spans="1:14" hidden="1" x14ac:dyDescent="0.25">
      <c r="A106">
        <v>318</v>
      </c>
      <c r="B106">
        <v>346</v>
      </c>
      <c r="C106" s="5">
        <v>43123</v>
      </c>
      <c r="D106" t="s">
        <v>113</v>
      </c>
      <c r="E106">
        <v>145</v>
      </c>
      <c r="F106" t="s">
        <v>606</v>
      </c>
      <c r="G106">
        <v>294</v>
      </c>
      <c r="H106" s="5">
        <v>43123</v>
      </c>
      <c r="I106" t="s">
        <v>93</v>
      </c>
      <c r="J106" s="3">
        <v>27192000</v>
      </c>
      <c r="K106" s="3">
        <v>0</v>
      </c>
      <c r="L106" s="3">
        <f t="shared" si="2"/>
        <v>27192000</v>
      </c>
      <c r="M106" s="21">
        <v>24586100</v>
      </c>
      <c r="N106" s="3">
        <f t="shared" si="3"/>
        <v>2605900</v>
      </c>
    </row>
    <row r="107" spans="1:14" hidden="1" x14ac:dyDescent="0.25">
      <c r="A107">
        <v>356</v>
      </c>
      <c r="B107">
        <v>347</v>
      </c>
      <c r="C107" s="5">
        <v>43123</v>
      </c>
      <c r="D107" t="s">
        <v>249</v>
      </c>
      <c r="E107">
        <v>145</v>
      </c>
      <c r="F107" t="s">
        <v>606</v>
      </c>
      <c r="G107">
        <v>349</v>
      </c>
      <c r="H107" s="5">
        <v>43123</v>
      </c>
      <c r="I107" t="s">
        <v>674</v>
      </c>
      <c r="J107" s="3">
        <v>82400000</v>
      </c>
      <c r="K107" s="3">
        <v>0</v>
      </c>
      <c r="L107" s="3">
        <f t="shared" si="2"/>
        <v>82400000</v>
      </c>
      <c r="M107" s="21">
        <v>56581333</v>
      </c>
      <c r="N107" s="3">
        <f t="shared" si="3"/>
        <v>25818667</v>
      </c>
    </row>
    <row r="108" spans="1:14" hidden="1" x14ac:dyDescent="0.25">
      <c r="A108">
        <v>204</v>
      </c>
      <c r="B108">
        <v>348</v>
      </c>
      <c r="C108" s="5">
        <v>43123</v>
      </c>
      <c r="D108" t="s">
        <v>177</v>
      </c>
      <c r="E108">
        <v>145</v>
      </c>
      <c r="F108" t="s">
        <v>606</v>
      </c>
      <c r="G108">
        <v>295</v>
      </c>
      <c r="H108" s="5">
        <v>43123</v>
      </c>
      <c r="I108" t="s">
        <v>175</v>
      </c>
      <c r="J108" s="3">
        <v>37080000</v>
      </c>
      <c r="K108" s="3">
        <v>0</v>
      </c>
      <c r="L108" s="3">
        <f t="shared" si="2"/>
        <v>37080000</v>
      </c>
      <c r="M108" s="21">
        <v>26505333</v>
      </c>
      <c r="N108" s="3">
        <f t="shared" si="3"/>
        <v>10574667</v>
      </c>
    </row>
    <row r="109" spans="1:14" hidden="1" x14ac:dyDescent="0.25">
      <c r="A109">
        <v>344</v>
      </c>
      <c r="B109">
        <v>349</v>
      </c>
      <c r="C109" s="5">
        <v>43123</v>
      </c>
      <c r="D109" t="s">
        <v>117</v>
      </c>
      <c r="E109">
        <v>148</v>
      </c>
      <c r="F109" t="s">
        <v>616</v>
      </c>
      <c r="G109">
        <v>350</v>
      </c>
      <c r="H109" s="5">
        <v>43123</v>
      </c>
      <c r="I109" t="s">
        <v>90</v>
      </c>
      <c r="J109" s="3">
        <v>30385000</v>
      </c>
      <c r="K109" s="3">
        <v>0</v>
      </c>
      <c r="L109" s="3">
        <f t="shared" si="2"/>
        <v>30385000</v>
      </c>
      <c r="M109" s="21">
        <v>21877200</v>
      </c>
      <c r="N109" s="3">
        <f t="shared" si="3"/>
        <v>8507800</v>
      </c>
    </row>
    <row r="110" spans="1:14" hidden="1" x14ac:dyDescent="0.25">
      <c r="A110">
        <v>213</v>
      </c>
      <c r="B110">
        <v>350</v>
      </c>
      <c r="C110" s="5">
        <v>43123</v>
      </c>
      <c r="D110" t="s">
        <v>191</v>
      </c>
      <c r="E110">
        <v>145</v>
      </c>
      <c r="F110" t="s">
        <v>606</v>
      </c>
      <c r="G110">
        <v>296</v>
      </c>
      <c r="H110" s="5">
        <v>43123</v>
      </c>
      <c r="I110" t="s">
        <v>189</v>
      </c>
      <c r="J110" s="3">
        <v>32960000</v>
      </c>
      <c r="K110" s="3">
        <v>0</v>
      </c>
      <c r="L110" s="3">
        <f t="shared" si="2"/>
        <v>32960000</v>
      </c>
      <c r="M110" s="21">
        <v>29801333</v>
      </c>
      <c r="N110" s="3">
        <f t="shared" si="3"/>
        <v>3158667</v>
      </c>
    </row>
    <row r="111" spans="1:14" hidden="1" x14ac:dyDescent="0.25">
      <c r="A111">
        <v>322</v>
      </c>
      <c r="B111">
        <v>351</v>
      </c>
      <c r="C111" s="5">
        <v>43123</v>
      </c>
      <c r="D111" t="s">
        <v>675</v>
      </c>
      <c r="E111">
        <v>145</v>
      </c>
      <c r="F111" t="s">
        <v>606</v>
      </c>
      <c r="G111">
        <v>297</v>
      </c>
      <c r="H111" s="5">
        <v>43123</v>
      </c>
      <c r="I111" t="s">
        <v>764</v>
      </c>
      <c r="J111" s="3">
        <v>55403700</v>
      </c>
      <c r="K111" s="3">
        <v>0</v>
      </c>
      <c r="L111" s="3">
        <f t="shared" si="2"/>
        <v>55403700</v>
      </c>
      <c r="M111" s="21">
        <v>34753230</v>
      </c>
      <c r="N111" s="3">
        <f t="shared" si="3"/>
        <v>20650470</v>
      </c>
    </row>
    <row r="112" spans="1:14" hidden="1" x14ac:dyDescent="0.25">
      <c r="A112">
        <v>417</v>
      </c>
      <c r="B112">
        <v>353</v>
      </c>
      <c r="C112" s="5">
        <v>43123</v>
      </c>
      <c r="D112" t="s">
        <v>676</v>
      </c>
      <c r="E112">
        <v>145</v>
      </c>
      <c r="F112" t="s">
        <v>606</v>
      </c>
      <c r="G112">
        <v>351</v>
      </c>
      <c r="H112" s="5">
        <v>43123</v>
      </c>
      <c r="I112" t="s">
        <v>662</v>
      </c>
      <c r="J112" s="3">
        <v>27192000</v>
      </c>
      <c r="K112" s="3">
        <v>0</v>
      </c>
      <c r="L112" s="3">
        <f t="shared" si="2"/>
        <v>27192000</v>
      </c>
      <c r="M112" s="21">
        <v>27192000</v>
      </c>
      <c r="N112" s="3">
        <f t="shared" si="3"/>
        <v>0</v>
      </c>
    </row>
    <row r="113" spans="1:14" hidden="1" x14ac:dyDescent="0.25">
      <c r="A113">
        <v>389</v>
      </c>
      <c r="B113">
        <v>355</v>
      </c>
      <c r="C113" s="5">
        <v>43123</v>
      </c>
      <c r="D113" t="s">
        <v>677</v>
      </c>
      <c r="E113">
        <v>148</v>
      </c>
      <c r="F113" t="s">
        <v>616</v>
      </c>
      <c r="G113">
        <v>352</v>
      </c>
      <c r="H113" s="5">
        <v>43123</v>
      </c>
      <c r="I113" t="s">
        <v>83</v>
      </c>
      <c r="J113" s="3">
        <v>16995000</v>
      </c>
      <c r="K113" s="3">
        <v>0</v>
      </c>
      <c r="L113" s="3">
        <f t="shared" si="2"/>
        <v>16995000</v>
      </c>
      <c r="M113" s="21">
        <v>11124000</v>
      </c>
      <c r="N113" s="3">
        <f t="shared" si="3"/>
        <v>5871000</v>
      </c>
    </row>
    <row r="114" spans="1:14" hidden="1" x14ac:dyDescent="0.25">
      <c r="A114">
        <v>336</v>
      </c>
      <c r="B114">
        <v>356</v>
      </c>
      <c r="C114" s="5">
        <v>43123</v>
      </c>
      <c r="D114" t="s">
        <v>678</v>
      </c>
      <c r="E114">
        <v>145</v>
      </c>
      <c r="F114" t="s">
        <v>606</v>
      </c>
      <c r="G114">
        <v>354</v>
      </c>
      <c r="H114" s="5">
        <v>43123</v>
      </c>
      <c r="I114" t="s">
        <v>227</v>
      </c>
      <c r="J114" s="3">
        <v>79310000</v>
      </c>
      <c r="K114" s="3">
        <v>39414666</v>
      </c>
      <c r="L114" s="3">
        <f t="shared" si="2"/>
        <v>39895334</v>
      </c>
      <c r="M114" s="21">
        <v>39895334</v>
      </c>
      <c r="N114" s="3">
        <f t="shared" si="3"/>
        <v>0</v>
      </c>
    </row>
    <row r="115" spans="1:14" hidden="1" x14ac:dyDescent="0.25">
      <c r="A115">
        <v>374</v>
      </c>
      <c r="B115">
        <v>359</v>
      </c>
      <c r="C115" s="5">
        <v>43123</v>
      </c>
      <c r="D115" t="s">
        <v>679</v>
      </c>
      <c r="E115">
        <v>145</v>
      </c>
      <c r="F115" t="s">
        <v>606</v>
      </c>
      <c r="G115">
        <v>300</v>
      </c>
      <c r="H115" s="5">
        <v>43123</v>
      </c>
      <c r="I115" t="s">
        <v>503</v>
      </c>
      <c r="J115" s="3">
        <v>37080000</v>
      </c>
      <c r="K115" s="3">
        <v>0</v>
      </c>
      <c r="L115" s="3">
        <f t="shared" si="2"/>
        <v>37080000</v>
      </c>
      <c r="M115" s="21">
        <v>29114667</v>
      </c>
      <c r="N115" s="3">
        <f t="shared" si="3"/>
        <v>7965333</v>
      </c>
    </row>
    <row r="116" spans="1:14" hidden="1" x14ac:dyDescent="0.25">
      <c r="A116">
        <v>361</v>
      </c>
      <c r="B116">
        <v>367</v>
      </c>
      <c r="C116" s="5">
        <v>43124</v>
      </c>
      <c r="D116" t="s">
        <v>680</v>
      </c>
      <c r="E116">
        <v>148</v>
      </c>
      <c r="F116" t="s">
        <v>616</v>
      </c>
      <c r="G116">
        <v>267</v>
      </c>
      <c r="H116" s="5">
        <v>43124</v>
      </c>
      <c r="I116" t="s">
        <v>83</v>
      </c>
      <c r="J116" s="3">
        <v>10506000</v>
      </c>
      <c r="K116" s="3">
        <v>0</v>
      </c>
      <c r="L116" s="3">
        <f t="shared" si="2"/>
        <v>10506000</v>
      </c>
      <c r="M116" s="21">
        <v>10506000</v>
      </c>
      <c r="N116" s="3">
        <f t="shared" si="3"/>
        <v>0</v>
      </c>
    </row>
    <row r="117" spans="1:14" hidden="1" x14ac:dyDescent="0.25">
      <c r="A117">
        <v>327</v>
      </c>
      <c r="B117">
        <v>369</v>
      </c>
      <c r="C117" s="5">
        <v>43124</v>
      </c>
      <c r="D117" t="s">
        <v>219</v>
      </c>
      <c r="E117">
        <v>145</v>
      </c>
      <c r="F117" t="s">
        <v>606</v>
      </c>
      <c r="G117">
        <v>324</v>
      </c>
      <c r="H117" s="5">
        <v>43124</v>
      </c>
      <c r="I117" t="s">
        <v>218</v>
      </c>
      <c r="J117" s="3">
        <v>61800000</v>
      </c>
      <c r="K117" s="3">
        <v>0</v>
      </c>
      <c r="L117" s="3">
        <f t="shared" si="2"/>
        <v>61800000</v>
      </c>
      <c r="M117" s="21">
        <v>44702000</v>
      </c>
      <c r="N117" s="3">
        <f t="shared" si="3"/>
        <v>17098000</v>
      </c>
    </row>
    <row r="118" spans="1:14" hidden="1" x14ac:dyDescent="0.25">
      <c r="A118">
        <v>424</v>
      </c>
      <c r="B118">
        <v>371</v>
      </c>
      <c r="C118" s="5">
        <v>43124</v>
      </c>
      <c r="D118" t="s">
        <v>333</v>
      </c>
      <c r="E118">
        <v>145</v>
      </c>
      <c r="F118" t="s">
        <v>606</v>
      </c>
      <c r="G118">
        <v>325</v>
      </c>
      <c r="H118" s="5">
        <v>43124</v>
      </c>
      <c r="I118" t="s">
        <v>504</v>
      </c>
      <c r="J118" s="3">
        <v>43260000</v>
      </c>
      <c r="K118" s="3">
        <v>0</v>
      </c>
      <c r="L118" s="3">
        <f t="shared" si="2"/>
        <v>43260000</v>
      </c>
      <c r="M118" s="21">
        <v>43260000</v>
      </c>
      <c r="N118" s="3">
        <f t="shared" si="3"/>
        <v>0</v>
      </c>
    </row>
    <row r="119" spans="1:14" hidden="1" x14ac:dyDescent="0.25">
      <c r="A119">
        <v>471</v>
      </c>
      <c r="B119">
        <v>373</v>
      </c>
      <c r="C119" s="5">
        <v>43124</v>
      </c>
      <c r="D119" t="s">
        <v>681</v>
      </c>
      <c r="E119">
        <v>145</v>
      </c>
      <c r="F119" t="s">
        <v>606</v>
      </c>
      <c r="G119">
        <v>304</v>
      </c>
      <c r="H119" s="5">
        <v>43124</v>
      </c>
      <c r="I119" t="s">
        <v>682</v>
      </c>
      <c r="J119" s="3">
        <v>11330000</v>
      </c>
      <c r="K119" s="3">
        <v>0</v>
      </c>
      <c r="L119" s="3">
        <f t="shared" si="2"/>
        <v>11330000</v>
      </c>
      <c r="M119" s="21">
        <v>7450333</v>
      </c>
      <c r="N119" s="3">
        <f t="shared" si="3"/>
        <v>3879667</v>
      </c>
    </row>
    <row r="120" spans="1:14" hidden="1" x14ac:dyDescent="0.25">
      <c r="A120">
        <v>411</v>
      </c>
      <c r="B120">
        <v>377</v>
      </c>
      <c r="C120" s="5">
        <v>43124</v>
      </c>
      <c r="D120" t="s">
        <v>683</v>
      </c>
      <c r="E120">
        <v>145</v>
      </c>
      <c r="F120" t="s">
        <v>606</v>
      </c>
      <c r="G120">
        <v>327</v>
      </c>
      <c r="H120" s="5">
        <v>43124</v>
      </c>
      <c r="I120" t="s">
        <v>182</v>
      </c>
      <c r="J120" s="3">
        <v>37080000</v>
      </c>
      <c r="K120" s="3">
        <v>31312000</v>
      </c>
      <c r="L120" s="3">
        <f t="shared" si="2"/>
        <v>5768000</v>
      </c>
      <c r="M120" s="21">
        <v>5768000</v>
      </c>
      <c r="N120" s="3">
        <f t="shared" si="3"/>
        <v>0</v>
      </c>
    </row>
    <row r="121" spans="1:14" hidden="1" x14ac:dyDescent="0.25">
      <c r="A121">
        <v>320</v>
      </c>
      <c r="B121">
        <v>380</v>
      </c>
      <c r="C121" s="5">
        <v>43124</v>
      </c>
      <c r="D121" t="s">
        <v>267</v>
      </c>
      <c r="E121">
        <v>145</v>
      </c>
      <c r="F121" t="s">
        <v>606</v>
      </c>
      <c r="G121">
        <v>306</v>
      </c>
      <c r="H121" s="5">
        <v>43124</v>
      </c>
      <c r="I121" t="s">
        <v>265</v>
      </c>
      <c r="J121" s="3">
        <v>90640000</v>
      </c>
      <c r="K121" s="3">
        <v>46144000</v>
      </c>
      <c r="L121" s="3">
        <f t="shared" si="2"/>
        <v>44496000</v>
      </c>
      <c r="M121" s="21">
        <v>44496000</v>
      </c>
      <c r="N121" s="3">
        <f t="shared" si="3"/>
        <v>0</v>
      </c>
    </row>
    <row r="122" spans="1:14" hidden="1" x14ac:dyDescent="0.25">
      <c r="A122">
        <v>422</v>
      </c>
      <c r="B122">
        <v>381</v>
      </c>
      <c r="C122" s="5">
        <v>43124</v>
      </c>
      <c r="D122" t="s">
        <v>684</v>
      </c>
      <c r="E122">
        <v>145</v>
      </c>
      <c r="F122" t="s">
        <v>606</v>
      </c>
      <c r="G122">
        <v>359</v>
      </c>
      <c r="H122" s="5">
        <v>43124</v>
      </c>
      <c r="I122" t="s">
        <v>685</v>
      </c>
      <c r="J122" s="3">
        <v>24720000</v>
      </c>
      <c r="K122" s="3">
        <v>0</v>
      </c>
      <c r="L122" s="3">
        <f t="shared" si="2"/>
        <v>24720000</v>
      </c>
      <c r="M122" s="21">
        <v>24720000</v>
      </c>
      <c r="N122" s="3">
        <f t="shared" si="3"/>
        <v>0</v>
      </c>
    </row>
    <row r="123" spans="1:14" hidden="1" x14ac:dyDescent="0.25">
      <c r="A123">
        <v>410</v>
      </c>
      <c r="B123">
        <v>382</v>
      </c>
      <c r="C123" s="5">
        <v>43124</v>
      </c>
      <c r="D123" t="s">
        <v>166</v>
      </c>
      <c r="E123">
        <v>148</v>
      </c>
      <c r="F123" t="s">
        <v>616</v>
      </c>
      <c r="G123">
        <v>323</v>
      </c>
      <c r="H123" s="5">
        <v>43124</v>
      </c>
      <c r="I123" t="s">
        <v>686</v>
      </c>
      <c r="J123" s="3">
        <v>30385000</v>
      </c>
      <c r="K123" s="3">
        <v>0</v>
      </c>
      <c r="L123" s="3">
        <f t="shared" si="2"/>
        <v>30385000</v>
      </c>
      <c r="M123" s="21">
        <v>21978483</v>
      </c>
      <c r="N123" s="3">
        <f t="shared" si="3"/>
        <v>8406517</v>
      </c>
    </row>
    <row r="124" spans="1:14" hidden="1" x14ac:dyDescent="0.25">
      <c r="A124">
        <v>446</v>
      </c>
      <c r="B124">
        <v>385</v>
      </c>
      <c r="C124" s="5">
        <v>43124</v>
      </c>
      <c r="D124" t="s">
        <v>687</v>
      </c>
      <c r="E124">
        <v>145</v>
      </c>
      <c r="F124" t="s">
        <v>606</v>
      </c>
      <c r="G124">
        <v>328</v>
      </c>
      <c r="H124" s="5">
        <v>43124</v>
      </c>
      <c r="I124" t="s">
        <v>371</v>
      </c>
      <c r="J124" s="3">
        <v>17767500</v>
      </c>
      <c r="K124" s="3">
        <v>0</v>
      </c>
      <c r="L124" s="3">
        <f t="shared" si="2"/>
        <v>17767500</v>
      </c>
      <c r="M124" s="21">
        <v>17767500</v>
      </c>
      <c r="N124" s="3">
        <f t="shared" si="3"/>
        <v>0</v>
      </c>
    </row>
    <row r="125" spans="1:14" hidden="1" x14ac:dyDescent="0.25">
      <c r="A125">
        <v>329</v>
      </c>
      <c r="B125">
        <v>389</v>
      </c>
      <c r="C125" s="5">
        <v>43124</v>
      </c>
      <c r="D125" t="s">
        <v>688</v>
      </c>
      <c r="E125">
        <v>145</v>
      </c>
      <c r="F125" t="s">
        <v>606</v>
      </c>
      <c r="G125">
        <v>312</v>
      </c>
      <c r="H125" s="5">
        <v>43124</v>
      </c>
      <c r="I125" t="s">
        <v>175</v>
      </c>
      <c r="J125" s="3">
        <v>61800000</v>
      </c>
      <c r="K125" s="3">
        <v>0</v>
      </c>
      <c r="L125" s="3">
        <f t="shared" si="2"/>
        <v>61800000</v>
      </c>
      <c r="M125" s="21">
        <v>44702000</v>
      </c>
      <c r="N125" s="3">
        <f t="shared" si="3"/>
        <v>17098000</v>
      </c>
    </row>
    <row r="126" spans="1:14" hidden="1" x14ac:dyDescent="0.25">
      <c r="A126">
        <v>405</v>
      </c>
      <c r="B126">
        <v>390</v>
      </c>
      <c r="C126" s="5">
        <v>43124</v>
      </c>
      <c r="D126" t="s">
        <v>689</v>
      </c>
      <c r="E126">
        <v>148</v>
      </c>
      <c r="F126" t="s">
        <v>616</v>
      </c>
      <c r="G126">
        <v>329</v>
      </c>
      <c r="H126" s="5">
        <v>43124</v>
      </c>
      <c r="I126" t="s">
        <v>90</v>
      </c>
      <c r="J126" s="3">
        <v>24720000</v>
      </c>
      <c r="K126" s="3">
        <v>0</v>
      </c>
      <c r="L126" s="3">
        <f t="shared" si="2"/>
        <v>24720000</v>
      </c>
      <c r="M126" s="21">
        <v>17798400</v>
      </c>
      <c r="N126" s="3">
        <f t="shared" si="3"/>
        <v>6921600</v>
      </c>
    </row>
    <row r="127" spans="1:14" hidden="1" x14ac:dyDescent="0.25">
      <c r="A127">
        <v>394</v>
      </c>
      <c r="B127">
        <v>391</v>
      </c>
      <c r="C127" s="5">
        <v>43124</v>
      </c>
      <c r="D127" t="s">
        <v>143</v>
      </c>
      <c r="E127">
        <v>145</v>
      </c>
      <c r="F127" t="s">
        <v>606</v>
      </c>
      <c r="G127">
        <v>313</v>
      </c>
      <c r="H127" s="5">
        <v>43124</v>
      </c>
      <c r="I127" t="s">
        <v>141</v>
      </c>
      <c r="J127" s="3">
        <v>32960000</v>
      </c>
      <c r="K127" s="3">
        <v>0</v>
      </c>
      <c r="L127" s="3">
        <f t="shared" si="2"/>
        <v>32960000</v>
      </c>
      <c r="M127" s="21">
        <v>29801333</v>
      </c>
      <c r="N127" s="3">
        <f t="shared" si="3"/>
        <v>3158667</v>
      </c>
    </row>
    <row r="128" spans="1:14" hidden="1" x14ac:dyDescent="0.25">
      <c r="A128">
        <v>353</v>
      </c>
      <c r="B128">
        <v>396</v>
      </c>
      <c r="C128" s="5">
        <v>43124</v>
      </c>
      <c r="D128" t="s">
        <v>690</v>
      </c>
      <c r="E128">
        <v>145</v>
      </c>
      <c r="F128" t="s">
        <v>606</v>
      </c>
      <c r="G128">
        <v>317</v>
      </c>
      <c r="H128" s="5">
        <v>43124</v>
      </c>
      <c r="I128" t="s">
        <v>280</v>
      </c>
      <c r="J128" s="3">
        <v>56650000</v>
      </c>
      <c r="K128" s="3">
        <v>0</v>
      </c>
      <c r="L128" s="3">
        <f t="shared" si="2"/>
        <v>56650000</v>
      </c>
      <c r="M128" s="21">
        <v>40976833</v>
      </c>
      <c r="N128" s="3">
        <f t="shared" si="3"/>
        <v>15673167</v>
      </c>
    </row>
    <row r="129" spans="1:14" hidden="1" x14ac:dyDescent="0.25">
      <c r="A129">
        <v>206</v>
      </c>
      <c r="B129">
        <v>397</v>
      </c>
      <c r="C129" s="5">
        <v>43124</v>
      </c>
      <c r="D129" t="s">
        <v>691</v>
      </c>
      <c r="E129">
        <v>145</v>
      </c>
      <c r="F129" t="s">
        <v>606</v>
      </c>
      <c r="G129">
        <v>318</v>
      </c>
      <c r="H129" s="5">
        <v>43124</v>
      </c>
      <c r="I129" t="s">
        <v>178</v>
      </c>
      <c r="J129" s="3">
        <v>41200000</v>
      </c>
      <c r="K129" s="3">
        <v>0</v>
      </c>
      <c r="L129" s="3">
        <f t="shared" si="2"/>
        <v>41200000</v>
      </c>
      <c r="M129" s="21">
        <v>29801333</v>
      </c>
      <c r="N129" s="3">
        <f t="shared" si="3"/>
        <v>11398667</v>
      </c>
    </row>
    <row r="130" spans="1:14" hidden="1" x14ac:dyDescent="0.25">
      <c r="A130">
        <v>352</v>
      </c>
      <c r="B130">
        <v>398</v>
      </c>
      <c r="C130" s="5">
        <v>43124</v>
      </c>
      <c r="D130" t="s">
        <v>692</v>
      </c>
      <c r="E130">
        <v>145</v>
      </c>
      <c r="F130" t="s">
        <v>606</v>
      </c>
      <c r="G130">
        <v>319</v>
      </c>
      <c r="H130" s="5">
        <v>43124</v>
      </c>
      <c r="I130" t="s">
        <v>206</v>
      </c>
      <c r="J130" s="3">
        <v>31724000</v>
      </c>
      <c r="K130" s="3">
        <v>0</v>
      </c>
      <c r="L130" s="3">
        <f t="shared" si="2"/>
        <v>31724000</v>
      </c>
      <c r="M130" s="21">
        <v>31724000</v>
      </c>
      <c r="N130" s="3">
        <f t="shared" si="3"/>
        <v>0</v>
      </c>
    </row>
    <row r="131" spans="1:14" hidden="1" x14ac:dyDescent="0.25">
      <c r="A131">
        <v>445</v>
      </c>
      <c r="B131">
        <v>400</v>
      </c>
      <c r="C131" s="5">
        <v>43124</v>
      </c>
      <c r="D131" t="s">
        <v>693</v>
      </c>
      <c r="E131">
        <v>145</v>
      </c>
      <c r="F131" t="s">
        <v>606</v>
      </c>
      <c r="G131">
        <v>321</v>
      </c>
      <c r="H131" s="5">
        <v>43124</v>
      </c>
      <c r="I131" t="s">
        <v>526</v>
      </c>
      <c r="J131" s="3">
        <v>17767500</v>
      </c>
      <c r="K131" s="3">
        <v>0</v>
      </c>
      <c r="L131" s="3">
        <f t="shared" si="2"/>
        <v>17767500</v>
      </c>
      <c r="M131" s="21">
        <v>17767500</v>
      </c>
      <c r="N131" s="3">
        <f t="shared" si="3"/>
        <v>0</v>
      </c>
    </row>
    <row r="132" spans="1:14" hidden="1" x14ac:dyDescent="0.25">
      <c r="A132">
        <v>460</v>
      </c>
      <c r="B132">
        <v>401</v>
      </c>
      <c r="C132" s="5">
        <v>43124</v>
      </c>
      <c r="D132" t="s">
        <v>694</v>
      </c>
      <c r="E132">
        <v>145</v>
      </c>
      <c r="F132" t="s">
        <v>606</v>
      </c>
      <c r="G132">
        <v>322</v>
      </c>
      <c r="H132" s="5">
        <v>43124</v>
      </c>
      <c r="I132" t="s">
        <v>516</v>
      </c>
      <c r="J132" s="3">
        <v>24720000</v>
      </c>
      <c r="K132" s="3">
        <v>0</v>
      </c>
      <c r="L132" s="3">
        <f t="shared" si="2"/>
        <v>24720000</v>
      </c>
      <c r="M132" s="21">
        <v>24720000</v>
      </c>
      <c r="N132" s="3">
        <f t="shared" si="3"/>
        <v>0</v>
      </c>
    </row>
    <row r="133" spans="1:14" hidden="1" x14ac:dyDescent="0.25">
      <c r="A133">
        <v>347</v>
      </c>
      <c r="B133">
        <v>402</v>
      </c>
      <c r="C133" s="5">
        <v>43124</v>
      </c>
      <c r="D133" t="s">
        <v>695</v>
      </c>
      <c r="E133">
        <v>145</v>
      </c>
      <c r="F133" t="s">
        <v>606</v>
      </c>
      <c r="G133">
        <v>301</v>
      </c>
      <c r="H133" s="5">
        <v>43124</v>
      </c>
      <c r="I133" t="s">
        <v>276</v>
      </c>
      <c r="J133" s="3">
        <v>50367000</v>
      </c>
      <c r="K133" s="3">
        <v>0</v>
      </c>
      <c r="L133" s="3">
        <f t="shared" ref="L133:L196" si="4">J133-K133</f>
        <v>50367000</v>
      </c>
      <c r="M133" s="21">
        <v>33578000</v>
      </c>
      <c r="N133" s="3">
        <f t="shared" ref="N133:N196" si="5">L133-M133</f>
        <v>16789000</v>
      </c>
    </row>
    <row r="134" spans="1:14" hidden="1" x14ac:dyDescent="0.25">
      <c r="A134">
        <v>464</v>
      </c>
      <c r="B134">
        <v>403</v>
      </c>
      <c r="C134" s="5">
        <v>43124</v>
      </c>
      <c r="D134" t="s">
        <v>696</v>
      </c>
      <c r="E134">
        <v>145</v>
      </c>
      <c r="F134" t="s">
        <v>606</v>
      </c>
      <c r="G134">
        <v>332</v>
      </c>
      <c r="H134" s="5">
        <v>43124</v>
      </c>
      <c r="I134" t="s">
        <v>517</v>
      </c>
      <c r="J134" s="3">
        <v>43260000</v>
      </c>
      <c r="K134" s="3">
        <v>0</v>
      </c>
      <c r="L134" s="3">
        <f t="shared" si="4"/>
        <v>43260000</v>
      </c>
      <c r="M134" s="21">
        <v>43260000</v>
      </c>
      <c r="N134" s="3">
        <f t="shared" si="5"/>
        <v>0</v>
      </c>
    </row>
    <row r="135" spans="1:14" hidden="1" x14ac:dyDescent="0.25">
      <c r="A135">
        <v>461</v>
      </c>
      <c r="B135">
        <v>405</v>
      </c>
      <c r="C135" s="5">
        <v>43124</v>
      </c>
      <c r="D135" t="s">
        <v>697</v>
      </c>
      <c r="E135">
        <v>145</v>
      </c>
      <c r="F135" t="s">
        <v>606</v>
      </c>
      <c r="G135">
        <v>333</v>
      </c>
      <c r="H135" s="5">
        <v>43124</v>
      </c>
      <c r="I135" t="s">
        <v>515</v>
      </c>
      <c r="J135" s="3">
        <v>21321000</v>
      </c>
      <c r="K135" s="3">
        <v>0</v>
      </c>
      <c r="L135" s="3">
        <f t="shared" si="4"/>
        <v>21321000</v>
      </c>
      <c r="M135" s="21">
        <v>21321000</v>
      </c>
      <c r="N135" s="3">
        <f t="shared" si="5"/>
        <v>0</v>
      </c>
    </row>
    <row r="136" spans="1:14" hidden="1" x14ac:dyDescent="0.25">
      <c r="A136">
        <v>419</v>
      </c>
      <c r="B136">
        <v>407</v>
      </c>
      <c r="C136" s="5">
        <v>43124</v>
      </c>
      <c r="D136" t="s">
        <v>698</v>
      </c>
      <c r="E136">
        <v>148</v>
      </c>
      <c r="F136" t="s">
        <v>616</v>
      </c>
      <c r="G136">
        <v>356</v>
      </c>
      <c r="H136" s="5">
        <v>43124</v>
      </c>
      <c r="I136" t="s">
        <v>699</v>
      </c>
      <c r="J136" s="3">
        <v>10506000</v>
      </c>
      <c r="K136" s="3">
        <v>0</v>
      </c>
      <c r="L136" s="3">
        <f t="shared" si="4"/>
        <v>10506000</v>
      </c>
      <c r="M136" s="21">
        <v>10506000</v>
      </c>
      <c r="N136" s="3">
        <f t="shared" si="5"/>
        <v>0</v>
      </c>
    </row>
    <row r="137" spans="1:14" hidden="1" x14ac:dyDescent="0.25">
      <c r="A137">
        <v>416</v>
      </c>
      <c r="B137">
        <v>408</v>
      </c>
      <c r="C137" s="5">
        <v>43124</v>
      </c>
      <c r="D137" t="s">
        <v>700</v>
      </c>
      <c r="E137">
        <v>145</v>
      </c>
      <c r="F137" t="s">
        <v>606</v>
      </c>
      <c r="G137">
        <v>357</v>
      </c>
      <c r="H137" s="5">
        <v>43124</v>
      </c>
      <c r="I137" t="s">
        <v>701</v>
      </c>
      <c r="J137" s="3">
        <v>31518000</v>
      </c>
      <c r="K137" s="3">
        <v>0</v>
      </c>
      <c r="L137" s="3">
        <f t="shared" si="4"/>
        <v>31518000</v>
      </c>
      <c r="M137" s="21">
        <v>31518000</v>
      </c>
      <c r="N137" s="3">
        <f t="shared" si="5"/>
        <v>0</v>
      </c>
    </row>
    <row r="138" spans="1:14" hidden="1" x14ac:dyDescent="0.25">
      <c r="A138">
        <v>435</v>
      </c>
      <c r="B138">
        <v>409</v>
      </c>
      <c r="C138" s="5">
        <v>43124</v>
      </c>
      <c r="D138" t="s">
        <v>301</v>
      </c>
      <c r="E138">
        <v>148</v>
      </c>
      <c r="F138" t="s">
        <v>616</v>
      </c>
      <c r="G138">
        <v>358</v>
      </c>
      <c r="H138" s="5">
        <v>43124</v>
      </c>
      <c r="I138" t="s">
        <v>656</v>
      </c>
      <c r="J138" s="3">
        <v>9270000</v>
      </c>
      <c r="K138" s="3">
        <v>0</v>
      </c>
      <c r="L138" s="3">
        <f t="shared" si="4"/>
        <v>9270000</v>
      </c>
      <c r="M138" s="21">
        <v>9270000</v>
      </c>
      <c r="N138" s="3">
        <f t="shared" si="5"/>
        <v>0</v>
      </c>
    </row>
    <row r="139" spans="1:14" hidden="1" x14ac:dyDescent="0.25">
      <c r="A139">
        <v>451</v>
      </c>
      <c r="B139">
        <v>411</v>
      </c>
      <c r="C139" s="5">
        <v>43124</v>
      </c>
      <c r="D139" t="s">
        <v>702</v>
      </c>
      <c r="E139">
        <v>145</v>
      </c>
      <c r="F139" t="s">
        <v>606</v>
      </c>
      <c r="G139">
        <v>314</v>
      </c>
      <c r="H139" s="5">
        <v>43124</v>
      </c>
      <c r="I139" t="s">
        <v>362</v>
      </c>
      <c r="J139" s="3">
        <v>58632750</v>
      </c>
      <c r="K139" s="3">
        <v>0</v>
      </c>
      <c r="L139" s="3">
        <f t="shared" si="4"/>
        <v>58632750</v>
      </c>
      <c r="M139" s="21">
        <v>41888000</v>
      </c>
      <c r="N139" s="3">
        <f t="shared" si="5"/>
        <v>16744750</v>
      </c>
    </row>
    <row r="140" spans="1:14" hidden="1" x14ac:dyDescent="0.25">
      <c r="A140">
        <v>232</v>
      </c>
      <c r="B140">
        <v>412</v>
      </c>
      <c r="C140" s="5">
        <v>43124</v>
      </c>
      <c r="D140" t="s">
        <v>703</v>
      </c>
      <c r="E140">
        <v>148</v>
      </c>
      <c r="F140" t="s">
        <v>616</v>
      </c>
      <c r="G140">
        <v>334</v>
      </c>
      <c r="H140" s="5">
        <v>43124</v>
      </c>
      <c r="I140" t="s">
        <v>91</v>
      </c>
      <c r="J140" s="3">
        <v>27192000</v>
      </c>
      <c r="K140" s="3">
        <v>0</v>
      </c>
      <c r="L140" s="3">
        <f t="shared" si="4"/>
        <v>27192000</v>
      </c>
      <c r="M140" s="21">
        <v>17798400</v>
      </c>
      <c r="N140" s="3">
        <f t="shared" si="5"/>
        <v>9393600</v>
      </c>
    </row>
    <row r="141" spans="1:14" hidden="1" x14ac:dyDescent="0.25">
      <c r="A141">
        <v>375</v>
      </c>
      <c r="B141">
        <v>414</v>
      </c>
      <c r="C141" s="5">
        <v>43124</v>
      </c>
      <c r="D141" t="s">
        <v>704</v>
      </c>
      <c r="E141">
        <v>145</v>
      </c>
      <c r="F141" t="s">
        <v>606</v>
      </c>
      <c r="G141">
        <v>335</v>
      </c>
      <c r="H141" s="5">
        <v>43124</v>
      </c>
      <c r="I141" t="s">
        <v>504</v>
      </c>
      <c r="J141" s="3">
        <v>31518000</v>
      </c>
      <c r="K141" s="3">
        <v>0</v>
      </c>
      <c r="L141" s="3">
        <f t="shared" si="4"/>
        <v>31518000</v>
      </c>
      <c r="M141" s="21">
        <v>31518000</v>
      </c>
      <c r="N141" s="3">
        <f t="shared" si="5"/>
        <v>0</v>
      </c>
    </row>
    <row r="142" spans="1:14" hidden="1" x14ac:dyDescent="0.25">
      <c r="A142">
        <v>342</v>
      </c>
      <c r="B142">
        <v>415</v>
      </c>
      <c r="C142" s="5">
        <v>43124</v>
      </c>
      <c r="D142" t="s">
        <v>705</v>
      </c>
      <c r="E142">
        <v>145</v>
      </c>
      <c r="F142" t="s">
        <v>606</v>
      </c>
      <c r="G142">
        <v>336</v>
      </c>
      <c r="H142" s="5">
        <v>43124</v>
      </c>
      <c r="I142" t="s">
        <v>238</v>
      </c>
      <c r="J142" s="3">
        <v>90640000</v>
      </c>
      <c r="K142" s="3">
        <v>45320000</v>
      </c>
      <c r="L142" s="3">
        <f t="shared" si="4"/>
        <v>45320000</v>
      </c>
      <c r="M142" s="21">
        <v>45320000</v>
      </c>
      <c r="N142" s="3">
        <f t="shared" si="5"/>
        <v>0</v>
      </c>
    </row>
    <row r="143" spans="1:14" hidden="1" x14ac:dyDescent="0.25">
      <c r="A143">
        <v>399</v>
      </c>
      <c r="B143">
        <v>417</v>
      </c>
      <c r="C143" s="5">
        <v>43124</v>
      </c>
      <c r="D143" t="s">
        <v>151</v>
      </c>
      <c r="E143">
        <v>145</v>
      </c>
      <c r="F143" t="s">
        <v>606</v>
      </c>
      <c r="G143">
        <v>338</v>
      </c>
      <c r="H143" s="5">
        <v>43124</v>
      </c>
      <c r="I143" t="s">
        <v>92</v>
      </c>
      <c r="J143" s="3">
        <v>41200000</v>
      </c>
      <c r="K143" s="3">
        <v>0</v>
      </c>
      <c r="L143" s="3">
        <f t="shared" si="4"/>
        <v>41200000</v>
      </c>
      <c r="M143" s="21">
        <v>28153334</v>
      </c>
      <c r="N143" s="3">
        <f t="shared" si="5"/>
        <v>13046666</v>
      </c>
    </row>
    <row r="144" spans="1:14" hidden="1" x14ac:dyDescent="0.25">
      <c r="A144">
        <v>351</v>
      </c>
      <c r="B144">
        <v>418</v>
      </c>
      <c r="C144" s="5">
        <v>43124</v>
      </c>
      <c r="D144" t="s">
        <v>245</v>
      </c>
      <c r="E144">
        <v>145</v>
      </c>
      <c r="F144" t="s">
        <v>606</v>
      </c>
      <c r="G144">
        <v>369</v>
      </c>
      <c r="H144" s="5">
        <v>43124</v>
      </c>
      <c r="I144" t="s">
        <v>493</v>
      </c>
      <c r="J144" s="3">
        <v>47277000</v>
      </c>
      <c r="K144" s="3">
        <v>0</v>
      </c>
      <c r="L144" s="3">
        <f t="shared" si="4"/>
        <v>47277000</v>
      </c>
      <c r="M144" s="21">
        <v>37821600</v>
      </c>
      <c r="N144" s="3">
        <f t="shared" si="5"/>
        <v>9455400</v>
      </c>
    </row>
    <row r="145" spans="1:14" hidden="1" x14ac:dyDescent="0.25">
      <c r="A145">
        <v>453</v>
      </c>
      <c r="B145">
        <v>419</v>
      </c>
      <c r="C145" s="5">
        <v>43124</v>
      </c>
      <c r="D145" t="s">
        <v>706</v>
      </c>
      <c r="E145">
        <v>145</v>
      </c>
      <c r="F145" t="s">
        <v>606</v>
      </c>
      <c r="G145">
        <v>368</v>
      </c>
      <c r="H145" s="5">
        <v>43124</v>
      </c>
      <c r="I145" t="s">
        <v>707</v>
      </c>
      <c r="J145" s="3">
        <v>50367000</v>
      </c>
      <c r="K145" s="3">
        <v>0</v>
      </c>
      <c r="L145" s="3">
        <f t="shared" si="4"/>
        <v>50367000</v>
      </c>
      <c r="M145" s="21">
        <v>36264240</v>
      </c>
      <c r="N145" s="3">
        <f t="shared" si="5"/>
        <v>14102760</v>
      </c>
    </row>
    <row r="146" spans="1:14" hidden="1" x14ac:dyDescent="0.25">
      <c r="A146">
        <v>362</v>
      </c>
      <c r="B146">
        <v>420</v>
      </c>
      <c r="C146" s="5">
        <v>43124</v>
      </c>
      <c r="D146" t="s">
        <v>708</v>
      </c>
      <c r="E146">
        <v>145</v>
      </c>
      <c r="F146" t="s">
        <v>606</v>
      </c>
      <c r="G146">
        <v>365</v>
      </c>
      <c r="H146" s="5">
        <v>43124</v>
      </c>
      <c r="I146" t="s">
        <v>496</v>
      </c>
      <c r="J146" s="3">
        <v>118450000</v>
      </c>
      <c r="K146" s="3">
        <v>0</v>
      </c>
      <c r="L146" s="3">
        <f t="shared" si="4"/>
        <v>118450000</v>
      </c>
      <c r="M146" s="21">
        <v>74160000</v>
      </c>
      <c r="N146" s="3">
        <f t="shared" si="5"/>
        <v>44290000</v>
      </c>
    </row>
    <row r="147" spans="1:14" hidden="1" x14ac:dyDescent="0.25">
      <c r="A147">
        <v>217</v>
      </c>
      <c r="B147">
        <v>421</v>
      </c>
      <c r="C147" s="5">
        <v>43124</v>
      </c>
      <c r="D147" t="s">
        <v>709</v>
      </c>
      <c r="E147">
        <v>145</v>
      </c>
      <c r="F147" t="s">
        <v>606</v>
      </c>
      <c r="G147">
        <v>370</v>
      </c>
      <c r="H147" s="5">
        <v>43124</v>
      </c>
      <c r="I147" t="s">
        <v>97</v>
      </c>
      <c r="J147" s="3">
        <v>28428000</v>
      </c>
      <c r="K147" s="3">
        <v>0</v>
      </c>
      <c r="L147" s="3">
        <f t="shared" si="4"/>
        <v>28428000</v>
      </c>
      <c r="M147" s="21">
        <v>25585200</v>
      </c>
      <c r="N147" s="3">
        <f t="shared" si="5"/>
        <v>2842800</v>
      </c>
    </row>
    <row r="148" spans="1:14" hidden="1" x14ac:dyDescent="0.25">
      <c r="A148">
        <v>373</v>
      </c>
      <c r="B148">
        <v>422</v>
      </c>
      <c r="C148" s="5">
        <v>43124</v>
      </c>
      <c r="D148" t="s">
        <v>736</v>
      </c>
      <c r="E148">
        <v>31</v>
      </c>
      <c r="F148" t="s">
        <v>68</v>
      </c>
      <c r="G148">
        <v>100</v>
      </c>
      <c r="H148" s="5">
        <v>43124</v>
      </c>
      <c r="I148" t="s">
        <v>502</v>
      </c>
      <c r="J148" s="3">
        <v>54686940</v>
      </c>
      <c r="K148" s="3">
        <v>0</v>
      </c>
      <c r="L148" s="3">
        <f t="shared" si="4"/>
        <v>54686940</v>
      </c>
      <c r="M148" s="21">
        <v>54686940</v>
      </c>
      <c r="N148" s="3">
        <f t="shared" si="5"/>
        <v>0</v>
      </c>
    </row>
    <row r="149" spans="1:14" hidden="1" x14ac:dyDescent="0.25">
      <c r="A149">
        <v>465</v>
      </c>
      <c r="B149">
        <v>423</v>
      </c>
      <c r="C149" s="5">
        <v>43124</v>
      </c>
      <c r="D149" t="s">
        <v>710</v>
      </c>
      <c r="E149">
        <v>145</v>
      </c>
      <c r="F149" t="s">
        <v>606</v>
      </c>
      <c r="G149">
        <v>366</v>
      </c>
      <c r="H149" s="5">
        <v>43124</v>
      </c>
      <c r="I149" t="s">
        <v>662</v>
      </c>
      <c r="J149" s="3">
        <v>43260000</v>
      </c>
      <c r="K149" s="3">
        <v>0</v>
      </c>
      <c r="L149" s="3">
        <f t="shared" si="4"/>
        <v>43260000</v>
      </c>
      <c r="M149" s="21">
        <v>43260000</v>
      </c>
      <c r="N149" s="3">
        <f t="shared" si="5"/>
        <v>0</v>
      </c>
    </row>
    <row r="150" spans="1:14" hidden="1" x14ac:dyDescent="0.25">
      <c r="A150">
        <v>378</v>
      </c>
      <c r="B150">
        <v>424</v>
      </c>
      <c r="C150" s="5">
        <v>43124</v>
      </c>
      <c r="D150" t="s">
        <v>737</v>
      </c>
      <c r="E150">
        <v>31</v>
      </c>
      <c r="F150" t="s">
        <v>68</v>
      </c>
      <c r="G150">
        <v>101</v>
      </c>
      <c r="H150" s="5">
        <v>43124</v>
      </c>
      <c r="I150" t="s">
        <v>506</v>
      </c>
      <c r="J150" s="3">
        <v>54686940</v>
      </c>
      <c r="K150" s="3">
        <v>0</v>
      </c>
      <c r="L150" s="3">
        <f t="shared" si="4"/>
        <v>54686940</v>
      </c>
      <c r="M150" s="21">
        <v>54686940</v>
      </c>
      <c r="N150" s="3">
        <f t="shared" si="5"/>
        <v>0</v>
      </c>
    </row>
    <row r="151" spans="1:14" hidden="1" x14ac:dyDescent="0.25">
      <c r="A151">
        <v>467</v>
      </c>
      <c r="B151">
        <v>425</v>
      </c>
      <c r="C151" s="5">
        <v>43124</v>
      </c>
      <c r="D151" t="s">
        <v>711</v>
      </c>
      <c r="E151">
        <v>145</v>
      </c>
      <c r="F151" t="s">
        <v>606</v>
      </c>
      <c r="G151">
        <v>367</v>
      </c>
      <c r="H151" s="5">
        <v>43124</v>
      </c>
      <c r="I151" t="s">
        <v>662</v>
      </c>
      <c r="J151" s="3">
        <v>43260000</v>
      </c>
      <c r="K151" s="3">
        <v>0</v>
      </c>
      <c r="L151" s="3">
        <f t="shared" si="4"/>
        <v>43260000</v>
      </c>
      <c r="M151" s="21">
        <v>43260000</v>
      </c>
      <c r="N151" s="3">
        <f t="shared" si="5"/>
        <v>0</v>
      </c>
    </row>
    <row r="152" spans="1:14" hidden="1" x14ac:dyDescent="0.25">
      <c r="A152">
        <v>413</v>
      </c>
      <c r="B152">
        <v>426</v>
      </c>
      <c r="C152" s="5">
        <v>43124</v>
      </c>
      <c r="D152" t="s">
        <v>317</v>
      </c>
      <c r="E152">
        <v>145</v>
      </c>
      <c r="F152" t="s">
        <v>606</v>
      </c>
      <c r="G152">
        <v>361</v>
      </c>
      <c r="H152" s="5">
        <v>43124</v>
      </c>
      <c r="I152" t="s">
        <v>712</v>
      </c>
      <c r="J152" s="3">
        <v>21321000</v>
      </c>
      <c r="K152" s="3">
        <v>0</v>
      </c>
      <c r="L152" s="3">
        <f t="shared" si="4"/>
        <v>21321000</v>
      </c>
      <c r="M152" s="21">
        <v>21321000</v>
      </c>
      <c r="N152" s="3">
        <f t="shared" si="5"/>
        <v>0</v>
      </c>
    </row>
    <row r="153" spans="1:14" hidden="1" x14ac:dyDescent="0.25">
      <c r="A153">
        <v>326</v>
      </c>
      <c r="B153">
        <v>427</v>
      </c>
      <c r="C153" s="5">
        <v>43124</v>
      </c>
      <c r="D153" t="s">
        <v>713</v>
      </c>
      <c r="E153">
        <v>148</v>
      </c>
      <c r="F153" t="s">
        <v>616</v>
      </c>
      <c r="G153">
        <v>362</v>
      </c>
      <c r="H153" s="5">
        <v>43124</v>
      </c>
      <c r="I153" t="s">
        <v>270</v>
      </c>
      <c r="J153" s="3">
        <v>19961400</v>
      </c>
      <c r="K153" s="3">
        <v>0</v>
      </c>
      <c r="L153" s="3">
        <f t="shared" si="4"/>
        <v>19961400</v>
      </c>
      <c r="M153" s="21">
        <v>19961400</v>
      </c>
      <c r="N153" s="3">
        <f t="shared" si="5"/>
        <v>0</v>
      </c>
    </row>
    <row r="154" spans="1:14" hidden="1" x14ac:dyDescent="0.25">
      <c r="A154">
        <v>423</v>
      </c>
      <c r="B154">
        <v>428</v>
      </c>
      <c r="C154" s="5">
        <v>43124</v>
      </c>
      <c r="D154" t="s">
        <v>331</v>
      </c>
      <c r="E154">
        <v>145</v>
      </c>
      <c r="F154" t="s">
        <v>606</v>
      </c>
      <c r="G154">
        <v>363</v>
      </c>
      <c r="H154" s="5">
        <v>43124</v>
      </c>
      <c r="I154" t="s">
        <v>714</v>
      </c>
      <c r="J154" s="3">
        <v>33990000</v>
      </c>
      <c r="K154" s="3">
        <v>0</v>
      </c>
      <c r="L154" s="3">
        <f t="shared" si="4"/>
        <v>33990000</v>
      </c>
      <c r="M154" s="21">
        <v>33990000</v>
      </c>
      <c r="N154" s="3">
        <f t="shared" si="5"/>
        <v>0</v>
      </c>
    </row>
    <row r="155" spans="1:14" hidden="1" x14ac:dyDescent="0.25">
      <c r="A155">
        <v>452</v>
      </c>
      <c r="B155">
        <v>430</v>
      </c>
      <c r="C155" s="5">
        <v>43124</v>
      </c>
      <c r="D155" t="s">
        <v>715</v>
      </c>
      <c r="E155">
        <v>145</v>
      </c>
      <c r="F155" t="s">
        <v>606</v>
      </c>
      <c r="G155">
        <v>371</v>
      </c>
      <c r="H155" s="5">
        <v>43124</v>
      </c>
      <c r="I155" t="s">
        <v>530</v>
      </c>
      <c r="J155" s="3">
        <v>52530000</v>
      </c>
      <c r="K155" s="3">
        <v>0</v>
      </c>
      <c r="L155" s="3">
        <f t="shared" si="4"/>
        <v>52530000</v>
      </c>
      <c r="M155" s="21">
        <v>37821600</v>
      </c>
      <c r="N155" s="3">
        <f t="shared" si="5"/>
        <v>14708400</v>
      </c>
    </row>
    <row r="156" spans="1:14" hidden="1" x14ac:dyDescent="0.25">
      <c r="A156">
        <v>333</v>
      </c>
      <c r="B156">
        <v>436</v>
      </c>
      <c r="C156" s="5">
        <v>43125</v>
      </c>
      <c r="D156" t="s">
        <v>716</v>
      </c>
      <c r="E156">
        <v>145</v>
      </c>
      <c r="F156" t="s">
        <v>606</v>
      </c>
      <c r="G156">
        <v>376</v>
      </c>
      <c r="H156" s="5">
        <v>43125</v>
      </c>
      <c r="I156" t="s">
        <v>201</v>
      </c>
      <c r="J156" s="3">
        <v>27192000</v>
      </c>
      <c r="K156" s="3">
        <v>0</v>
      </c>
      <c r="L156" s="3">
        <f t="shared" si="4"/>
        <v>27192000</v>
      </c>
      <c r="M156" s="21">
        <v>27192000</v>
      </c>
      <c r="N156" s="3">
        <f t="shared" si="5"/>
        <v>0</v>
      </c>
    </row>
    <row r="157" spans="1:14" hidden="1" x14ac:dyDescent="0.25">
      <c r="A157">
        <v>437</v>
      </c>
      <c r="B157">
        <v>449</v>
      </c>
      <c r="C157" s="5">
        <v>43125</v>
      </c>
      <c r="D157" t="s">
        <v>303</v>
      </c>
      <c r="E157">
        <v>148</v>
      </c>
      <c r="F157" t="s">
        <v>616</v>
      </c>
      <c r="G157">
        <v>385</v>
      </c>
      <c r="H157" s="5">
        <v>43125</v>
      </c>
      <c r="I157" t="s">
        <v>717</v>
      </c>
      <c r="J157" s="3">
        <v>19961400</v>
      </c>
      <c r="K157" s="3">
        <v>0</v>
      </c>
      <c r="L157" s="3">
        <f t="shared" si="4"/>
        <v>19961400</v>
      </c>
      <c r="M157" s="21">
        <v>19961400</v>
      </c>
      <c r="N157" s="3">
        <f t="shared" si="5"/>
        <v>0</v>
      </c>
    </row>
    <row r="158" spans="1:14" hidden="1" x14ac:dyDescent="0.25">
      <c r="A158">
        <v>363</v>
      </c>
      <c r="B158">
        <v>450</v>
      </c>
      <c r="C158" s="5">
        <v>43125</v>
      </c>
      <c r="D158" t="s">
        <v>718</v>
      </c>
      <c r="E158">
        <v>145</v>
      </c>
      <c r="F158" t="s">
        <v>606</v>
      </c>
      <c r="G158">
        <v>386</v>
      </c>
      <c r="H158" s="5">
        <v>43125</v>
      </c>
      <c r="I158" t="s">
        <v>253</v>
      </c>
      <c r="J158" s="3">
        <v>82400000</v>
      </c>
      <c r="K158" s="3">
        <v>0</v>
      </c>
      <c r="L158" s="3">
        <f t="shared" si="4"/>
        <v>82400000</v>
      </c>
      <c r="M158" s="21">
        <v>59328000</v>
      </c>
      <c r="N158" s="3">
        <f t="shared" si="5"/>
        <v>23072000</v>
      </c>
    </row>
    <row r="159" spans="1:14" hidden="1" x14ac:dyDescent="0.25">
      <c r="A159">
        <v>311</v>
      </c>
      <c r="B159">
        <v>454</v>
      </c>
      <c r="C159" s="5">
        <v>43125</v>
      </c>
      <c r="D159" t="s">
        <v>719</v>
      </c>
      <c r="E159">
        <v>145</v>
      </c>
      <c r="F159" t="s">
        <v>606</v>
      </c>
      <c r="G159">
        <v>384</v>
      </c>
      <c r="H159" s="5">
        <v>43125</v>
      </c>
      <c r="I159" t="s">
        <v>229</v>
      </c>
      <c r="J159" s="3">
        <v>31518000</v>
      </c>
      <c r="K159" s="3">
        <v>0</v>
      </c>
      <c r="L159" s="3">
        <f t="shared" si="4"/>
        <v>31518000</v>
      </c>
      <c r="M159" s="21">
        <v>31518000</v>
      </c>
      <c r="N159" s="3">
        <f t="shared" si="5"/>
        <v>0</v>
      </c>
    </row>
    <row r="160" spans="1:14" hidden="1" x14ac:dyDescent="0.25">
      <c r="A160">
        <v>371</v>
      </c>
      <c r="B160">
        <v>455</v>
      </c>
      <c r="C160" s="5">
        <v>43126</v>
      </c>
      <c r="D160" t="s">
        <v>293</v>
      </c>
      <c r="E160">
        <v>148</v>
      </c>
      <c r="F160" t="s">
        <v>616</v>
      </c>
      <c r="G160">
        <v>353</v>
      </c>
      <c r="H160" s="5">
        <v>43126</v>
      </c>
      <c r="I160" t="s">
        <v>699</v>
      </c>
      <c r="J160" s="3">
        <v>10506000</v>
      </c>
      <c r="K160" s="3">
        <v>0</v>
      </c>
      <c r="L160" s="3">
        <f t="shared" si="4"/>
        <v>10506000</v>
      </c>
      <c r="M160" s="21">
        <v>10506000</v>
      </c>
      <c r="N160" s="3">
        <f t="shared" si="5"/>
        <v>0</v>
      </c>
    </row>
    <row r="161" spans="1:14" hidden="1" x14ac:dyDescent="0.25">
      <c r="A161">
        <v>239</v>
      </c>
      <c r="B161">
        <v>461</v>
      </c>
      <c r="C161" s="5">
        <v>43126</v>
      </c>
      <c r="D161" t="s">
        <v>720</v>
      </c>
      <c r="E161">
        <v>145</v>
      </c>
      <c r="F161" t="s">
        <v>606</v>
      </c>
      <c r="G161">
        <v>388</v>
      </c>
      <c r="H161" s="5">
        <v>43126</v>
      </c>
      <c r="I161" t="s">
        <v>210</v>
      </c>
      <c r="J161" s="3">
        <v>82400000</v>
      </c>
      <c r="K161" s="3">
        <v>0</v>
      </c>
      <c r="L161" s="3">
        <f t="shared" si="4"/>
        <v>82400000</v>
      </c>
      <c r="M161" s="21">
        <v>59053333</v>
      </c>
      <c r="N161" s="3">
        <f t="shared" si="5"/>
        <v>23346667</v>
      </c>
    </row>
    <row r="162" spans="1:14" hidden="1" x14ac:dyDescent="0.25">
      <c r="A162">
        <v>359</v>
      </c>
      <c r="B162">
        <v>466</v>
      </c>
      <c r="C162" s="5">
        <v>43126</v>
      </c>
      <c r="D162" t="s">
        <v>721</v>
      </c>
      <c r="E162">
        <v>148</v>
      </c>
      <c r="F162" t="s">
        <v>616</v>
      </c>
      <c r="G162">
        <v>393</v>
      </c>
      <c r="H162" s="5">
        <v>43126</v>
      </c>
      <c r="I162" t="s">
        <v>495</v>
      </c>
      <c r="J162" s="3">
        <v>23288300</v>
      </c>
      <c r="K162" s="3">
        <v>0</v>
      </c>
      <c r="L162" s="3">
        <f t="shared" si="4"/>
        <v>23288300</v>
      </c>
      <c r="M162" s="21">
        <v>23288300</v>
      </c>
      <c r="N162" s="3">
        <f t="shared" si="5"/>
        <v>0</v>
      </c>
    </row>
    <row r="163" spans="1:14" hidden="1" x14ac:dyDescent="0.25">
      <c r="A163">
        <v>554</v>
      </c>
      <c r="B163">
        <v>473</v>
      </c>
      <c r="C163" s="5">
        <v>43126</v>
      </c>
      <c r="D163" t="s">
        <v>408</v>
      </c>
      <c r="E163">
        <v>148</v>
      </c>
      <c r="F163" t="s">
        <v>616</v>
      </c>
      <c r="G163">
        <v>399</v>
      </c>
      <c r="H163" s="5">
        <v>43126</v>
      </c>
      <c r="I163" t="s">
        <v>722</v>
      </c>
      <c r="J163" s="3">
        <v>19961400</v>
      </c>
      <c r="K163" s="3">
        <v>0</v>
      </c>
      <c r="L163" s="3">
        <f t="shared" si="4"/>
        <v>19961400</v>
      </c>
      <c r="M163" s="21">
        <v>19961400</v>
      </c>
      <c r="N163" s="3">
        <f t="shared" si="5"/>
        <v>0</v>
      </c>
    </row>
    <row r="164" spans="1:14" hidden="1" x14ac:dyDescent="0.25">
      <c r="A164">
        <v>409</v>
      </c>
      <c r="B164">
        <v>474</v>
      </c>
      <c r="C164" s="5">
        <v>43126</v>
      </c>
      <c r="D164" t="s">
        <v>723</v>
      </c>
      <c r="E164">
        <v>145</v>
      </c>
      <c r="F164" t="s">
        <v>606</v>
      </c>
      <c r="G164">
        <v>400</v>
      </c>
      <c r="H164" s="5">
        <v>43126</v>
      </c>
      <c r="I164" t="s">
        <v>96</v>
      </c>
      <c r="J164" s="3">
        <v>33990000</v>
      </c>
      <c r="K164" s="3">
        <v>0</v>
      </c>
      <c r="L164" s="3">
        <f t="shared" si="4"/>
        <v>33990000</v>
      </c>
      <c r="M164" s="21">
        <v>24359500</v>
      </c>
      <c r="N164" s="3">
        <f t="shared" si="5"/>
        <v>9630500</v>
      </c>
    </row>
    <row r="165" spans="1:14" hidden="1" x14ac:dyDescent="0.25">
      <c r="A165">
        <v>564</v>
      </c>
      <c r="B165">
        <v>484</v>
      </c>
      <c r="C165" s="5">
        <v>43126</v>
      </c>
      <c r="D165" t="s">
        <v>724</v>
      </c>
      <c r="E165">
        <v>145</v>
      </c>
      <c r="F165" t="s">
        <v>606</v>
      </c>
      <c r="G165">
        <v>406</v>
      </c>
      <c r="H165" s="5">
        <v>43126</v>
      </c>
      <c r="I165" t="s">
        <v>568</v>
      </c>
      <c r="J165" s="3">
        <v>20394000</v>
      </c>
      <c r="K165" s="3">
        <v>0</v>
      </c>
      <c r="L165" s="3">
        <f t="shared" si="4"/>
        <v>20394000</v>
      </c>
      <c r="M165" s="21">
        <v>20394000</v>
      </c>
      <c r="N165" s="3">
        <f t="shared" si="5"/>
        <v>0</v>
      </c>
    </row>
    <row r="166" spans="1:14" hidden="1" x14ac:dyDescent="0.25">
      <c r="A166">
        <v>543</v>
      </c>
      <c r="B166">
        <v>485</v>
      </c>
      <c r="C166" s="5">
        <v>43126</v>
      </c>
      <c r="D166" t="s">
        <v>406</v>
      </c>
      <c r="E166">
        <v>148</v>
      </c>
      <c r="F166" t="s">
        <v>616</v>
      </c>
      <c r="G166">
        <v>407</v>
      </c>
      <c r="H166" s="5">
        <v>43126</v>
      </c>
      <c r="I166" t="s">
        <v>725</v>
      </c>
      <c r="J166" s="3">
        <v>19961400</v>
      </c>
      <c r="K166" s="3">
        <v>0</v>
      </c>
      <c r="L166" s="3">
        <f t="shared" si="4"/>
        <v>19961400</v>
      </c>
      <c r="M166" s="21">
        <v>19739607</v>
      </c>
      <c r="N166" s="3">
        <f t="shared" si="5"/>
        <v>221793</v>
      </c>
    </row>
    <row r="167" spans="1:14" hidden="1" x14ac:dyDescent="0.25">
      <c r="A167">
        <v>339</v>
      </c>
      <c r="B167">
        <v>500</v>
      </c>
      <c r="C167" s="5">
        <v>43126</v>
      </c>
      <c r="D167" t="s">
        <v>726</v>
      </c>
      <c r="E167">
        <v>145</v>
      </c>
      <c r="F167" t="s">
        <v>606</v>
      </c>
      <c r="G167">
        <v>410</v>
      </c>
      <c r="H167" s="5">
        <v>43126</v>
      </c>
      <c r="I167" t="s">
        <v>492</v>
      </c>
      <c r="J167" s="3">
        <v>72100000</v>
      </c>
      <c r="K167" s="3">
        <v>0</v>
      </c>
      <c r="L167" s="3">
        <f t="shared" si="4"/>
        <v>72100000</v>
      </c>
      <c r="M167" s="21">
        <v>50950667</v>
      </c>
      <c r="N167" s="3">
        <f t="shared" si="5"/>
        <v>21149333</v>
      </c>
    </row>
    <row r="168" spans="1:14" hidden="1" x14ac:dyDescent="0.25">
      <c r="A168">
        <v>418</v>
      </c>
      <c r="B168">
        <v>501</v>
      </c>
      <c r="C168" s="5">
        <v>43126</v>
      </c>
      <c r="D168" t="s">
        <v>727</v>
      </c>
      <c r="E168">
        <v>145</v>
      </c>
      <c r="F168" t="s">
        <v>606</v>
      </c>
      <c r="G168">
        <v>411</v>
      </c>
      <c r="H168" s="5">
        <v>43126</v>
      </c>
      <c r="I168" t="s">
        <v>728</v>
      </c>
      <c r="J168" s="3">
        <v>31518000</v>
      </c>
      <c r="K168" s="3">
        <v>0</v>
      </c>
      <c r="L168" s="3">
        <f t="shared" si="4"/>
        <v>31518000</v>
      </c>
      <c r="M168" s="21">
        <v>26615200</v>
      </c>
      <c r="N168" s="3">
        <f t="shared" si="5"/>
        <v>4902800</v>
      </c>
    </row>
    <row r="169" spans="1:14" hidden="1" x14ac:dyDescent="0.25">
      <c r="A169">
        <v>449</v>
      </c>
      <c r="B169">
        <v>503</v>
      </c>
      <c r="C169" s="5">
        <v>43126</v>
      </c>
      <c r="D169" t="s">
        <v>729</v>
      </c>
      <c r="E169">
        <v>148</v>
      </c>
      <c r="F169" t="s">
        <v>616</v>
      </c>
      <c r="G169">
        <v>412</v>
      </c>
      <c r="H169" s="5">
        <v>43126</v>
      </c>
      <c r="I169" t="s">
        <v>730</v>
      </c>
      <c r="J169" s="3">
        <v>10506000</v>
      </c>
      <c r="K169" s="3">
        <v>0</v>
      </c>
      <c r="L169" s="3">
        <f t="shared" si="4"/>
        <v>10506000</v>
      </c>
      <c r="M169" s="21">
        <v>10506000</v>
      </c>
      <c r="N169" s="3">
        <f t="shared" si="5"/>
        <v>0</v>
      </c>
    </row>
    <row r="170" spans="1:14" hidden="1" x14ac:dyDescent="0.25">
      <c r="A170">
        <v>462</v>
      </c>
      <c r="B170">
        <v>505</v>
      </c>
      <c r="C170" s="5">
        <v>43126</v>
      </c>
      <c r="D170" t="s">
        <v>731</v>
      </c>
      <c r="E170">
        <v>145</v>
      </c>
      <c r="F170" t="s">
        <v>606</v>
      </c>
      <c r="G170">
        <v>415</v>
      </c>
      <c r="H170" s="5">
        <v>43126</v>
      </c>
      <c r="I170" t="s">
        <v>533</v>
      </c>
      <c r="J170" s="3">
        <v>21321000</v>
      </c>
      <c r="K170" s="3">
        <v>0</v>
      </c>
      <c r="L170" s="3">
        <f t="shared" si="4"/>
        <v>21321000</v>
      </c>
      <c r="M170" s="21">
        <v>21321000</v>
      </c>
      <c r="N170" s="3">
        <f t="shared" si="5"/>
        <v>0</v>
      </c>
    </row>
    <row r="171" spans="1:14" hidden="1" x14ac:dyDescent="0.25">
      <c r="A171">
        <v>426</v>
      </c>
      <c r="B171">
        <v>509</v>
      </c>
      <c r="C171" s="5">
        <v>43129</v>
      </c>
      <c r="D171" t="s">
        <v>738</v>
      </c>
      <c r="E171">
        <v>31</v>
      </c>
      <c r="F171" t="s">
        <v>68</v>
      </c>
      <c r="G171">
        <v>202</v>
      </c>
      <c r="H171" s="5">
        <v>43129</v>
      </c>
      <c r="I171" t="s">
        <v>519</v>
      </c>
      <c r="J171" s="3">
        <v>54686940</v>
      </c>
      <c r="K171" s="3">
        <v>0</v>
      </c>
      <c r="L171" s="3">
        <f t="shared" si="4"/>
        <v>54686940</v>
      </c>
      <c r="M171" s="21">
        <v>54686940</v>
      </c>
      <c r="N171" s="3">
        <f t="shared" si="5"/>
        <v>0</v>
      </c>
    </row>
    <row r="172" spans="1:14" hidden="1" x14ac:dyDescent="0.25">
      <c r="A172">
        <v>474</v>
      </c>
      <c r="B172">
        <v>510</v>
      </c>
      <c r="C172" s="5">
        <v>43129</v>
      </c>
      <c r="D172" t="s">
        <v>739</v>
      </c>
      <c r="E172">
        <v>31</v>
      </c>
      <c r="F172" t="s">
        <v>68</v>
      </c>
      <c r="G172">
        <v>203</v>
      </c>
      <c r="H172" s="5">
        <v>43129</v>
      </c>
      <c r="I172" t="s">
        <v>534</v>
      </c>
      <c r="J172" s="3">
        <v>54686940</v>
      </c>
      <c r="K172" s="3">
        <v>0</v>
      </c>
      <c r="L172" s="3">
        <f t="shared" si="4"/>
        <v>54686940</v>
      </c>
      <c r="M172" s="21">
        <v>54686940</v>
      </c>
      <c r="N172" s="3">
        <f t="shared" si="5"/>
        <v>0</v>
      </c>
    </row>
    <row r="173" spans="1:14" hidden="1" x14ac:dyDescent="0.25">
      <c r="A173">
        <v>370</v>
      </c>
      <c r="B173">
        <v>511</v>
      </c>
      <c r="C173" s="5">
        <v>43129</v>
      </c>
      <c r="D173" t="s">
        <v>740</v>
      </c>
      <c r="E173">
        <v>31</v>
      </c>
      <c r="F173" t="s">
        <v>68</v>
      </c>
      <c r="G173">
        <v>201</v>
      </c>
      <c r="H173" s="5">
        <v>43129</v>
      </c>
      <c r="I173" t="s">
        <v>500</v>
      </c>
      <c r="J173" s="3">
        <v>54686940</v>
      </c>
      <c r="K173" s="3">
        <v>0</v>
      </c>
      <c r="L173" s="3">
        <f t="shared" si="4"/>
        <v>54686940</v>
      </c>
      <c r="M173" s="21">
        <v>54686940</v>
      </c>
      <c r="N173" s="3">
        <f t="shared" si="5"/>
        <v>0</v>
      </c>
    </row>
    <row r="174" spans="1:14" hidden="1" x14ac:dyDescent="0.25">
      <c r="A174">
        <v>513</v>
      </c>
      <c r="B174">
        <v>512</v>
      </c>
      <c r="C174" s="5">
        <v>43129</v>
      </c>
      <c r="D174" t="s">
        <v>741</v>
      </c>
      <c r="E174">
        <v>31</v>
      </c>
      <c r="F174" t="s">
        <v>68</v>
      </c>
      <c r="G174">
        <v>205</v>
      </c>
      <c r="H174" s="5">
        <v>43129</v>
      </c>
      <c r="I174" t="s">
        <v>552</v>
      </c>
      <c r="J174" s="3">
        <v>54686940</v>
      </c>
      <c r="K174" s="3">
        <v>0</v>
      </c>
      <c r="L174" s="3">
        <f t="shared" si="4"/>
        <v>54686940</v>
      </c>
      <c r="M174" s="3">
        <v>54686940</v>
      </c>
      <c r="N174" s="3">
        <f t="shared" si="5"/>
        <v>0</v>
      </c>
    </row>
    <row r="175" spans="1:14" hidden="1" x14ac:dyDescent="0.25">
      <c r="A175">
        <v>477</v>
      </c>
      <c r="B175">
        <v>513</v>
      </c>
      <c r="C175" s="5">
        <v>43129</v>
      </c>
      <c r="D175" t="s">
        <v>742</v>
      </c>
      <c r="E175">
        <v>31</v>
      </c>
      <c r="F175" t="s">
        <v>68</v>
      </c>
      <c r="G175">
        <v>204</v>
      </c>
      <c r="H175" s="5">
        <v>43129</v>
      </c>
      <c r="I175" t="s">
        <v>537</v>
      </c>
      <c r="J175" s="3">
        <v>54686940</v>
      </c>
      <c r="K175" s="3">
        <v>0</v>
      </c>
      <c r="L175" s="3">
        <f t="shared" si="4"/>
        <v>54686940</v>
      </c>
      <c r="M175" s="21">
        <v>54686940</v>
      </c>
      <c r="N175" s="3">
        <f t="shared" si="5"/>
        <v>0</v>
      </c>
    </row>
    <row r="176" spans="1:14" hidden="1" x14ac:dyDescent="0.25">
      <c r="A176">
        <v>494</v>
      </c>
      <c r="B176">
        <v>515</v>
      </c>
      <c r="C176" s="5">
        <v>43131</v>
      </c>
      <c r="D176" t="s">
        <v>743</v>
      </c>
      <c r="E176">
        <v>31</v>
      </c>
      <c r="F176" t="s">
        <v>68</v>
      </c>
      <c r="G176">
        <v>220</v>
      </c>
      <c r="H176" s="5">
        <v>43131</v>
      </c>
      <c r="I176" t="s">
        <v>744</v>
      </c>
      <c r="J176" s="3">
        <v>30003100</v>
      </c>
      <c r="K176" s="3">
        <v>0</v>
      </c>
      <c r="L176" s="3">
        <f t="shared" si="4"/>
        <v>30003100</v>
      </c>
      <c r="M176" s="21">
        <v>30003100</v>
      </c>
      <c r="N176" s="3">
        <f t="shared" si="5"/>
        <v>0</v>
      </c>
    </row>
    <row r="177" spans="1:14" hidden="1" x14ac:dyDescent="0.25">
      <c r="A177">
        <v>497</v>
      </c>
      <c r="B177">
        <v>516</v>
      </c>
      <c r="C177" s="5">
        <v>43131</v>
      </c>
      <c r="D177" t="s">
        <v>745</v>
      </c>
      <c r="E177">
        <v>31</v>
      </c>
      <c r="F177" t="s">
        <v>68</v>
      </c>
      <c r="G177">
        <v>221</v>
      </c>
      <c r="H177" s="5">
        <v>43131</v>
      </c>
      <c r="I177" t="s">
        <v>547</v>
      </c>
      <c r="J177" s="3">
        <v>16367330</v>
      </c>
      <c r="K177" s="3">
        <v>0</v>
      </c>
      <c r="L177" s="3">
        <f t="shared" si="4"/>
        <v>16367330</v>
      </c>
      <c r="M177">
        <v>16367330</v>
      </c>
      <c r="N177" s="3">
        <f t="shared" si="5"/>
        <v>0</v>
      </c>
    </row>
    <row r="178" spans="1:14" hidden="1" x14ac:dyDescent="0.25">
      <c r="A178">
        <v>504</v>
      </c>
      <c r="B178">
        <v>517</v>
      </c>
      <c r="C178" s="5">
        <v>43132</v>
      </c>
      <c r="D178" t="s">
        <v>827</v>
      </c>
      <c r="E178">
        <v>31</v>
      </c>
      <c r="F178" t="s">
        <v>68</v>
      </c>
      <c r="G178">
        <v>342</v>
      </c>
      <c r="H178" s="5">
        <v>43132</v>
      </c>
      <c r="I178" t="s">
        <v>542</v>
      </c>
      <c r="J178" s="3">
        <v>39062100</v>
      </c>
      <c r="K178" s="3">
        <v>0</v>
      </c>
      <c r="L178" s="3">
        <f t="shared" si="4"/>
        <v>39062100</v>
      </c>
      <c r="M178" s="21">
        <v>39062100</v>
      </c>
      <c r="N178" s="3">
        <f t="shared" si="5"/>
        <v>0</v>
      </c>
    </row>
    <row r="179" spans="1:14" hidden="1" x14ac:dyDescent="0.25">
      <c r="A179">
        <v>510</v>
      </c>
      <c r="B179">
        <v>518</v>
      </c>
      <c r="C179" s="5">
        <v>43132</v>
      </c>
      <c r="D179" t="s">
        <v>828</v>
      </c>
      <c r="E179">
        <v>31</v>
      </c>
      <c r="F179" t="s">
        <v>68</v>
      </c>
      <c r="G179">
        <v>341</v>
      </c>
      <c r="H179" s="5">
        <v>43132</v>
      </c>
      <c r="I179" t="s">
        <v>549</v>
      </c>
      <c r="J179" s="3">
        <v>54686940</v>
      </c>
      <c r="K179" s="3">
        <v>0</v>
      </c>
      <c r="L179" s="3">
        <f t="shared" si="4"/>
        <v>54686940</v>
      </c>
      <c r="M179" s="21">
        <v>54686940</v>
      </c>
      <c r="N179" s="3">
        <f t="shared" si="5"/>
        <v>0</v>
      </c>
    </row>
    <row r="180" spans="1:14" hidden="1" x14ac:dyDescent="0.25">
      <c r="A180">
        <v>534</v>
      </c>
      <c r="B180">
        <v>519</v>
      </c>
      <c r="C180" s="5">
        <v>43132</v>
      </c>
      <c r="D180" t="s">
        <v>829</v>
      </c>
      <c r="E180">
        <v>31</v>
      </c>
      <c r="F180" t="s">
        <v>68</v>
      </c>
      <c r="G180">
        <v>340</v>
      </c>
      <c r="H180" s="5">
        <v>43132</v>
      </c>
      <c r="I180" t="s">
        <v>557</v>
      </c>
      <c r="J180" s="3">
        <v>54686940</v>
      </c>
      <c r="K180" s="3">
        <v>0</v>
      </c>
      <c r="L180" s="3">
        <f t="shared" si="4"/>
        <v>54686940</v>
      </c>
      <c r="M180">
        <v>54686940</v>
      </c>
      <c r="N180" s="3">
        <f t="shared" si="5"/>
        <v>0</v>
      </c>
    </row>
    <row r="181" spans="1:14" hidden="1" x14ac:dyDescent="0.25">
      <c r="A181">
        <v>478</v>
      </c>
      <c r="B181">
        <v>520</v>
      </c>
      <c r="C181" s="5">
        <v>43132</v>
      </c>
      <c r="D181" t="s">
        <v>830</v>
      </c>
      <c r="E181">
        <v>31</v>
      </c>
      <c r="F181" t="s">
        <v>68</v>
      </c>
      <c r="G181">
        <v>335</v>
      </c>
      <c r="H181" s="5">
        <v>43132</v>
      </c>
      <c r="I181" t="s">
        <v>538</v>
      </c>
      <c r="J181" s="3">
        <v>54686940</v>
      </c>
      <c r="K181" s="3">
        <v>0</v>
      </c>
      <c r="L181" s="3">
        <f t="shared" si="4"/>
        <v>54686940</v>
      </c>
      <c r="M181" s="21">
        <v>54686940</v>
      </c>
      <c r="N181" s="3">
        <f t="shared" si="5"/>
        <v>0</v>
      </c>
    </row>
    <row r="182" spans="1:14" hidden="1" x14ac:dyDescent="0.25">
      <c r="A182">
        <v>533</v>
      </c>
      <c r="B182">
        <v>521</v>
      </c>
      <c r="C182" s="5">
        <v>43132</v>
      </c>
      <c r="D182" t="s">
        <v>831</v>
      </c>
      <c r="E182">
        <v>31</v>
      </c>
      <c r="F182" t="s">
        <v>68</v>
      </c>
      <c r="G182">
        <v>336</v>
      </c>
      <c r="H182" s="5">
        <v>43132</v>
      </c>
      <c r="I182" t="s">
        <v>556</v>
      </c>
      <c r="J182" s="3">
        <v>54686940</v>
      </c>
      <c r="K182" s="3">
        <v>0</v>
      </c>
      <c r="L182" s="3">
        <f t="shared" si="4"/>
        <v>54686940</v>
      </c>
      <c r="M182">
        <v>54686940</v>
      </c>
      <c r="N182" s="3">
        <f t="shared" si="5"/>
        <v>0</v>
      </c>
    </row>
    <row r="183" spans="1:14" hidden="1" x14ac:dyDescent="0.25">
      <c r="A183">
        <v>475</v>
      </c>
      <c r="B183">
        <v>522</v>
      </c>
      <c r="C183" s="5">
        <v>43132</v>
      </c>
      <c r="D183" t="s">
        <v>832</v>
      </c>
      <c r="E183">
        <v>31</v>
      </c>
      <c r="F183" t="s">
        <v>68</v>
      </c>
      <c r="G183">
        <v>339</v>
      </c>
      <c r="H183" s="5">
        <v>43132</v>
      </c>
      <c r="I183" t="s">
        <v>535</v>
      </c>
      <c r="J183" s="3">
        <v>54686940</v>
      </c>
      <c r="K183" s="3">
        <v>0</v>
      </c>
      <c r="L183" s="3">
        <f t="shared" si="4"/>
        <v>54686940</v>
      </c>
      <c r="M183" s="21">
        <v>54686940</v>
      </c>
      <c r="N183" s="3">
        <f t="shared" si="5"/>
        <v>0</v>
      </c>
    </row>
    <row r="184" spans="1:14" hidden="1" x14ac:dyDescent="0.25">
      <c r="A184">
        <v>537</v>
      </c>
      <c r="B184">
        <v>523</v>
      </c>
      <c r="C184" s="5">
        <v>43132</v>
      </c>
      <c r="D184" t="s">
        <v>833</v>
      </c>
      <c r="E184">
        <v>31</v>
      </c>
      <c r="F184" t="s">
        <v>68</v>
      </c>
      <c r="G184">
        <v>337</v>
      </c>
      <c r="H184" s="5">
        <v>43132</v>
      </c>
      <c r="I184" t="s">
        <v>559</v>
      </c>
      <c r="J184" s="3">
        <v>54686940</v>
      </c>
      <c r="K184" s="3">
        <v>0</v>
      </c>
      <c r="L184" s="3">
        <f t="shared" si="4"/>
        <v>54686940</v>
      </c>
      <c r="M184">
        <v>54686940</v>
      </c>
      <c r="N184" s="3">
        <f t="shared" si="5"/>
        <v>0</v>
      </c>
    </row>
    <row r="185" spans="1:14" hidden="1" x14ac:dyDescent="0.25">
      <c r="A185">
        <v>535</v>
      </c>
      <c r="B185">
        <v>524</v>
      </c>
      <c r="C185" s="5">
        <v>43132</v>
      </c>
      <c r="D185" t="s">
        <v>834</v>
      </c>
      <c r="E185">
        <v>31</v>
      </c>
      <c r="F185" t="s">
        <v>68</v>
      </c>
      <c r="G185">
        <v>338</v>
      </c>
      <c r="H185" s="5">
        <v>43132</v>
      </c>
      <c r="I185" t="s">
        <v>558</v>
      </c>
      <c r="J185" s="3">
        <v>54686940</v>
      </c>
      <c r="K185" s="3">
        <v>0</v>
      </c>
      <c r="L185" s="3">
        <f t="shared" si="4"/>
        <v>54686940</v>
      </c>
      <c r="M185" s="21">
        <v>54686940</v>
      </c>
      <c r="N185" s="3">
        <f t="shared" si="5"/>
        <v>0</v>
      </c>
    </row>
    <row r="186" spans="1:14" hidden="1" x14ac:dyDescent="0.25">
      <c r="A186">
        <v>540</v>
      </c>
      <c r="B186">
        <v>525</v>
      </c>
      <c r="C186" s="5">
        <v>43132</v>
      </c>
      <c r="D186" t="s">
        <v>835</v>
      </c>
      <c r="E186">
        <v>31</v>
      </c>
      <c r="F186" t="s">
        <v>68</v>
      </c>
      <c r="G186">
        <v>333</v>
      </c>
      <c r="H186" s="5">
        <v>43132</v>
      </c>
      <c r="I186" t="s">
        <v>562</v>
      </c>
      <c r="J186" s="3">
        <v>54686940</v>
      </c>
      <c r="K186" s="3">
        <v>0</v>
      </c>
      <c r="L186" s="3">
        <f t="shared" si="4"/>
        <v>54686940</v>
      </c>
      <c r="M186">
        <v>54686940</v>
      </c>
      <c r="N186" s="3">
        <f t="shared" si="5"/>
        <v>0</v>
      </c>
    </row>
    <row r="187" spans="1:14" hidden="1" x14ac:dyDescent="0.25">
      <c r="A187">
        <v>512</v>
      </c>
      <c r="B187">
        <v>526</v>
      </c>
      <c r="C187" s="5">
        <v>43132</v>
      </c>
      <c r="D187" t="s">
        <v>836</v>
      </c>
      <c r="E187">
        <v>31</v>
      </c>
      <c r="F187" t="s">
        <v>68</v>
      </c>
      <c r="G187">
        <v>334</v>
      </c>
      <c r="H187" s="5">
        <v>43132</v>
      </c>
      <c r="I187" t="s">
        <v>551</v>
      </c>
      <c r="J187" s="3">
        <v>54686940</v>
      </c>
      <c r="K187" s="3">
        <v>0</v>
      </c>
      <c r="L187" s="3">
        <f t="shared" si="4"/>
        <v>54686940</v>
      </c>
      <c r="M187" s="21">
        <v>54686940</v>
      </c>
      <c r="N187" s="3">
        <f t="shared" si="5"/>
        <v>0</v>
      </c>
    </row>
    <row r="188" spans="1:14" hidden="1" x14ac:dyDescent="0.25">
      <c r="A188">
        <v>395</v>
      </c>
      <c r="B188">
        <v>528</v>
      </c>
      <c r="C188" s="5">
        <v>43133</v>
      </c>
      <c r="D188" t="s">
        <v>837</v>
      </c>
      <c r="E188">
        <v>31</v>
      </c>
      <c r="F188" t="s">
        <v>68</v>
      </c>
      <c r="G188">
        <v>330</v>
      </c>
      <c r="H188" s="5">
        <v>43133</v>
      </c>
      <c r="I188" t="s">
        <v>838</v>
      </c>
      <c r="J188" s="3">
        <v>5754190</v>
      </c>
      <c r="K188" s="3">
        <v>0</v>
      </c>
      <c r="L188" s="3">
        <f t="shared" si="4"/>
        <v>5754190</v>
      </c>
      <c r="M188" s="21">
        <v>3098410</v>
      </c>
      <c r="N188" s="3">
        <f t="shared" si="5"/>
        <v>2655780</v>
      </c>
    </row>
    <row r="189" spans="1:14" hidden="1" x14ac:dyDescent="0.25">
      <c r="A189">
        <v>395</v>
      </c>
      <c r="B189">
        <v>529</v>
      </c>
      <c r="C189" s="5">
        <v>43133</v>
      </c>
      <c r="D189" t="s">
        <v>839</v>
      </c>
      <c r="E189">
        <v>31</v>
      </c>
      <c r="F189" t="s">
        <v>68</v>
      </c>
      <c r="G189">
        <v>323</v>
      </c>
      <c r="H189" s="5">
        <v>43133</v>
      </c>
      <c r="I189" t="s">
        <v>840</v>
      </c>
      <c r="J189" s="3">
        <v>2895708</v>
      </c>
      <c r="K189" s="3">
        <v>965236</v>
      </c>
      <c r="L189" s="3">
        <f t="shared" si="4"/>
        <v>1930472</v>
      </c>
      <c r="M189" s="21">
        <v>1930472</v>
      </c>
      <c r="N189" s="3">
        <f t="shared" si="5"/>
        <v>0</v>
      </c>
    </row>
    <row r="190" spans="1:14" hidden="1" x14ac:dyDescent="0.25">
      <c r="A190">
        <v>395</v>
      </c>
      <c r="B190">
        <v>530</v>
      </c>
      <c r="C190" s="5">
        <v>43133</v>
      </c>
      <c r="D190" t="s">
        <v>841</v>
      </c>
      <c r="E190">
        <v>31</v>
      </c>
      <c r="F190" t="s">
        <v>68</v>
      </c>
      <c r="G190">
        <v>324</v>
      </c>
      <c r="H190" s="5">
        <v>43133</v>
      </c>
      <c r="I190" t="s">
        <v>842</v>
      </c>
      <c r="J190" s="3">
        <v>2281062</v>
      </c>
      <c r="K190" s="3">
        <v>380177</v>
      </c>
      <c r="L190" s="3">
        <f t="shared" si="4"/>
        <v>1900885</v>
      </c>
      <c r="M190" s="21">
        <v>1900885</v>
      </c>
      <c r="N190" s="3">
        <f t="shared" si="5"/>
        <v>0</v>
      </c>
    </row>
    <row r="191" spans="1:14" hidden="1" x14ac:dyDescent="0.25">
      <c r="A191">
        <v>395</v>
      </c>
      <c r="B191">
        <v>531</v>
      </c>
      <c r="C191" s="5">
        <v>43133</v>
      </c>
      <c r="D191" t="s">
        <v>843</v>
      </c>
      <c r="E191">
        <v>31</v>
      </c>
      <c r="F191" t="s">
        <v>68</v>
      </c>
      <c r="G191">
        <v>157</v>
      </c>
      <c r="H191" s="5">
        <v>43133</v>
      </c>
      <c r="I191" t="s">
        <v>844</v>
      </c>
      <c r="J191" s="3">
        <v>6274047</v>
      </c>
      <c r="K191" s="3">
        <v>0</v>
      </c>
      <c r="L191" s="3">
        <f t="shared" si="4"/>
        <v>6274047</v>
      </c>
      <c r="M191" s="21">
        <v>4343571</v>
      </c>
      <c r="N191" s="3">
        <f t="shared" si="5"/>
        <v>1930476</v>
      </c>
    </row>
    <row r="192" spans="1:14" hidden="1" x14ac:dyDescent="0.25">
      <c r="A192">
        <v>395</v>
      </c>
      <c r="B192">
        <v>532</v>
      </c>
      <c r="C192" s="5">
        <v>43133</v>
      </c>
      <c r="D192" t="s">
        <v>845</v>
      </c>
      <c r="E192">
        <v>31</v>
      </c>
      <c r="F192" t="s">
        <v>68</v>
      </c>
      <c r="G192">
        <v>158</v>
      </c>
      <c r="H192" s="5">
        <v>43133</v>
      </c>
      <c r="I192" t="s">
        <v>846</v>
      </c>
      <c r="J192" s="3">
        <v>2977345</v>
      </c>
      <c r="K192" s="3">
        <v>425335</v>
      </c>
      <c r="L192" s="3">
        <f t="shared" si="4"/>
        <v>2552010</v>
      </c>
      <c r="M192" s="21">
        <v>2552010</v>
      </c>
      <c r="N192" s="3">
        <f t="shared" si="5"/>
        <v>0</v>
      </c>
    </row>
    <row r="193" spans="1:14" hidden="1" x14ac:dyDescent="0.25">
      <c r="A193">
        <v>577</v>
      </c>
      <c r="B193">
        <v>533</v>
      </c>
      <c r="C193" s="5">
        <v>43133</v>
      </c>
      <c r="D193" t="s">
        <v>847</v>
      </c>
      <c r="E193">
        <v>31</v>
      </c>
      <c r="F193" t="s">
        <v>68</v>
      </c>
      <c r="G193">
        <v>515</v>
      </c>
      <c r="H193" s="5">
        <v>43133</v>
      </c>
      <c r="I193" t="s">
        <v>576</v>
      </c>
      <c r="J193" s="3">
        <v>54686940</v>
      </c>
      <c r="K193" s="3">
        <v>0</v>
      </c>
      <c r="L193" s="3">
        <f t="shared" si="4"/>
        <v>54686940</v>
      </c>
      <c r="M193" s="21">
        <v>54686940</v>
      </c>
      <c r="N193" s="3">
        <f t="shared" si="5"/>
        <v>0</v>
      </c>
    </row>
    <row r="194" spans="1:14" hidden="1" x14ac:dyDescent="0.25">
      <c r="A194">
        <v>395</v>
      </c>
      <c r="B194">
        <v>534</v>
      </c>
      <c r="C194" s="5">
        <v>43133</v>
      </c>
      <c r="D194" t="s">
        <v>848</v>
      </c>
      <c r="E194">
        <v>31</v>
      </c>
      <c r="F194" t="s">
        <v>68</v>
      </c>
      <c r="G194">
        <v>159</v>
      </c>
      <c r="H194" s="5">
        <v>43133</v>
      </c>
      <c r="I194" t="s">
        <v>849</v>
      </c>
      <c r="J194" s="3">
        <v>3098410</v>
      </c>
      <c r="K194" s="3">
        <v>885260</v>
      </c>
      <c r="L194" s="3">
        <f t="shared" si="4"/>
        <v>2213150</v>
      </c>
      <c r="M194" s="21">
        <v>2213150</v>
      </c>
      <c r="N194" s="3">
        <f t="shared" si="5"/>
        <v>0</v>
      </c>
    </row>
    <row r="195" spans="1:14" hidden="1" x14ac:dyDescent="0.25">
      <c r="A195">
        <v>395</v>
      </c>
      <c r="B195">
        <v>535</v>
      </c>
      <c r="C195" s="5">
        <v>43133</v>
      </c>
      <c r="D195" t="s">
        <v>850</v>
      </c>
      <c r="E195">
        <v>31</v>
      </c>
      <c r="F195" t="s">
        <v>68</v>
      </c>
      <c r="G195">
        <v>160</v>
      </c>
      <c r="H195" s="5">
        <v>43133</v>
      </c>
      <c r="I195" t="s">
        <v>851</v>
      </c>
      <c r="J195" s="3">
        <v>2886555</v>
      </c>
      <c r="K195" s="3">
        <v>412365</v>
      </c>
      <c r="L195" s="3">
        <f t="shared" si="4"/>
        <v>2474190</v>
      </c>
      <c r="M195" s="21">
        <v>2474190</v>
      </c>
      <c r="N195" s="3">
        <f t="shared" si="5"/>
        <v>0</v>
      </c>
    </row>
    <row r="196" spans="1:14" hidden="1" x14ac:dyDescent="0.25">
      <c r="A196">
        <v>395</v>
      </c>
      <c r="B196">
        <v>536</v>
      </c>
      <c r="C196" s="5">
        <v>43133</v>
      </c>
      <c r="D196" t="s">
        <v>852</v>
      </c>
      <c r="E196">
        <v>31</v>
      </c>
      <c r="F196" t="s">
        <v>68</v>
      </c>
      <c r="G196">
        <v>161</v>
      </c>
      <c r="H196" s="5">
        <v>43133</v>
      </c>
      <c r="I196" t="s">
        <v>853</v>
      </c>
      <c r="J196" s="3">
        <v>2685291</v>
      </c>
      <c r="K196" s="3">
        <v>767226</v>
      </c>
      <c r="L196" s="3">
        <f t="shared" si="4"/>
        <v>1918065</v>
      </c>
      <c r="M196" s="21">
        <v>1918065</v>
      </c>
      <c r="N196" s="3">
        <f t="shared" si="5"/>
        <v>0</v>
      </c>
    </row>
    <row r="197" spans="1:14" hidden="1" x14ac:dyDescent="0.25">
      <c r="A197">
        <v>395</v>
      </c>
      <c r="B197">
        <v>537</v>
      </c>
      <c r="C197" s="5">
        <v>43133</v>
      </c>
      <c r="D197" t="s">
        <v>854</v>
      </c>
      <c r="E197">
        <v>31</v>
      </c>
      <c r="F197" t="s">
        <v>68</v>
      </c>
      <c r="G197">
        <v>162</v>
      </c>
      <c r="H197" s="5">
        <v>43133</v>
      </c>
      <c r="I197" t="s">
        <v>855</v>
      </c>
      <c r="J197" s="3">
        <v>2582006</v>
      </c>
      <c r="K197" s="3">
        <v>737716</v>
      </c>
      <c r="L197" s="3">
        <f t="shared" ref="L197:L260" si="6">J197-K197</f>
        <v>1844290</v>
      </c>
      <c r="M197" s="21">
        <v>1475432</v>
      </c>
      <c r="N197" s="3">
        <f t="shared" ref="N197:N260" si="7">L197-M197</f>
        <v>368858</v>
      </c>
    </row>
    <row r="198" spans="1:14" hidden="1" x14ac:dyDescent="0.25">
      <c r="A198">
        <v>395</v>
      </c>
      <c r="B198">
        <v>538</v>
      </c>
      <c r="C198" s="5">
        <v>43133</v>
      </c>
      <c r="D198" t="s">
        <v>856</v>
      </c>
      <c r="E198">
        <v>31</v>
      </c>
      <c r="F198" t="s">
        <v>68</v>
      </c>
      <c r="G198">
        <v>163</v>
      </c>
      <c r="H198" s="5">
        <v>43133</v>
      </c>
      <c r="I198" t="s">
        <v>857</v>
      </c>
      <c r="J198" s="3">
        <v>5057910</v>
      </c>
      <c r="K198" s="3">
        <v>0</v>
      </c>
      <c r="L198" s="3">
        <f t="shared" si="6"/>
        <v>5057910</v>
      </c>
      <c r="M198" s="21">
        <v>3501630</v>
      </c>
      <c r="N198" s="3">
        <f t="shared" si="7"/>
        <v>1556280</v>
      </c>
    </row>
    <row r="199" spans="1:14" hidden="1" x14ac:dyDescent="0.25">
      <c r="A199">
        <v>395</v>
      </c>
      <c r="B199">
        <v>539</v>
      </c>
      <c r="C199" s="5">
        <v>43133</v>
      </c>
      <c r="D199" t="s">
        <v>858</v>
      </c>
      <c r="E199">
        <v>31</v>
      </c>
      <c r="F199" t="s">
        <v>68</v>
      </c>
      <c r="G199">
        <v>329</v>
      </c>
      <c r="H199" s="5">
        <v>43133</v>
      </c>
      <c r="I199" t="s">
        <v>859</v>
      </c>
      <c r="J199" s="3">
        <v>2213148</v>
      </c>
      <c r="K199" s="3">
        <v>368858</v>
      </c>
      <c r="L199" s="3">
        <f t="shared" si="6"/>
        <v>1844290</v>
      </c>
      <c r="M199" s="21">
        <v>1844290</v>
      </c>
      <c r="N199" s="3">
        <f t="shared" si="7"/>
        <v>0</v>
      </c>
    </row>
    <row r="200" spans="1:14" hidden="1" x14ac:dyDescent="0.25">
      <c r="A200">
        <v>395</v>
      </c>
      <c r="B200">
        <v>540</v>
      </c>
      <c r="C200" s="5">
        <v>43133</v>
      </c>
      <c r="D200" t="s">
        <v>860</v>
      </c>
      <c r="E200">
        <v>31</v>
      </c>
      <c r="F200" t="s">
        <v>68</v>
      </c>
      <c r="G200">
        <v>164</v>
      </c>
      <c r="H200" s="5">
        <v>43133</v>
      </c>
      <c r="I200" t="s">
        <v>861</v>
      </c>
      <c r="J200" s="3">
        <v>3570210</v>
      </c>
      <c r="K200" s="3">
        <v>0</v>
      </c>
      <c r="L200" s="3">
        <f t="shared" si="6"/>
        <v>3570210</v>
      </c>
      <c r="M200" s="21">
        <v>1020060</v>
      </c>
      <c r="N200" s="3">
        <f t="shared" si="7"/>
        <v>2550150</v>
      </c>
    </row>
    <row r="201" spans="1:14" hidden="1" x14ac:dyDescent="0.25">
      <c r="A201">
        <v>395</v>
      </c>
      <c r="B201">
        <v>541</v>
      </c>
      <c r="C201" s="5">
        <v>43133</v>
      </c>
      <c r="D201" t="s">
        <v>862</v>
      </c>
      <c r="E201">
        <v>31</v>
      </c>
      <c r="F201" t="s">
        <v>68</v>
      </c>
      <c r="G201">
        <v>327</v>
      </c>
      <c r="H201" s="5">
        <v>43133</v>
      </c>
      <c r="I201" t="s">
        <v>863</v>
      </c>
      <c r="J201" s="3">
        <v>3614814</v>
      </c>
      <c r="K201" s="3">
        <v>516402</v>
      </c>
      <c r="L201" s="3">
        <f t="shared" si="6"/>
        <v>3098412</v>
      </c>
      <c r="M201" s="21">
        <v>3098412</v>
      </c>
      <c r="N201" s="3">
        <f t="shared" si="7"/>
        <v>0</v>
      </c>
    </row>
    <row r="202" spans="1:14" hidden="1" x14ac:dyDescent="0.25">
      <c r="A202">
        <v>395</v>
      </c>
      <c r="B202">
        <v>543</v>
      </c>
      <c r="C202" s="5">
        <v>43133</v>
      </c>
      <c r="D202" t="s">
        <v>864</v>
      </c>
      <c r="E202">
        <v>31</v>
      </c>
      <c r="F202" t="s">
        <v>68</v>
      </c>
      <c r="G202">
        <v>165</v>
      </c>
      <c r="H202" s="5">
        <v>43133</v>
      </c>
      <c r="I202" t="s">
        <v>865</v>
      </c>
      <c r="J202" s="3">
        <v>2582006</v>
      </c>
      <c r="K202" s="3">
        <v>368858</v>
      </c>
      <c r="L202" s="3">
        <f t="shared" si="6"/>
        <v>2213148</v>
      </c>
      <c r="M202" s="21">
        <v>2213148</v>
      </c>
      <c r="N202" s="3">
        <f t="shared" si="7"/>
        <v>0</v>
      </c>
    </row>
    <row r="203" spans="1:14" hidden="1" x14ac:dyDescent="0.25">
      <c r="A203">
        <v>395</v>
      </c>
      <c r="B203">
        <v>544</v>
      </c>
      <c r="C203" s="5">
        <v>43133</v>
      </c>
      <c r="D203" t="s">
        <v>866</v>
      </c>
      <c r="E203">
        <v>31</v>
      </c>
      <c r="F203" t="s">
        <v>68</v>
      </c>
      <c r="G203">
        <v>328</v>
      </c>
      <c r="H203" s="5">
        <v>43133</v>
      </c>
      <c r="I203" t="s">
        <v>867</v>
      </c>
      <c r="J203" s="3">
        <v>5361707</v>
      </c>
      <c r="K203" s="3">
        <v>0</v>
      </c>
      <c r="L203" s="3">
        <f t="shared" si="6"/>
        <v>5361707</v>
      </c>
      <c r="M203" s="21">
        <v>3711951</v>
      </c>
      <c r="N203" s="3">
        <f t="shared" si="7"/>
        <v>1649756</v>
      </c>
    </row>
    <row r="204" spans="1:14" hidden="1" x14ac:dyDescent="0.25">
      <c r="A204">
        <v>395</v>
      </c>
      <c r="B204">
        <v>545</v>
      </c>
      <c r="C204" s="5">
        <v>43133</v>
      </c>
      <c r="D204" t="s">
        <v>868</v>
      </c>
      <c r="E204">
        <v>31</v>
      </c>
      <c r="F204" t="s">
        <v>68</v>
      </c>
      <c r="G204">
        <v>166</v>
      </c>
      <c r="H204" s="5">
        <v>43133</v>
      </c>
      <c r="I204" t="s">
        <v>869</v>
      </c>
      <c r="J204" s="3">
        <v>5466487</v>
      </c>
      <c r="K204" s="3">
        <v>0</v>
      </c>
      <c r="L204" s="3">
        <f t="shared" si="6"/>
        <v>5466487</v>
      </c>
      <c r="M204" s="21">
        <v>3784491</v>
      </c>
      <c r="N204" s="3">
        <f t="shared" si="7"/>
        <v>1681996</v>
      </c>
    </row>
    <row r="205" spans="1:14" hidden="1" x14ac:dyDescent="0.25">
      <c r="A205">
        <v>395</v>
      </c>
      <c r="B205">
        <v>547</v>
      </c>
      <c r="C205" s="5">
        <v>43133</v>
      </c>
      <c r="D205" t="s">
        <v>870</v>
      </c>
      <c r="E205">
        <v>31</v>
      </c>
      <c r="F205" t="s">
        <v>68</v>
      </c>
      <c r="G205">
        <v>167</v>
      </c>
      <c r="H205" s="5">
        <v>43133</v>
      </c>
      <c r="I205" t="s">
        <v>871</v>
      </c>
      <c r="J205" s="3">
        <v>3218670</v>
      </c>
      <c r="K205" s="3">
        <v>459810</v>
      </c>
      <c r="L205" s="3">
        <f t="shared" si="6"/>
        <v>2758860</v>
      </c>
      <c r="M205" s="21">
        <v>2758860</v>
      </c>
      <c r="N205" s="3">
        <f t="shared" si="7"/>
        <v>0</v>
      </c>
    </row>
    <row r="206" spans="1:14" hidden="1" x14ac:dyDescent="0.25">
      <c r="A206">
        <v>395</v>
      </c>
      <c r="B206">
        <v>548</v>
      </c>
      <c r="C206" s="5">
        <v>43133</v>
      </c>
      <c r="D206" t="s">
        <v>872</v>
      </c>
      <c r="E206">
        <v>31</v>
      </c>
      <c r="F206" t="s">
        <v>68</v>
      </c>
      <c r="G206">
        <v>223</v>
      </c>
      <c r="H206" s="5">
        <v>43133</v>
      </c>
      <c r="I206" t="s">
        <v>873</v>
      </c>
      <c r="J206" s="3">
        <v>5274672</v>
      </c>
      <c r="K206" s="3">
        <v>4057440</v>
      </c>
      <c r="L206" s="3">
        <f t="shared" si="6"/>
        <v>1217232</v>
      </c>
      <c r="M206" s="21">
        <v>1217232</v>
      </c>
      <c r="N206" s="3">
        <f t="shared" si="7"/>
        <v>0</v>
      </c>
    </row>
    <row r="207" spans="1:14" hidden="1" x14ac:dyDescent="0.25">
      <c r="A207">
        <v>395</v>
      </c>
      <c r="B207">
        <v>549</v>
      </c>
      <c r="C207" s="5">
        <v>43133</v>
      </c>
      <c r="D207" t="s">
        <v>874</v>
      </c>
      <c r="E207">
        <v>31</v>
      </c>
      <c r="F207" t="s">
        <v>68</v>
      </c>
      <c r="G207">
        <v>224</v>
      </c>
      <c r="H207" s="5">
        <v>43133</v>
      </c>
      <c r="I207" t="s">
        <v>875</v>
      </c>
      <c r="J207" s="3">
        <v>6233708</v>
      </c>
      <c r="K207" s="3">
        <v>0</v>
      </c>
      <c r="L207" s="3">
        <f t="shared" si="6"/>
        <v>6233708</v>
      </c>
      <c r="M207" s="21">
        <v>4315644</v>
      </c>
      <c r="N207" s="3">
        <f t="shared" si="7"/>
        <v>1918064</v>
      </c>
    </row>
    <row r="208" spans="1:14" hidden="1" x14ac:dyDescent="0.25">
      <c r="A208">
        <v>395</v>
      </c>
      <c r="B208">
        <v>552</v>
      </c>
      <c r="C208" s="5">
        <v>43133</v>
      </c>
      <c r="D208" t="s">
        <v>876</v>
      </c>
      <c r="E208">
        <v>31</v>
      </c>
      <c r="F208" t="s">
        <v>68</v>
      </c>
      <c r="G208">
        <v>168</v>
      </c>
      <c r="H208" s="5">
        <v>43133</v>
      </c>
      <c r="I208" t="s">
        <v>877</v>
      </c>
      <c r="J208" s="3">
        <v>6431698</v>
      </c>
      <c r="K208" s="3">
        <v>0</v>
      </c>
      <c r="L208" s="3">
        <f t="shared" si="6"/>
        <v>6431698</v>
      </c>
      <c r="M208" s="21">
        <v>4452714</v>
      </c>
      <c r="N208" s="3">
        <f t="shared" si="7"/>
        <v>1978984</v>
      </c>
    </row>
    <row r="209" spans="1:14" hidden="1" x14ac:dyDescent="0.25">
      <c r="A209">
        <v>395</v>
      </c>
      <c r="B209">
        <v>553</v>
      </c>
      <c r="C209" s="5">
        <v>43133</v>
      </c>
      <c r="D209" t="s">
        <v>878</v>
      </c>
      <c r="E209">
        <v>31</v>
      </c>
      <c r="F209" t="s">
        <v>68</v>
      </c>
      <c r="G209">
        <v>169</v>
      </c>
      <c r="H209" s="5">
        <v>43133</v>
      </c>
      <c r="I209" t="s">
        <v>879</v>
      </c>
      <c r="J209" s="3">
        <v>5946005</v>
      </c>
      <c r="K209" s="3">
        <v>4573850</v>
      </c>
      <c r="L209" s="3">
        <f t="shared" si="6"/>
        <v>1372155</v>
      </c>
      <c r="M209" s="21">
        <v>1372155</v>
      </c>
      <c r="N209" s="3">
        <f t="shared" si="7"/>
        <v>0</v>
      </c>
    </row>
    <row r="210" spans="1:14" hidden="1" x14ac:dyDescent="0.25">
      <c r="A210">
        <v>395</v>
      </c>
      <c r="B210">
        <v>554</v>
      </c>
      <c r="C210" s="5">
        <v>43133</v>
      </c>
      <c r="D210" t="s">
        <v>880</v>
      </c>
      <c r="E210">
        <v>31</v>
      </c>
      <c r="F210" t="s">
        <v>68</v>
      </c>
      <c r="G210">
        <v>225</v>
      </c>
      <c r="H210" s="5">
        <v>43133</v>
      </c>
      <c r="I210" t="s">
        <v>881</v>
      </c>
      <c r="J210" s="3">
        <v>6019776</v>
      </c>
      <c r="K210" s="3">
        <v>0</v>
      </c>
      <c r="L210" s="3">
        <f t="shared" si="6"/>
        <v>6019776</v>
      </c>
      <c r="M210" s="21">
        <v>4013184</v>
      </c>
      <c r="N210" s="3">
        <f t="shared" si="7"/>
        <v>2006592</v>
      </c>
    </row>
    <row r="211" spans="1:14" hidden="1" x14ac:dyDescent="0.25">
      <c r="A211">
        <v>395</v>
      </c>
      <c r="B211">
        <v>555</v>
      </c>
      <c r="C211" s="5">
        <v>43133</v>
      </c>
      <c r="D211" t="s">
        <v>882</v>
      </c>
      <c r="E211">
        <v>31</v>
      </c>
      <c r="F211" t="s">
        <v>68</v>
      </c>
      <c r="G211">
        <v>226</v>
      </c>
      <c r="H211" s="5">
        <v>43133</v>
      </c>
      <c r="I211" t="s">
        <v>883</v>
      </c>
      <c r="J211" s="3">
        <v>2582006</v>
      </c>
      <c r="K211" s="3">
        <v>0</v>
      </c>
      <c r="L211" s="3">
        <f t="shared" si="6"/>
        <v>2582006</v>
      </c>
      <c r="M211" s="21">
        <v>1844290</v>
      </c>
      <c r="N211" s="3">
        <f t="shared" si="7"/>
        <v>737716</v>
      </c>
    </row>
    <row r="212" spans="1:14" hidden="1" x14ac:dyDescent="0.25">
      <c r="A212">
        <v>395</v>
      </c>
      <c r="B212">
        <v>556</v>
      </c>
      <c r="C212" s="5">
        <v>43133</v>
      </c>
      <c r="D212" t="s">
        <v>884</v>
      </c>
      <c r="E212">
        <v>31</v>
      </c>
      <c r="F212" t="s">
        <v>68</v>
      </c>
      <c r="G212">
        <v>227</v>
      </c>
      <c r="H212" s="5">
        <v>43133</v>
      </c>
      <c r="I212" t="s">
        <v>885</v>
      </c>
      <c r="J212" s="3">
        <v>2661239</v>
      </c>
      <c r="K212" s="3">
        <v>380177</v>
      </c>
      <c r="L212" s="3">
        <f t="shared" si="6"/>
        <v>2281062</v>
      </c>
      <c r="M212" s="21">
        <v>2281062</v>
      </c>
      <c r="N212" s="3">
        <f t="shared" si="7"/>
        <v>0</v>
      </c>
    </row>
    <row r="213" spans="1:14" hidden="1" x14ac:dyDescent="0.25">
      <c r="A213">
        <v>395</v>
      </c>
      <c r="B213">
        <v>557</v>
      </c>
      <c r="C213" s="5">
        <v>43133</v>
      </c>
      <c r="D213" t="s">
        <v>886</v>
      </c>
      <c r="E213">
        <v>31</v>
      </c>
      <c r="F213" t="s">
        <v>68</v>
      </c>
      <c r="G213">
        <v>228</v>
      </c>
      <c r="H213" s="5">
        <v>43133</v>
      </c>
      <c r="I213" t="s">
        <v>887</v>
      </c>
      <c r="J213" s="3">
        <v>2390202</v>
      </c>
      <c r="K213" s="3">
        <v>398367</v>
      </c>
      <c r="L213" s="3">
        <f t="shared" si="6"/>
        <v>1991835</v>
      </c>
      <c r="M213" s="21">
        <v>1991835</v>
      </c>
      <c r="N213" s="3">
        <f t="shared" si="7"/>
        <v>0</v>
      </c>
    </row>
    <row r="214" spans="1:14" hidden="1" x14ac:dyDescent="0.25">
      <c r="A214">
        <v>395</v>
      </c>
      <c r="B214">
        <v>558</v>
      </c>
      <c r="C214" s="5">
        <v>43133</v>
      </c>
      <c r="D214" t="s">
        <v>888</v>
      </c>
      <c r="E214">
        <v>31</v>
      </c>
      <c r="F214" t="s">
        <v>68</v>
      </c>
      <c r="G214">
        <v>229</v>
      </c>
      <c r="H214" s="5">
        <v>43102</v>
      </c>
      <c r="I214" t="s">
        <v>889</v>
      </c>
      <c r="J214" s="3">
        <v>7000929</v>
      </c>
      <c r="K214" s="3">
        <v>0</v>
      </c>
      <c r="L214" s="3">
        <f t="shared" si="6"/>
        <v>7000929</v>
      </c>
      <c r="M214" s="21">
        <v>4846797</v>
      </c>
      <c r="N214" s="3">
        <f t="shared" si="7"/>
        <v>2154132</v>
      </c>
    </row>
    <row r="215" spans="1:14" hidden="1" x14ac:dyDescent="0.25">
      <c r="A215">
        <v>395</v>
      </c>
      <c r="B215">
        <v>559</v>
      </c>
      <c r="C215" s="5">
        <v>43133</v>
      </c>
      <c r="D215" t="s">
        <v>890</v>
      </c>
      <c r="E215">
        <v>31</v>
      </c>
      <c r="F215" t="s">
        <v>68</v>
      </c>
      <c r="G215">
        <v>230</v>
      </c>
      <c r="H215" s="5">
        <v>43133</v>
      </c>
      <c r="I215" t="s">
        <v>891</v>
      </c>
      <c r="J215" s="3">
        <v>6246240</v>
      </c>
      <c r="K215" s="3">
        <v>0</v>
      </c>
      <c r="L215" s="3">
        <f t="shared" si="6"/>
        <v>6246240</v>
      </c>
      <c r="M215" s="21">
        <v>4324320</v>
      </c>
      <c r="N215" s="3">
        <f t="shared" si="7"/>
        <v>1921920</v>
      </c>
    </row>
    <row r="216" spans="1:14" hidden="1" x14ac:dyDescent="0.25">
      <c r="A216">
        <v>395</v>
      </c>
      <c r="B216">
        <v>560</v>
      </c>
      <c r="C216" s="5">
        <v>43133</v>
      </c>
      <c r="D216" t="s">
        <v>892</v>
      </c>
      <c r="E216">
        <v>31</v>
      </c>
      <c r="F216" t="s">
        <v>68</v>
      </c>
      <c r="G216">
        <v>231</v>
      </c>
      <c r="H216" s="5">
        <v>43133</v>
      </c>
      <c r="I216" t="s">
        <v>893</v>
      </c>
      <c r="J216" s="3">
        <v>3360280</v>
      </c>
      <c r="K216" s="3">
        <v>0</v>
      </c>
      <c r="L216" s="3">
        <f t="shared" si="6"/>
        <v>3360280</v>
      </c>
      <c r="M216" s="21">
        <v>1920160</v>
      </c>
      <c r="N216" s="3">
        <f t="shared" si="7"/>
        <v>1440120</v>
      </c>
    </row>
    <row r="217" spans="1:14" hidden="1" x14ac:dyDescent="0.25">
      <c r="A217">
        <v>395</v>
      </c>
      <c r="B217">
        <v>561</v>
      </c>
      <c r="C217" s="5">
        <v>43133</v>
      </c>
      <c r="D217" t="s">
        <v>894</v>
      </c>
      <c r="E217">
        <v>31</v>
      </c>
      <c r="F217" t="s">
        <v>68</v>
      </c>
      <c r="G217">
        <v>232</v>
      </c>
      <c r="H217" s="5">
        <v>43133</v>
      </c>
      <c r="I217" t="s">
        <v>895</v>
      </c>
      <c r="J217" s="3">
        <v>6713226</v>
      </c>
      <c r="K217" s="3">
        <v>0</v>
      </c>
      <c r="L217" s="3">
        <f t="shared" si="6"/>
        <v>6713226</v>
      </c>
      <c r="M217" s="21">
        <v>4647618</v>
      </c>
      <c r="N217" s="3">
        <f t="shared" si="7"/>
        <v>2065608</v>
      </c>
    </row>
    <row r="218" spans="1:14" hidden="1" x14ac:dyDescent="0.25">
      <c r="A218">
        <v>395</v>
      </c>
      <c r="B218">
        <v>562</v>
      </c>
      <c r="C218" s="5">
        <v>43133</v>
      </c>
      <c r="D218" t="s">
        <v>896</v>
      </c>
      <c r="E218">
        <v>31</v>
      </c>
      <c r="F218" t="s">
        <v>68</v>
      </c>
      <c r="G218">
        <v>233</v>
      </c>
      <c r="H218" s="5">
        <v>43133</v>
      </c>
      <c r="I218" t="s">
        <v>897</v>
      </c>
      <c r="J218" s="3">
        <v>7539090</v>
      </c>
      <c r="K218" s="3">
        <v>0</v>
      </c>
      <c r="L218" s="3">
        <f t="shared" si="6"/>
        <v>7539090</v>
      </c>
      <c r="M218" s="21">
        <v>5219370</v>
      </c>
      <c r="N218" s="3">
        <f t="shared" si="7"/>
        <v>2319720</v>
      </c>
    </row>
    <row r="219" spans="1:14" hidden="1" x14ac:dyDescent="0.25">
      <c r="A219">
        <v>395</v>
      </c>
      <c r="B219">
        <v>563</v>
      </c>
      <c r="C219" s="5">
        <v>43133</v>
      </c>
      <c r="D219" t="s">
        <v>898</v>
      </c>
      <c r="E219">
        <v>31</v>
      </c>
      <c r="F219" t="s">
        <v>68</v>
      </c>
      <c r="G219">
        <v>234</v>
      </c>
      <c r="H219" s="5">
        <v>43133</v>
      </c>
      <c r="I219" t="s">
        <v>899</v>
      </c>
      <c r="J219" s="3">
        <v>5178771</v>
      </c>
      <c r="K219" s="3">
        <v>4382037</v>
      </c>
      <c r="L219" s="3">
        <f t="shared" si="6"/>
        <v>796734</v>
      </c>
      <c r="M219" s="21">
        <v>796734</v>
      </c>
      <c r="N219" s="3">
        <f t="shared" si="7"/>
        <v>0</v>
      </c>
    </row>
    <row r="220" spans="1:14" hidden="1" x14ac:dyDescent="0.25">
      <c r="A220">
        <v>395</v>
      </c>
      <c r="B220">
        <v>564</v>
      </c>
      <c r="C220" s="5">
        <v>43133</v>
      </c>
      <c r="D220" t="s">
        <v>900</v>
      </c>
      <c r="E220">
        <v>31</v>
      </c>
      <c r="F220" t="s">
        <v>68</v>
      </c>
      <c r="G220">
        <v>235</v>
      </c>
      <c r="H220" s="5">
        <v>43133</v>
      </c>
      <c r="I220" t="s">
        <v>901</v>
      </c>
      <c r="J220" s="3">
        <v>6233708</v>
      </c>
      <c r="K220" s="3">
        <v>4795160</v>
      </c>
      <c r="L220" s="3">
        <f t="shared" si="6"/>
        <v>1438548</v>
      </c>
      <c r="M220" s="21">
        <v>1438548</v>
      </c>
      <c r="N220" s="3">
        <f t="shared" si="7"/>
        <v>0</v>
      </c>
    </row>
    <row r="221" spans="1:14" hidden="1" x14ac:dyDescent="0.25">
      <c r="A221">
        <v>395</v>
      </c>
      <c r="B221">
        <v>565</v>
      </c>
      <c r="C221" s="5">
        <v>43133</v>
      </c>
      <c r="D221" t="s">
        <v>902</v>
      </c>
      <c r="E221">
        <v>31</v>
      </c>
      <c r="F221" t="s">
        <v>68</v>
      </c>
      <c r="G221">
        <v>236</v>
      </c>
      <c r="H221" s="5">
        <v>43133</v>
      </c>
      <c r="I221" t="s">
        <v>903</v>
      </c>
      <c r="J221" s="3">
        <v>4521244</v>
      </c>
      <c r="K221" s="3">
        <v>0</v>
      </c>
      <c r="L221" s="3">
        <f t="shared" si="6"/>
        <v>4521244</v>
      </c>
      <c r="M221" s="21">
        <v>3130092</v>
      </c>
      <c r="N221" s="3">
        <f t="shared" si="7"/>
        <v>1391152</v>
      </c>
    </row>
    <row r="222" spans="1:14" hidden="1" x14ac:dyDescent="0.25">
      <c r="A222">
        <v>395</v>
      </c>
      <c r="B222">
        <v>566</v>
      </c>
      <c r="C222" s="5">
        <v>43133</v>
      </c>
      <c r="D222" t="s">
        <v>904</v>
      </c>
      <c r="E222">
        <v>31</v>
      </c>
      <c r="F222" t="s">
        <v>68</v>
      </c>
      <c r="G222">
        <v>237</v>
      </c>
      <c r="H222" s="5">
        <v>43133</v>
      </c>
      <c r="I222" t="s">
        <v>905</v>
      </c>
      <c r="J222" s="3">
        <v>6274034</v>
      </c>
      <c r="K222" s="3">
        <v>0</v>
      </c>
      <c r="L222" s="3">
        <f t="shared" si="6"/>
        <v>6274034</v>
      </c>
      <c r="M222" s="21">
        <v>4343562</v>
      </c>
      <c r="N222" s="3">
        <f t="shared" si="7"/>
        <v>1930472</v>
      </c>
    </row>
    <row r="223" spans="1:14" hidden="1" x14ac:dyDescent="0.25">
      <c r="A223">
        <v>395</v>
      </c>
      <c r="B223">
        <v>567</v>
      </c>
      <c r="C223" s="5">
        <v>43133</v>
      </c>
      <c r="D223" t="s">
        <v>906</v>
      </c>
      <c r="E223">
        <v>31</v>
      </c>
      <c r="F223" t="s">
        <v>68</v>
      </c>
      <c r="G223">
        <v>238</v>
      </c>
      <c r="H223" s="5">
        <v>43133</v>
      </c>
      <c r="I223" t="s">
        <v>907</v>
      </c>
      <c r="J223" s="3">
        <v>5430984</v>
      </c>
      <c r="K223" s="3">
        <v>0</v>
      </c>
      <c r="L223" s="3">
        <f t="shared" si="6"/>
        <v>5430984</v>
      </c>
      <c r="M223" s="21">
        <v>3759912</v>
      </c>
      <c r="N223" s="3">
        <f t="shared" si="7"/>
        <v>1671072</v>
      </c>
    </row>
    <row r="224" spans="1:14" hidden="1" x14ac:dyDescent="0.25">
      <c r="A224">
        <v>395</v>
      </c>
      <c r="B224">
        <v>568</v>
      </c>
      <c r="C224" s="5">
        <v>43133</v>
      </c>
      <c r="D224" t="s">
        <v>908</v>
      </c>
      <c r="E224">
        <v>31</v>
      </c>
      <c r="F224" t="s">
        <v>68</v>
      </c>
      <c r="G224">
        <v>239</v>
      </c>
      <c r="H224" s="5">
        <v>43133</v>
      </c>
      <c r="I224" t="s">
        <v>909</v>
      </c>
      <c r="J224" s="3">
        <v>5466487</v>
      </c>
      <c r="K224" s="3">
        <v>0</v>
      </c>
      <c r="L224" s="3">
        <f t="shared" si="6"/>
        <v>5466487</v>
      </c>
      <c r="M224" s="21">
        <v>2522994</v>
      </c>
      <c r="N224" s="3">
        <f t="shared" si="7"/>
        <v>2943493</v>
      </c>
    </row>
    <row r="225" spans="1:14" hidden="1" x14ac:dyDescent="0.25">
      <c r="A225">
        <v>395</v>
      </c>
      <c r="B225">
        <v>569</v>
      </c>
      <c r="C225" s="5">
        <v>43133</v>
      </c>
      <c r="D225" t="s">
        <v>910</v>
      </c>
      <c r="E225">
        <v>31</v>
      </c>
      <c r="F225" t="s">
        <v>68</v>
      </c>
      <c r="G225">
        <v>240</v>
      </c>
      <c r="H225" s="5">
        <v>43133</v>
      </c>
      <c r="I225" t="s">
        <v>911</v>
      </c>
      <c r="J225" s="3">
        <v>5556993</v>
      </c>
      <c r="K225" s="3">
        <v>0</v>
      </c>
      <c r="L225" s="3">
        <f t="shared" si="6"/>
        <v>5556993</v>
      </c>
      <c r="M225" s="21">
        <v>3847149</v>
      </c>
      <c r="N225" s="3">
        <f t="shared" si="7"/>
        <v>1709844</v>
      </c>
    </row>
    <row r="226" spans="1:14" hidden="1" x14ac:dyDescent="0.25">
      <c r="A226">
        <v>395</v>
      </c>
      <c r="B226">
        <v>570</v>
      </c>
      <c r="C226" s="5">
        <v>43133</v>
      </c>
      <c r="D226" t="s">
        <v>912</v>
      </c>
      <c r="E226">
        <v>31</v>
      </c>
      <c r="F226" t="s">
        <v>68</v>
      </c>
      <c r="G226">
        <v>241</v>
      </c>
      <c r="H226" s="5">
        <v>43133</v>
      </c>
      <c r="I226" t="s">
        <v>913</v>
      </c>
      <c r="J226" s="3">
        <v>6521424</v>
      </c>
      <c r="K226" s="3">
        <v>0</v>
      </c>
      <c r="L226" s="3">
        <f t="shared" si="6"/>
        <v>6521424</v>
      </c>
      <c r="M226" s="21">
        <v>4514832</v>
      </c>
      <c r="N226" s="3">
        <f t="shared" si="7"/>
        <v>2006592</v>
      </c>
    </row>
    <row r="227" spans="1:14" hidden="1" x14ac:dyDescent="0.25">
      <c r="A227">
        <v>395</v>
      </c>
      <c r="B227">
        <v>571</v>
      </c>
      <c r="C227" s="5">
        <v>43133</v>
      </c>
      <c r="D227" t="s">
        <v>914</v>
      </c>
      <c r="E227">
        <v>31</v>
      </c>
      <c r="F227" t="s">
        <v>68</v>
      </c>
      <c r="G227">
        <v>242</v>
      </c>
      <c r="H227" s="5">
        <v>43133</v>
      </c>
      <c r="I227" t="s">
        <v>915</v>
      </c>
      <c r="J227" s="3">
        <v>5360745</v>
      </c>
      <c r="K227" s="3">
        <v>0</v>
      </c>
      <c r="L227" s="3">
        <f t="shared" si="6"/>
        <v>5360745</v>
      </c>
      <c r="M227" s="21">
        <v>3711285</v>
      </c>
      <c r="N227" s="3">
        <f t="shared" si="7"/>
        <v>1649460</v>
      </c>
    </row>
    <row r="228" spans="1:14" hidden="1" x14ac:dyDescent="0.25">
      <c r="A228">
        <v>395</v>
      </c>
      <c r="B228">
        <v>572</v>
      </c>
      <c r="C228" s="5">
        <v>43133</v>
      </c>
      <c r="D228" t="s">
        <v>916</v>
      </c>
      <c r="E228">
        <v>31</v>
      </c>
      <c r="F228" t="s">
        <v>68</v>
      </c>
      <c r="G228">
        <v>243</v>
      </c>
      <c r="H228" s="5">
        <v>43133</v>
      </c>
      <c r="I228" t="s">
        <v>917</v>
      </c>
      <c r="J228" s="3">
        <v>5178771</v>
      </c>
      <c r="K228" s="3">
        <v>0</v>
      </c>
      <c r="L228" s="3">
        <f t="shared" si="6"/>
        <v>5178771</v>
      </c>
      <c r="M228" s="21">
        <v>3585303</v>
      </c>
      <c r="N228" s="3">
        <f t="shared" si="7"/>
        <v>1593468</v>
      </c>
    </row>
    <row r="229" spans="1:14" hidden="1" x14ac:dyDescent="0.25">
      <c r="A229">
        <v>395</v>
      </c>
      <c r="B229">
        <v>573</v>
      </c>
      <c r="C229" s="5">
        <v>43133</v>
      </c>
      <c r="D229" t="s">
        <v>918</v>
      </c>
      <c r="E229">
        <v>31</v>
      </c>
      <c r="F229" t="s">
        <v>68</v>
      </c>
      <c r="G229">
        <v>244</v>
      </c>
      <c r="H229" s="5">
        <v>43133</v>
      </c>
      <c r="I229" t="s">
        <v>919</v>
      </c>
      <c r="J229" s="3">
        <v>5754190</v>
      </c>
      <c r="K229" s="3">
        <v>0</v>
      </c>
      <c r="L229" s="3">
        <f t="shared" si="6"/>
        <v>5754190</v>
      </c>
      <c r="M229" s="21">
        <v>3983670</v>
      </c>
      <c r="N229" s="3">
        <f t="shared" si="7"/>
        <v>1770520</v>
      </c>
    </row>
    <row r="230" spans="1:14" hidden="1" x14ac:dyDescent="0.25">
      <c r="A230">
        <v>395</v>
      </c>
      <c r="B230">
        <v>574</v>
      </c>
      <c r="C230" s="5">
        <v>43133</v>
      </c>
      <c r="D230" t="s">
        <v>920</v>
      </c>
      <c r="E230">
        <v>31</v>
      </c>
      <c r="F230" t="s">
        <v>68</v>
      </c>
      <c r="G230">
        <v>245</v>
      </c>
      <c r="H230" s="5">
        <v>43133</v>
      </c>
      <c r="I230" t="s">
        <v>921</v>
      </c>
      <c r="J230" s="3">
        <v>6722183</v>
      </c>
      <c r="K230" s="3">
        <v>0</v>
      </c>
      <c r="L230" s="3">
        <f t="shared" si="6"/>
        <v>6722183</v>
      </c>
      <c r="M230" s="21">
        <v>4653819</v>
      </c>
      <c r="N230" s="3">
        <f t="shared" si="7"/>
        <v>2068364</v>
      </c>
    </row>
    <row r="231" spans="1:14" hidden="1" x14ac:dyDescent="0.25">
      <c r="A231">
        <v>395</v>
      </c>
      <c r="B231">
        <v>575</v>
      </c>
      <c r="C231" s="5">
        <v>43133</v>
      </c>
      <c r="D231" t="s">
        <v>922</v>
      </c>
      <c r="E231">
        <v>31</v>
      </c>
      <c r="F231" t="s">
        <v>68</v>
      </c>
      <c r="G231">
        <v>246</v>
      </c>
      <c r="H231" s="5">
        <v>43133</v>
      </c>
      <c r="I231" t="s">
        <v>923</v>
      </c>
      <c r="J231" s="3">
        <v>5466487</v>
      </c>
      <c r="K231" s="3">
        <v>0</v>
      </c>
      <c r="L231" s="3">
        <f t="shared" si="6"/>
        <v>5466487</v>
      </c>
      <c r="M231" s="21">
        <v>3784491</v>
      </c>
      <c r="N231" s="3">
        <f t="shared" si="7"/>
        <v>1681996</v>
      </c>
    </row>
    <row r="232" spans="1:14" hidden="1" x14ac:dyDescent="0.25">
      <c r="A232">
        <v>395</v>
      </c>
      <c r="B232">
        <v>576</v>
      </c>
      <c r="C232" s="5">
        <v>43133</v>
      </c>
      <c r="D232" t="s">
        <v>924</v>
      </c>
      <c r="E232">
        <v>31</v>
      </c>
      <c r="F232" t="s">
        <v>68</v>
      </c>
      <c r="G232">
        <v>247</v>
      </c>
      <c r="H232" s="5">
        <v>43133</v>
      </c>
      <c r="I232" t="s">
        <v>925</v>
      </c>
      <c r="J232" s="3">
        <v>3769731</v>
      </c>
      <c r="K232" s="3">
        <v>538533</v>
      </c>
      <c r="L232" s="3">
        <f t="shared" si="6"/>
        <v>3231198</v>
      </c>
      <c r="M232" s="21">
        <v>3231198</v>
      </c>
      <c r="N232" s="3">
        <f t="shared" si="7"/>
        <v>0</v>
      </c>
    </row>
    <row r="233" spans="1:14" hidden="1" x14ac:dyDescent="0.25">
      <c r="A233">
        <v>395</v>
      </c>
      <c r="B233">
        <v>577</v>
      </c>
      <c r="C233" s="5">
        <v>43133</v>
      </c>
      <c r="D233" t="s">
        <v>926</v>
      </c>
      <c r="E233">
        <v>31</v>
      </c>
      <c r="F233" t="s">
        <v>68</v>
      </c>
      <c r="G233">
        <v>248</v>
      </c>
      <c r="H233" s="5">
        <v>43133</v>
      </c>
      <c r="I233" t="s">
        <v>927</v>
      </c>
      <c r="J233" s="3">
        <v>3459890</v>
      </c>
      <c r="K233" s="3">
        <v>0</v>
      </c>
      <c r="L233" s="3">
        <f t="shared" si="6"/>
        <v>3459890</v>
      </c>
      <c r="M233" s="21">
        <v>1482810</v>
      </c>
      <c r="N233" s="3">
        <f t="shared" si="7"/>
        <v>1977080</v>
      </c>
    </row>
    <row r="234" spans="1:14" hidden="1" x14ac:dyDescent="0.25">
      <c r="A234">
        <v>395</v>
      </c>
      <c r="B234">
        <v>578</v>
      </c>
      <c r="C234" s="5">
        <v>43133</v>
      </c>
      <c r="D234" t="s">
        <v>928</v>
      </c>
      <c r="E234">
        <v>31</v>
      </c>
      <c r="F234" t="s">
        <v>68</v>
      </c>
      <c r="G234">
        <v>249</v>
      </c>
      <c r="H234" s="5">
        <v>43133</v>
      </c>
      <c r="I234" t="s">
        <v>929</v>
      </c>
      <c r="J234" s="3">
        <v>5946005</v>
      </c>
      <c r="K234" s="3">
        <v>0</v>
      </c>
      <c r="L234" s="3">
        <f t="shared" si="6"/>
        <v>5946005</v>
      </c>
      <c r="M234" s="21">
        <v>4116465</v>
      </c>
      <c r="N234" s="3">
        <f t="shared" si="7"/>
        <v>1829540</v>
      </c>
    </row>
    <row r="235" spans="1:14" hidden="1" x14ac:dyDescent="0.25">
      <c r="A235">
        <v>395</v>
      </c>
      <c r="B235">
        <v>579</v>
      </c>
      <c r="C235" s="5">
        <v>43133</v>
      </c>
      <c r="D235" t="s">
        <v>930</v>
      </c>
      <c r="E235">
        <v>31</v>
      </c>
      <c r="F235" t="s">
        <v>68</v>
      </c>
      <c r="G235">
        <v>170</v>
      </c>
      <c r="H235" s="5">
        <v>43133</v>
      </c>
      <c r="I235" t="s">
        <v>931</v>
      </c>
      <c r="J235" s="3">
        <v>3218670</v>
      </c>
      <c r="K235" s="3">
        <v>459810</v>
      </c>
      <c r="L235" s="3">
        <f t="shared" si="6"/>
        <v>2758860</v>
      </c>
      <c r="M235" s="21">
        <v>2758860</v>
      </c>
      <c r="N235" s="3">
        <f t="shared" si="7"/>
        <v>0</v>
      </c>
    </row>
    <row r="236" spans="1:14" hidden="1" x14ac:dyDescent="0.25">
      <c r="A236">
        <v>395</v>
      </c>
      <c r="B236">
        <v>580</v>
      </c>
      <c r="C236" s="5">
        <v>43133</v>
      </c>
      <c r="D236" t="s">
        <v>932</v>
      </c>
      <c r="E236">
        <v>31</v>
      </c>
      <c r="F236" t="s">
        <v>68</v>
      </c>
      <c r="G236">
        <v>171</v>
      </c>
      <c r="H236" s="5">
        <v>43133</v>
      </c>
      <c r="I236" t="s">
        <v>933</v>
      </c>
      <c r="J236" s="3">
        <v>3038112</v>
      </c>
      <c r="K236" s="3">
        <v>434016</v>
      </c>
      <c r="L236" s="3">
        <f t="shared" si="6"/>
        <v>2604096</v>
      </c>
      <c r="M236" s="21">
        <v>2604096</v>
      </c>
      <c r="N236" s="3">
        <f t="shared" si="7"/>
        <v>0</v>
      </c>
    </row>
    <row r="237" spans="1:14" hidden="1" x14ac:dyDescent="0.25">
      <c r="A237">
        <v>395</v>
      </c>
      <c r="B237">
        <v>581</v>
      </c>
      <c r="C237" s="5">
        <v>43133</v>
      </c>
      <c r="D237" t="s">
        <v>934</v>
      </c>
      <c r="E237">
        <v>31</v>
      </c>
      <c r="F237" t="s">
        <v>68</v>
      </c>
      <c r="G237">
        <v>172</v>
      </c>
      <c r="H237" s="5">
        <v>43133</v>
      </c>
      <c r="I237" t="s">
        <v>935</v>
      </c>
      <c r="J237" s="3">
        <v>4660708</v>
      </c>
      <c r="K237" s="3">
        <v>0</v>
      </c>
      <c r="L237" s="3">
        <f t="shared" si="6"/>
        <v>4660708</v>
      </c>
      <c r="M237" s="21">
        <v>2151096</v>
      </c>
      <c r="N237" s="3">
        <f t="shared" si="7"/>
        <v>2509612</v>
      </c>
    </row>
    <row r="238" spans="1:14" hidden="1" x14ac:dyDescent="0.25">
      <c r="A238">
        <v>395</v>
      </c>
      <c r="B238">
        <v>582</v>
      </c>
      <c r="C238" s="5">
        <v>43133</v>
      </c>
      <c r="D238" t="s">
        <v>936</v>
      </c>
      <c r="E238">
        <v>31</v>
      </c>
      <c r="F238" t="s">
        <v>68</v>
      </c>
      <c r="G238">
        <v>173</v>
      </c>
      <c r="H238" s="5">
        <v>43133</v>
      </c>
      <c r="I238" t="s">
        <v>937</v>
      </c>
      <c r="J238" s="3">
        <v>3111969</v>
      </c>
      <c r="K238" s="3">
        <v>444567</v>
      </c>
      <c r="L238" s="3">
        <f t="shared" si="6"/>
        <v>2667402</v>
      </c>
      <c r="M238" s="21">
        <v>2667402</v>
      </c>
      <c r="N238" s="3">
        <f t="shared" si="7"/>
        <v>0</v>
      </c>
    </row>
    <row r="239" spans="1:14" hidden="1" x14ac:dyDescent="0.25">
      <c r="A239">
        <v>395</v>
      </c>
      <c r="B239">
        <v>583</v>
      </c>
      <c r="C239" s="5">
        <v>43133</v>
      </c>
      <c r="D239" t="s">
        <v>938</v>
      </c>
      <c r="E239">
        <v>31</v>
      </c>
      <c r="F239" t="s">
        <v>68</v>
      </c>
      <c r="G239">
        <v>174</v>
      </c>
      <c r="H239" s="5">
        <v>43133</v>
      </c>
      <c r="I239" t="s">
        <v>939</v>
      </c>
      <c r="J239" s="3">
        <v>6868797</v>
      </c>
      <c r="K239" s="3">
        <v>0</v>
      </c>
      <c r="L239" s="3">
        <f t="shared" si="6"/>
        <v>6868797</v>
      </c>
      <c r="M239" s="21">
        <v>4755321</v>
      </c>
      <c r="N239" s="3">
        <f t="shared" si="7"/>
        <v>2113476</v>
      </c>
    </row>
    <row r="240" spans="1:14" hidden="1" x14ac:dyDescent="0.25">
      <c r="A240">
        <v>395</v>
      </c>
      <c r="B240">
        <v>584</v>
      </c>
      <c r="C240" s="5">
        <v>43133</v>
      </c>
      <c r="D240" t="s">
        <v>940</v>
      </c>
      <c r="E240">
        <v>31</v>
      </c>
      <c r="F240" t="s">
        <v>68</v>
      </c>
      <c r="G240">
        <v>175</v>
      </c>
      <c r="H240" s="5">
        <v>43133</v>
      </c>
      <c r="I240" t="s">
        <v>941</v>
      </c>
      <c r="J240" s="3">
        <v>3017000</v>
      </c>
      <c r="K240" s="3">
        <v>862000</v>
      </c>
      <c r="L240" s="3">
        <f t="shared" si="6"/>
        <v>2155000</v>
      </c>
      <c r="M240" s="21">
        <v>2155000</v>
      </c>
      <c r="N240" s="3">
        <f t="shared" si="7"/>
        <v>0</v>
      </c>
    </row>
    <row r="241" spans="1:14" hidden="1" x14ac:dyDescent="0.25">
      <c r="A241">
        <v>395</v>
      </c>
      <c r="B241">
        <v>585</v>
      </c>
      <c r="C241" s="5">
        <v>43133</v>
      </c>
      <c r="D241" t="s">
        <v>942</v>
      </c>
      <c r="E241">
        <v>31</v>
      </c>
      <c r="F241" t="s">
        <v>68</v>
      </c>
      <c r="G241">
        <v>176</v>
      </c>
      <c r="H241" s="5">
        <v>43133</v>
      </c>
      <c r="I241" t="s">
        <v>943</v>
      </c>
      <c r="J241" s="3">
        <v>2924376</v>
      </c>
      <c r="K241" s="3">
        <v>417768</v>
      </c>
      <c r="L241" s="3">
        <f t="shared" si="6"/>
        <v>2506608</v>
      </c>
      <c r="M241" s="21">
        <v>2506608</v>
      </c>
      <c r="N241" s="3">
        <f t="shared" si="7"/>
        <v>0</v>
      </c>
    </row>
    <row r="242" spans="1:14" hidden="1" x14ac:dyDescent="0.25">
      <c r="A242">
        <v>395</v>
      </c>
      <c r="B242">
        <v>586</v>
      </c>
      <c r="C242" s="5">
        <v>43133</v>
      </c>
      <c r="D242" t="s">
        <v>944</v>
      </c>
      <c r="E242">
        <v>31</v>
      </c>
      <c r="F242" t="s">
        <v>68</v>
      </c>
      <c r="G242">
        <v>177</v>
      </c>
      <c r="H242" s="5">
        <v>43133</v>
      </c>
      <c r="I242" t="s">
        <v>945</v>
      </c>
      <c r="J242" s="3">
        <v>3017028</v>
      </c>
      <c r="K242" s="3">
        <v>0</v>
      </c>
      <c r="L242" s="3">
        <f t="shared" si="6"/>
        <v>3017028</v>
      </c>
      <c r="M242" s="21">
        <v>862008</v>
      </c>
      <c r="N242" s="3">
        <f t="shared" si="7"/>
        <v>2155020</v>
      </c>
    </row>
    <row r="243" spans="1:14" hidden="1" x14ac:dyDescent="0.25">
      <c r="A243">
        <v>395</v>
      </c>
      <c r="B243">
        <v>587</v>
      </c>
      <c r="C243" s="5">
        <v>43133</v>
      </c>
      <c r="D243" t="s">
        <v>946</v>
      </c>
      <c r="E243">
        <v>31</v>
      </c>
      <c r="F243" t="s">
        <v>68</v>
      </c>
      <c r="G243">
        <v>178</v>
      </c>
      <c r="H243" s="5">
        <v>43133</v>
      </c>
      <c r="I243" t="s">
        <v>947</v>
      </c>
      <c r="J243" s="3">
        <v>7036432</v>
      </c>
      <c r="K243" s="3">
        <v>0</v>
      </c>
      <c r="L243" s="3">
        <f t="shared" si="6"/>
        <v>7036432</v>
      </c>
      <c r="M243" s="21">
        <v>4871376</v>
      </c>
      <c r="N243" s="3">
        <f t="shared" si="7"/>
        <v>2165056</v>
      </c>
    </row>
    <row r="244" spans="1:14" hidden="1" x14ac:dyDescent="0.25">
      <c r="A244">
        <v>395</v>
      </c>
      <c r="B244">
        <v>588</v>
      </c>
      <c r="C244" s="5">
        <v>43133</v>
      </c>
      <c r="D244" t="s">
        <v>948</v>
      </c>
      <c r="E244">
        <v>31</v>
      </c>
      <c r="F244" t="s">
        <v>68</v>
      </c>
      <c r="G244">
        <v>179</v>
      </c>
      <c r="H244" s="5">
        <v>43133</v>
      </c>
      <c r="I244" t="s">
        <v>949</v>
      </c>
      <c r="J244" s="3">
        <v>2582006</v>
      </c>
      <c r="K244" s="3">
        <v>368858</v>
      </c>
      <c r="L244" s="3">
        <f t="shared" si="6"/>
        <v>2213148</v>
      </c>
      <c r="M244" s="21">
        <v>2213148</v>
      </c>
      <c r="N244" s="3">
        <f t="shared" si="7"/>
        <v>0</v>
      </c>
    </row>
    <row r="245" spans="1:14" hidden="1" x14ac:dyDescent="0.25">
      <c r="A245">
        <v>395</v>
      </c>
      <c r="B245">
        <v>589</v>
      </c>
      <c r="C245" s="5">
        <v>43133</v>
      </c>
      <c r="D245" t="s">
        <v>950</v>
      </c>
      <c r="E245">
        <v>31</v>
      </c>
      <c r="F245" t="s">
        <v>68</v>
      </c>
      <c r="G245">
        <v>180</v>
      </c>
      <c r="H245" s="5">
        <v>43133</v>
      </c>
      <c r="I245" t="s">
        <v>951</v>
      </c>
      <c r="J245" s="3">
        <v>5525975</v>
      </c>
      <c r="K245" s="3">
        <v>0</v>
      </c>
      <c r="L245" s="3">
        <f t="shared" si="6"/>
        <v>5525975</v>
      </c>
      <c r="M245" s="21">
        <v>3825675</v>
      </c>
      <c r="N245" s="3">
        <f t="shared" si="7"/>
        <v>1700300</v>
      </c>
    </row>
    <row r="246" spans="1:14" hidden="1" x14ac:dyDescent="0.25">
      <c r="A246">
        <v>395</v>
      </c>
      <c r="B246">
        <v>590</v>
      </c>
      <c r="C246" s="5">
        <v>43133</v>
      </c>
      <c r="D246" t="s">
        <v>952</v>
      </c>
      <c r="E246">
        <v>31</v>
      </c>
      <c r="F246" t="s">
        <v>68</v>
      </c>
      <c r="G246">
        <v>181</v>
      </c>
      <c r="H246" s="5">
        <v>43133</v>
      </c>
      <c r="I246" t="s">
        <v>953</v>
      </c>
      <c r="J246" s="3">
        <v>3157315</v>
      </c>
      <c r="K246" s="3">
        <v>451045</v>
      </c>
      <c r="L246" s="3">
        <f t="shared" si="6"/>
        <v>2706270</v>
      </c>
      <c r="M246" s="21">
        <v>2706270</v>
      </c>
      <c r="N246" s="3">
        <f t="shared" si="7"/>
        <v>0</v>
      </c>
    </row>
    <row r="247" spans="1:14" hidden="1" x14ac:dyDescent="0.25">
      <c r="A247">
        <v>395</v>
      </c>
      <c r="B247">
        <v>591</v>
      </c>
      <c r="C247" s="5">
        <v>43133</v>
      </c>
      <c r="D247" t="s">
        <v>954</v>
      </c>
      <c r="E247">
        <v>31</v>
      </c>
      <c r="F247" t="s">
        <v>68</v>
      </c>
      <c r="G247">
        <v>182</v>
      </c>
      <c r="H247" s="5">
        <v>43133</v>
      </c>
      <c r="I247" t="s">
        <v>955</v>
      </c>
      <c r="J247" s="3">
        <v>6897150</v>
      </c>
      <c r="K247" s="3">
        <v>0</v>
      </c>
      <c r="L247" s="3">
        <f t="shared" si="6"/>
        <v>6897150</v>
      </c>
      <c r="M247" s="21">
        <v>4774950</v>
      </c>
      <c r="N247" s="3">
        <f t="shared" si="7"/>
        <v>2122200</v>
      </c>
    </row>
    <row r="248" spans="1:14" hidden="1" x14ac:dyDescent="0.25">
      <c r="A248">
        <v>395</v>
      </c>
      <c r="B248">
        <v>592</v>
      </c>
      <c r="C248" s="5">
        <v>43133</v>
      </c>
      <c r="D248" t="s">
        <v>956</v>
      </c>
      <c r="E248">
        <v>31</v>
      </c>
      <c r="F248" t="s">
        <v>68</v>
      </c>
      <c r="G248">
        <v>183</v>
      </c>
      <c r="H248" s="5">
        <v>43133</v>
      </c>
      <c r="I248" t="s">
        <v>957</v>
      </c>
      <c r="J248" s="3">
        <v>7672262</v>
      </c>
      <c r="K248" s="3">
        <v>0</v>
      </c>
      <c r="L248" s="3">
        <f t="shared" si="6"/>
        <v>7672262</v>
      </c>
      <c r="M248" s="21">
        <v>5311566</v>
      </c>
      <c r="N248" s="3">
        <f t="shared" si="7"/>
        <v>2360696</v>
      </c>
    </row>
    <row r="249" spans="1:14" hidden="1" x14ac:dyDescent="0.25">
      <c r="A249">
        <v>395</v>
      </c>
      <c r="B249">
        <v>593</v>
      </c>
      <c r="C249" s="5">
        <v>43133</v>
      </c>
      <c r="D249" t="s">
        <v>958</v>
      </c>
      <c r="E249">
        <v>31</v>
      </c>
      <c r="F249" t="s">
        <v>68</v>
      </c>
      <c r="G249">
        <v>184</v>
      </c>
      <c r="H249" s="5">
        <v>43133</v>
      </c>
      <c r="I249" t="s">
        <v>959</v>
      </c>
      <c r="J249" s="3">
        <v>5754190</v>
      </c>
      <c r="K249" s="3">
        <v>0</v>
      </c>
      <c r="L249" s="3">
        <f t="shared" si="6"/>
        <v>5754190</v>
      </c>
      <c r="M249" s="21">
        <v>3983670</v>
      </c>
      <c r="N249" s="3">
        <f t="shared" si="7"/>
        <v>1770520</v>
      </c>
    </row>
    <row r="250" spans="1:14" hidden="1" x14ac:dyDescent="0.25">
      <c r="A250">
        <v>395</v>
      </c>
      <c r="B250">
        <v>594</v>
      </c>
      <c r="C250" s="5">
        <v>43133</v>
      </c>
      <c r="D250" t="s">
        <v>960</v>
      </c>
      <c r="E250">
        <v>31</v>
      </c>
      <c r="F250" t="s">
        <v>68</v>
      </c>
      <c r="G250">
        <v>185</v>
      </c>
      <c r="H250" s="5">
        <v>43133</v>
      </c>
      <c r="I250" t="s">
        <v>961</v>
      </c>
      <c r="J250" s="3">
        <v>7036432</v>
      </c>
      <c r="K250" s="3">
        <v>0</v>
      </c>
      <c r="L250" s="3">
        <f t="shared" si="6"/>
        <v>7036432</v>
      </c>
      <c r="M250" s="21">
        <v>4871376</v>
      </c>
      <c r="N250" s="3">
        <f t="shared" si="7"/>
        <v>2165056</v>
      </c>
    </row>
    <row r="251" spans="1:14" hidden="1" x14ac:dyDescent="0.25">
      <c r="A251">
        <v>395</v>
      </c>
      <c r="B251">
        <v>595</v>
      </c>
      <c r="C251" s="5">
        <v>43133</v>
      </c>
      <c r="D251" t="s">
        <v>962</v>
      </c>
      <c r="E251">
        <v>31</v>
      </c>
      <c r="F251" t="s">
        <v>68</v>
      </c>
      <c r="G251">
        <v>186</v>
      </c>
      <c r="H251" s="5">
        <v>43133</v>
      </c>
      <c r="I251" t="s">
        <v>963</v>
      </c>
      <c r="J251" s="3">
        <v>7036432</v>
      </c>
      <c r="K251" s="3">
        <v>0</v>
      </c>
      <c r="L251" s="3">
        <f t="shared" si="6"/>
        <v>7036432</v>
      </c>
      <c r="M251" s="21">
        <v>4871376</v>
      </c>
      <c r="N251" s="3">
        <f t="shared" si="7"/>
        <v>2165056</v>
      </c>
    </row>
    <row r="252" spans="1:14" hidden="1" x14ac:dyDescent="0.25">
      <c r="A252">
        <v>395</v>
      </c>
      <c r="B252">
        <v>596</v>
      </c>
      <c r="C252" s="5">
        <v>43133</v>
      </c>
      <c r="D252" t="s">
        <v>964</v>
      </c>
      <c r="E252">
        <v>31</v>
      </c>
      <c r="F252" t="s">
        <v>68</v>
      </c>
      <c r="G252">
        <v>187</v>
      </c>
      <c r="H252" s="5">
        <v>43133</v>
      </c>
      <c r="I252" t="s">
        <v>965</v>
      </c>
      <c r="J252" s="3">
        <v>6713226</v>
      </c>
      <c r="K252" s="3">
        <v>0</v>
      </c>
      <c r="L252" s="3">
        <f t="shared" si="6"/>
        <v>6713226</v>
      </c>
      <c r="M252" s="21">
        <v>4647618</v>
      </c>
      <c r="N252" s="3">
        <f t="shared" si="7"/>
        <v>2065608</v>
      </c>
    </row>
    <row r="253" spans="1:14" hidden="1" x14ac:dyDescent="0.25">
      <c r="A253">
        <v>395</v>
      </c>
      <c r="B253">
        <v>597</v>
      </c>
      <c r="C253" s="5">
        <v>43133</v>
      </c>
      <c r="D253" t="s">
        <v>966</v>
      </c>
      <c r="E253">
        <v>31</v>
      </c>
      <c r="F253" t="s">
        <v>68</v>
      </c>
      <c r="G253">
        <v>188</v>
      </c>
      <c r="H253" s="5">
        <v>43133</v>
      </c>
      <c r="I253" t="s">
        <v>967</v>
      </c>
      <c r="J253" s="3">
        <v>5946005</v>
      </c>
      <c r="K253" s="3">
        <v>0</v>
      </c>
      <c r="L253" s="3">
        <f t="shared" si="6"/>
        <v>5946005</v>
      </c>
      <c r="M253" s="21">
        <v>4116465</v>
      </c>
      <c r="N253" s="3">
        <f t="shared" si="7"/>
        <v>1829540</v>
      </c>
    </row>
    <row r="254" spans="1:14" hidden="1" x14ac:dyDescent="0.25">
      <c r="A254">
        <v>395</v>
      </c>
      <c r="B254">
        <v>598</v>
      </c>
      <c r="C254" s="5">
        <v>43133</v>
      </c>
      <c r="D254" t="s">
        <v>968</v>
      </c>
      <c r="E254">
        <v>31</v>
      </c>
      <c r="F254" t="s">
        <v>68</v>
      </c>
      <c r="G254">
        <v>189</v>
      </c>
      <c r="H254" s="5">
        <v>43133</v>
      </c>
      <c r="I254" t="s">
        <v>969</v>
      </c>
      <c r="J254" s="3">
        <v>7000929</v>
      </c>
      <c r="K254" s="3">
        <v>0</v>
      </c>
      <c r="L254" s="3">
        <f t="shared" si="6"/>
        <v>7000929</v>
      </c>
      <c r="M254" s="21">
        <v>4846797</v>
      </c>
      <c r="N254" s="3">
        <f t="shared" si="7"/>
        <v>2154132</v>
      </c>
    </row>
    <row r="255" spans="1:14" hidden="1" x14ac:dyDescent="0.25">
      <c r="A255">
        <v>395</v>
      </c>
      <c r="B255">
        <v>599</v>
      </c>
      <c r="C255" s="5">
        <v>43133</v>
      </c>
      <c r="D255" t="s">
        <v>970</v>
      </c>
      <c r="E255">
        <v>31</v>
      </c>
      <c r="F255" t="s">
        <v>68</v>
      </c>
      <c r="G255">
        <v>190</v>
      </c>
      <c r="H255" s="5">
        <v>43133</v>
      </c>
      <c r="I255" t="s">
        <v>971</v>
      </c>
      <c r="J255" s="3">
        <v>7540000</v>
      </c>
      <c r="K255" s="3">
        <v>0</v>
      </c>
      <c r="L255" s="3">
        <f t="shared" si="6"/>
        <v>7540000</v>
      </c>
      <c r="M255" s="21">
        <v>5220000</v>
      </c>
      <c r="N255" s="3">
        <f t="shared" si="7"/>
        <v>2320000</v>
      </c>
    </row>
    <row r="256" spans="1:14" hidden="1" x14ac:dyDescent="0.25">
      <c r="A256">
        <v>395</v>
      </c>
      <c r="B256">
        <v>600</v>
      </c>
      <c r="C256" s="5">
        <v>43133</v>
      </c>
      <c r="D256" t="s">
        <v>972</v>
      </c>
      <c r="E256">
        <v>31</v>
      </c>
      <c r="F256" t="s">
        <v>68</v>
      </c>
      <c r="G256">
        <v>191</v>
      </c>
      <c r="H256" s="5">
        <v>43133</v>
      </c>
      <c r="I256" t="s">
        <v>973</v>
      </c>
      <c r="J256" s="3">
        <v>5528289</v>
      </c>
      <c r="K256" s="3">
        <v>0</v>
      </c>
      <c r="L256" s="3">
        <f t="shared" si="6"/>
        <v>5528289</v>
      </c>
      <c r="M256" s="21">
        <v>3827277</v>
      </c>
      <c r="N256" s="3">
        <f t="shared" si="7"/>
        <v>1701012</v>
      </c>
    </row>
    <row r="257" spans="1:14" hidden="1" x14ac:dyDescent="0.25">
      <c r="A257">
        <v>395</v>
      </c>
      <c r="B257">
        <v>601</v>
      </c>
      <c r="C257" s="5">
        <v>43133</v>
      </c>
      <c r="D257" t="s">
        <v>974</v>
      </c>
      <c r="E257">
        <v>31</v>
      </c>
      <c r="F257" t="s">
        <v>68</v>
      </c>
      <c r="G257">
        <v>192</v>
      </c>
      <c r="H257" s="5">
        <v>43133</v>
      </c>
      <c r="I257" t="s">
        <v>975</v>
      </c>
      <c r="J257" s="3">
        <v>3614814</v>
      </c>
      <c r="K257" s="3">
        <v>0</v>
      </c>
      <c r="L257" s="3">
        <f t="shared" si="6"/>
        <v>3614814</v>
      </c>
      <c r="M257" s="21">
        <v>2065608</v>
      </c>
      <c r="N257" s="3">
        <f t="shared" si="7"/>
        <v>1549206</v>
      </c>
    </row>
    <row r="258" spans="1:14" hidden="1" x14ac:dyDescent="0.25">
      <c r="A258">
        <v>395</v>
      </c>
      <c r="B258">
        <v>602</v>
      </c>
      <c r="C258" s="5">
        <v>43133</v>
      </c>
      <c r="D258" t="s">
        <v>976</v>
      </c>
      <c r="E258">
        <v>31</v>
      </c>
      <c r="F258" t="s">
        <v>68</v>
      </c>
      <c r="G258">
        <v>193</v>
      </c>
      <c r="H258" s="5">
        <v>43133</v>
      </c>
      <c r="I258" t="s">
        <v>977</v>
      </c>
      <c r="J258" s="3">
        <v>8066617</v>
      </c>
      <c r="K258" s="3">
        <v>0</v>
      </c>
      <c r="L258" s="3">
        <f t="shared" si="6"/>
        <v>8066617</v>
      </c>
      <c r="M258" s="21">
        <v>5584581</v>
      </c>
      <c r="N258" s="3">
        <f t="shared" si="7"/>
        <v>2482036</v>
      </c>
    </row>
    <row r="259" spans="1:14" hidden="1" x14ac:dyDescent="0.25">
      <c r="A259">
        <v>395</v>
      </c>
      <c r="B259">
        <v>603</v>
      </c>
      <c r="C259" s="5">
        <v>43133</v>
      </c>
      <c r="D259" t="s">
        <v>978</v>
      </c>
      <c r="E259">
        <v>31</v>
      </c>
      <c r="F259" t="s">
        <v>68</v>
      </c>
      <c r="G259">
        <v>194</v>
      </c>
      <c r="H259" s="5">
        <v>43133</v>
      </c>
      <c r="I259" t="s">
        <v>979</v>
      </c>
      <c r="J259" s="3">
        <v>3157315</v>
      </c>
      <c r="K259" s="3">
        <v>451045</v>
      </c>
      <c r="L259" s="3">
        <f t="shared" si="6"/>
        <v>2706270</v>
      </c>
      <c r="M259" s="21">
        <v>2706270</v>
      </c>
      <c r="N259" s="3">
        <f t="shared" si="7"/>
        <v>0</v>
      </c>
    </row>
    <row r="260" spans="1:14" hidden="1" x14ac:dyDescent="0.25">
      <c r="A260">
        <v>395</v>
      </c>
      <c r="B260">
        <v>604</v>
      </c>
      <c r="C260" s="5">
        <v>43133</v>
      </c>
      <c r="D260" t="s">
        <v>980</v>
      </c>
      <c r="E260">
        <v>31</v>
      </c>
      <c r="F260" t="s">
        <v>68</v>
      </c>
      <c r="G260">
        <v>195</v>
      </c>
      <c r="H260" s="5">
        <v>43133</v>
      </c>
      <c r="I260" t="s">
        <v>981</v>
      </c>
      <c r="J260" s="3">
        <v>3017000</v>
      </c>
      <c r="K260" s="3">
        <v>862000</v>
      </c>
      <c r="L260" s="3">
        <f t="shared" si="6"/>
        <v>2155000</v>
      </c>
      <c r="M260" s="21">
        <v>2155000</v>
      </c>
      <c r="N260" s="3">
        <f t="shared" si="7"/>
        <v>0</v>
      </c>
    </row>
    <row r="261" spans="1:14" hidden="1" x14ac:dyDescent="0.25">
      <c r="A261">
        <v>395</v>
      </c>
      <c r="B261">
        <v>605</v>
      </c>
      <c r="C261" s="5">
        <v>43133</v>
      </c>
      <c r="D261" t="s">
        <v>982</v>
      </c>
      <c r="E261">
        <v>31</v>
      </c>
      <c r="F261" t="s">
        <v>68</v>
      </c>
      <c r="G261">
        <v>196</v>
      </c>
      <c r="H261" s="5">
        <v>43133</v>
      </c>
      <c r="I261" t="s">
        <v>983</v>
      </c>
      <c r="J261" s="3">
        <v>2661659</v>
      </c>
      <c r="K261" s="3">
        <v>0</v>
      </c>
      <c r="L261" s="3">
        <f t="shared" ref="L261:L324" si="8">J261-K261</f>
        <v>2661659</v>
      </c>
      <c r="M261" s="21">
        <v>1520948</v>
      </c>
      <c r="N261" s="3">
        <f t="shared" ref="N261:N324" si="9">L261-M261</f>
        <v>1140711</v>
      </c>
    </row>
    <row r="262" spans="1:14" hidden="1" x14ac:dyDescent="0.25">
      <c r="A262">
        <v>395</v>
      </c>
      <c r="B262">
        <v>606</v>
      </c>
      <c r="C262" s="5">
        <v>43133</v>
      </c>
      <c r="D262" t="s">
        <v>984</v>
      </c>
      <c r="E262">
        <v>31</v>
      </c>
      <c r="F262" t="s">
        <v>68</v>
      </c>
      <c r="G262">
        <v>197</v>
      </c>
      <c r="H262" s="5">
        <v>43133</v>
      </c>
      <c r="I262" t="s">
        <v>985</v>
      </c>
      <c r="J262" s="3">
        <v>5946005</v>
      </c>
      <c r="K262" s="3">
        <v>0</v>
      </c>
      <c r="L262" s="3">
        <f t="shared" si="8"/>
        <v>5946005</v>
      </c>
      <c r="M262" s="21">
        <v>4116465</v>
      </c>
      <c r="N262" s="3">
        <f t="shared" si="9"/>
        <v>1829540</v>
      </c>
    </row>
    <row r="263" spans="1:14" hidden="1" x14ac:dyDescent="0.25">
      <c r="A263">
        <v>395</v>
      </c>
      <c r="B263">
        <v>607</v>
      </c>
      <c r="C263" s="5">
        <v>43133</v>
      </c>
      <c r="D263" t="s">
        <v>986</v>
      </c>
      <c r="E263">
        <v>31</v>
      </c>
      <c r="F263" t="s">
        <v>68</v>
      </c>
      <c r="G263">
        <v>207</v>
      </c>
      <c r="H263" s="5">
        <v>43133</v>
      </c>
      <c r="I263" t="s">
        <v>987</v>
      </c>
      <c r="J263" s="3">
        <v>3022327</v>
      </c>
      <c r="K263" s="3">
        <v>431761</v>
      </c>
      <c r="L263" s="3">
        <f t="shared" si="8"/>
        <v>2590566</v>
      </c>
      <c r="M263" s="21">
        <v>2590566</v>
      </c>
      <c r="N263" s="3">
        <f t="shared" si="9"/>
        <v>0</v>
      </c>
    </row>
    <row r="264" spans="1:14" hidden="1" x14ac:dyDescent="0.25">
      <c r="A264">
        <v>395</v>
      </c>
      <c r="B264">
        <v>608</v>
      </c>
      <c r="C264" s="5">
        <v>43133</v>
      </c>
      <c r="D264" t="s">
        <v>988</v>
      </c>
      <c r="E264">
        <v>31</v>
      </c>
      <c r="F264" t="s">
        <v>68</v>
      </c>
      <c r="G264">
        <v>208</v>
      </c>
      <c r="H264" s="5">
        <v>43133</v>
      </c>
      <c r="I264" t="s">
        <v>989</v>
      </c>
      <c r="J264" s="3">
        <v>6868797</v>
      </c>
      <c r="K264" s="3">
        <v>0</v>
      </c>
      <c r="L264" s="3">
        <f t="shared" si="8"/>
        <v>6868797</v>
      </c>
      <c r="M264" s="21">
        <v>4755321</v>
      </c>
      <c r="N264" s="3">
        <f t="shared" si="9"/>
        <v>2113476</v>
      </c>
    </row>
    <row r="265" spans="1:14" hidden="1" x14ac:dyDescent="0.25">
      <c r="A265">
        <v>395</v>
      </c>
      <c r="B265">
        <v>609</v>
      </c>
      <c r="C265" s="5">
        <v>43133</v>
      </c>
      <c r="D265" t="s">
        <v>990</v>
      </c>
      <c r="E265">
        <v>31</v>
      </c>
      <c r="F265" t="s">
        <v>68</v>
      </c>
      <c r="G265">
        <v>209</v>
      </c>
      <c r="H265" s="5">
        <v>43133</v>
      </c>
      <c r="I265" t="s">
        <v>991</v>
      </c>
      <c r="J265" s="3">
        <v>3137015</v>
      </c>
      <c r="K265" s="3">
        <v>448145</v>
      </c>
      <c r="L265" s="3">
        <f t="shared" si="8"/>
        <v>2688870</v>
      </c>
      <c r="M265" s="21">
        <v>2688870</v>
      </c>
      <c r="N265" s="3">
        <f t="shared" si="9"/>
        <v>0</v>
      </c>
    </row>
    <row r="266" spans="1:14" hidden="1" x14ac:dyDescent="0.25">
      <c r="A266">
        <v>395</v>
      </c>
      <c r="B266">
        <v>610</v>
      </c>
      <c r="C266" s="5">
        <v>43133</v>
      </c>
      <c r="D266" t="s">
        <v>992</v>
      </c>
      <c r="E266">
        <v>31</v>
      </c>
      <c r="F266" t="s">
        <v>68</v>
      </c>
      <c r="G266">
        <v>210</v>
      </c>
      <c r="H266" s="5">
        <v>43133</v>
      </c>
      <c r="I266" t="s">
        <v>993</v>
      </c>
      <c r="J266" s="3">
        <v>5946005</v>
      </c>
      <c r="K266" s="3">
        <v>0</v>
      </c>
      <c r="L266" s="3">
        <f t="shared" si="8"/>
        <v>5946005</v>
      </c>
      <c r="M266" s="21">
        <v>4116465</v>
      </c>
      <c r="N266" s="3">
        <f t="shared" si="9"/>
        <v>1829540</v>
      </c>
    </row>
    <row r="267" spans="1:14" hidden="1" x14ac:dyDescent="0.25">
      <c r="A267">
        <v>395</v>
      </c>
      <c r="B267">
        <v>611</v>
      </c>
      <c r="C267" s="5">
        <v>43133</v>
      </c>
      <c r="D267" t="s">
        <v>994</v>
      </c>
      <c r="E267">
        <v>31</v>
      </c>
      <c r="F267" t="s">
        <v>68</v>
      </c>
      <c r="G267">
        <v>211</v>
      </c>
      <c r="H267" s="5">
        <v>43133</v>
      </c>
      <c r="I267" t="s">
        <v>995</v>
      </c>
      <c r="J267" s="3">
        <v>7036432</v>
      </c>
      <c r="K267" s="3">
        <v>0</v>
      </c>
      <c r="L267" s="3">
        <f t="shared" si="8"/>
        <v>7036432</v>
      </c>
      <c r="M267" s="21">
        <v>4871376</v>
      </c>
      <c r="N267" s="3">
        <f t="shared" si="9"/>
        <v>2165056</v>
      </c>
    </row>
    <row r="268" spans="1:14" hidden="1" x14ac:dyDescent="0.25">
      <c r="A268">
        <v>395</v>
      </c>
      <c r="B268">
        <v>612</v>
      </c>
      <c r="C268" s="5">
        <v>43133</v>
      </c>
      <c r="D268" t="s">
        <v>996</v>
      </c>
      <c r="E268">
        <v>31</v>
      </c>
      <c r="F268" t="s">
        <v>68</v>
      </c>
      <c r="G268">
        <v>250</v>
      </c>
      <c r="H268" s="5">
        <v>43133</v>
      </c>
      <c r="I268" t="s">
        <v>997</v>
      </c>
      <c r="J268" s="3">
        <v>5528393</v>
      </c>
      <c r="K268" s="3">
        <v>0</v>
      </c>
      <c r="L268" s="3">
        <f t="shared" si="8"/>
        <v>5528393</v>
      </c>
      <c r="M268" s="21">
        <v>3827349</v>
      </c>
      <c r="N268" s="3">
        <f t="shared" si="9"/>
        <v>1701044</v>
      </c>
    </row>
    <row r="269" spans="1:14" hidden="1" x14ac:dyDescent="0.25">
      <c r="A269">
        <v>395</v>
      </c>
      <c r="B269">
        <v>613</v>
      </c>
      <c r="C269" s="5">
        <v>43133</v>
      </c>
      <c r="D269" t="s">
        <v>998</v>
      </c>
      <c r="E269">
        <v>31</v>
      </c>
      <c r="F269" t="s">
        <v>68</v>
      </c>
      <c r="G269">
        <v>212</v>
      </c>
      <c r="H269" s="5">
        <v>43133</v>
      </c>
      <c r="I269" t="s">
        <v>999</v>
      </c>
      <c r="J269" s="3">
        <v>5172000</v>
      </c>
      <c r="K269" s="3">
        <v>0</v>
      </c>
      <c r="L269" s="3">
        <f t="shared" si="8"/>
        <v>5172000</v>
      </c>
      <c r="M269" s="21">
        <v>3879000</v>
      </c>
      <c r="N269" s="3">
        <f t="shared" si="9"/>
        <v>1293000</v>
      </c>
    </row>
    <row r="270" spans="1:14" hidden="1" x14ac:dyDescent="0.25">
      <c r="A270">
        <v>395</v>
      </c>
      <c r="B270">
        <v>614</v>
      </c>
      <c r="C270" s="5">
        <v>43133</v>
      </c>
      <c r="D270" t="s">
        <v>1000</v>
      </c>
      <c r="E270">
        <v>31</v>
      </c>
      <c r="F270" t="s">
        <v>68</v>
      </c>
      <c r="G270">
        <v>251</v>
      </c>
      <c r="H270" s="5">
        <v>43133</v>
      </c>
      <c r="I270" t="s">
        <v>1001</v>
      </c>
      <c r="J270" s="3">
        <v>6236100</v>
      </c>
      <c r="K270" s="3">
        <v>0</v>
      </c>
      <c r="L270" s="3">
        <f t="shared" si="8"/>
        <v>6236100</v>
      </c>
      <c r="M270" s="21">
        <v>4317300</v>
      </c>
      <c r="N270" s="3">
        <f t="shared" si="9"/>
        <v>1918800</v>
      </c>
    </row>
    <row r="271" spans="1:14" hidden="1" x14ac:dyDescent="0.25">
      <c r="A271">
        <v>395</v>
      </c>
      <c r="B271">
        <v>615</v>
      </c>
      <c r="C271" s="5">
        <v>43133</v>
      </c>
      <c r="D271" t="s">
        <v>1002</v>
      </c>
      <c r="E271">
        <v>31</v>
      </c>
      <c r="F271" t="s">
        <v>68</v>
      </c>
      <c r="G271">
        <v>213</v>
      </c>
      <c r="H271" s="5">
        <v>43133</v>
      </c>
      <c r="I271" t="s">
        <v>1003</v>
      </c>
      <c r="J271" s="3">
        <v>4795154</v>
      </c>
      <c r="K271" s="3">
        <v>0</v>
      </c>
      <c r="L271" s="3">
        <f t="shared" si="8"/>
        <v>4795154</v>
      </c>
      <c r="M271" s="21">
        <v>3319722</v>
      </c>
      <c r="N271" s="3">
        <f t="shared" si="9"/>
        <v>1475432</v>
      </c>
    </row>
    <row r="272" spans="1:14" hidden="1" x14ac:dyDescent="0.25">
      <c r="A272">
        <v>395</v>
      </c>
      <c r="B272">
        <v>616</v>
      </c>
      <c r="C272" s="5">
        <v>43133</v>
      </c>
      <c r="D272" t="s">
        <v>1004</v>
      </c>
      <c r="E272">
        <v>31</v>
      </c>
      <c r="F272" t="s">
        <v>68</v>
      </c>
      <c r="G272">
        <v>252</v>
      </c>
      <c r="H272" s="5">
        <v>43133</v>
      </c>
      <c r="I272" t="s">
        <v>1005</v>
      </c>
      <c r="J272" s="3">
        <v>5285280</v>
      </c>
      <c r="K272" s="3">
        <v>0</v>
      </c>
      <c r="L272" s="3">
        <f t="shared" si="8"/>
        <v>5285280</v>
      </c>
      <c r="M272" s="21">
        <v>3659040</v>
      </c>
      <c r="N272" s="3">
        <f t="shared" si="9"/>
        <v>1626240</v>
      </c>
    </row>
    <row r="273" spans="1:14" hidden="1" x14ac:dyDescent="0.25">
      <c r="A273">
        <v>395</v>
      </c>
      <c r="B273">
        <v>617</v>
      </c>
      <c r="C273" s="5">
        <v>43133</v>
      </c>
      <c r="D273" t="s">
        <v>1006</v>
      </c>
      <c r="E273">
        <v>31</v>
      </c>
      <c r="F273" t="s">
        <v>68</v>
      </c>
      <c r="G273">
        <v>214</v>
      </c>
      <c r="H273" s="5">
        <v>43133</v>
      </c>
      <c r="I273" t="s">
        <v>1007</v>
      </c>
      <c r="J273" s="3">
        <v>2845920</v>
      </c>
      <c r="K273" s="3">
        <v>406560</v>
      </c>
      <c r="L273" s="3">
        <f t="shared" si="8"/>
        <v>2439360</v>
      </c>
      <c r="M273" s="21">
        <v>2439360</v>
      </c>
      <c r="N273" s="3">
        <f t="shared" si="9"/>
        <v>0</v>
      </c>
    </row>
    <row r="274" spans="1:14" hidden="1" x14ac:dyDescent="0.25">
      <c r="A274">
        <v>395</v>
      </c>
      <c r="B274">
        <v>618</v>
      </c>
      <c r="C274" s="5">
        <v>43133</v>
      </c>
      <c r="D274" t="s">
        <v>1008</v>
      </c>
      <c r="E274">
        <v>31</v>
      </c>
      <c r="F274" t="s">
        <v>68</v>
      </c>
      <c r="G274">
        <v>253</v>
      </c>
      <c r="H274" s="5">
        <v>43133</v>
      </c>
      <c r="I274" t="s">
        <v>1009</v>
      </c>
      <c r="J274" s="3">
        <v>7036432</v>
      </c>
      <c r="K274" s="3">
        <v>0</v>
      </c>
      <c r="L274" s="3">
        <f t="shared" si="8"/>
        <v>7036432</v>
      </c>
      <c r="M274" s="21">
        <v>4871376</v>
      </c>
      <c r="N274" s="3">
        <f t="shared" si="9"/>
        <v>2165056</v>
      </c>
    </row>
    <row r="275" spans="1:14" hidden="1" x14ac:dyDescent="0.25">
      <c r="A275">
        <v>395</v>
      </c>
      <c r="B275">
        <v>619</v>
      </c>
      <c r="C275" s="5">
        <v>43133</v>
      </c>
      <c r="D275" t="s">
        <v>1010</v>
      </c>
      <c r="E275">
        <v>31</v>
      </c>
      <c r="F275" t="s">
        <v>68</v>
      </c>
      <c r="G275">
        <v>215</v>
      </c>
      <c r="H275" s="5">
        <v>43133</v>
      </c>
      <c r="I275" t="s">
        <v>1011</v>
      </c>
      <c r="J275" s="3">
        <v>6233708</v>
      </c>
      <c r="K275" s="3">
        <v>0</v>
      </c>
      <c r="L275" s="3">
        <f t="shared" si="8"/>
        <v>6233708</v>
      </c>
      <c r="M275" s="21">
        <v>4315644</v>
      </c>
      <c r="N275" s="3">
        <f t="shared" si="9"/>
        <v>1918064</v>
      </c>
    </row>
    <row r="276" spans="1:14" hidden="1" x14ac:dyDescent="0.25">
      <c r="A276">
        <v>395</v>
      </c>
      <c r="B276">
        <v>620</v>
      </c>
      <c r="C276" s="5">
        <v>43133</v>
      </c>
      <c r="D276" t="s">
        <v>1012</v>
      </c>
      <c r="E276">
        <v>31</v>
      </c>
      <c r="F276" t="s">
        <v>68</v>
      </c>
      <c r="G276">
        <v>254</v>
      </c>
      <c r="H276" s="5">
        <v>43133</v>
      </c>
      <c r="I276" t="s">
        <v>1013</v>
      </c>
      <c r="J276" s="3">
        <v>3570210</v>
      </c>
      <c r="K276" s="3">
        <v>510030</v>
      </c>
      <c r="L276" s="3">
        <f t="shared" si="8"/>
        <v>3060180</v>
      </c>
      <c r="M276" s="21">
        <v>3060180</v>
      </c>
      <c r="N276" s="3">
        <f t="shared" si="9"/>
        <v>0</v>
      </c>
    </row>
    <row r="277" spans="1:14" hidden="1" x14ac:dyDescent="0.25">
      <c r="A277">
        <v>395</v>
      </c>
      <c r="B277">
        <v>621</v>
      </c>
      <c r="C277" s="5">
        <v>43133</v>
      </c>
      <c r="D277" t="s">
        <v>1014</v>
      </c>
      <c r="E277">
        <v>31</v>
      </c>
      <c r="F277" t="s">
        <v>68</v>
      </c>
      <c r="G277">
        <v>255</v>
      </c>
      <c r="H277" s="5">
        <v>43133</v>
      </c>
      <c r="I277" t="s">
        <v>1015</v>
      </c>
      <c r="J277" s="3">
        <v>2893681</v>
      </c>
      <c r="K277" s="3">
        <v>413383</v>
      </c>
      <c r="L277" s="3">
        <f t="shared" si="8"/>
        <v>2480298</v>
      </c>
      <c r="M277" s="21">
        <v>2480298</v>
      </c>
      <c r="N277" s="3">
        <f t="shared" si="9"/>
        <v>0</v>
      </c>
    </row>
    <row r="278" spans="1:14" hidden="1" x14ac:dyDescent="0.25">
      <c r="A278">
        <v>395</v>
      </c>
      <c r="B278">
        <v>622</v>
      </c>
      <c r="C278" s="5">
        <v>43133</v>
      </c>
      <c r="D278" t="s">
        <v>1016</v>
      </c>
      <c r="E278">
        <v>31</v>
      </c>
      <c r="F278" t="s">
        <v>68</v>
      </c>
      <c r="G278">
        <v>256</v>
      </c>
      <c r="H278" s="5">
        <v>43133</v>
      </c>
      <c r="I278" t="s">
        <v>1017</v>
      </c>
      <c r="J278" s="3">
        <v>5754190</v>
      </c>
      <c r="K278" s="3">
        <v>0</v>
      </c>
      <c r="L278" s="3">
        <f t="shared" si="8"/>
        <v>5754190</v>
      </c>
      <c r="M278" s="21">
        <v>3098410</v>
      </c>
      <c r="N278" s="3">
        <f t="shared" si="9"/>
        <v>2655780</v>
      </c>
    </row>
    <row r="279" spans="1:14" hidden="1" x14ac:dyDescent="0.25">
      <c r="A279">
        <v>395</v>
      </c>
      <c r="B279">
        <v>623</v>
      </c>
      <c r="C279" s="5">
        <v>43133</v>
      </c>
      <c r="D279" t="s">
        <v>1018</v>
      </c>
      <c r="E279">
        <v>31</v>
      </c>
      <c r="F279" t="s">
        <v>68</v>
      </c>
      <c r="G279">
        <v>257</v>
      </c>
      <c r="H279" s="5">
        <v>43133</v>
      </c>
      <c r="I279" t="s">
        <v>1019</v>
      </c>
      <c r="J279" s="3">
        <v>5274672</v>
      </c>
      <c r="K279" s="3">
        <v>0</v>
      </c>
      <c r="L279" s="3">
        <f t="shared" si="8"/>
        <v>5274672</v>
      </c>
      <c r="M279" s="21">
        <v>3651696</v>
      </c>
      <c r="N279" s="3">
        <f t="shared" si="9"/>
        <v>1622976</v>
      </c>
    </row>
    <row r="280" spans="1:14" hidden="1" x14ac:dyDescent="0.25">
      <c r="A280">
        <v>395</v>
      </c>
      <c r="B280">
        <v>624</v>
      </c>
      <c r="C280" s="5">
        <v>43133</v>
      </c>
      <c r="D280" t="s">
        <v>1020</v>
      </c>
      <c r="E280">
        <v>31</v>
      </c>
      <c r="F280" t="s">
        <v>68</v>
      </c>
      <c r="G280">
        <v>258</v>
      </c>
      <c r="H280" s="5">
        <v>43133</v>
      </c>
      <c r="I280" t="s">
        <v>1021</v>
      </c>
      <c r="J280" s="3">
        <v>3098410</v>
      </c>
      <c r="K280" s="3">
        <v>885260</v>
      </c>
      <c r="L280" s="3">
        <f t="shared" si="8"/>
        <v>2213150</v>
      </c>
      <c r="M280" s="21">
        <v>2213150</v>
      </c>
      <c r="N280" s="3">
        <f t="shared" si="9"/>
        <v>0</v>
      </c>
    </row>
    <row r="281" spans="1:14" hidden="1" x14ac:dyDescent="0.25">
      <c r="A281">
        <v>395</v>
      </c>
      <c r="B281">
        <v>625</v>
      </c>
      <c r="C281" s="5">
        <v>43133</v>
      </c>
      <c r="D281" t="s">
        <v>1022</v>
      </c>
      <c r="E281">
        <v>31</v>
      </c>
      <c r="F281" t="s">
        <v>68</v>
      </c>
      <c r="G281">
        <v>259</v>
      </c>
      <c r="H281" s="5">
        <v>43133</v>
      </c>
      <c r="I281" t="s">
        <v>1023</v>
      </c>
      <c r="J281" s="3">
        <v>2685291</v>
      </c>
      <c r="K281" s="3">
        <v>767226</v>
      </c>
      <c r="L281" s="3">
        <f t="shared" si="8"/>
        <v>1918065</v>
      </c>
      <c r="M281" s="21">
        <v>1918065</v>
      </c>
      <c r="N281" s="3">
        <f t="shared" si="9"/>
        <v>0</v>
      </c>
    </row>
    <row r="282" spans="1:14" hidden="1" x14ac:dyDescent="0.25">
      <c r="A282">
        <v>395</v>
      </c>
      <c r="B282">
        <v>626</v>
      </c>
      <c r="C282" s="5">
        <v>43133</v>
      </c>
      <c r="D282" t="s">
        <v>1024</v>
      </c>
      <c r="E282">
        <v>31</v>
      </c>
      <c r="F282" t="s">
        <v>68</v>
      </c>
      <c r="G282">
        <v>260</v>
      </c>
      <c r="H282" s="5">
        <v>43133</v>
      </c>
      <c r="I282" t="s">
        <v>1025</v>
      </c>
      <c r="J282" s="3">
        <v>5178771</v>
      </c>
      <c r="K282" s="3">
        <v>0</v>
      </c>
      <c r="L282" s="3">
        <f t="shared" si="8"/>
        <v>5178771</v>
      </c>
      <c r="M282" s="21">
        <v>3585303</v>
      </c>
      <c r="N282" s="3">
        <f t="shared" si="9"/>
        <v>1593468</v>
      </c>
    </row>
    <row r="283" spans="1:14" hidden="1" x14ac:dyDescent="0.25">
      <c r="A283">
        <v>395</v>
      </c>
      <c r="B283">
        <v>627</v>
      </c>
      <c r="C283" s="5">
        <v>43133</v>
      </c>
      <c r="D283" t="s">
        <v>1026</v>
      </c>
      <c r="E283">
        <v>31</v>
      </c>
      <c r="F283" t="s">
        <v>68</v>
      </c>
      <c r="G283">
        <v>261</v>
      </c>
      <c r="H283" s="5">
        <v>43133</v>
      </c>
      <c r="I283" t="s">
        <v>1027</v>
      </c>
      <c r="J283" s="3">
        <v>2924376</v>
      </c>
      <c r="K283" s="3">
        <v>417768</v>
      </c>
      <c r="L283" s="3">
        <f t="shared" si="8"/>
        <v>2506608</v>
      </c>
      <c r="M283" s="21">
        <v>2506608</v>
      </c>
      <c r="N283" s="3">
        <f t="shared" si="9"/>
        <v>0</v>
      </c>
    </row>
    <row r="284" spans="1:14" hidden="1" x14ac:dyDescent="0.25">
      <c r="A284">
        <v>395</v>
      </c>
      <c r="B284">
        <v>628</v>
      </c>
      <c r="C284" s="5">
        <v>43133</v>
      </c>
      <c r="D284" t="s">
        <v>1028</v>
      </c>
      <c r="E284">
        <v>31</v>
      </c>
      <c r="F284" t="s">
        <v>68</v>
      </c>
      <c r="G284">
        <v>262</v>
      </c>
      <c r="H284" s="5">
        <v>43133</v>
      </c>
      <c r="I284" t="s">
        <v>1029</v>
      </c>
      <c r="J284" s="3">
        <v>3157315</v>
      </c>
      <c r="K284" s="3">
        <v>451045</v>
      </c>
      <c r="L284" s="3">
        <f t="shared" si="8"/>
        <v>2706270</v>
      </c>
      <c r="M284" s="21">
        <v>2706270</v>
      </c>
      <c r="N284" s="3">
        <f t="shared" si="9"/>
        <v>0</v>
      </c>
    </row>
    <row r="285" spans="1:14" hidden="1" x14ac:dyDescent="0.25">
      <c r="A285">
        <v>395</v>
      </c>
      <c r="B285">
        <v>629</v>
      </c>
      <c r="C285" s="5">
        <v>43133</v>
      </c>
      <c r="D285" t="s">
        <v>1030</v>
      </c>
      <c r="E285">
        <v>31</v>
      </c>
      <c r="F285" t="s">
        <v>68</v>
      </c>
      <c r="G285">
        <v>263</v>
      </c>
      <c r="H285" s="5">
        <v>43133</v>
      </c>
      <c r="I285" t="s">
        <v>1031</v>
      </c>
      <c r="J285" s="3">
        <v>2845220</v>
      </c>
      <c r="K285" s="3">
        <v>812920</v>
      </c>
      <c r="L285" s="3">
        <f t="shared" si="8"/>
        <v>2032300</v>
      </c>
      <c r="M285" s="21">
        <v>2032300</v>
      </c>
      <c r="N285" s="3">
        <f t="shared" si="9"/>
        <v>0</v>
      </c>
    </row>
    <row r="286" spans="1:14" hidden="1" x14ac:dyDescent="0.25">
      <c r="A286">
        <v>395</v>
      </c>
      <c r="B286">
        <v>630</v>
      </c>
      <c r="C286" s="5">
        <v>43133</v>
      </c>
      <c r="D286" t="s">
        <v>1032</v>
      </c>
      <c r="E286">
        <v>31</v>
      </c>
      <c r="F286" t="s">
        <v>68</v>
      </c>
      <c r="G286">
        <v>264</v>
      </c>
      <c r="H286" s="5">
        <v>43133</v>
      </c>
      <c r="I286" t="s">
        <v>1033</v>
      </c>
      <c r="J286" s="3">
        <v>2845920</v>
      </c>
      <c r="K286" s="3">
        <v>406560</v>
      </c>
      <c r="L286" s="3">
        <f t="shared" si="8"/>
        <v>2439360</v>
      </c>
      <c r="M286" s="21">
        <v>2439360</v>
      </c>
      <c r="N286" s="3">
        <f t="shared" si="9"/>
        <v>0</v>
      </c>
    </row>
    <row r="287" spans="1:14" hidden="1" x14ac:dyDescent="0.25">
      <c r="A287">
        <v>395</v>
      </c>
      <c r="B287">
        <v>631</v>
      </c>
      <c r="C287" s="5">
        <v>43133</v>
      </c>
      <c r="D287" t="s">
        <v>1034</v>
      </c>
      <c r="E287">
        <v>31</v>
      </c>
      <c r="F287" t="s">
        <v>68</v>
      </c>
      <c r="G287">
        <v>265</v>
      </c>
      <c r="H287" s="5">
        <v>43133</v>
      </c>
      <c r="I287" t="s">
        <v>1035</v>
      </c>
      <c r="J287" s="3">
        <v>7036432</v>
      </c>
      <c r="K287" s="3">
        <v>0</v>
      </c>
      <c r="L287" s="3">
        <f t="shared" si="8"/>
        <v>7036432</v>
      </c>
      <c r="M287" s="21">
        <v>4871376</v>
      </c>
      <c r="N287" s="3">
        <f t="shared" si="9"/>
        <v>2165056</v>
      </c>
    </row>
    <row r="288" spans="1:14" hidden="1" x14ac:dyDescent="0.25">
      <c r="A288">
        <v>395</v>
      </c>
      <c r="B288">
        <v>632</v>
      </c>
      <c r="C288" s="5">
        <v>43133</v>
      </c>
      <c r="D288" t="s">
        <v>1036</v>
      </c>
      <c r="E288">
        <v>31</v>
      </c>
      <c r="F288" t="s">
        <v>68</v>
      </c>
      <c r="G288">
        <v>266</v>
      </c>
      <c r="H288" s="5">
        <v>43133</v>
      </c>
      <c r="I288" t="s">
        <v>1037</v>
      </c>
      <c r="J288" s="3">
        <v>5178771</v>
      </c>
      <c r="K288" s="3">
        <v>0</v>
      </c>
      <c r="L288" s="3">
        <f t="shared" si="8"/>
        <v>5178771</v>
      </c>
      <c r="M288" s="21">
        <v>3585303</v>
      </c>
      <c r="N288" s="3">
        <f t="shared" si="9"/>
        <v>1593468</v>
      </c>
    </row>
    <row r="289" spans="1:14" hidden="1" x14ac:dyDescent="0.25">
      <c r="A289">
        <v>395</v>
      </c>
      <c r="B289">
        <v>633</v>
      </c>
      <c r="C289" s="5">
        <v>43133</v>
      </c>
      <c r="D289" t="s">
        <v>1038</v>
      </c>
      <c r="E289">
        <v>31</v>
      </c>
      <c r="F289" t="s">
        <v>68</v>
      </c>
      <c r="G289">
        <v>267</v>
      </c>
      <c r="H289" s="5">
        <v>43133</v>
      </c>
      <c r="I289" t="s">
        <v>1039</v>
      </c>
      <c r="J289" s="3">
        <v>3014166</v>
      </c>
      <c r="K289" s="3">
        <v>502361</v>
      </c>
      <c r="L289" s="3">
        <f t="shared" si="8"/>
        <v>2511805</v>
      </c>
      <c r="M289" s="21">
        <v>2511805</v>
      </c>
      <c r="N289" s="3">
        <f t="shared" si="9"/>
        <v>0</v>
      </c>
    </row>
    <row r="290" spans="1:14" hidden="1" x14ac:dyDescent="0.25">
      <c r="A290">
        <v>395</v>
      </c>
      <c r="B290">
        <v>634</v>
      </c>
      <c r="C290" s="5">
        <v>43133</v>
      </c>
      <c r="D290" t="s">
        <v>1040</v>
      </c>
      <c r="E290">
        <v>31</v>
      </c>
      <c r="F290" t="s">
        <v>68</v>
      </c>
      <c r="G290">
        <v>268</v>
      </c>
      <c r="H290" s="5">
        <v>43133</v>
      </c>
      <c r="I290" t="s">
        <v>1041</v>
      </c>
      <c r="J290" s="3">
        <v>2590566</v>
      </c>
      <c r="K290" s="3">
        <v>431761</v>
      </c>
      <c r="L290" s="3">
        <f t="shared" si="8"/>
        <v>2158805</v>
      </c>
      <c r="M290" s="21">
        <v>2158805</v>
      </c>
      <c r="N290" s="3">
        <f t="shared" si="9"/>
        <v>0</v>
      </c>
    </row>
    <row r="291" spans="1:14" hidden="1" x14ac:dyDescent="0.25">
      <c r="A291">
        <v>395</v>
      </c>
      <c r="B291">
        <v>635</v>
      </c>
      <c r="C291" s="5">
        <v>43133</v>
      </c>
      <c r="D291" t="s">
        <v>1042</v>
      </c>
      <c r="E291">
        <v>31</v>
      </c>
      <c r="F291" t="s">
        <v>68</v>
      </c>
      <c r="G291">
        <v>269</v>
      </c>
      <c r="H291" s="5">
        <v>43133</v>
      </c>
      <c r="I291" t="s">
        <v>1043</v>
      </c>
      <c r="J291" s="3">
        <v>3098412</v>
      </c>
      <c r="K291" s="3">
        <v>516402</v>
      </c>
      <c r="L291" s="3">
        <f t="shared" si="8"/>
        <v>2582010</v>
      </c>
      <c r="M291" s="21">
        <v>2582010</v>
      </c>
      <c r="N291" s="3">
        <f t="shared" si="9"/>
        <v>0</v>
      </c>
    </row>
    <row r="292" spans="1:14" hidden="1" x14ac:dyDescent="0.25">
      <c r="A292">
        <v>395</v>
      </c>
      <c r="B292">
        <v>636</v>
      </c>
      <c r="C292" s="5">
        <v>43133</v>
      </c>
      <c r="D292" t="s">
        <v>1044</v>
      </c>
      <c r="E292">
        <v>31</v>
      </c>
      <c r="F292" t="s">
        <v>68</v>
      </c>
      <c r="G292">
        <v>270</v>
      </c>
      <c r="H292" s="5">
        <v>43133</v>
      </c>
      <c r="I292" t="s">
        <v>1045</v>
      </c>
      <c r="J292" s="3">
        <v>2892240</v>
      </c>
      <c r="K292" s="3">
        <v>482040</v>
      </c>
      <c r="L292" s="3">
        <f t="shared" si="8"/>
        <v>2410200</v>
      </c>
      <c r="M292" s="21">
        <v>2410200</v>
      </c>
      <c r="N292" s="3">
        <f t="shared" si="9"/>
        <v>0</v>
      </c>
    </row>
    <row r="293" spans="1:14" hidden="1" x14ac:dyDescent="0.25">
      <c r="A293">
        <v>395</v>
      </c>
      <c r="B293">
        <v>637</v>
      </c>
      <c r="C293" s="5">
        <v>43133</v>
      </c>
      <c r="D293" t="s">
        <v>1046</v>
      </c>
      <c r="E293">
        <v>31</v>
      </c>
      <c r="F293" t="s">
        <v>68</v>
      </c>
      <c r="G293">
        <v>271</v>
      </c>
      <c r="H293" s="5">
        <v>43133</v>
      </c>
      <c r="I293" t="s">
        <v>1047</v>
      </c>
      <c r="J293" s="3">
        <v>2582006</v>
      </c>
      <c r="K293" s="3">
        <v>368858</v>
      </c>
      <c r="L293" s="3">
        <f t="shared" si="8"/>
        <v>2213148</v>
      </c>
      <c r="M293" s="21">
        <v>2213148</v>
      </c>
      <c r="N293" s="3">
        <f t="shared" si="9"/>
        <v>0</v>
      </c>
    </row>
    <row r="294" spans="1:14" hidden="1" x14ac:dyDescent="0.25">
      <c r="A294">
        <v>539</v>
      </c>
      <c r="B294">
        <v>638</v>
      </c>
      <c r="C294" s="5">
        <v>43133</v>
      </c>
      <c r="D294" t="s">
        <v>1048</v>
      </c>
      <c r="E294">
        <v>31</v>
      </c>
      <c r="F294" t="s">
        <v>68</v>
      </c>
      <c r="G294">
        <v>512</v>
      </c>
      <c r="H294" s="5">
        <v>43102</v>
      </c>
      <c r="I294" t="s">
        <v>561</v>
      </c>
      <c r="J294" s="3">
        <v>54686940</v>
      </c>
      <c r="K294" s="3">
        <v>0</v>
      </c>
      <c r="L294" s="3">
        <f t="shared" si="8"/>
        <v>54686940</v>
      </c>
      <c r="M294" s="21">
        <v>54686940</v>
      </c>
      <c r="N294" s="3">
        <f t="shared" si="9"/>
        <v>0</v>
      </c>
    </row>
    <row r="295" spans="1:14" hidden="1" x14ac:dyDescent="0.25">
      <c r="A295">
        <v>395</v>
      </c>
      <c r="B295">
        <v>639</v>
      </c>
      <c r="C295" s="5">
        <v>43133</v>
      </c>
      <c r="D295" t="s">
        <v>1049</v>
      </c>
      <c r="E295">
        <v>31</v>
      </c>
      <c r="F295" t="s">
        <v>68</v>
      </c>
      <c r="G295">
        <v>272</v>
      </c>
      <c r="H295" s="5">
        <v>43133</v>
      </c>
      <c r="I295" t="s">
        <v>1050</v>
      </c>
      <c r="J295" s="3">
        <v>5284500</v>
      </c>
      <c r="K295" s="3">
        <v>0</v>
      </c>
      <c r="L295" s="3">
        <f t="shared" si="8"/>
        <v>5284500</v>
      </c>
      <c r="M295" s="21">
        <v>3658500</v>
      </c>
      <c r="N295" s="3">
        <f t="shared" si="9"/>
        <v>1626000</v>
      </c>
    </row>
    <row r="296" spans="1:14" hidden="1" x14ac:dyDescent="0.25">
      <c r="A296">
        <v>395</v>
      </c>
      <c r="B296">
        <v>640</v>
      </c>
      <c r="C296" s="5">
        <v>43133</v>
      </c>
      <c r="D296" t="s">
        <v>1051</v>
      </c>
      <c r="E296">
        <v>31</v>
      </c>
      <c r="F296" t="s">
        <v>68</v>
      </c>
      <c r="G296">
        <v>106</v>
      </c>
      <c r="H296" s="5">
        <v>43133</v>
      </c>
      <c r="I296" t="s">
        <v>1052</v>
      </c>
      <c r="J296" s="3">
        <v>2977086</v>
      </c>
      <c r="K296" s="3">
        <v>496181</v>
      </c>
      <c r="L296" s="3">
        <f t="shared" si="8"/>
        <v>2480905</v>
      </c>
      <c r="M296" s="21">
        <v>2480905</v>
      </c>
      <c r="N296" s="3">
        <f t="shared" si="9"/>
        <v>0</v>
      </c>
    </row>
    <row r="297" spans="1:14" hidden="1" x14ac:dyDescent="0.25">
      <c r="A297">
        <v>395</v>
      </c>
      <c r="B297">
        <v>641</v>
      </c>
      <c r="C297" s="5">
        <v>43133</v>
      </c>
      <c r="D297" t="s">
        <v>1053</v>
      </c>
      <c r="E297">
        <v>31</v>
      </c>
      <c r="F297" t="s">
        <v>68</v>
      </c>
      <c r="G297">
        <v>107</v>
      </c>
      <c r="H297" s="5">
        <v>43133</v>
      </c>
      <c r="I297" t="s">
        <v>1054</v>
      </c>
      <c r="J297" s="3">
        <v>2882880</v>
      </c>
      <c r="K297" s="3">
        <v>480480</v>
      </c>
      <c r="L297" s="3">
        <f t="shared" si="8"/>
        <v>2402400</v>
      </c>
      <c r="M297" s="21">
        <v>2402400</v>
      </c>
      <c r="N297" s="3">
        <f t="shared" si="9"/>
        <v>0</v>
      </c>
    </row>
    <row r="298" spans="1:14" hidden="1" x14ac:dyDescent="0.25">
      <c r="A298">
        <v>395</v>
      </c>
      <c r="B298">
        <v>642</v>
      </c>
      <c r="C298" s="5">
        <v>43133</v>
      </c>
      <c r="D298" t="s">
        <v>1055</v>
      </c>
      <c r="E298">
        <v>31</v>
      </c>
      <c r="F298" t="s">
        <v>68</v>
      </c>
      <c r="G298">
        <v>108</v>
      </c>
      <c r="H298" s="5">
        <v>43133</v>
      </c>
      <c r="I298" t="s">
        <v>1056</v>
      </c>
      <c r="J298" s="3">
        <v>2784006</v>
      </c>
      <c r="K298" s="3">
        <v>464001</v>
      </c>
      <c r="L298" s="3">
        <f t="shared" si="8"/>
        <v>2320005</v>
      </c>
      <c r="M298" s="21">
        <v>2320005</v>
      </c>
      <c r="N298" s="3">
        <f t="shared" si="9"/>
        <v>0</v>
      </c>
    </row>
    <row r="299" spans="1:14" hidden="1" x14ac:dyDescent="0.25">
      <c r="A299">
        <v>395</v>
      </c>
      <c r="B299">
        <v>643</v>
      </c>
      <c r="C299" s="5">
        <v>43133</v>
      </c>
      <c r="D299" t="s">
        <v>1057</v>
      </c>
      <c r="E299">
        <v>31</v>
      </c>
      <c r="F299" t="s">
        <v>68</v>
      </c>
      <c r="G299">
        <v>109</v>
      </c>
      <c r="H299" s="5">
        <v>43133</v>
      </c>
      <c r="I299" t="s">
        <v>1058</v>
      </c>
      <c r="J299" s="3">
        <v>2667402</v>
      </c>
      <c r="K299" s="3">
        <v>444567</v>
      </c>
      <c r="L299" s="3">
        <f t="shared" si="8"/>
        <v>2222835</v>
      </c>
      <c r="M299" s="21">
        <v>2222835</v>
      </c>
      <c r="N299" s="3">
        <f t="shared" si="9"/>
        <v>0</v>
      </c>
    </row>
    <row r="300" spans="1:14" hidden="1" x14ac:dyDescent="0.25">
      <c r="A300">
        <v>395</v>
      </c>
      <c r="B300">
        <v>644</v>
      </c>
      <c r="C300" s="5">
        <v>43133</v>
      </c>
      <c r="D300" t="s">
        <v>1059</v>
      </c>
      <c r="E300">
        <v>31</v>
      </c>
      <c r="F300" t="s">
        <v>68</v>
      </c>
      <c r="G300">
        <v>110</v>
      </c>
      <c r="H300" s="5">
        <v>43133</v>
      </c>
      <c r="I300" t="s">
        <v>1060</v>
      </c>
      <c r="J300" s="3">
        <v>2213148</v>
      </c>
      <c r="K300" s="3">
        <v>368858</v>
      </c>
      <c r="L300" s="3">
        <f t="shared" si="8"/>
        <v>1844290</v>
      </c>
      <c r="M300" s="21">
        <v>1844290</v>
      </c>
      <c r="N300" s="3">
        <f t="shared" si="9"/>
        <v>0</v>
      </c>
    </row>
    <row r="301" spans="1:14" hidden="1" x14ac:dyDescent="0.25">
      <c r="A301">
        <v>395</v>
      </c>
      <c r="B301">
        <v>645</v>
      </c>
      <c r="C301" s="5">
        <v>43133</v>
      </c>
      <c r="D301" t="s">
        <v>1061</v>
      </c>
      <c r="E301">
        <v>31</v>
      </c>
      <c r="F301" t="s">
        <v>68</v>
      </c>
      <c r="G301">
        <v>111</v>
      </c>
      <c r="H301" s="5">
        <v>43133</v>
      </c>
      <c r="I301" t="s">
        <v>1062</v>
      </c>
      <c r="J301" s="3">
        <v>2434464</v>
      </c>
      <c r="K301" s="3">
        <v>405744</v>
      </c>
      <c r="L301" s="3">
        <f t="shared" si="8"/>
        <v>2028720</v>
      </c>
      <c r="M301" s="21">
        <v>2028720</v>
      </c>
      <c r="N301" s="3">
        <f t="shared" si="9"/>
        <v>0</v>
      </c>
    </row>
    <row r="302" spans="1:14" hidden="1" x14ac:dyDescent="0.25">
      <c r="A302">
        <v>395</v>
      </c>
      <c r="B302">
        <v>646</v>
      </c>
      <c r="C302" s="5">
        <v>43133</v>
      </c>
      <c r="D302" t="s">
        <v>1063</v>
      </c>
      <c r="E302">
        <v>31</v>
      </c>
      <c r="F302" t="s">
        <v>68</v>
      </c>
      <c r="G302">
        <v>112</v>
      </c>
      <c r="H302" s="5">
        <v>43133</v>
      </c>
      <c r="I302" t="s">
        <v>1064</v>
      </c>
      <c r="J302" s="3">
        <v>2655780</v>
      </c>
      <c r="K302" s="3">
        <v>442630</v>
      </c>
      <c r="L302" s="3">
        <f t="shared" si="8"/>
        <v>2213150</v>
      </c>
      <c r="M302" s="21">
        <v>2213150</v>
      </c>
      <c r="N302" s="3">
        <f t="shared" si="9"/>
        <v>0</v>
      </c>
    </row>
    <row r="303" spans="1:14" hidden="1" x14ac:dyDescent="0.25">
      <c r="A303">
        <v>395</v>
      </c>
      <c r="B303">
        <v>648</v>
      </c>
      <c r="C303" s="5">
        <v>43133</v>
      </c>
      <c r="D303" t="s">
        <v>1065</v>
      </c>
      <c r="E303">
        <v>31</v>
      </c>
      <c r="F303" t="s">
        <v>68</v>
      </c>
      <c r="G303">
        <v>113</v>
      </c>
      <c r="H303" s="5">
        <v>43133</v>
      </c>
      <c r="I303" t="s">
        <v>1066</v>
      </c>
      <c r="J303" s="3">
        <v>3213600</v>
      </c>
      <c r="K303" s="3">
        <v>535600</v>
      </c>
      <c r="L303" s="3">
        <f t="shared" si="8"/>
        <v>2678000</v>
      </c>
      <c r="M303" s="21">
        <v>2678000</v>
      </c>
      <c r="N303" s="3">
        <f t="shared" si="9"/>
        <v>0</v>
      </c>
    </row>
    <row r="304" spans="1:14" hidden="1" x14ac:dyDescent="0.25">
      <c r="A304">
        <v>395</v>
      </c>
      <c r="B304">
        <v>651</v>
      </c>
      <c r="C304" s="5">
        <v>43133</v>
      </c>
      <c r="D304" t="s">
        <v>1067</v>
      </c>
      <c r="E304">
        <v>31</v>
      </c>
      <c r="F304" t="s">
        <v>68</v>
      </c>
      <c r="G304">
        <v>114</v>
      </c>
      <c r="H304" s="5">
        <v>43133</v>
      </c>
      <c r="I304" t="s">
        <v>1068</v>
      </c>
      <c r="J304" s="3">
        <v>2976996</v>
      </c>
      <c r="K304" s="3">
        <v>496166</v>
      </c>
      <c r="L304" s="3">
        <f t="shared" si="8"/>
        <v>2480830</v>
      </c>
      <c r="M304" s="21">
        <v>2480830</v>
      </c>
      <c r="N304" s="3">
        <f t="shared" si="9"/>
        <v>0</v>
      </c>
    </row>
    <row r="305" spans="1:14" hidden="1" x14ac:dyDescent="0.25">
      <c r="A305">
        <v>395</v>
      </c>
      <c r="B305">
        <v>652</v>
      </c>
      <c r="C305" s="5">
        <v>43133</v>
      </c>
      <c r="D305" t="s">
        <v>1069</v>
      </c>
      <c r="E305">
        <v>31</v>
      </c>
      <c r="F305" t="s">
        <v>68</v>
      </c>
      <c r="G305">
        <v>115</v>
      </c>
      <c r="H305" s="5">
        <v>43133</v>
      </c>
      <c r="I305" t="s">
        <v>1070</v>
      </c>
      <c r="J305" s="3">
        <v>2586000</v>
      </c>
      <c r="K305" s="3">
        <v>431000</v>
      </c>
      <c r="L305" s="3">
        <f t="shared" si="8"/>
        <v>2155000</v>
      </c>
      <c r="M305" s="21">
        <v>2155000</v>
      </c>
      <c r="N305" s="3">
        <f t="shared" si="9"/>
        <v>0</v>
      </c>
    </row>
    <row r="306" spans="1:14" hidden="1" x14ac:dyDescent="0.25">
      <c r="A306">
        <v>395</v>
      </c>
      <c r="B306">
        <v>654</v>
      </c>
      <c r="C306" s="5">
        <v>43136</v>
      </c>
      <c r="D306" t="s">
        <v>819</v>
      </c>
      <c r="E306">
        <v>31</v>
      </c>
      <c r="F306" t="s">
        <v>68</v>
      </c>
      <c r="G306">
        <v>116</v>
      </c>
      <c r="H306" s="5">
        <v>43136</v>
      </c>
      <c r="I306" t="s">
        <v>820</v>
      </c>
      <c r="J306" s="3">
        <v>2301678</v>
      </c>
      <c r="K306" s="3">
        <v>383613</v>
      </c>
      <c r="L306" s="3">
        <f t="shared" si="8"/>
        <v>1918065</v>
      </c>
      <c r="M306" s="21">
        <v>1918065</v>
      </c>
      <c r="N306" s="3">
        <f t="shared" si="9"/>
        <v>0</v>
      </c>
    </row>
    <row r="307" spans="1:14" hidden="1" x14ac:dyDescent="0.25">
      <c r="A307">
        <v>395</v>
      </c>
      <c r="B307">
        <v>655</v>
      </c>
      <c r="C307" s="5">
        <v>43136</v>
      </c>
      <c r="D307" t="s">
        <v>1071</v>
      </c>
      <c r="E307">
        <v>31</v>
      </c>
      <c r="F307" t="s">
        <v>68</v>
      </c>
      <c r="G307">
        <v>117</v>
      </c>
      <c r="H307" s="5">
        <v>43136</v>
      </c>
      <c r="I307" t="s">
        <v>1072</v>
      </c>
      <c r="J307" s="3">
        <v>2474634</v>
      </c>
      <c r="K307" s="3">
        <v>412439</v>
      </c>
      <c r="L307" s="3">
        <f t="shared" si="8"/>
        <v>2062195</v>
      </c>
      <c r="M307" s="21">
        <v>2062195</v>
      </c>
      <c r="N307" s="3">
        <f t="shared" si="9"/>
        <v>0</v>
      </c>
    </row>
    <row r="308" spans="1:14" hidden="1" x14ac:dyDescent="0.25">
      <c r="A308">
        <v>395</v>
      </c>
      <c r="B308">
        <v>656</v>
      </c>
      <c r="C308" s="5">
        <v>43136</v>
      </c>
      <c r="D308" t="s">
        <v>1073</v>
      </c>
      <c r="E308">
        <v>31</v>
      </c>
      <c r="F308" t="s">
        <v>68</v>
      </c>
      <c r="G308">
        <v>118</v>
      </c>
      <c r="H308" s="5">
        <v>43136</v>
      </c>
      <c r="I308" t="s">
        <v>1074</v>
      </c>
      <c r="J308" s="3">
        <v>2436000</v>
      </c>
      <c r="K308" s="3">
        <v>406000</v>
      </c>
      <c r="L308" s="3">
        <f t="shared" si="8"/>
        <v>2030000</v>
      </c>
      <c r="M308" s="21">
        <v>2030000</v>
      </c>
      <c r="N308" s="3">
        <f t="shared" si="9"/>
        <v>0</v>
      </c>
    </row>
    <row r="309" spans="1:14" hidden="1" x14ac:dyDescent="0.25">
      <c r="A309">
        <v>395</v>
      </c>
      <c r="B309">
        <v>657</v>
      </c>
      <c r="C309" s="5">
        <v>43136</v>
      </c>
      <c r="D309" t="s">
        <v>1075</v>
      </c>
      <c r="E309">
        <v>31</v>
      </c>
      <c r="F309" t="s">
        <v>68</v>
      </c>
      <c r="G309">
        <v>119</v>
      </c>
      <c r="H309" s="5">
        <v>43136</v>
      </c>
      <c r="I309" t="s">
        <v>1076</v>
      </c>
      <c r="J309" s="3">
        <v>2586000</v>
      </c>
      <c r="K309" s="3">
        <v>431000</v>
      </c>
      <c r="L309" s="3">
        <f t="shared" si="8"/>
        <v>2155000</v>
      </c>
      <c r="M309" s="21">
        <v>2155000</v>
      </c>
      <c r="N309" s="3">
        <f t="shared" si="9"/>
        <v>0</v>
      </c>
    </row>
    <row r="310" spans="1:14" hidden="1" x14ac:dyDescent="0.25">
      <c r="A310">
        <v>395</v>
      </c>
      <c r="B310">
        <v>658</v>
      </c>
      <c r="C310" s="5">
        <v>43136</v>
      </c>
      <c r="D310" t="s">
        <v>1077</v>
      </c>
      <c r="E310">
        <v>31</v>
      </c>
      <c r="F310" t="s">
        <v>68</v>
      </c>
      <c r="G310">
        <v>120</v>
      </c>
      <c r="H310" s="5">
        <v>43136</v>
      </c>
      <c r="I310" t="s">
        <v>1078</v>
      </c>
      <c r="J310" s="3">
        <v>2213148</v>
      </c>
      <c r="K310" s="3">
        <v>368858</v>
      </c>
      <c r="L310" s="3">
        <f t="shared" si="8"/>
        <v>1844290</v>
      </c>
      <c r="M310" s="21">
        <v>1844290</v>
      </c>
      <c r="N310" s="3">
        <f t="shared" si="9"/>
        <v>0</v>
      </c>
    </row>
    <row r="311" spans="1:14" hidden="1" x14ac:dyDescent="0.25">
      <c r="A311">
        <v>395</v>
      </c>
      <c r="B311">
        <v>659</v>
      </c>
      <c r="C311" s="5">
        <v>43136</v>
      </c>
      <c r="D311" t="s">
        <v>1079</v>
      </c>
      <c r="E311">
        <v>31</v>
      </c>
      <c r="F311" t="s">
        <v>68</v>
      </c>
      <c r="G311">
        <v>121</v>
      </c>
      <c r="H311" s="5">
        <v>43136</v>
      </c>
      <c r="I311" t="s">
        <v>1080</v>
      </c>
      <c r="J311" s="3">
        <v>5556993</v>
      </c>
      <c r="K311" s="3">
        <v>0</v>
      </c>
      <c r="L311" s="3">
        <f t="shared" si="8"/>
        <v>5556993</v>
      </c>
      <c r="M311" s="21">
        <v>3419688</v>
      </c>
      <c r="N311" s="3">
        <f t="shared" si="9"/>
        <v>2137305</v>
      </c>
    </row>
    <row r="312" spans="1:14" hidden="1" x14ac:dyDescent="0.25">
      <c r="A312">
        <v>395</v>
      </c>
      <c r="B312">
        <v>660</v>
      </c>
      <c r="C312" s="5">
        <v>43136</v>
      </c>
      <c r="D312" t="s">
        <v>1081</v>
      </c>
      <c r="E312">
        <v>31</v>
      </c>
      <c r="F312" t="s">
        <v>68</v>
      </c>
      <c r="G312">
        <v>122</v>
      </c>
      <c r="H312" s="5">
        <v>43136</v>
      </c>
      <c r="I312" t="s">
        <v>1082</v>
      </c>
      <c r="J312" s="3">
        <v>5361421</v>
      </c>
      <c r="K312" s="3">
        <v>0</v>
      </c>
      <c r="L312" s="3">
        <f t="shared" si="8"/>
        <v>5361421</v>
      </c>
      <c r="M312" s="21">
        <v>3711753</v>
      </c>
      <c r="N312" s="3">
        <f t="shared" si="9"/>
        <v>1649668</v>
      </c>
    </row>
    <row r="313" spans="1:14" hidden="1" x14ac:dyDescent="0.25">
      <c r="A313">
        <v>395</v>
      </c>
      <c r="B313">
        <v>661</v>
      </c>
      <c r="C313" s="5">
        <v>43136</v>
      </c>
      <c r="D313" t="s">
        <v>1083</v>
      </c>
      <c r="E313">
        <v>31</v>
      </c>
      <c r="F313" t="s">
        <v>68</v>
      </c>
      <c r="G313">
        <v>123</v>
      </c>
      <c r="H313" s="5">
        <v>43136</v>
      </c>
      <c r="I313" t="s">
        <v>1084</v>
      </c>
      <c r="J313" s="3">
        <v>2788562</v>
      </c>
      <c r="K313" s="3">
        <v>398366</v>
      </c>
      <c r="L313" s="3">
        <f t="shared" si="8"/>
        <v>2390196</v>
      </c>
      <c r="M313" s="21">
        <v>2390196</v>
      </c>
      <c r="N313" s="3">
        <f t="shared" si="9"/>
        <v>0</v>
      </c>
    </row>
    <row r="314" spans="1:14" hidden="1" x14ac:dyDescent="0.25">
      <c r="A314">
        <v>395</v>
      </c>
      <c r="B314">
        <v>662</v>
      </c>
      <c r="C314" s="5">
        <v>43136</v>
      </c>
      <c r="D314" t="s">
        <v>1085</v>
      </c>
      <c r="E314">
        <v>31</v>
      </c>
      <c r="F314" t="s">
        <v>68</v>
      </c>
      <c r="G314">
        <v>124</v>
      </c>
      <c r="H314" s="5">
        <v>43136</v>
      </c>
      <c r="I314" t="s">
        <v>1086</v>
      </c>
      <c r="J314" s="3">
        <v>2685291</v>
      </c>
      <c r="K314" s="3">
        <v>383613</v>
      </c>
      <c r="L314" s="3">
        <f t="shared" si="8"/>
        <v>2301678</v>
      </c>
      <c r="M314" s="21">
        <v>2301678</v>
      </c>
      <c r="N314" s="3">
        <f t="shared" si="9"/>
        <v>0</v>
      </c>
    </row>
    <row r="315" spans="1:14" hidden="1" x14ac:dyDescent="0.25">
      <c r="A315">
        <v>395</v>
      </c>
      <c r="B315">
        <v>663</v>
      </c>
      <c r="C315" s="5">
        <v>43136</v>
      </c>
      <c r="D315" t="s">
        <v>1087</v>
      </c>
      <c r="E315">
        <v>31</v>
      </c>
      <c r="F315" t="s">
        <v>68</v>
      </c>
      <c r="G315">
        <v>125</v>
      </c>
      <c r="H315" s="5">
        <v>43136</v>
      </c>
      <c r="I315" t="s">
        <v>1088</v>
      </c>
      <c r="J315" s="3">
        <v>2886919</v>
      </c>
      <c r="K315" s="3">
        <v>412417</v>
      </c>
      <c r="L315" s="3">
        <f t="shared" si="8"/>
        <v>2474502</v>
      </c>
      <c r="M315" s="21">
        <v>2474502</v>
      </c>
      <c r="N315" s="3">
        <f t="shared" si="9"/>
        <v>0</v>
      </c>
    </row>
    <row r="316" spans="1:14" hidden="1" x14ac:dyDescent="0.25">
      <c r="A316">
        <v>395</v>
      </c>
      <c r="B316">
        <v>664</v>
      </c>
      <c r="C316" s="5">
        <v>43136</v>
      </c>
      <c r="D316" t="s">
        <v>1089</v>
      </c>
      <c r="E316">
        <v>31</v>
      </c>
      <c r="F316" t="s">
        <v>68</v>
      </c>
      <c r="G316">
        <v>126</v>
      </c>
      <c r="H316" s="5">
        <v>43136</v>
      </c>
      <c r="I316" t="s">
        <v>1090</v>
      </c>
      <c r="J316" s="3">
        <v>3098410</v>
      </c>
      <c r="K316" s="3">
        <v>442630</v>
      </c>
      <c r="L316" s="3">
        <f t="shared" si="8"/>
        <v>2655780</v>
      </c>
      <c r="M316" s="21">
        <v>2655780</v>
      </c>
      <c r="N316" s="3">
        <f t="shared" si="9"/>
        <v>0</v>
      </c>
    </row>
    <row r="317" spans="1:14" hidden="1" x14ac:dyDescent="0.25">
      <c r="A317">
        <v>395</v>
      </c>
      <c r="B317">
        <v>665</v>
      </c>
      <c r="C317" s="5">
        <v>43136</v>
      </c>
      <c r="D317" t="s">
        <v>1091</v>
      </c>
      <c r="E317">
        <v>31</v>
      </c>
      <c r="F317" t="s">
        <v>68</v>
      </c>
      <c r="G317">
        <v>127</v>
      </c>
      <c r="H317" s="5">
        <v>43136</v>
      </c>
      <c r="I317" t="s">
        <v>1092</v>
      </c>
      <c r="J317" s="3">
        <v>5863585</v>
      </c>
      <c r="K317" s="3">
        <v>0</v>
      </c>
      <c r="L317" s="3">
        <f t="shared" si="8"/>
        <v>5863585</v>
      </c>
      <c r="M317" s="21">
        <v>4059405</v>
      </c>
      <c r="N317" s="3">
        <f t="shared" si="9"/>
        <v>1804180</v>
      </c>
    </row>
    <row r="318" spans="1:14" hidden="1" x14ac:dyDescent="0.25">
      <c r="A318">
        <v>395</v>
      </c>
      <c r="B318">
        <v>666</v>
      </c>
      <c r="C318" s="5">
        <v>43136</v>
      </c>
      <c r="D318" t="s">
        <v>1093</v>
      </c>
      <c r="E318">
        <v>31</v>
      </c>
      <c r="F318" t="s">
        <v>68</v>
      </c>
      <c r="G318">
        <v>128</v>
      </c>
      <c r="H318" s="5">
        <v>43136</v>
      </c>
      <c r="I318" t="s">
        <v>1094</v>
      </c>
      <c r="J318" s="3">
        <v>7000929</v>
      </c>
      <c r="K318" s="3">
        <v>0</v>
      </c>
      <c r="L318" s="3">
        <f t="shared" si="8"/>
        <v>7000929</v>
      </c>
      <c r="M318" s="21">
        <v>4846797</v>
      </c>
      <c r="N318" s="3">
        <f t="shared" si="9"/>
        <v>2154132</v>
      </c>
    </row>
    <row r="319" spans="1:14" hidden="1" x14ac:dyDescent="0.25">
      <c r="A319">
        <v>395</v>
      </c>
      <c r="B319">
        <v>667</v>
      </c>
      <c r="C319" s="5">
        <v>43136</v>
      </c>
      <c r="D319" t="s">
        <v>1095</v>
      </c>
      <c r="E319">
        <v>31</v>
      </c>
      <c r="F319" t="s">
        <v>68</v>
      </c>
      <c r="G319">
        <v>129</v>
      </c>
      <c r="H319" s="5">
        <v>43136</v>
      </c>
      <c r="I319" t="s">
        <v>1096</v>
      </c>
      <c r="J319" s="3">
        <v>6868797</v>
      </c>
      <c r="K319" s="3">
        <v>0</v>
      </c>
      <c r="L319" s="3">
        <f t="shared" si="8"/>
        <v>6868797</v>
      </c>
      <c r="M319" s="21">
        <v>4755321</v>
      </c>
      <c r="N319" s="3">
        <f t="shared" si="9"/>
        <v>2113476</v>
      </c>
    </row>
    <row r="320" spans="1:14" hidden="1" x14ac:dyDescent="0.25">
      <c r="A320">
        <v>395</v>
      </c>
      <c r="B320">
        <v>668</v>
      </c>
      <c r="C320" s="5">
        <v>43136</v>
      </c>
      <c r="D320" t="s">
        <v>1097</v>
      </c>
      <c r="E320">
        <v>31</v>
      </c>
      <c r="F320" t="s">
        <v>68</v>
      </c>
      <c r="G320">
        <v>130</v>
      </c>
      <c r="H320" s="5">
        <v>43136</v>
      </c>
      <c r="I320" t="s">
        <v>1098</v>
      </c>
      <c r="J320" s="3">
        <v>3157315</v>
      </c>
      <c r="K320" s="3">
        <v>451045</v>
      </c>
      <c r="L320" s="3">
        <f t="shared" si="8"/>
        <v>2706270</v>
      </c>
      <c r="M320" s="21">
        <v>2706270</v>
      </c>
      <c r="N320" s="3">
        <f t="shared" si="9"/>
        <v>0</v>
      </c>
    </row>
    <row r="321" spans="1:14" hidden="1" x14ac:dyDescent="0.25">
      <c r="A321">
        <v>395</v>
      </c>
      <c r="B321">
        <v>669</v>
      </c>
      <c r="C321" s="5">
        <v>43136</v>
      </c>
      <c r="D321" t="s">
        <v>1099</v>
      </c>
      <c r="E321">
        <v>31</v>
      </c>
      <c r="F321" t="s">
        <v>68</v>
      </c>
      <c r="G321">
        <v>131</v>
      </c>
      <c r="H321" s="5">
        <v>43136</v>
      </c>
      <c r="I321" t="s">
        <v>1100</v>
      </c>
      <c r="J321" s="3">
        <v>3098410</v>
      </c>
      <c r="K321" s="3">
        <v>442630</v>
      </c>
      <c r="L321" s="3">
        <f t="shared" si="8"/>
        <v>2655780</v>
      </c>
      <c r="M321" s="21">
        <v>2655780</v>
      </c>
      <c r="N321" s="3">
        <f t="shared" si="9"/>
        <v>0</v>
      </c>
    </row>
    <row r="322" spans="1:14" hidden="1" x14ac:dyDescent="0.25">
      <c r="A322">
        <v>395</v>
      </c>
      <c r="B322">
        <v>670</v>
      </c>
      <c r="C322" s="5">
        <v>43136</v>
      </c>
      <c r="D322" t="s">
        <v>1101</v>
      </c>
      <c r="E322">
        <v>31</v>
      </c>
      <c r="F322" t="s">
        <v>68</v>
      </c>
      <c r="G322">
        <v>132</v>
      </c>
      <c r="H322" s="5">
        <v>43136</v>
      </c>
      <c r="I322" t="s">
        <v>1102</v>
      </c>
      <c r="J322" s="3">
        <v>4862286</v>
      </c>
      <c r="K322" s="3">
        <v>0</v>
      </c>
      <c r="L322" s="3">
        <f t="shared" si="8"/>
        <v>4862286</v>
      </c>
      <c r="M322" s="21">
        <v>3366198</v>
      </c>
      <c r="N322" s="3">
        <f t="shared" si="9"/>
        <v>1496088</v>
      </c>
    </row>
    <row r="323" spans="1:14" hidden="1" x14ac:dyDescent="0.25">
      <c r="A323">
        <v>395</v>
      </c>
      <c r="B323">
        <v>671</v>
      </c>
      <c r="C323" s="5">
        <v>43136</v>
      </c>
      <c r="D323" t="s">
        <v>1103</v>
      </c>
      <c r="E323">
        <v>31</v>
      </c>
      <c r="F323" t="s">
        <v>68</v>
      </c>
      <c r="G323">
        <v>133</v>
      </c>
      <c r="H323" s="5">
        <v>43136</v>
      </c>
      <c r="I323" t="s">
        <v>1104</v>
      </c>
      <c r="J323" s="3">
        <v>3769731</v>
      </c>
      <c r="K323" s="3">
        <v>2064132</v>
      </c>
      <c r="L323" s="3">
        <f t="shared" si="8"/>
        <v>1705599</v>
      </c>
      <c r="M323" s="21">
        <v>1705599</v>
      </c>
      <c r="N323" s="3">
        <f t="shared" si="9"/>
        <v>0</v>
      </c>
    </row>
    <row r="324" spans="1:14" hidden="1" x14ac:dyDescent="0.25">
      <c r="A324">
        <v>395</v>
      </c>
      <c r="B324">
        <v>672</v>
      </c>
      <c r="C324" s="5">
        <v>43136</v>
      </c>
      <c r="D324" t="s">
        <v>1105</v>
      </c>
      <c r="E324">
        <v>31</v>
      </c>
      <c r="F324" t="s">
        <v>68</v>
      </c>
      <c r="G324">
        <v>134</v>
      </c>
      <c r="H324" s="5">
        <v>43136</v>
      </c>
      <c r="I324" t="s">
        <v>1106</v>
      </c>
      <c r="J324" s="3">
        <v>5525975</v>
      </c>
      <c r="K324" s="3">
        <v>0</v>
      </c>
      <c r="L324" s="3">
        <f t="shared" si="8"/>
        <v>5525975</v>
      </c>
      <c r="M324" s="21">
        <v>3825675</v>
      </c>
      <c r="N324" s="3">
        <f t="shared" si="9"/>
        <v>1700300</v>
      </c>
    </row>
    <row r="325" spans="1:14" hidden="1" x14ac:dyDescent="0.25">
      <c r="A325">
        <v>395</v>
      </c>
      <c r="B325">
        <v>673</v>
      </c>
      <c r="C325" s="5">
        <v>43136</v>
      </c>
      <c r="D325" t="s">
        <v>1107</v>
      </c>
      <c r="E325">
        <v>31</v>
      </c>
      <c r="F325" t="s">
        <v>68</v>
      </c>
      <c r="G325">
        <v>135</v>
      </c>
      <c r="H325" s="5">
        <v>43136</v>
      </c>
      <c r="I325" t="s">
        <v>1108</v>
      </c>
      <c r="J325" s="3">
        <v>5525975</v>
      </c>
      <c r="K325" s="3">
        <v>0</v>
      </c>
      <c r="L325" s="3">
        <f t="shared" ref="L325:L388" si="10">J325-K325</f>
        <v>5525975</v>
      </c>
      <c r="M325" s="21">
        <v>3825675</v>
      </c>
      <c r="N325" s="3">
        <f t="shared" ref="N325:N388" si="11">L325-M325</f>
        <v>1700300</v>
      </c>
    </row>
    <row r="326" spans="1:14" hidden="1" x14ac:dyDescent="0.25">
      <c r="A326">
        <v>395</v>
      </c>
      <c r="B326">
        <v>674</v>
      </c>
      <c r="C326" s="5">
        <v>43136</v>
      </c>
      <c r="D326" t="s">
        <v>1109</v>
      </c>
      <c r="E326">
        <v>31</v>
      </c>
      <c r="F326" t="s">
        <v>68</v>
      </c>
      <c r="G326">
        <v>136</v>
      </c>
      <c r="H326" s="5">
        <v>43136</v>
      </c>
      <c r="I326" t="s">
        <v>1110</v>
      </c>
      <c r="J326" s="3">
        <v>3038112</v>
      </c>
      <c r="K326" s="3">
        <v>434016</v>
      </c>
      <c r="L326" s="3">
        <f t="shared" si="10"/>
        <v>2604096</v>
      </c>
      <c r="M326" s="21">
        <v>2604096</v>
      </c>
      <c r="N326" s="3">
        <f t="shared" si="11"/>
        <v>0</v>
      </c>
    </row>
    <row r="327" spans="1:14" hidden="1" x14ac:dyDescent="0.25">
      <c r="A327">
        <v>395</v>
      </c>
      <c r="B327">
        <v>675</v>
      </c>
      <c r="C327" s="5">
        <v>43136</v>
      </c>
      <c r="D327" t="s">
        <v>1111</v>
      </c>
      <c r="E327">
        <v>31</v>
      </c>
      <c r="F327" t="s">
        <v>68</v>
      </c>
      <c r="G327">
        <v>137</v>
      </c>
      <c r="H327" s="5">
        <v>43136</v>
      </c>
      <c r="I327" t="s">
        <v>1112</v>
      </c>
      <c r="J327" s="3">
        <v>5274672</v>
      </c>
      <c r="K327" s="3">
        <v>0</v>
      </c>
      <c r="L327" s="3">
        <f t="shared" si="10"/>
        <v>5274672</v>
      </c>
      <c r="M327" s="21">
        <v>3651696</v>
      </c>
      <c r="N327" s="3">
        <f t="shared" si="11"/>
        <v>1622976</v>
      </c>
    </row>
    <row r="328" spans="1:14" hidden="1" x14ac:dyDescent="0.25">
      <c r="A328">
        <v>395</v>
      </c>
      <c r="B328">
        <v>676</v>
      </c>
      <c r="C328" s="5">
        <v>43136</v>
      </c>
      <c r="D328" t="s">
        <v>1113</v>
      </c>
      <c r="E328">
        <v>31</v>
      </c>
      <c r="F328" t="s">
        <v>68</v>
      </c>
      <c r="G328">
        <v>138</v>
      </c>
      <c r="H328" s="5">
        <v>43136</v>
      </c>
      <c r="I328" t="s">
        <v>1114</v>
      </c>
      <c r="J328" s="3">
        <v>3157315</v>
      </c>
      <c r="K328" s="3">
        <v>0</v>
      </c>
      <c r="L328" s="3">
        <f t="shared" si="10"/>
        <v>3157315</v>
      </c>
      <c r="M328" s="21">
        <v>2255225</v>
      </c>
      <c r="N328" s="3">
        <f t="shared" si="11"/>
        <v>902090</v>
      </c>
    </row>
    <row r="329" spans="1:14" hidden="1" x14ac:dyDescent="0.25">
      <c r="A329">
        <v>395</v>
      </c>
      <c r="B329">
        <v>677</v>
      </c>
      <c r="C329" s="5">
        <v>43136</v>
      </c>
      <c r="D329" t="s">
        <v>1115</v>
      </c>
      <c r="E329">
        <v>31</v>
      </c>
      <c r="F329" t="s">
        <v>68</v>
      </c>
      <c r="G329">
        <v>139</v>
      </c>
      <c r="H329" s="5">
        <v>43136</v>
      </c>
      <c r="I329" t="s">
        <v>1116</v>
      </c>
      <c r="J329" s="3">
        <v>6367530</v>
      </c>
      <c r="K329" s="3">
        <v>0</v>
      </c>
      <c r="L329" s="3">
        <f t="shared" si="10"/>
        <v>6367530</v>
      </c>
      <c r="M329" s="21">
        <v>4408290</v>
      </c>
      <c r="N329" s="3">
        <f t="shared" si="11"/>
        <v>1959240</v>
      </c>
    </row>
    <row r="330" spans="1:14" hidden="1" x14ac:dyDescent="0.25">
      <c r="A330">
        <v>395</v>
      </c>
      <c r="B330">
        <v>678</v>
      </c>
      <c r="C330" s="5">
        <v>43136</v>
      </c>
      <c r="D330" t="s">
        <v>1117</v>
      </c>
      <c r="E330">
        <v>31</v>
      </c>
      <c r="F330" t="s">
        <v>68</v>
      </c>
      <c r="G330">
        <v>140</v>
      </c>
      <c r="H330" s="5">
        <v>43136</v>
      </c>
      <c r="I330" t="s">
        <v>1118</v>
      </c>
      <c r="J330" s="3">
        <v>3718092</v>
      </c>
      <c r="K330" s="3">
        <v>531156</v>
      </c>
      <c r="L330" s="3">
        <f t="shared" si="10"/>
        <v>3186936</v>
      </c>
      <c r="M330" s="21">
        <v>3186936</v>
      </c>
      <c r="N330" s="3">
        <f t="shared" si="11"/>
        <v>0</v>
      </c>
    </row>
    <row r="331" spans="1:14" hidden="1" x14ac:dyDescent="0.25">
      <c r="A331">
        <v>395</v>
      </c>
      <c r="B331">
        <v>679</v>
      </c>
      <c r="C331" s="5">
        <v>43136</v>
      </c>
      <c r="D331" t="s">
        <v>1119</v>
      </c>
      <c r="E331">
        <v>31</v>
      </c>
      <c r="F331" t="s">
        <v>68</v>
      </c>
      <c r="G331">
        <v>141</v>
      </c>
      <c r="H331" s="5">
        <v>43136</v>
      </c>
      <c r="I331" t="s">
        <v>1120</v>
      </c>
      <c r="J331" s="3">
        <v>2788569</v>
      </c>
      <c r="K331" s="3">
        <v>398367</v>
      </c>
      <c r="L331" s="3">
        <f t="shared" si="10"/>
        <v>2390202</v>
      </c>
      <c r="M331" s="21">
        <v>2390202</v>
      </c>
      <c r="N331" s="3">
        <f t="shared" si="11"/>
        <v>0</v>
      </c>
    </row>
    <row r="332" spans="1:14" hidden="1" x14ac:dyDescent="0.25">
      <c r="A332">
        <v>395</v>
      </c>
      <c r="B332">
        <v>680</v>
      </c>
      <c r="C332" s="5">
        <v>43136</v>
      </c>
      <c r="D332" t="s">
        <v>1121</v>
      </c>
      <c r="E332">
        <v>31</v>
      </c>
      <c r="F332" t="s">
        <v>68</v>
      </c>
      <c r="G332">
        <v>142</v>
      </c>
      <c r="H332" s="5">
        <v>43136</v>
      </c>
      <c r="I332" t="s">
        <v>1122</v>
      </c>
      <c r="J332" s="3">
        <v>3017000</v>
      </c>
      <c r="K332" s="3">
        <v>431000</v>
      </c>
      <c r="L332" s="3">
        <f t="shared" si="10"/>
        <v>2586000</v>
      </c>
      <c r="M332" s="21">
        <v>2586000</v>
      </c>
      <c r="N332" s="3">
        <f t="shared" si="11"/>
        <v>0</v>
      </c>
    </row>
    <row r="333" spans="1:14" hidden="1" x14ac:dyDescent="0.25">
      <c r="A333">
        <v>395</v>
      </c>
      <c r="B333">
        <v>681</v>
      </c>
      <c r="C333" s="5">
        <v>43136</v>
      </c>
      <c r="D333" t="s">
        <v>1123</v>
      </c>
      <c r="E333">
        <v>31</v>
      </c>
      <c r="F333" t="s">
        <v>68</v>
      </c>
      <c r="G333">
        <v>143</v>
      </c>
      <c r="H333" s="5">
        <v>43136</v>
      </c>
      <c r="I333" t="s">
        <v>1124</v>
      </c>
      <c r="J333" s="3">
        <v>6722183</v>
      </c>
      <c r="K333" s="3">
        <v>0</v>
      </c>
      <c r="L333" s="3">
        <f t="shared" si="10"/>
        <v>6722183</v>
      </c>
      <c r="M333" s="21">
        <v>4653819</v>
      </c>
      <c r="N333" s="3">
        <f t="shared" si="11"/>
        <v>2068364</v>
      </c>
    </row>
    <row r="334" spans="1:14" hidden="1" x14ac:dyDescent="0.25">
      <c r="A334">
        <v>395</v>
      </c>
      <c r="B334">
        <v>682</v>
      </c>
      <c r="C334" s="5">
        <v>43136</v>
      </c>
      <c r="D334" t="s">
        <v>1125</v>
      </c>
      <c r="E334">
        <v>31</v>
      </c>
      <c r="F334" t="s">
        <v>68</v>
      </c>
      <c r="G334">
        <v>144</v>
      </c>
      <c r="H334" s="5">
        <v>43136</v>
      </c>
      <c r="I334" t="s">
        <v>1126</v>
      </c>
      <c r="J334" s="3">
        <v>3017000</v>
      </c>
      <c r="K334" s="3">
        <v>0</v>
      </c>
      <c r="L334" s="3">
        <f t="shared" si="10"/>
        <v>3017000</v>
      </c>
      <c r="M334" s="21">
        <v>1724000</v>
      </c>
      <c r="N334" s="3">
        <f t="shared" si="11"/>
        <v>1293000</v>
      </c>
    </row>
    <row r="335" spans="1:14" hidden="1" x14ac:dyDescent="0.25">
      <c r="A335">
        <v>395</v>
      </c>
      <c r="B335">
        <v>683</v>
      </c>
      <c r="C335" s="5">
        <v>43136</v>
      </c>
      <c r="D335" t="s">
        <v>1127</v>
      </c>
      <c r="E335">
        <v>31</v>
      </c>
      <c r="F335" t="s">
        <v>68</v>
      </c>
      <c r="G335">
        <v>145</v>
      </c>
      <c r="H335" s="5">
        <v>43136</v>
      </c>
      <c r="I335" t="s">
        <v>1128</v>
      </c>
      <c r="J335" s="3">
        <v>3022327</v>
      </c>
      <c r="K335" s="3">
        <v>0</v>
      </c>
      <c r="L335" s="3">
        <f t="shared" si="10"/>
        <v>3022327</v>
      </c>
      <c r="M335" s="21">
        <v>1727044</v>
      </c>
      <c r="N335" s="3">
        <f t="shared" si="11"/>
        <v>1295283</v>
      </c>
    </row>
    <row r="336" spans="1:14" hidden="1" x14ac:dyDescent="0.25">
      <c r="A336">
        <v>395</v>
      </c>
      <c r="B336">
        <v>684</v>
      </c>
      <c r="C336" s="5">
        <v>43136</v>
      </c>
      <c r="D336" t="s">
        <v>1129</v>
      </c>
      <c r="E336">
        <v>31</v>
      </c>
      <c r="F336" t="s">
        <v>68</v>
      </c>
      <c r="G336">
        <v>146</v>
      </c>
      <c r="H336" s="5">
        <v>43136</v>
      </c>
      <c r="I336" t="s">
        <v>1130</v>
      </c>
      <c r="J336" s="3">
        <v>6905028</v>
      </c>
      <c r="K336" s="3">
        <v>0</v>
      </c>
      <c r="L336" s="3">
        <f t="shared" si="10"/>
        <v>6905028</v>
      </c>
      <c r="M336" s="21">
        <v>4780404</v>
      </c>
      <c r="N336" s="3">
        <f t="shared" si="11"/>
        <v>2124624</v>
      </c>
    </row>
    <row r="337" spans="1:14" hidden="1" x14ac:dyDescent="0.25">
      <c r="A337">
        <v>395</v>
      </c>
      <c r="B337">
        <v>685</v>
      </c>
      <c r="C337" s="5">
        <v>43136</v>
      </c>
      <c r="D337" t="s">
        <v>1131</v>
      </c>
      <c r="E337">
        <v>31</v>
      </c>
      <c r="F337" t="s">
        <v>68</v>
      </c>
      <c r="G337">
        <v>147</v>
      </c>
      <c r="H337" s="5">
        <v>43136</v>
      </c>
      <c r="I337" t="s">
        <v>1132</v>
      </c>
      <c r="J337" s="3">
        <v>3374280</v>
      </c>
      <c r="K337" s="3">
        <v>2410200</v>
      </c>
      <c r="L337" s="3">
        <f t="shared" si="10"/>
        <v>964080</v>
      </c>
      <c r="M337" s="21">
        <v>964080</v>
      </c>
      <c r="N337" s="3">
        <f t="shared" si="11"/>
        <v>0</v>
      </c>
    </row>
    <row r="338" spans="1:14" hidden="1" x14ac:dyDescent="0.25">
      <c r="A338">
        <v>395</v>
      </c>
      <c r="B338">
        <v>686</v>
      </c>
      <c r="C338" s="5">
        <v>43136</v>
      </c>
      <c r="D338" t="s">
        <v>1133</v>
      </c>
      <c r="E338">
        <v>31</v>
      </c>
      <c r="F338" t="s">
        <v>68</v>
      </c>
      <c r="G338">
        <v>148</v>
      </c>
      <c r="H338" s="5">
        <v>43136</v>
      </c>
      <c r="I338" t="s">
        <v>1134</v>
      </c>
      <c r="J338" s="3">
        <v>6617325</v>
      </c>
      <c r="K338" s="3">
        <v>0</v>
      </c>
      <c r="L338" s="3">
        <f t="shared" si="10"/>
        <v>6617325</v>
      </c>
      <c r="M338" s="21">
        <v>4581225</v>
      </c>
      <c r="N338" s="3">
        <f t="shared" si="11"/>
        <v>2036100</v>
      </c>
    </row>
    <row r="339" spans="1:14" hidden="1" x14ac:dyDescent="0.25">
      <c r="A339">
        <v>395</v>
      </c>
      <c r="B339">
        <v>687</v>
      </c>
      <c r="C339" s="5">
        <v>43136</v>
      </c>
      <c r="D339" t="s">
        <v>1135</v>
      </c>
      <c r="E339">
        <v>31</v>
      </c>
      <c r="F339" t="s">
        <v>68</v>
      </c>
      <c r="G339">
        <v>149</v>
      </c>
      <c r="H339" s="5">
        <v>43136</v>
      </c>
      <c r="I339" t="s">
        <v>1136</v>
      </c>
      <c r="J339" s="3">
        <v>3017000</v>
      </c>
      <c r="K339" s="3">
        <v>431000</v>
      </c>
      <c r="L339" s="3">
        <f t="shared" si="10"/>
        <v>2586000</v>
      </c>
      <c r="M339" s="21">
        <v>2586000</v>
      </c>
      <c r="N339" s="3">
        <f t="shared" si="11"/>
        <v>0</v>
      </c>
    </row>
    <row r="340" spans="1:14" hidden="1" x14ac:dyDescent="0.25">
      <c r="A340">
        <v>395</v>
      </c>
      <c r="B340">
        <v>688</v>
      </c>
      <c r="C340" s="5">
        <v>43136</v>
      </c>
      <c r="D340" t="s">
        <v>1137</v>
      </c>
      <c r="E340">
        <v>31</v>
      </c>
      <c r="F340" t="s">
        <v>68</v>
      </c>
      <c r="G340">
        <v>150</v>
      </c>
      <c r="H340" s="5">
        <v>43136</v>
      </c>
      <c r="I340" t="s">
        <v>1138</v>
      </c>
      <c r="J340" s="3">
        <v>2924376</v>
      </c>
      <c r="K340" s="3">
        <v>417768</v>
      </c>
      <c r="L340" s="3">
        <f t="shared" si="10"/>
        <v>2506608</v>
      </c>
      <c r="M340" s="21">
        <v>2506608</v>
      </c>
      <c r="N340" s="3">
        <f t="shared" si="11"/>
        <v>0</v>
      </c>
    </row>
    <row r="341" spans="1:14" hidden="1" x14ac:dyDescent="0.25">
      <c r="A341">
        <v>395</v>
      </c>
      <c r="B341">
        <v>689</v>
      </c>
      <c r="C341" s="5">
        <v>43136</v>
      </c>
      <c r="D341" t="s">
        <v>1139</v>
      </c>
      <c r="E341">
        <v>31</v>
      </c>
      <c r="F341" t="s">
        <v>68</v>
      </c>
      <c r="G341">
        <v>151</v>
      </c>
      <c r="H341" s="5">
        <v>43136</v>
      </c>
      <c r="I341" t="s">
        <v>1140</v>
      </c>
      <c r="J341" s="3">
        <v>3614814</v>
      </c>
      <c r="K341" s="3">
        <v>0</v>
      </c>
      <c r="L341" s="3">
        <f t="shared" si="10"/>
        <v>3614814</v>
      </c>
      <c r="M341" s="21">
        <v>1549206</v>
      </c>
      <c r="N341" s="3">
        <f t="shared" si="11"/>
        <v>2065608</v>
      </c>
    </row>
    <row r="342" spans="1:14" hidden="1" x14ac:dyDescent="0.25">
      <c r="A342">
        <v>395</v>
      </c>
      <c r="B342">
        <v>690</v>
      </c>
      <c r="C342" s="5">
        <v>43136</v>
      </c>
      <c r="D342" t="s">
        <v>1141</v>
      </c>
      <c r="E342">
        <v>31</v>
      </c>
      <c r="F342" t="s">
        <v>68</v>
      </c>
      <c r="G342">
        <v>152</v>
      </c>
      <c r="H342" s="5">
        <v>43136</v>
      </c>
      <c r="I342" t="s">
        <v>1142</v>
      </c>
      <c r="J342" s="3">
        <v>2788569</v>
      </c>
      <c r="K342" s="3">
        <v>398367</v>
      </c>
      <c r="L342" s="3">
        <f t="shared" si="10"/>
        <v>2390202</v>
      </c>
      <c r="M342" s="21">
        <v>2390202</v>
      </c>
      <c r="N342" s="3">
        <f t="shared" si="11"/>
        <v>0</v>
      </c>
    </row>
    <row r="343" spans="1:14" hidden="1" x14ac:dyDescent="0.25">
      <c r="A343">
        <v>395</v>
      </c>
      <c r="B343">
        <v>691</v>
      </c>
      <c r="C343" s="5">
        <v>43136</v>
      </c>
      <c r="D343" t="s">
        <v>1143</v>
      </c>
      <c r="E343">
        <v>31</v>
      </c>
      <c r="F343" t="s">
        <v>68</v>
      </c>
      <c r="G343">
        <v>153</v>
      </c>
      <c r="H343" s="5">
        <v>43136</v>
      </c>
      <c r="I343" t="s">
        <v>1144</v>
      </c>
      <c r="J343" s="3">
        <v>2992227</v>
      </c>
      <c r="K343" s="3">
        <v>2137305</v>
      </c>
      <c r="L343" s="3">
        <f t="shared" si="10"/>
        <v>854922</v>
      </c>
      <c r="M343" s="21">
        <v>854922</v>
      </c>
      <c r="N343" s="3">
        <f t="shared" si="11"/>
        <v>0</v>
      </c>
    </row>
    <row r="344" spans="1:14" hidden="1" x14ac:dyDescent="0.25">
      <c r="A344">
        <v>395</v>
      </c>
      <c r="B344">
        <v>692</v>
      </c>
      <c r="C344" s="5">
        <v>43136</v>
      </c>
      <c r="D344" t="s">
        <v>1145</v>
      </c>
      <c r="E344">
        <v>31</v>
      </c>
      <c r="F344" t="s">
        <v>68</v>
      </c>
      <c r="G344">
        <v>154</v>
      </c>
      <c r="H344" s="5">
        <v>43136</v>
      </c>
      <c r="I344" t="s">
        <v>1146</v>
      </c>
      <c r="J344" s="3">
        <v>3157315</v>
      </c>
      <c r="K344" s="3">
        <v>451045</v>
      </c>
      <c r="L344" s="3">
        <f t="shared" si="10"/>
        <v>2706270</v>
      </c>
      <c r="M344" s="21">
        <v>2706270</v>
      </c>
      <c r="N344" s="3">
        <f t="shared" si="11"/>
        <v>0</v>
      </c>
    </row>
    <row r="345" spans="1:14" hidden="1" x14ac:dyDescent="0.25">
      <c r="A345">
        <v>395</v>
      </c>
      <c r="B345">
        <v>693</v>
      </c>
      <c r="C345" s="5">
        <v>43136</v>
      </c>
      <c r="D345" t="s">
        <v>1147</v>
      </c>
      <c r="E345">
        <v>31</v>
      </c>
      <c r="F345" t="s">
        <v>68</v>
      </c>
      <c r="G345">
        <v>155</v>
      </c>
      <c r="H345" s="5">
        <v>43136</v>
      </c>
      <c r="I345" t="s">
        <v>1148</v>
      </c>
      <c r="J345" s="3">
        <v>5430984</v>
      </c>
      <c r="K345" s="3">
        <v>0</v>
      </c>
      <c r="L345" s="3">
        <f t="shared" si="10"/>
        <v>5430984</v>
      </c>
      <c r="M345" s="21">
        <v>3759912</v>
      </c>
      <c r="N345" s="3">
        <f t="shared" si="11"/>
        <v>1671072</v>
      </c>
    </row>
    <row r="346" spans="1:14" hidden="1" x14ac:dyDescent="0.25">
      <c r="A346">
        <v>395</v>
      </c>
      <c r="B346">
        <v>694</v>
      </c>
      <c r="C346" s="5">
        <v>43136</v>
      </c>
      <c r="D346" t="s">
        <v>1149</v>
      </c>
      <c r="E346">
        <v>31</v>
      </c>
      <c r="F346" t="s">
        <v>68</v>
      </c>
      <c r="G346">
        <v>156</v>
      </c>
      <c r="H346" s="5">
        <v>43136</v>
      </c>
      <c r="I346" t="s">
        <v>1150</v>
      </c>
      <c r="J346" s="3">
        <v>3157315</v>
      </c>
      <c r="K346" s="3">
        <v>0</v>
      </c>
      <c r="L346" s="3">
        <f t="shared" si="10"/>
        <v>3157315</v>
      </c>
      <c r="M346" s="21">
        <v>1804180</v>
      </c>
      <c r="N346" s="3">
        <f t="shared" si="11"/>
        <v>1353135</v>
      </c>
    </row>
    <row r="347" spans="1:14" hidden="1" x14ac:dyDescent="0.25">
      <c r="A347">
        <v>395</v>
      </c>
      <c r="B347">
        <v>695</v>
      </c>
      <c r="C347" s="5">
        <v>43136</v>
      </c>
      <c r="D347" t="s">
        <v>1151</v>
      </c>
      <c r="E347">
        <v>31</v>
      </c>
      <c r="F347" t="s">
        <v>68</v>
      </c>
      <c r="G347">
        <v>332</v>
      </c>
      <c r="H347" s="5">
        <v>43136</v>
      </c>
      <c r="I347" t="s">
        <v>1152</v>
      </c>
      <c r="J347" s="3">
        <v>4986969</v>
      </c>
      <c r="K347" s="3">
        <v>0</v>
      </c>
      <c r="L347" s="3">
        <f t="shared" si="10"/>
        <v>4986969</v>
      </c>
      <c r="M347" s="21">
        <v>3452517</v>
      </c>
      <c r="N347" s="3">
        <f t="shared" si="11"/>
        <v>1534452</v>
      </c>
    </row>
    <row r="348" spans="1:14" hidden="1" x14ac:dyDescent="0.25">
      <c r="A348">
        <v>395</v>
      </c>
      <c r="B348">
        <v>696</v>
      </c>
      <c r="C348" s="5">
        <v>43136</v>
      </c>
      <c r="D348" t="s">
        <v>1153</v>
      </c>
      <c r="E348">
        <v>31</v>
      </c>
      <c r="F348" t="s">
        <v>68</v>
      </c>
      <c r="G348">
        <v>325</v>
      </c>
      <c r="H348" s="5">
        <v>43136</v>
      </c>
      <c r="I348" t="s">
        <v>1154</v>
      </c>
      <c r="J348" s="3">
        <v>2551518</v>
      </c>
      <c r="K348" s="3">
        <v>425253</v>
      </c>
      <c r="L348" s="3">
        <f t="shared" si="10"/>
        <v>2126265</v>
      </c>
      <c r="M348" s="21">
        <v>2126265</v>
      </c>
      <c r="N348" s="3">
        <f t="shared" si="11"/>
        <v>0</v>
      </c>
    </row>
    <row r="349" spans="1:14" hidden="1" x14ac:dyDescent="0.25">
      <c r="A349">
        <v>395</v>
      </c>
      <c r="B349">
        <v>697</v>
      </c>
      <c r="C349" s="5">
        <v>43136</v>
      </c>
      <c r="D349" t="s">
        <v>1155</v>
      </c>
      <c r="E349">
        <v>31</v>
      </c>
      <c r="F349" t="s">
        <v>68</v>
      </c>
      <c r="G349">
        <v>326</v>
      </c>
      <c r="H349" s="5">
        <v>43136</v>
      </c>
      <c r="I349" t="s">
        <v>1156</v>
      </c>
      <c r="J349" s="3">
        <v>2213148</v>
      </c>
      <c r="K349" s="3">
        <v>368858</v>
      </c>
      <c r="L349" s="3">
        <f t="shared" si="10"/>
        <v>1844290</v>
      </c>
      <c r="M349" s="21">
        <v>1844290</v>
      </c>
      <c r="N349" s="3">
        <f t="shared" si="11"/>
        <v>0</v>
      </c>
    </row>
    <row r="350" spans="1:14" hidden="1" x14ac:dyDescent="0.25">
      <c r="A350">
        <v>395</v>
      </c>
      <c r="B350">
        <v>698</v>
      </c>
      <c r="C350" s="5">
        <v>43136</v>
      </c>
      <c r="D350" t="s">
        <v>1157</v>
      </c>
      <c r="E350">
        <v>31</v>
      </c>
      <c r="F350" t="s">
        <v>68</v>
      </c>
      <c r="G350">
        <v>273</v>
      </c>
      <c r="H350" s="5">
        <v>43136</v>
      </c>
      <c r="I350" t="s">
        <v>1158</v>
      </c>
      <c r="J350" s="3">
        <v>2845920</v>
      </c>
      <c r="K350" s="3">
        <v>0</v>
      </c>
      <c r="L350" s="3">
        <f t="shared" si="10"/>
        <v>2845920</v>
      </c>
      <c r="M350" s="21">
        <v>1219680</v>
      </c>
      <c r="N350" s="3">
        <f t="shared" si="11"/>
        <v>1626240</v>
      </c>
    </row>
    <row r="351" spans="1:14" hidden="1" x14ac:dyDescent="0.25">
      <c r="A351">
        <v>395</v>
      </c>
      <c r="B351">
        <v>699</v>
      </c>
      <c r="C351" s="5">
        <v>43136</v>
      </c>
      <c r="D351" t="s">
        <v>1159</v>
      </c>
      <c r="E351">
        <v>31</v>
      </c>
      <c r="F351" t="s">
        <v>68</v>
      </c>
      <c r="G351">
        <v>274</v>
      </c>
      <c r="H351" s="5">
        <v>43136</v>
      </c>
      <c r="I351" t="s">
        <v>1160</v>
      </c>
      <c r="J351" s="3">
        <v>7672262</v>
      </c>
      <c r="K351" s="3">
        <v>0</v>
      </c>
      <c r="L351" s="3">
        <f t="shared" si="10"/>
        <v>7672262</v>
      </c>
      <c r="M351" s="21">
        <v>5311566</v>
      </c>
      <c r="N351" s="3">
        <f t="shared" si="11"/>
        <v>2360696</v>
      </c>
    </row>
    <row r="352" spans="1:14" hidden="1" x14ac:dyDescent="0.25">
      <c r="A352">
        <v>395</v>
      </c>
      <c r="B352">
        <v>701</v>
      </c>
      <c r="C352" s="5">
        <v>43136</v>
      </c>
      <c r="D352" t="s">
        <v>1162</v>
      </c>
      <c r="E352">
        <v>31</v>
      </c>
      <c r="F352" t="s">
        <v>68</v>
      </c>
      <c r="G352">
        <v>276</v>
      </c>
      <c r="H352" s="5">
        <v>43136</v>
      </c>
      <c r="I352" t="s">
        <v>1163</v>
      </c>
      <c r="J352" s="3">
        <v>5285280</v>
      </c>
      <c r="K352" s="3">
        <v>0</v>
      </c>
      <c r="L352" s="3">
        <f t="shared" si="10"/>
        <v>5285280</v>
      </c>
      <c r="M352" s="21">
        <v>3659040</v>
      </c>
      <c r="N352" s="3">
        <f t="shared" si="11"/>
        <v>1626240</v>
      </c>
    </row>
    <row r="353" spans="1:14" hidden="1" x14ac:dyDescent="0.25">
      <c r="A353">
        <v>395</v>
      </c>
      <c r="B353">
        <v>702</v>
      </c>
      <c r="C353" s="5">
        <v>43136</v>
      </c>
      <c r="D353" t="s">
        <v>1164</v>
      </c>
      <c r="E353">
        <v>31</v>
      </c>
      <c r="F353" t="s">
        <v>68</v>
      </c>
      <c r="G353">
        <v>277</v>
      </c>
      <c r="H353" s="5">
        <v>43136</v>
      </c>
      <c r="I353" t="s">
        <v>1165</v>
      </c>
      <c r="J353" s="3">
        <v>6483048</v>
      </c>
      <c r="K353" s="3">
        <v>0</v>
      </c>
      <c r="L353" s="3">
        <f t="shared" si="10"/>
        <v>6483048</v>
      </c>
      <c r="M353" s="21">
        <v>4488264</v>
      </c>
      <c r="N353" s="3">
        <f t="shared" si="11"/>
        <v>1994784</v>
      </c>
    </row>
    <row r="354" spans="1:14" hidden="1" x14ac:dyDescent="0.25">
      <c r="A354">
        <v>395</v>
      </c>
      <c r="B354">
        <v>703</v>
      </c>
      <c r="C354" s="5">
        <v>43136</v>
      </c>
      <c r="D354" t="s">
        <v>1166</v>
      </c>
      <c r="E354">
        <v>31</v>
      </c>
      <c r="F354" t="s">
        <v>68</v>
      </c>
      <c r="G354">
        <v>278</v>
      </c>
      <c r="H354" s="5">
        <v>43136</v>
      </c>
      <c r="I354" t="s">
        <v>1167</v>
      </c>
      <c r="J354" s="3">
        <v>5746338</v>
      </c>
      <c r="K354" s="3">
        <v>0</v>
      </c>
      <c r="L354" s="3">
        <f t="shared" si="10"/>
        <v>5746338</v>
      </c>
      <c r="M354" s="21">
        <v>3536208</v>
      </c>
      <c r="N354" s="3">
        <f t="shared" si="11"/>
        <v>2210130</v>
      </c>
    </row>
    <row r="355" spans="1:14" hidden="1" x14ac:dyDescent="0.25">
      <c r="A355">
        <v>395</v>
      </c>
      <c r="B355">
        <v>704</v>
      </c>
      <c r="C355" s="5">
        <v>43136</v>
      </c>
      <c r="D355" t="s">
        <v>1168</v>
      </c>
      <c r="E355">
        <v>31</v>
      </c>
      <c r="F355" t="s">
        <v>68</v>
      </c>
      <c r="G355">
        <v>279</v>
      </c>
      <c r="H355" s="5">
        <v>43136</v>
      </c>
      <c r="I355" t="s">
        <v>1169</v>
      </c>
      <c r="J355" s="3">
        <v>3201695</v>
      </c>
      <c r="K355" s="3">
        <v>457385</v>
      </c>
      <c r="L355" s="3">
        <f t="shared" si="10"/>
        <v>2744310</v>
      </c>
      <c r="M355" s="21">
        <v>2744310</v>
      </c>
      <c r="N355" s="3">
        <f t="shared" si="11"/>
        <v>0</v>
      </c>
    </row>
    <row r="356" spans="1:14" hidden="1" x14ac:dyDescent="0.25">
      <c r="A356">
        <v>395</v>
      </c>
      <c r="B356">
        <v>705</v>
      </c>
      <c r="C356" s="5">
        <v>43136</v>
      </c>
      <c r="D356" t="s">
        <v>1170</v>
      </c>
      <c r="E356">
        <v>31</v>
      </c>
      <c r="F356" t="s">
        <v>68</v>
      </c>
      <c r="G356">
        <v>280</v>
      </c>
      <c r="H356" s="5">
        <v>43136</v>
      </c>
      <c r="I356" t="s">
        <v>1171</v>
      </c>
      <c r="J356" s="3">
        <v>5754190</v>
      </c>
      <c r="K356" s="3">
        <v>0</v>
      </c>
      <c r="L356" s="3">
        <f t="shared" si="10"/>
        <v>5754190</v>
      </c>
      <c r="M356" s="21">
        <v>3983670</v>
      </c>
      <c r="N356" s="3">
        <f t="shared" si="11"/>
        <v>1770520</v>
      </c>
    </row>
    <row r="357" spans="1:14" hidden="1" x14ac:dyDescent="0.25">
      <c r="A357">
        <v>395</v>
      </c>
      <c r="B357">
        <v>706</v>
      </c>
      <c r="C357" s="5">
        <v>43136</v>
      </c>
      <c r="D357" t="s">
        <v>1172</v>
      </c>
      <c r="E357">
        <v>31</v>
      </c>
      <c r="F357" t="s">
        <v>68</v>
      </c>
      <c r="G357">
        <v>281</v>
      </c>
      <c r="H357" s="5">
        <v>43136</v>
      </c>
      <c r="I357" t="s">
        <v>1173</v>
      </c>
      <c r="J357" s="3">
        <v>5946005</v>
      </c>
      <c r="K357" s="3">
        <v>0</v>
      </c>
      <c r="L357" s="3">
        <f t="shared" si="10"/>
        <v>5946005</v>
      </c>
      <c r="M357" s="21">
        <v>4116465</v>
      </c>
      <c r="N357" s="3">
        <f t="shared" si="11"/>
        <v>1829540</v>
      </c>
    </row>
    <row r="358" spans="1:14" hidden="1" x14ac:dyDescent="0.25">
      <c r="A358">
        <v>395</v>
      </c>
      <c r="B358">
        <v>707</v>
      </c>
      <c r="C358" s="5">
        <v>43136</v>
      </c>
      <c r="D358" t="s">
        <v>1174</v>
      </c>
      <c r="E358">
        <v>31</v>
      </c>
      <c r="F358" t="s">
        <v>68</v>
      </c>
      <c r="G358">
        <v>282</v>
      </c>
      <c r="H358" s="5">
        <v>43136</v>
      </c>
      <c r="I358" t="s">
        <v>1175</v>
      </c>
      <c r="J358" s="3">
        <v>4795154</v>
      </c>
      <c r="K358" s="3">
        <v>0</v>
      </c>
      <c r="L358" s="3">
        <f t="shared" si="10"/>
        <v>4795154</v>
      </c>
      <c r="M358" s="21">
        <v>3319722</v>
      </c>
      <c r="N358" s="3">
        <f t="shared" si="11"/>
        <v>1475432</v>
      </c>
    </row>
    <row r="359" spans="1:14" hidden="1" x14ac:dyDescent="0.25">
      <c r="A359">
        <v>395</v>
      </c>
      <c r="B359">
        <v>708</v>
      </c>
      <c r="C359" s="5">
        <v>43136</v>
      </c>
      <c r="D359" t="s">
        <v>1176</v>
      </c>
      <c r="E359">
        <v>31</v>
      </c>
      <c r="F359" t="s">
        <v>68</v>
      </c>
      <c r="G359">
        <v>283</v>
      </c>
      <c r="H359" s="5">
        <v>43136</v>
      </c>
      <c r="I359" t="s">
        <v>1177</v>
      </c>
      <c r="J359" s="3">
        <v>3017000</v>
      </c>
      <c r="K359" s="3">
        <v>431000</v>
      </c>
      <c r="L359" s="3">
        <f t="shared" si="10"/>
        <v>2586000</v>
      </c>
      <c r="M359" s="21">
        <v>2586000</v>
      </c>
      <c r="N359" s="3">
        <f t="shared" si="11"/>
        <v>0</v>
      </c>
    </row>
    <row r="360" spans="1:14" hidden="1" x14ac:dyDescent="0.25">
      <c r="A360">
        <v>395</v>
      </c>
      <c r="B360">
        <v>709</v>
      </c>
      <c r="C360" s="5">
        <v>43136</v>
      </c>
      <c r="D360" t="s">
        <v>1178</v>
      </c>
      <c r="E360">
        <v>31</v>
      </c>
      <c r="F360" t="s">
        <v>68</v>
      </c>
      <c r="G360">
        <v>284</v>
      </c>
      <c r="H360" s="5">
        <v>43136</v>
      </c>
      <c r="I360" t="s">
        <v>1179</v>
      </c>
      <c r="J360" s="3">
        <v>7192744</v>
      </c>
      <c r="K360" s="3">
        <v>0</v>
      </c>
      <c r="L360" s="3">
        <f t="shared" si="10"/>
        <v>7192744</v>
      </c>
      <c r="M360" s="21">
        <v>4979592</v>
      </c>
      <c r="N360" s="3">
        <f t="shared" si="11"/>
        <v>2213152</v>
      </c>
    </row>
    <row r="361" spans="1:14" hidden="1" x14ac:dyDescent="0.25">
      <c r="A361">
        <v>395</v>
      </c>
      <c r="B361">
        <v>710</v>
      </c>
      <c r="C361" s="5">
        <v>43136</v>
      </c>
      <c r="D361" t="s">
        <v>1180</v>
      </c>
      <c r="E361">
        <v>31</v>
      </c>
      <c r="F361" t="s">
        <v>68</v>
      </c>
      <c r="G361">
        <v>285</v>
      </c>
      <c r="H361" s="5">
        <v>43136</v>
      </c>
      <c r="I361" t="s">
        <v>1181</v>
      </c>
      <c r="J361" s="3">
        <v>4795154</v>
      </c>
      <c r="K361" s="3">
        <v>0</v>
      </c>
      <c r="L361" s="3">
        <f t="shared" si="10"/>
        <v>4795154</v>
      </c>
      <c r="M361" s="21">
        <v>3319722</v>
      </c>
      <c r="N361" s="3">
        <f t="shared" si="11"/>
        <v>1475432</v>
      </c>
    </row>
    <row r="362" spans="1:14" hidden="1" x14ac:dyDescent="0.25">
      <c r="A362">
        <v>395</v>
      </c>
      <c r="B362">
        <v>711</v>
      </c>
      <c r="C362" s="5">
        <v>43136</v>
      </c>
      <c r="D362" t="s">
        <v>1182</v>
      </c>
      <c r="E362">
        <v>31</v>
      </c>
      <c r="F362" t="s">
        <v>68</v>
      </c>
      <c r="G362">
        <v>286</v>
      </c>
      <c r="H362" s="5">
        <v>43136</v>
      </c>
      <c r="I362" t="s">
        <v>1183</v>
      </c>
      <c r="J362" s="3">
        <v>2845920</v>
      </c>
      <c r="K362" s="3">
        <v>406560</v>
      </c>
      <c r="L362" s="3">
        <f t="shared" si="10"/>
        <v>2439360</v>
      </c>
      <c r="M362" s="21">
        <v>2439360</v>
      </c>
      <c r="N362" s="3">
        <f t="shared" si="11"/>
        <v>0</v>
      </c>
    </row>
    <row r="363" spans="1:14" hidden="1" x14ac:dyDescent="0.25">
      <c r="A363">
        <v>395</v>
      </c>
      <c r="B363">
        <v>712</v>
      </c>
      <c r="C363" s="5">
        <v>43136</v>
      </c>
      <c r="D363" t="s">
        <v>1184</v>
      </c>
      <c r="E363">
        <v>31</v>
      </c>
      <c r="F363" t="s">
        <v>68</v>
      </c>
      <c r="G363">
        <v>287</v>
      </c>
      <c r="H363" s="5">
        <v>43136</v>
      </c>
      <c r="I363" t="s">
        <v>1185</v>
      </c>
      <c r="J363" s="3">
        <v>5525975</v>
      </c>
      <c r="K363" s="3">
        <v>0</v>
      </c>
      <c r="L363" s="3">
        <f t="shared" si="10"/>
        <v>5525975</v>
      </c>
      <c r="M363" s="21">
        <v>3825675</v>
      </c>
      <c r="N363" s="3">
        <f t="shared" si="11"/>
        <v>1700300</v>
      </c>
    </row>
    <row r="364" spans="1:14" hidden="1" x14ac:dyDescent="0.25">
      <c r="A364">
        <v>395</v>
      </c>
      <c r="B364">
        <v>713</v>
      </c>
      <c r="C364" s="5">
        <v>43136</v>
      </c>
      <c r="D364" t="s">
        <v>1186</v>
      </c>
      <c r="E364">
        <v>31</v>
      </c>
      <c r="F364" t="s">
        <v>68</v>
      </c>
      <c r="G364">
        <v>288</v>
      </c>
      <c r="H364" s="5">
        <v>43136</v>
      </c>
      <c r="I364" t="s">
        <v>1187</v>
      </c>
      <c r="J364" s="3">
        <v>5361707</v>
      </c>
      <c r="K364" s="3">
        <v>0</v>
      </c>
      <c r="L364" s="3">
        <f t="shared" si="10"/>
        <v>5361707</v>
      </c>
      <c r="M364" s="21">
        <v>2474634</v>
      </c>
      <c r="N364" s="3">
        <f t="shared" si="11"/>
        <v>2887073</v>
      </c>
    </row>
    <row r="365" spans="1:14" hidden="1" x14ac:dyDescent="0.25">
      <c r="A365">
        <v>395</v>
      </c>
      <c r="B365">
        <v>714</v>
      </c>
      <c r="C365" s="5">
        <v>43136</v>
      </c>
      <c r="D365" t="s">
        <v>1188</v>
      </c>
      <c r="E365">
        <v>31</v>
      </c>
      <c r="F365" t="s">
        <v>68</v>
      </c>
      <c r="G365">
        <v>289</v>
      </c>
      <c r="H365" s="5">
        <v>43136</v>
      </c>
      <c r="I365" t="s">
        <v>1189</v>
      </c>
      <c r="J365" s="3">
        <v>6274034</v>
      </c>
      <c r="K365" s="3">
        <v>0</v>
      </c>
      <c r="L365" s="3">
        <f t="shared" si="10"/>
        <v>6274034</v>
      </c>
      <c r="M365" s="21">
        <v>4343562</v>
      </c>
      <c r="N365" s="3">
        <f t="shared" si="11"/>
        <v>1930472</v>
      </c>
    </row>
    <row r="366" spans="1:14" hidden="1" x14ac:dyDescent="0.25">
      <c r="A366">
        <v>395</v>
      </c>
      <c r="B366">
        <v>715</v>
      </c>
      <c r="C366" s="5">
        <v>43136</v>
      </c>
      <c r="D366" t="s">
        <v>1190</v>
      </c>
      <c r="E366">
        <v>31</v>
      </c>
      <c r="F366" t="s">
        <v>68</v>
      </c>
      <c r="G366">
        <v>290</v>
      </c>
      <c r="H366" s="5">
        <v>43136</v>
      </c>
      <c r="I366" t="s">
        <v>1191</v>
      </c>
      <c r="J366" s="3">
        <v>6274034</v>
      </c>
      <c r="K366" s="3">
        <v>0</v>
      </c>
      <c r="L366" s="3">
        <f t="shared" si="10"/>
        <v>6274034</v>
      </c>
      <c r="M366" s="21">
        <v>4343562</v>
      </c>
      <c r="N366" s="3">
        <f t="shared" si="11"/>
        <v>1930472</v>
      </c>
    </row>
    <row r="367" spans="1:14" hidden="1" x14ac:dyDescent="0.25">
      <c r="A367">
        <v>395</v>
      </c>
      <c r="B367">
        <v>716</v>
      </c>
      <c r="C367" s="5">
        <v>43136</v>
      </c>
      <c r="D367" t="s">
        <v>1192</v>
      </c>
      <c r="E367">
        <v>31</v>
      </c>
      <c r="F367" t="s">
        <v>68</v>
      </c>
      <c r="G367">
        <v>291</v>
      </c>
      <c r="H367" s="5">
        <v>43136</v>
      </c>
      <c r="I367" t="s">
        <v>1193</v>
      </c>
      <c r="J367" s="3">
        <v>5825885</v>
      </c>
      <c r="K367" s="3">
        <v>0</v>
      </c>
      <c r="L367" s="3">
        <f t="shared" si="10"/>
        <v>5825885</v>
      </c>
      <c r="M367" s="21">
        <v>4033305</v>
      </c>
      <c r="N367" s="3">
        <f t="shared" si="11"/>
        <v>1792580</v>
      </c>
    </row>
    <row r="368" spans="1:14" hidden="1" x14ac:dyDescent="0.25">
      <c r="A368">
        <v>395</v>
      </c>
      <c r="B368">
        <v>717</v>
      </c>
      <c r="C368" s="5">
        <v>43136</v>
      </c>
      <c r="D368" t="s">
        <v>1194</v>
      </c>
      <c r="E368">
        <v>31</v>
      </c>
      <c r="F368" t="s">
        <v>68</v>
      </c>
      <c r="G368">
        <v>292</v>
      </c>
      <c r="H368" s="5">
        <v>43136</v>
      </c>
      <c r="I368" t="s">
        <v>1195</v>
      </c>
      <c r="J368" s="3">
        <v>3098403</v>
      </c>
      <c r="K368" s="3">
        <v>442629</v>
      </c>
      <c r="L368" s="3">
        <f t="shared" si="10"/>
        <v>2655774</v>
      </c>
      <c r="M368" s="21">
        <v>2655774</v>
      </c>
      <c r="N368" s="3">
        <f t="shared" si="11"/>
        <v>0</v>
      </c>
    </row>
    <row r="369" spans="1:14" hidden="1" x14ac:dyDescent="0.25">
      <c r="A369">
        <v>395</v>
      </c>
      <c r="B369">
        <v>718</v>
      </c>
      <c r="C369" s="5">
        <v>43136</v>
      </c>
      <c r="D369" t="s">
        <v>1196</v>
      </c>
      <c r="E369">
        <v>31</v>
      </c>
      <c r="F369" t="s">
        <v>68</v>
      </c>
      <c r="G369">
        <v>293</v>
      </c>
      <c r="H369" s="5">
        <v>43136</v>
      </c>
      <c r="I369" t="s">
        <v>1197</v>
      </c>
      <c r="J369" s="3">
        <v>6868797</v>
      </c>
      <c r="K369" s="3">
        <v>0</v>
      </c>
      <c r="L369" s="3">
        <f t="shared" si="10"/>
        <v>6868797</v>
      </c>
      <c r="M369" s="21">
        <v>4755321</v>
      </c>
      <c r="N369" s="3">
        <f t="shared" si="11"/>
        <v>2113476</v>
      </c>
    </row>
    <row r="370" spans="1:14" hidden="1" x14ac:dyDescent="0.25">
      <c r="A370">
        <v>395</v>
      </c>
      <c r="B370">
        <v>719</v>
      </c>
      <c r="C370" s="5">
        <v>43136</v>
      </c>
      <c r="D370" t="s">
        <v>1161</v>
      </c>
      <c r="E370">
        <v>31</v>
      </c>
      <c r="F370" t="s">
        <v>68</v>
      </c>
      <c r="G370">
        <v>275</v>
      </c>
      <c r="H370" s="5">
        <v>43136</v>
      </c>
      <c r="I370" t="s">
        <v>1198</v>
      </c>
      <c r="J370" s="3">
        <v>3112599</v>
      </c>
      <c r="K370" s="3">
        <v>444657</v>
      </c>
      <c r="L370" s="3">
        <f t="shared" si="10"/>
        <v>2667942</v>
      </c>
      <c r="M370" s="21">
        <v>2667942</v>
      </c>
      <c r="N370" s="3">
        <f t="shared" si="11"/>
        <v>0</v>
      </c>
    </row>
    <row r="371" spans="1:14" hidden="1" x14ac:dyDescent="0.25">
      <c r="A371">
        <v>395</v>
      </c>
      <c r="B371">
        <v>720</v>
      </c>
      <c r="C371" s="5">
        <v>43136</v>
      </c>
      <c r="D371" t="s">
        <v>1199</v>
      </c>
      <c r="E371">
        <v>31</v>
      </c>
      <c r="F371" t="s">
        <v>68</v>
      </c>
      <c r="G371">
        <v>294</v>
      </c>
      <c r="H371" s="5">
        <v>43136</v>
      </c>
      <c r="I371" t="s">
        <v>1200</v>
      </c>
      <c r="J371" s="3">
        <v>5603000</v>
      </c>
      <c r="K371" s="3">
        <v>4310000</v>
      </c>
      <c r="L371" s="3">
        <f t="shared" si="10"/>
        <v>1293000</v>
      </c>
      <c r="M371" s="21">
        <v>1293000</v>
      </c>
      <c r="N371" s="3">
        <f t="shared" si="11"/>
        <v>0</v>
      </c>
    </row>
    <row r="372" spans="1:14" hidden="1" x14ac:dyDescent="0.25">
      <c r="A372">
        <v>395</v>
      </c>
      <c r="B372">
        <v>721</v>
      </c>
      <c r="C372" s="5">
        <v>43136</v>
      </c>
      <c r="D372" t="s">
        <v>1201</v>
      </c>
      <c r="E372">
        <v>31</v>
      </c>
      <c r="F372" t="s">
        <v>68</v>
      </c>
      <c r="G372">
        <v>295</v>
      </c>
      <c r="H372" s="5">
        <v>43136</v>
      </c>
      <c r="I372" t="s">
        <v>1202</v>
      </c>
      <c r="J372" s="3">
        <v>4795154</v>
      </c>
      <c r="K372" s="3">
        <v>0</v>
      </c>
      <c r="L372" s="3">
        <f t="shared" si="10"/>
        <v>4795154</v>
      </c>
      <c r="M372" s="21">
        <v>3319722</v>
      </c>
      <c r="N372" s="3">
        <f t="shared" si="11"/>
        <v>1475432</v>
      </c>
    </row>
    <row r="373" spans="1:14" hidden="1" x14ac:dyDescent="0.25">
      <c r="A373">
        <v>395</v>
      </c>
      <c r="B373">
        <v>722</v>
      </c>
      <c r="C373" s="5">
        <v>43136</v>
      </c>
      <c r="D373" t="s">
        <v>1203</v>
      </c>
      <c r="E373">
        <v>31</v>
      </c>
      <c r="F373" t="s">
        <v>68</v>
      </c>
      <c r="G373">
        <v>296</v>
      </c>
      <c r="H373" s="5">
        <v>43136</v>
      </c>
      <c r="I373" t="s">
        <v>1204</v>
      </c>
      <c r="J373" s="3">
        <v>3299296</v>
      </c>
      <c r="K373" s="3">
        <v>0</v>
      </c>
      <c r="L373" s="3">
        <f t="shared" si="10"/>
        <v>3299296</v>
      </c>
      <c r="M373" s="21">
        <v>942656</v>
      </c>
      <c r="N373" s="3">
        <f t="shared" si="11"/>
        <v>2356640</v>
      </c>
    </row>
    <row r="374" spans="1:14" hidden="1" x14ac:dyDescent="0.25">
      <c r="A374">
        <v>395</v>
      </c>
      <c r="B374">
        <v>724</v>
      </c>
      <c r="C374" s="5">
        <v>43136</v>
      </c>
      <c r="D374" t="s">
        <v>1205</v>
      </c>
      <c r="E374">
        <v>31</v>
      </c>
      <c r="F374" t="s">
        <v>68</v>
      </c>
      <c r="G374">
        <v>297</v>
      </c>
      <c r="H374" s="5">
        <v>43136</v>
      </c>
      <c r="I374" t="s">
        <v>1206</v>
      </c>
      <c r="J374" s="3">
        <v>5946005</v>
      </c>
      <c r="K374" s="3">
        <v>3201695</v>
      </c>
      <c r="L374" s="3">
        <f t="shared" si="10"/>
        <v>2744310</v>
      </c>
      <c r="M374" s="21">
        <v>2744310</v>
      </c>
      <c r="N374" s="3">
        <f t="shared" si="11"/>
        <v>0</v>
      </c>
    </row>
    <row r="375" spans="1:14" hidden="1" x14ac:dyDescent="0.25">
      <c r="A375">
        <v>395</v>
      </c>
      <c r="B375">
        <v>725</v>
      </c>
      <c r="C375" s="5">
        <v>43136</v>
      </c>
      <c r="D375" t="s">
        <v>1207</v>
      </c>
      <c r="E375">
        <v>31</v>
      </c>
      <c r="F375" t="s">
        <v>68</v>
      </c>
      <c r="G375">
        <v>298</v>
      </c>
      <c r="H375" s="5">
        <v>43136</v>
      </c>
      <c r="I375" t="s">
        <v>1208</v>
      </c>
      <c r="J375" s="3">
        <v>7287618</v>
      </c>
      <c r="K375" s="3">
        <v>0</v>
      </c>
      <c r="L375" s="3">
        <f t="shared" si="10"/>
        <v>7287618</v>
      </c>
      <c r="M375" s="21">
        <v>5045274</v>
      </c>
      <c r="N375" s="3">
        <f t="shared" si="11"/>
        <v>2242344</v>
      </c>
    </row>
    <row r="376" spans="1:14" hidden="1" x14ac:dyDescent="0.25">
      <c r="A376">
        <v>395</v>
      </c>
      <c r="B376">
        <v>726</v>
      </c>
      <c r="C376" s="5">
        <v>43136</v>
      </c>
      <c r="D376" t="s">
        <v>1209</v>
      </c>
      <c r="E376">
        <v>31</v>
      </c>
      <c r="F376" t="s">
        <v>68</v>
      </c>
      <c r="G376">
        <v>299</v>
      </c>
      <c r="H376" s="5">
        <v>43136</v>
      </c>
      <c r="I376" t="s">
        <v>1210</v>
      </c>
      <c r="J376" s="3">
        <v>5658289</v>
      </c>
      <c r="K376" s="3">
        <v>0</v>
      </c>
      <c r="L376" s="3">
        <f t="shared" si="10"/>
        <v>5658289</v>
      </c>
      <c r="M376" s="21">
        <v>3917277</v>
      </c>
      <c r="N376" s="3">
        <f t="shared" si="11"/>
        <v>1741012</v>
      </c>
    </row>
    <row r="377" spans="1:14" hidden="1" x14ac:dyDescent="0.25">
      <c r="A377">
        <v>395</v>
      </c>
      <c r="B377">
        <v>727</v>
      </c>
      <c r="C377" s="5">
        <v>43136</v>
      </c>
      <c r="D377" t="s">
        <v>1211</v>
      </c>
      <c r="E377">
        <v>31</v>
      </c>
      <c r="F377" t="s">
        <v>68</v>
      </c>
      <c r="G377">
        <v>300</v>
      </c>
      <c r="H377" s="5">
        <v>43136</v>
      </c>
      <c r="I377" t="s">
        <v>1212</v>
      </c>
      <c r="J377" s="3">
        <v>7672262</v>
      </c>
      <c r="K377" s="3">
        <v>0</v>
      </c>
      <c r="L377" s="3">
        <f t="shared" si="10"/>
        <v>7672262</v>
      </c>
      <c r="M377" s="21">
        <v>5311566</v>
      </c>
      <c r="N377" s="3">
        <f t="shared" si="11"/>
        <v>2360696</v>
      </c>
    </row>
    <row r="378" spans="1:14" hidden="1" x14ac:dyDescent="0.25">
      <c r="A378">
        <v>395</v>
      </c>
      <c r="B378">
        <v>728</v>
      </c>
      <c r="C378" s="5">
        <v>43136</v>
      </c>
      <c r="D378" t="s">
        <v>1213</v>
      </c>
      <c r="E378">
        <v>31</v>
      </c>
      <c r="F378" t="s">
        <v>68</v>
      </c>
      <c r="G378">
        <v>301</v>
      </c>
      <c r="H378" s="5">
        <v>43136</v>
      </c>
      <c r="I378" t="s">
        <v>1214</v>
      </c>
      <c r="J378" s="3">
        <v>2213148</v>
      </c>
      <c r="K378" s="3">
        <v>368858</v>
      </c>
      <c r="L378" s="3">
        <f t="shared" si="10"/>
        <v>1844290</v>
      </c>
      <c r="M378" s="21">
        <v>1844290</v>
      </c>
      <c r="N378" s="3">
        <f t="shared" si="11"/>
        <v>0</v>
      </c>
    </row>
    <row r="379" spans="1:14" hidden="1" x14ac:dyDescent="0.25">
      <c r="A379">
        <v>395</v>
      </c>
      <c r="B379">
        <v>729</v>
      </c>
      <c r="C379" s="5">
        <v>43136</v>
      </c>
      <c r="D379" t="s">
        <v>1215</v>
      </c>
      <c r="E379">
        <v>31</v>
      </c>
      <c r="F379" t="s">
        <v>68</v>
      </c>
      <c r="G379">
        <v>302</v>
      </c>
      <c r="H379" s="5">
        <v>43136</v>
      </c>
      <c r="I379" t="s">
        <v>1216</v>
      </c>
      <c r="J379" s="3">
        <v>3098412</v>
      </c>
      <c r="K379" s="3">
        <v>516402</v>
      </c>
      <c r="L379" s="3">
        <f t="shared" si="10"/>
        <v>2582010</v>
      </c>
      <c r="M379" s="21">
        <v>2582010</v>
      </c>
      <c r="N379" s="3">
        <f t="shared" si="11"/>
        <v>0</v>
      </c>
    </row>
    <row r="380" spans="1:14" hidden="1" x14ac:dyDescent="0.25">
      <c r="A380">
        <v>395</v>
      </c>
      <c r="B380">
        <v>730</v>
      </c>
      <c r="C380" s="5">
        <v>43136</v>
      </c>
      <c r="D380" t="s">
        <v>1217</v>
      </c>
      <c r="E380">
        <v>31</v>
      </c>
      <c r="F380" t="s">
        <v>68</v>
      </c>
      <c r="G380">
        <v>303</v>
      </c>
      <c r="H380" s="5">
        <v>43136</v>
      </c>
      <c r="I380" t="s">
        <v>1218</v>
      </c>
      <c r="J380" s="3">
        <v>2706492</v>
      </c>
      <c r="K380" s="3">
        <v>451082</v>
      </c>
      <c r="L380" s="3">
        <f t="shared" si="10"/>
        <v>2255410</v>
      </c>
      <c r="M380" s="21">
        <v>2255410</v>
      </c>
      <c r="N380" s="3">
        <f t="shared" si="11"/>
        <v>0</v>
      </c>
    </row>
    <row r="381" spans="1:14" hidden="1" x14ac:dyDescent="0.25">
      <c r="A381">
        <v>395</v>
      </c>
      <c r="B381">
        <v>731</v>
      </c>
      <c r="C381" s="5">
        <v>43136</v>
      </c>
      <c r="D381" t="s">
        <v>1219</v>
      </c>
      <c r="E381">
        <v>31</v>
      </c>
      <c r="F381" t="s">
        <v>68</v>
      </c>
      <c r="G381">
        <v>304</v>
      </c>
      <c r="H381" s="5">
        <v>43136</v>
      </c>
      <c r="I381" t="s">
        <v>1220</v>
      </c>
      <c r="J381" s="3">
        <v>2550450</v>
      </c>
      <c r="K381" s="3">
        <v>425075</v>
      </c>
      <c r="L381" s="3">
        <f t="shared" si="10"/>
        <v>2125375</v>
      </c>
      <c r="M381" s="21">
        <v>2125375</v>
      </c>
      <c r="N381" s="3">
        <f t="shared" si="11"/>
        <v>0</v>
      </c>
    </row>
    <row r="382" spans="1:14" hidden="1" x14ac:dyDescent="0.25">
      <c r="A382">
        <v>395</v>
      </c>
      <c r="B382">
        <v>732</v>
      </c>
      <c r="C382" s="5">
        <v>43136</v>
      </c>
      <c r="D382" t="s">
        <v>1221</v>
      </c>
      <c r="E382">
        <v>31</v>
      </c>
      <c r="F382" t="s">
        <v>68</v>
      </c>
      <c r="G382">
        <v>305</v>
      </c>
      <c r="H382" s="5">
        <v>43136</v>
      </c>
      <c r="I382" t="s">
        <v>1222</v>
      </c>
      <c r="J382" s="3">
        <v>2397348</v>
      </c>
      <c r="K382" s="3">
        <v>399558</v>
      </c>
      <c r="L382" s="3">
        <f t="shared" si="10"/>
        <v>1997790</v>
      </c>
      <c r="M382" s="21">
        <v>1997790</v>
      </c>
      <c r="N382" s="3">
        <f t="shared" si="11"/>
        <v>0</v>
      </c>
    </row>
    <row r="383" spans="1:14" hidden="1" x14ac:dyDescent="0.25">
      <c r="A383">
        <v>583</v>
      </c>
      <c r="B383">
        <v>733</v>
      </c>
      <c r="C383" s="5">
        <v>43136</v>
      </c>
      <c r="D383" t="s">
        <v>1223</v>
      </c>
      <c r="E383">
        <v>31</v>
      </c>
      <c r="F383" t="s">
        <v>68</v>
      </c>
      <c r="G383">
        <v>514</v>
      </c>
      <c r="H383" s="5">
        <v>43136</v>
      </c>
      <c r="I383" t="s">
        <v>582</v>
      </c>
      <c r="J383" s="3">
        <v>54686940</v>
      </c>
      <c r="K383" s="3">
        <v>0</v>
      </c>
      <c r="L383" s="3">
        <f t="shared" si="10"/>
        <v>54686940</v>
      </c>
      <c r="M383">
        <v>0</v>
      </c>
      <c r="N383" s="3">
        <f t="shared" si="11"/>
        <v>54686940</v>
      </c>
    </row>
    <row r="384" spans="1:14" hidden="1" x14ac:dyDescent="0.25">
      <c r="A384">
        <v>395</v>
      </c>
      <c r="B384">
        <v>734</v>
      </c>
      <c r="C384" s="5">
        <v>43137</v>
      </c>
      <c r="D384" t="s">
        <v>1224</v>
      </c>
      <c r="E384">
        <v>31</v>
      </c>
      <c r="F384" t="s">
        <v>68</v>
      </c>
      <c r="G384">
        <v>306</v>
      </c>
      <c r="H384" s="5">
        <v>43137</v>
      </c>
      <c r="I384" t="s">
        <v>1225</v>
      </c>
      <c r="J384" s="3">
        <v>2301678</v>
      </c>
      <c r="K384" s="3">
        <v>383613</v>
      </c>
      <c r="L384" s="3">
        <f t="shared" si="10"/>
        <v>1918065</v>
      </c>
      <c r="M384" s="21">
        <v>1918065</v>
      </c>
      <c r="N384" s="3">
        <f t="shared" si="11"/>
        <v>0</v>
      </c>
    </row>
    <row r="385" spans="1:14" hidden="1" x14ac:dyDescent="0.25">
      <c r="A385">
        <v>395</v>
      </c>
      <c r="B385">
        <v>735</v>
      </c>
      <c r="C385" s="5">
        <v>43137</v>
      </c>
      <c r="D385" t="s">
        <v>1226</v>
      </c>
      <c r="E385">
        <v>31</v>
      </c>
      <c r="F385" t="s">
        <v>68</v>
      </c>
      <c r="G385">
        <v>307</v>
      </c>
      <c r="H385" s="5">
        <v>43137</v>
      </c>
      <c r="I385" t="s">
        <v>1227</v>
      </c>
      <c r="J385" s="3">
        <v>3091308</v>
      </c>
      <c r="K385" s="3">
        <v>515218</v>
      </c>
      <c r="L385" s="3">
        <f t="shared" si="10"/>
        <v>2576090</v>
      </c>
      <c r="M385" s="21">
        <v>2576090</v>
      </c>
      <c r="N385" s="3">
        <f t="shared" si="11"/>
        <v>0</v>
      </c>
    </row>
    <row r="386" spans="1:14" hidden="1" x14ac:dyDescent="0.25">
      <c r="A386">
        <v>395</v>
      </c>
      <c r="B386">
        <v>736</v>
      </c>
      <c r="C386" s="5">
        <v>43137</v>
      </c>
      <c r="D386" t="s">
        <v>1228</v>
      </c>
      <c r="E386">
        <v>31</v>
      </c>
      <c r="F386" t="s">
        <v>68</v>
      </c>
      <c r="G386">
        <v>308</v>
      </c>
      <c r="H386" s="5">
        <v>43137</v>
      </c>
      <c r="I386" t="s">
        <v>1229</v>
      </c>
      <c r="J386" s="3">
        <v>2550450</v>
      </c>
      <c r="K386" s="3">
        <v>425075</v>
      </c>
      <c r="L386" s="3">
        <f t="shared" si="10"/>
        <v>2125375</v>
      </c>
      <c r="M386" s="21">
        <v>2125375</v>
      </c>
      <c r="N386" s="3">
        <f t="shared" si="11"/>
        <v>0</v>
      </c>
    </row>
    <row r="387" spans="1:14" hidden="1" x14ac:dyDescent="0.25">
      <c r="A387">
        <v>395</v>
      </c>
      <c r="B387">
        <v>737</v>
      </c>
      <c r="C387" s="5">
        <v>43137</v>
      </c>
      <c r="D387" t="s">
        <v>1230</v>
      </c>
      <c r="E387">
        <v>31</v>
      </c>
      <c r="F387" t="s">
        <v>68</v>
      </c>
      <c r="G387">
        <v>309</v>
      </c>
      <c r="H387" s="5">
        <v>43137</v>
      </c>
      <c r="I387" t="s">
        <v>1231</v>
      </c>
      <c r="J387" s="3">
        <v>2213148</v>
      </c>
      <c r="K387" s="3">
        <v>368858</v>
      </c>
      <c r="L387" s="3">
        <f t="shared" si="10"/>
        <v>1844290</v>
      </c>
      <c r="M387" s="21">
        <v>1844290</v>
      </c>
      <c r="N387" s="3">
        <f t="shared" si="11"/>
        <v>0</v>
      </c>
    </row>
    <row r="388" spans="1:14" hidden="1" x14ac:dyDescent="0.25">
      <c r="A388">
        <v>395</v>
      </c>
      <c r="B388">
        <v>738</v>
      </c>
      <c r="C388" s="5">
        <v>43137</v>
      </c>
      <c r="D388" t="s">
        <v>1232</v>
      </c>
      <c r="E388">
        <v>31</v>
      </c>
      <c r="F388" t="s">
        <v>68</v>
      </c>
      <c r="G388">
        <v>310</v>
      </c>
      <c r="H388" s="5">
        <v>43137</v>
      </c>
      <c r="I388" t="s">
        <v>1233</v>
      </c>
      <c r="J388" s="3">
        <v>2213148</v>
      </c>
      <c r="K388" s="3">
        <v>368858</v>
      </c>
      <c r="L388" s="3">
        <f t="shared" si="10"/>
        <v>1844290</v>
      </c>
      <c r="M388" s="21">
        <v>1844290</v>
      </c>
      <c r="N388" s="3">
        <f t="shared" si="11"/>
        <v>0</v>
      </c>
    </row>
    <row r="389" spans="1:14" hidden="1" x14ac:dyDescent="0.25">
      <c r="A389">
        <v>395</v>
      </c>
      <c r="B389">
        <v>739</v>
      </c>
      <c r="C389" s="5">
        <v>43137</v>
      </c>
      <c r="D389" t="s">
        <v>1234</v>
      </c>
      <c r="E389">
        <v>31</v>
      </c>
      <c r="F389" t="s">
        <v>68</v>
      </c>
      <c r="G389">
        <v>311</v>
      </c>
      <c r="H389" s="5">
        <v>43137</v>
      </c>
      <c r="I389" t="s">
        <v>1235</v>
      </c>
      <c r="J389" s="3">
        <v>2975382</v>
      </c>
      <c r="K389" s="3">
        <v>495897</v>
      </c>
      <c r="L389" s="3">
        <f t="shared" ref="L389:L452" si="12">J389-K389</f>
        <v>2479485</v>
      </c>
      <c r="M389" s="21">
        <v>2479485</v>
      </c>
      <c r="N389" s="3">
        <f t="shared" ref="N389:N452" si="13">L389-M389</f>
        <v>0</v>
      </c>
    </row>
    <row r="390" spans="1:14" hidden="1" x14ac:dyDescent="0.25">
      <c r="A390">
        <v>395</v>
      </c>
      <c r="B390">
        <v>740</v>
      </c>
      <c r="C390" s="5">
        <v>43137</v>
      </c>
      <c r="D390" t="s">
        <v>1236</v>
      </c>
      <c r="E390">
        <v>31</v>
      </c>
      <c r="F390" t="s">
        <v>68</v>
      </c>
      <c r="G390">
        <v>312</v>
      </c>
      <c r="H390" s="5">
        <v>43137</v>
      </c>
      <c r="I390" t="s">
        <v>1237</v>
      </c>
      <c r="J390" s="3">
        <v>2550450</v>
      </c>
      <c r="K390" s="3">
        <v>425075</v>
      </c>
      <c r="L390" s="3">
        <f t="shared" si="12"/>
        <v>2125375</v>
      </c>
      <c r="M390" s="21">
        <v>2125375</v>
      </c>
      <c r="N390" s="3">
        <f t="shared" si="13"/>
        <v>0</v>
      </c>
    </row>
    <row r="391" spans="1:14" hidden="1" x14ac:dyDescent="0.25">
      <c r="A391">
        <v>395</v>
      </c>
      <c r="B391">
        <v>741</v>
      </c>
      <c r="C391" s="5">
        <v>43137</v>
      </c>
      <c r="D391" t="s">
        <v>1238</v>
      </c>
      <c r="E391">
        <v>31</v>
      </c>
      <c r="F391" t="s">
        <v>68</v>
      </c>
      <c r="G391">
        <v>313</v>
      </c>
      <c r="H391" s="5">
        <v>43137</v>
      </c>
      <c r="I391" t="s">
        <v>1239</v>
      </c>
      <c r="J391" s="3">
        <v>2788572</v>
      </c>
      <c r="K391" s="3">
        <v>464762</v>
      </c>
      <c r="L391" s="3">
        <f t="shared" si="12"/>
        <v>2323810</v>
      </c>
      <c r="M391" s="21">
        <v>2323810</v>
      </c>
      <c r="N391" s="3">
        <f t="shared" si="13"/>
        <v>0</v>
      </c>
    </row>
    <row r="392" spans="1:14" hidden="1" x14ac:dyDescent="0.25">
      <c r="A392">
        <v>395</v>
      </c>
      <c r="B392">
        <v>742</v>
      </c>
      <c r="C392" s="5">
        <v>43137</v>
      </c>
      <c r="D392" t="s">
        <v>1240</v>
      </c>
      <c r="E392">
        <v>31</v>
      </c>
      <c r="F392" t="s">
        <v>68</v>
      </c>
      <c r="G392">
        <v>314</v>
      </c>
      <c r="H392" s="5">
        <v>43137</v>
      </c>
      <c r="I392" t="s">
        <v>1241</v>
      </c>
      <c r="J392" s="3">
        <v>3183744</v>
      </c>
      <c r="K392" s="3">
        <v>530624</v>
      </c>
      <c r="L392" s="3">
        <f t="shared" si="12"/>
        <v>2653120</v>
      </c>
      <c r="M392" s="21">
        <v>2653120</v>
      </c>
      <c r="N392" s="3">
        <f t="shared" si="13"/>
        <v>0</v>
      </c>
    </row>
    <row r="393" spans="1:14" hidden="1" x14ac:dyDescent="0.25">
      <c r="A393">
        <v>395</v>
      </c>
      <c r="B393">
        <v>743</v>
      </c>
      <c r="C393" s="5">
        <v>43137</v>
      </c>
      <c r="D393" t="s">
        <v>1242</v>
      </c>
      <c r="E393">
        <v>31</v>
      </c>
      <c r="F393" t="s">
        <v>68</v>
      </c>
      <c r="G393">
        <v>315</v>
      </c>
      <c r="H393" s="5">
        <v>43137</v>
      </c>
      <c r="I393" t="s">
        <v>1243</v>
      </c>
      <c r="J393" s="3">
        <v>2586000</v>
      </c>
      <c r="K393" s="3">
        <v>431000</v>
      </c>
      <c r="L393" s="3">
        <f t="shared" si="12"/>
        <v>2155000</v>
      </c>
      <c r="M393" s="21">
        <v>2155000</v>
      </c>
      <c r="N393" s="3">
        <f t="shared" si="13"/>
        <v>0</v>
      </c>
    </row>
    <row r="394" spans="1:14" hidden="1" x14ac:dyDescent="0.25">
      <c r="A394">
        <v>395</v>
      </c>
      <c r="B394">
        <v>744</v>
      </c>
      <c r="C394" s="5">
        <v>43137</v>
      </c>
      <c r="D394" t="s">
        <v>1244</v>
      </c>
      <c r="E394">
        <v>31</v>
      </c>
      <c r="F394" t="s">
        <v>68</v>
      </c>
      <c r="G394">
        <v>316</v>
      </c>
      <c r="H394" s="5">
        <v>43137</v>
      </c>
      <c r="I394" t="s">
        <v>1245</v>
      </c>
      <c r="J394" s="3">
        <v>2551518</v>
      </c>
      <c r="K394" s="3">
        <v>425253</v>
      </c>
      <c r="L394" s="3">
        <f t="shared" si="12"/>
        <v>2126265</v>
      </c>
      <c r="M394" s="21">
        <v>2126265</v>
      </c>
      <c r="N394" s="3">
        <f t="shared" si="13"/>
        <v>0</v>
      </c>
    </row>
    <row r="395" spans="1:14" hidden="1" x14ac:dyDescent="0.25">
      <c r="A395">
        <v>395</v>
      </c>
      <c r="B395">
        <v>745</v>
      </c>
      <c r="C395" s="5">
        <v>43137</v>
      </c>
      <c r="D395" t="s">
        <v>1246</v>
      </c>
      <c r="E395">
        <v>31</v>
      </c>
      <c r="F395" t="s">
        <v>68</v>
      </c>
      <c r="G395">
        <v>317</v>
      </c>
      <c r="H395" s="5">
        <v>43137</v>
      </c>
      <c r="I395" t="s">
        <v>1247</v>
      </c>
      <c r="J395" s="3">
        <v>2586000</v>
      </c>
      <c r="K395" s="3">
        <v>431000</v>
      </c>
      <c r="L395" s="3">
        <f t="shared" si="12"/>
        <v>2155000</v>
      </c>
      <c r="M395" s="21">
        <v>2155000</v>
      </c>
      <c r="N395" s="3">
        <f t="shared" si="13"/>
        <v>0</v>
      </c>
    </row>
    <row r="396" spans="1:14" hidden="1" x14ac:dyDescent="0.25">
      <c r="A396">
        <v>395</v>
      </c>
      <c r="B396">
        <v>746</v>
      </c>
      <c r="C396" s="5">
        <v>43137</v>
      </c>
      <c r="D396" t="s">
        <v>1248</v>
      </c>
      <c r="E396">
        <v>31</v>
      </c>
      <c r="F396" t="s">
        <v>68</v>
      </c>
      <c r="G396">
        <v>318</v>
      </c>
      <c r="H396" s="5">
        <v>43137</v>
      </c>
      <c r="I396" t="s">
        <v>1249</v>
      </c>
      <c r="J396" s="3">
        <v>2213148</v>
      </c>
      <c r="K396" s="3">
        <v>368858</v>
      </c>
      <c r="L396" s="3">
        <f t="shared" si="12"/>
        <v>1844290</v>
      </c>
      <c r="M396" s="21">
        <v>1844290</v>
      </c>
      <c r="N396" s="3">
        <f t="shared" si="13"/>
        <v>0</v>
      </c>
    </row>
    <row r="397" spans="1:14" hidden="1" x14ac:dyDescent="0.25">
      <c r="A397">
        <v>395</v>
      </c>
      <c r="B397">
        <v>747</v>
      </c>
      <c r="C397" s="5">
        <v>43137</v>
      </c>
      <c r="D397" t="s">
        <v>1250</v>
      </c>
      <c r="E397">
        <v>31</v>
      </c>
      <c r="F397" t="s">
        <v>68</v>
      </c>
      <c r="G397">
        <v>319</v>
      </c>
      <c r="H397" s="5">
        <v>43137</v>
      </c>
      <c r="I397" t="s">
        <v>1251</v>
      </c>
      <c r="J397" s="3">
        <v>2301678</v>
      </c>
      <c r="K397" s="3">
        <v>383613</v>
      </c>
      <c r="L397" s="3">
        <f t="shared" si="12"/>
        <v>1918065</v>
      </c>
      <c r="M397" s="21">
        <v>1918065</v>
      </c>
      <c r="N397" s="3">
        <f t="shared" si="13"/>
        <v>0</v>
      </c>
    </row>
    <row r="398" spans="1:14" hidden="1" x14ac:dyDescent="0.25">
      <c r="A398">
        <v>395</v>
      </c>
      <c r="B398">
        <v>748</v>
      </c>
      <c r="C398" s="5">
        <v>43137</v>
      </c>
      <c r="D398" t="s">
        <v>1252</v>
      </c>
      <c r="E398">
        <v>31</v>
      </c>
      <c r="F398" t="s">
        <v>68</v>
      </c>
      <c r="G398">
        <v>320</v>
      </c>
      <c r="H398" s="5">
        <v>43137</v>
      </c>
      <c r="I398" t="s">
        <v>1253</v>
      </c>
      <c r="J398" s="3">
        <v>2706270</v>
      </c>
      <c r="K398" s="3">
        <v>451045</v>
      </c>
      <c r="L398" s="3">
        <f t="shared" si="12"/>
        <v>2255225</v>
      </c>
      <c r="M398" s="21">
        <v>2255225</v>
      </c>
      <c r="N398" s="3">
        <f t="shared" si="13"/>
        <v>0</v>
      </c>
    </row>
    <row r="399" spans="1:14" hidden="1" x14ac:dyDescent="0.25">
      <c r="A399">
        <v>395</v>
      </c>
      <c r="B399">
        <v>749</v>
      </c>
      <c r="C399" s="5">
        <v>43137</v>
      </c>
      <c r="D399" t="s">
        <v>1254</v>
      </c>
      <c r="E399">
        <v>31</v>
      </c>
      <c r="F399" t="s">
        <v>68</v>
      </c>
      <c r="G399">
        <v>321</v>
      </c>
      <c r="H399" s="5">
        <v>43137</v>
      </c>
      <c r="I399" t="s">
        <v>1255</v>
      </c>
      <c r="J399" s="3">
        <v>2586000</v>
      </c>
      <c r="K399" s="3">
        <v>431000</v>
      </c>
      <c r="L399" s="3">
        <f t="shared" si="12"/>
        <v>2155000</v>
      </c>
      <c r="M399" s="21">
        <v>1724000</v>
      </c>
      <c r="N399" s="3">
        <f t="shared" si="13"/>
        <v>431000</v>
      </c>
    </row>
    <row r="400" spans="1:14" hidden="1" x14ac:dyDescent="0.25">
      <c r="A400">
        <v>395</v>
      </c>
      <c r="B400">
        <v>750</v>
      </c>
      <c r="C400" s="5">
        <v>43137</v>
      </c>
      <c r="D400" t="s">
        <v>1256</v>
      </c>
      <c r="E400">
        <v>31</v>
      </c>
      <c r="F400" t="s">
        <v>68</v>
      </c>
      <c r="G400">
        <v>331</v>
      </c>
      <c r="H400" s="5">
        <v>43137</v>
      </c>
      <c r="I400" t="s">
        <v>1257</v>
      </c>
      <c r="J400" s="3">
        <v>3563175</v>
      </c>
      <c r="K400" s="3">
        <v>0</v>
      </c>
      <c r="L400" s="3">
        <f t="shared" si="12"/>
        <v>3563175</v>
      </c>
      <c r="M400" s="21">
        <v>2036100</v>
      </c>
      <c r="N400" s="3">
        <f t="shared" si="13"/>
        <v>1527075</v>
      </c>
    </row>
    <row r="401" spans="1:14" hidden="1" x14ac:dyDescent="0.25">
      <c r="A401">
        <v>395</v>
      </c>
      <c r="B401">
        <v>751</v>
      </c>
      <c r="C401" s="5">
        <v>43137</v>
      </c>
      <c r="D401" t="s">
        <v>1258</v>
      </c>
      <c r="E401">
        <v>31</v>
      </c>
      <c r="F401" t="s">
        <v>68</v>
      </c>
      <c r="G401">
        <v>322</v>
      </c>
      <c r="H401" s="5">
        <v>43137</v>
      </c>
      <c r="I401" t="s">
        <v>1259</v>
      </c>
      <c r="J401" s="3">
        <v>2899932</v>
      </c>
      <c r="K401" s="3">
        <v>483322</v>
      </c>
      <c r="L401" s="3">
        <f t="shared" si="12"/>
        <v>2416610</v>
      </c>
      <c r="M401" s="21">
        <v>2416610</v>
      </c>
      <c r="N401" s="3">
        <f t="shared" si="13"/>
        <v>0</v>
      </c>
    </row>
    <row r="402" spans="1:14" hidden="1" x14ac:dyDescent="0.25">
      <c r="A402">
        <v>503</v>
      </c>
      <c r="B402">
        <v>752</v>
      </c>
      <c r="C402" s="5">
        <v>43137</v>
      </c>
      <c r="D402" t="s">
        <v>1260</v>
      </c>
      <c r="E402">
        <v>31</v>
      </c>
      <c r="F402" t="s">
        <v>68</v>
      </c>
      <c r="G402">
        <v>520</v>
      </c>
      <c r="H402" s="5">
        <v>43137</v>
      </c>
      <c r="I402" t="s">
        <v>541</v>
      </c>
      <c r="J402" s="3">
        <v>39062100</v>
      </c>
      <c r="K402" s="3">
        <v>0</v>
      </c>
      <c r="L402" s="3">
        <f t="shared" si="12"/>
        <v>39062100</v>
      </c>
      <c r="M402" s="21">
        <v>39062100</v>
      </c>
      <c r="N402" s="3">
        <f t="shared" si="13"/>
        <v>0</v>
      </c>
    </row>
    <row r="403" spans="1:14" hidden="1" x14ac:dyDescent="0.25">
      <c r="A403">
        <v>483</v>
      </c>
      <c r="B403">
        <v>755</v>
      </c>
      <c r="C403" s="5">
        <v>43137</v>
      </c>
      <c r="D403" t="s">
        <v>821</v>
      </c>
      <c r="E403">
        <v>1</v>
      </c>
      <c r="F403" t="s">
        <v>822</v>
      </c>
      <c r="G403">
        <v>10</v>
      </c>
      <c r="H403" s="5">
        <v>43137</v>
      </c>
      <c r="I403" t="s">
        <v>823</v>
      </c>
      <c r="J403" s="3">
        <v>37008030</v>
      </c>
      <c r="K403" s="3">
        <v>0</v>
      </c>
      <c r="L403" s="3">
        <f t="shared" si="12"/>
        <v>37008030</v>
      </c>
      <c r="M403" s="21">
        <v>37008030</v>
      </c>
      <c r="N403" s="3">
        <f t="shared" si="13"/>
        <v>0</v>
      </c>
    </row>
    <row r="404" spans="1:14" hidden="1" x14ac:dyDescent="0.25">
      <c r="A404">
        <v>395</v>
      </c>
      <c r="B404">
        <v>759</v>
      </c>
      <c r="C404" s="5">
        <v>43137</v>
      </c>
      <c r="D404" t="s">
        <v>1261</v>
      </c>
      <c r="E404">
        <v>31</v>
      </c>
      <c r="F404" t="s">
        <v>68</v>
      </c>
      <c r="G404">
        <v>425</v>
      </c>
      <c r="H404" s="5">
        <v>43137</v>
      </c>
      <c r="I404" t="s">
        <v>1262</v>
      </c>
      <c r="J404" s="3">
        <v>4687452</v>
      </c>
      <c r="K404" s="3">
        <v>0</v>
      </c>
      <c r="L404" s="3">
        <f t="shared" si="12"/>
        <v>4687452</v>
      </c>
      <c r="M404" s="21">
        <v>3124968</v>
      </c>
      <c r="N404" s="3">
        <f t="shared" si="13"/>
        <v>1562484</v>
      </c>
    </row>
    <row r="405" spans="1:14" hidden="1" x14ac:dyDescent="0.25">
      <c r="A405">
        <v>395</v>
      </c>
      <c r="B405">
        <v>760</v>
      </c>
      <c r="C405" s="5">
        <v>43137</v>
      </c>
      <c r="D405" t="s">
        <v>1263</v>
      </c>
      <c r="E405">
        <v>31</v>
      </c>
      <c r="F405" t="s">
        <v>68</v>
      </c>
      <c r="G405">
        <v>426</v>
      </c>
      <c r="H405" s="5">
        <v>43137</v>
      </c>
      <c r="I405" t="s">
        <v>1264</v>
      </c>
      <c r="J405" s="3">
        <v>3233538</v>
      </c>
      <c r="K405" s="3">
        <v>461934</v>
      </c>
      <c r="L405" s="3">
        <f t="shared" si="12"/>
        <v>2771604</v>
      </c>
      <c r="M405" s="21">
        <v>2771604</v>
      </c>
      <c r="N405" s="3">
        <f t="shared" si="13"/>
        <v>0</v>
      </c>
    </row>
    <row r="406" spans="1:14" hidden="1" x14ac:dyDescent="0.25">
      <c r="A406">
        <v>395</v>
      </c>
      <c r="B406">
        <v>761</v>
      </c>
      <c r="C406" s="5">
        <v>43137</v>
      </c>
      <c r="D406" t="s">
        <v>1265</v>
      </c>
      <c r="E406">
        <v>31</v>
      </c>
      <c r="F406" t="s">
        <v>68</v>
      </c>
      <c r="G406">
        <v>427</v>
      </c>
      <c r="H406" s="5">
        <v>43137</v>
      </c>
      <c r="I406" t="s">
        <v>1266</v>
      </c>
      <c r="J406" s="3">
        <v>2582006</v>
      </c>
      <c r="K406" s="3">
        <v>0</v>
      </c>
      <c r="L406" s="3">
        <f t="shared" si="12"/>
        <v>2582006</v>
      </c>
      <c r="M406" s="21">
        <v>1106574</v>
      </c>
      <c r="N406" s="3">
        <f t="shared" si="13"/>
        <v>1475432</v>
      </c>
    </row>
    <row r="407" spans="1:14" hidden="1" x14ac:dyDescent="0.25">
      <c r="A407">
        <v>395</v>
      </c>
      <c r="B407">
        <v>762</v>
      </c>
      <c r="C407" s="5">
        <v>43137</v>
      </c>
      <c r="D407" t="s">
        <v>1267</v>
      </c>
      <c r="E407">
        <v>31</v>
      </c>
      <c r="F407" t="s">
        <v>68</v>
      </c>
      <c r="G407">
        <v>428</v>
      </c>
      <c r="H407" s="5">
        <v>43137</v>
      </c>
      <c r="I407" t="s">
        <v>1268</v>
      </c>
      <c r="J407" s="3">
        <v>2846046</v>
      </c>
      <c r="K407" s="3">
        <v>406578</v>
      </c>
      <c r="L407" s="3">
        <f t="shared" si="12"/>
        <v>2439468</v>
      </c>
      <c r="M407" s="21">
        <v>2439468</v>
      </c>
      <c r="N407" s="3">
        <f t="shared" si="13"/>
        <v>0</v>
      </c>
    </row>
    <row r="408" spans="1:14" hidden="1" x14ac:dyDescent="0.25">
      <c r="A408">
        <v>395</v>
      </c>
      <c r="B408">
        <v>763</v>
      </c>
      <c r="C408" s="5">
        <v>43137</v>
      </c>
      <c r="D408" t="s">
        <v>1269</v>
      </c>
      <c r="E408">
        <v>31</v>
      </c>
      <c r="F408" t="s">
        <v>68</v>
      </c>
      <c r="G408">
        <v>429</v>
      </c>
      <c r="H408" s="5">
        <v>43137</v>
      </c>
      <c r="I408" t="s">
        <v>1270</v>
      </c>
      <c r="J408" s="3">
        <v>6032013</v>
      </c>
      <c r="K408" s="3">
        <v>0</v>
      </c>
      <c r="L408" s="3">
        <f t="shared" si="12"/>
        <v>6032013</v>
      </c>
      <c r="M408" s="21">
        <v>4176009</v>
      </c>
      <c r="N408" s="3">
        <f t="shared" si="13"/>
        <v>1856004</v>
      </c>
    </row>
    <row r="409" spans="1:14" hidden="1" x14ac:dyDescent="0.25">
      <c r="A409">
        <v>395</v>
      </c>
      <c r="B409">
        <v>764</v>
      </c>
      <c r="C409" s="5">
        <v>43137</v>
      </c>
      <c r="D409" t="s">
        <v>1271</v>
      </c>
      <c r="E409">
        <v>31</v>
      </c>
      <c r="F409" t="s">
        <v>68</v>
      </c>
      <c r="G409">
        <v>372</v>
      </c>
      <c r="H409" s="5">
        <v>43137</v>
      </c>
      <c r="I409" t="s">
        <v>1272</v>
      </c>
      <c r="J409" s="3">
        <v>6086168</v>
      </c>
      <c r="K409" s="3">
        <v>553288</v>
      </c>
      <c r="L409" s="3">
        <f t="shared" si="12"/>
        <v>5532880</v>
      </c>
      <c r="M409" s="21">
        <v>4426304</v>
      </c>
      <c r="N409" s="3">
        <f t="shared" si="13"/>
        <v>1106576</v>
      </c>
    </row>
    <row r="410" spans="1:14" hidden="1" x14ac:dyDescent="0.25">
      <c r="A410">
        <v>395</v>
      </c>
      <c r="B410">
        <v>765</v>
      </c>
      <c r="C410" s="5">
        <v>43137</v>
      </c>
      <c r="D410" t="s">
        <v>1273</v>
      </c>
      <c r="E410">
        <v>31</v>
      </c>
      <c r="F410" t="s">
        <v>68</v>
      </c>
      <c r="G410">
        <v>373</v>
      </c>
      <c r="H410" s="5">
        <v>43137</v>
      </c>
      <c r="I410" t="s">
        <v>1274</v>
      </c>
      <c r="J410" s="3">
        <v>5108857</v>
      </c>
      <c r="K410" s="3">
        <v>0</v>
      </c>
      <c r="L410" s="3">
        <f t="shared" si="12"/>
        <v>5108857</v>
      </c>
      <c r="M410" s="21">
        <v>3536901</v>
      </c>
      <c r="N410" s="3">
        <f t="shared" si="13"/>
        <v>1571956</v>
      </c>
    </row>
    <row r="411" spans="1:14" hidden="1" x14ac:dyDescent="0.25">
      <c r="A411">
        <v>395</v>
      </c>
      <c r="B411">
        <v>766</v>
      </c>
      <c r="C411" s="5">
        <v>43137</v>
      </c>
      <c r="D411" t="s">
        <v>1275</v>
      </c>
      <c r="E411">
        <v>31</v>
      </c>
      <c r="F411" t="s">
        <v>68</v>
      </c>
      <c r="G411">
        <v>374</v>
      </c>
      <c r="H411" s="5">
        <v>43137</v>
      </c>
      <c r="I411" t="s">
        <v>1276</v>
      </c>
      <c r="J411" s="3">
        <v>3619000</v>
      </c>
      <c r="K411" s="3">
        <v>517000</v>
      </c>
      <c r="L411" s="3">
        <f t="shared" si="12"/>
        <v>3102000</v>
      </c>
      <c r="M411" s="21">
        <v>3102000</v>
      </c>
      <c r="N411" s="3">
        <f t="shared" si="13"/>
        <v>0</v>
      </c>
    </row>
    <row r="412" spans="1:14" hidden="1" x14ac:dyDescent="0.25">
      <c r="A412">
        <v>395</v>
      </c>
      <c r="B412">
        <v>767</v>
      </c>
      <c r="C412" s="5">
        <v>43137</v>
      </c>
      <c r="D412" t="s">
        <v>1277</v>
      </c>
      <c r="E412">
        <v>31</v>
      </c>
      <c r="F412" t="s">
        <v>68</v>
      </c>
      <c r="G412">
        <v>375</v>
      </c>
      <c r="H412" s="5">
        <v>43137</v>
      </c>
      <c r="I412" t="s">
        <v>1278</v>
      </c>
      <c r="J412" s="3">
        <v>2924376</v>
      </c>
      <c r="K412" s="3">
        <v>417768</v>
      </c>
      <c r="L412" s="3">
        <f t="shared" si="12"/>
        <v>2506608</v>
      </c>
      <c r="M412" s="21">
        <v>2506608</v>
      </c>
      <c r="N412" s="3">
        <f t="shared" si="13"/>
        <v>0</v>
      </c>
    </row>
    <row r="413" spans="1:14" hidden="1" x14ac:dyDescent="0.25">
      <c r="A413">
        <v>395</v>
      </c>
      <c r="B413">
        <v>768</v>
      </c>
      <c r="C413" s="5">
        <v>43137</v>
      </c>
      <c r="D413" t="s">
        <v>1279</v>
      </c>
      <c r="E413">
        <v>31</v>
      </c>
      <c r="F413" t="s">
        <v>68</v>
      </c>
      <c r="G413">
        <v>376</v>
      </c>
      <c r="H413" s="5">
        <v>43137</v>
      </c>
      <c r="I413" t="s">
        <v>1280</v>
      </c>
      <c r="J413" s="3">
        <v>2840208</v>
      </c>
      <c r="K413" s="3">
        <v>405744</v>
      </c>
      <c r="L413" s="3">
        <f t="shared" si="12"/>
        <v>2434464</v>
      </c>
      <c r="M413" s="21">
        <v>2434464</v>
      </c>
      <c r="N413" s="3">
        <f t="shared" si="13"/>
        <v>0</v>
      </c>
    </row>
    <row r="414" spans="1:14" hidden="1" x14ac:dyDescent="0.25">
      <c r="A414">
        <v>395</v>
      </c>
      <c r="B414">
        <v>769</v>
      </c>
      <c r="C414" s="5">
        <v>43137</v>
      </c>
      <c r="D414" t="s">
        <v>1281</v>
      </c>
      <c r="E414">
        <v>31</v>
      </c>
      <c r="F414" t="s">
        <v>68</v>
      </c>
      <c r="G414">
        <v>377</v>
      </c>
      <c r="H414" s="5">
        <v>43137</v>
      </c>
      <c r="I414" t="s">
        <v>1282</v>
      </c>
      <c r="J414" s="3">
        <v>6713226</v>
      </c>
      <c r="K414" s="3">
        <v>0</v>
      </c>
      <c r="L414" s="3">
        <f t="shared" si="12"/>
        <v>6713226</v>
      </c>
      <c r="M414" s="21">
        <v>4647618</v>
      </c>
      <c r="N414" s="3">
        <f t="shared" si="13"/>
        <v>2065608</v>
      </c>
    </row>
    <row r="415" spans="1:14" hidden="1" x14ac:dyDescent="0.25">
      <c r="A415">
        <v>395</v>
      </c>
      <c r="B415">
        <v>770</v>
      </c>
      <c r="C415" s="5">
        <v>43137</v>
      </c>
      <c r="D415" t="s">
        <v>1283</v>
      </c>
      <c r="E415">
        <v>31</v>
      </c>
      <c r="F415" t="s">
        <v>68</v>
      </c>
      <c r="G415">
        <v>378</v>
      </c>
      <c r="H415" s="5">
        <v>43137</v>
      </c>
      <c r="I415" t="s">
        <v>1284</v>
      </c>
      <c r="J415" s="3">
        <v>4382037</v>
      </c>
      <c r="K415" s="3">
        <v>0</v>
      </c>
      <c r="L415" s="3">
        <f t="shared" si="12"/>
        <v>4382037</v>
      </c>
      <c r="M415" s="21">
        <v>3585303</v>
      </c>
      <c r="N415" s="3">
        <f t="shared" si="13"/>
        <v>796734</v>
      </c>
    </row>
    <row r="416" spans="1:14" hidden="1" x14ac:dyDescent="0.25">
      <c r="A416">
        <v>395</v>
      </c>
      <c r="B416">
        <v>771</v>
      </c>
      <c r="C416" s="5">
        <v>43137</v>
      </c>
      <c r="D416" t="s">
        <v>1285</v>
      </c>
      <c r="E416">
        <v>31</v>
      </c>
      <c r="F416" t="s">
        <v>68</v>
      </c>
      <c r="G416">
        <v>379</v>
      </c>
      <c r="H416" s="5">
        <v>43137</v>
      </c>
      <c r="I416" t="s">
        <v>1286</v>
      </c>
      <c r="J416" s="3">
        <v>3614814</v>
      </c>
      <c r="K416" s="3">
        <v>516402</v>
      </c>
      <c r="L416" s="3">
        <f t="shared" si="12"/>
        <v>3098412</v>
      </c>
      <c r="M416" s="21">
        <v>3098412</v>
      </c>
      <c r="N416" s="3">
        <f t="shared" si="13"/>
        <v>0</v>
      </c>
    </row>
    <row r="417" spans="1:14" hidden="1" x14ac:dyDescent="0.25">
      <c r="A417">
        <v>395</v>
      </c>
      <c r="B417">
        <v>772</v>
      </c>
      <c r="C417" s="5">
        <v>43137</v>
      </c>
      <c r="D417" t="s">
        <v>1287</v>
      </c>
      <c r="E417">
        <v>31</v>
      </c>
      <c r="F417" t="s">
        <v>68</v>
      </c>
      <c r="G417">
        <v>380</v>
      </c>
      <c r="H417" s="5">
        <v>43137</v>
      </c>
      <c r="I417" t="s">
        <v>1288</v>
      </c>
      <c r="J417" s="3">
        <v>5285280</v>
      </c>
      <c r="K417" s="3">
        <v>0</v>
      </c>
      <c r="L417" s="3">
        <f t="shared" si="12"/>
        <v>5285280</v>
      </c>
      <c r="M417" s="21">
        <v>3659040</v>
      </c>
      <c r="N417" s="3">
        <f t="shared" si="13"/>
        <v>1626240</v>
      </c>
    </row>
    <row r="418" spans="1:14" hidden="1" x14ac:dyDescent="0.25">
      <c r="A418">
        <v>395</v>
      </c>
      <c r="B418">
        <v>773</v>
      </c>
      <c r="C418" s="5">
        <v>43137</v>
      </c>
      <c r="D418" t="s">
        <v>1289</v>
      </c>
      <c r="E418">
        <v>31</v>
      </c>
      <c r="F418" t="s">
        <v>68</v>
      </c>
      <c r="G418">
        <v>381</v>
      </c>
      <c r="H418" s="5">
        <v>43137</v>
      </c>
      <c r="I418" t="s">
        <v>1290</v>
      </c>
      <c r="J418" s="3">
        <v>5603000</v>
      </c>
      <c r="K418" s="3">
        <v>0</v>
      </c>
      <c r="L418" s="3">
        <f t="shared" si="12"/>
        <v>5603000</v>
      </c>
      <c r="M418" s="21">
        <v>3879000</v>
      </c>
      <c r="N418" s="3">
        <f t="shared" si="13"/>
        <v>1724000</v>
      </c>
    </row>
    <row r="419" spans="1:14" hidden="1" x14ac:dyDescent="0.25">
      <c r="A419">
        <v>395</v>
      </c>
      <c r="B419">
        <v>774</v>
      </c>
      <c r="C419" s="5">
        <v>43137</v>
      </c>
      <c r="D419" t="s">
        <v>1291</v>
      </c>
      <c r="E419">
        <v>31</v>
      </c>
      <c r="F419" t="s">
        <v>68</v>
      </c>
      <c r="G419">
        <v>382</v>
      </c>
      <c r="H419" s="5">
        <v>43137</v>
      </c>
      <c r="I419" t="s">
        <v>1292</v>
      </c>
      <c r="J419" s="3">
        <v>7672262</v>
      </c>
      <c r="K419" s="3">
        <v>0</v>
      </c>
      <c r="L419" s="3">
        <f t="shared" si="12"/>
        <v>7672262</v>
      </c>
      <c r="M419" s="21">
        <v>5311566</v>
      </c>
      <c r="N419" s="3">
        <f t="shared" si="13"/>
        <v>2360696</v>
      </c>
    </row>
    <row r="420" spans="1:14" hidden="1" x14ac:dyDescent="0.25">
      <c r="A420">
        <v>395</v>
      </c>
      <c r="B420">
        <v>775</v>
      </c>
      <c r="C420" s="5">
        <v>43137</v>
      </c>
      <c r="D420" t="s">
        <v>1293</v>
      </c>
      <c r="E420">
        <v>31</v>
      </c>
      <c r="F420" t="s">
        <v>68</v>
      </c>
      <c r="G420">
        <v>383</v>
      </c>
      <c r="H420" s="5">
        <v>43137</v>
      </c>
      <c r="I420" t="s">
        <v>1294</v>
      </c>
      <c r="J420" s="3">
        <v>5285280</v>
      </c>
      <c r="K420" s="3">
        <v>0</v>
      </c>
      <c r="L420" s="3">
        <f t="shared" si="12"/>
        <v>5285280</v>
      </c>
      <c r="M420" s="21">
        <v>3659040</v>
      </c>
      <c r="N420" s="3">
        <f t="shared" si="13"/>
        <v>1626240</v>
      </c>
    </row>
    <row r="421" spans="1:14" hidden="1" x14ac:dyDescent="0.25">
      <c r="A421">
        <v>395</v>
      </c>
      <c r="B421">
        <v>776</v>
      </c>
      <c r="C421" s="5">
        <v>43137</v>
      </c>
      <c r="D421" t="s">
        <v>1295</v>
      </c>
      <c r="E421">
        <v>31</v>
      </c>
      <c r="F421" t="s">
        <v>68</v>
      </c>
      <c r="G421">
        <v>384</v>
      </c>
      <c r="H421" s="5">
        <v>43137</v>
      </c>
      <c r="I421" t="s">
        <v>1296</v>
      </c>
      <c r="J421" s="3">
        <v>9110803</v>
      </c>
      <c r="K421" s="3">
        <v>0</v>
      </c>
      <c r="L421" s="3">
        <f t="shared" si="12"/>
        <v>9110803</v>
      </c>
      <c r="M421" s="21">
        <v>6307479</v>
      </c>
      <c r="N421" s="3">
        <f t="shared" si="13"/>
        <v>2803324</v>
      </c>
    </row>
    <row r="422" spans="1:14" hidden="1" x14ac:dyDescent="0.25">
      <c r="A422">
        <v>395</v>
      </c>
      <c r="B422">
        <v>777</v>
      </c>
      <c r="C422" s="5">
        <v>43137</v>
      </c>
      <c r="D422" t="s">
        <v>1297</v>
      </c>
      <c r="E422">
        <v>31</v>
      </c>
      <c r="F422" t="s">
        <v>68</v>
      </c>
      <c r="G422">
        <v>385</v>
      </c>
      <c r="H422" s="5">
        <v>43137</v>
      </c>
      <c r="I422" t="s">
        <v>1298</v>
      </c>
      <c r="J422" s="3">
        <v>6701825</v>
      </c>
      <c r="K422" s="3">
        <v>0</v>
      </c>
      <c r="L422" s="3">
        <f t="shared" si="12"/>
        <v>6701825</v>
      </c>
      <c r="M422" s="21">
        <v>4639725</v>
      </c>
      <c r="N422" s="3">
        <f t="shared" si="13"/>
        <v>2062100</v>
      </c>
    </row>
    <row r="423" spans="1:14" hidden="1" x14ac:dyDescent="0.25">
      <c r="A423">
        <v>395</v>
      </c>
      <c r="B423">
        <v>778</v>
      </c>
      <c r="C423" s="5">
        <v>43138</v>
      </c>
      <c r="D423" t="s">
        <v>1299</v>
      </c>
      <c r="E423">
        <v>31</v>
      </c>
      <c r="F423" t="s">
        <v>68</v>
      </c>
      <c r="G423">
        <v>386</v>
      </c>
      <c r="H423" s="5">
        <v>43138</v>
      </c>
      <c r="I423" t="s">
        <v>1300</v>
      </c>
      <c r="J423" s="3">
        <v>6721000</v>
      </c>
      <c r="K423" s="3">
        <v>0</v>
      </c>
      <c r="L423" s="3">
        <f t="shared" si="12"/>
        <v>6721000</v>
      </c>
      <c r="M423" s="21">
        <v>4136000</v>
      </c>
      <c r="N423" s="3">
        <f t="shared" si="13"/>
        <v>2585000</v>
      </c>
    </row>
    <row r="424" spans="1:14" hidden="1" x14ac:dyDescent="0.25">
      <c r="A424">
        <v>395</v>
      </c>
      <c r="B424">
        <v>779</v>
      </c>
      <c r="C424" s="5">
        <v>43138</v>
      </c>
      <c r="D424" t="s">
        <v>1301</v>
      </c>
      <c r="E424">
        <v>31</v>
      </c>
      <c r="F424" t="s">
        <v>68</v>
      </c>
      <c r="G424">
        <v>387</v>
      </c>
      <c r="H424" s="5">
        <v>43138</v>
      </c>
      <c r="I424" t="s">
        <v>1302</v>
      </c>
      <c r="J424" s="3">
        <v>7207200</v>
      </c>
      <c r="K424" s="3">
        <v>0</v>
      </c>
      <c r="L424" s="3">
        <f t="shared" si="12"/>
        <v>7207200</v>
      </c>
      <c r="M424" s="21">
        <v>4989600</v>
      </c>
      <c r="N424" s="3">
        <f t="shared" si="13"/>
        <v>2217600</v>
      </c>
    </row>
    <row r="425" spans="1:14" hidden="1" x14ac:dyDescent="0.25">
      <c r="A425">
        <v>395</v>
      </c>
      <c r="B425">
        <v>780</v>
      </c>
      <c r="C425" s="5">
        <v>43138</v>
      </c>
      <c r="D425" t="s">
        <v>1303</v>
      </c>
      <c r="E425">
        <v>31</v>
      </c>
      <c r="F425" t="s">
        <v>68</v>
      </c>
      <c r="G425">
        <v>388</v>
      </c>
      <c r="H425" s="5">
        <v>43138</v>
      </c>
      <c r="I425" t="s">
        <v>1304</v>
      </c>
      <c r="J425" s="3">
        <v>4942301</v>
      </c>
      <c r="K425" s="3">
        <v>0</v>
      </c>
      <c r="L425" s="3">
        <f t="shared" si="12"/>
        <v>4942301</v>
      </c>
      <c r="M425" s="21">
        <v>3421593</v>
      </c>
      <c r="N425" s="3">
        <f t="shared" si="13"/>
        <v>1520708</v>
      </c>
    </row>
    <row r="426" spans="1:14" hidden="1" x14ac:dyDescent="0.25">
      <c r="A426">
        <v>395</v>
      </c>
      <c r="B426">
        <v>781</v>
      </c>
      <c r="C426" s="5">
        <v>43138</v>
      </c>
      <c r="D426" t="s">
        <v>1305</v>
      </c>
      <c r="E426">
        <v>31</v>
      </c>
      <c r="F426" t="s">
        <v>68</v>
      </c>
      <c r="G426">
        <v>389</v>
      </c>
      <c r="H426" s="5">
        <v>43138</v>
      </c>
      <c r="I426" t="s">
        <v>1306</v>
      </c>
      <c r="J426" s="3">
        <v>4523467</v>
      </c>
      <c r="K426" s="3">
        <v>0</v>
      </c>
      <c r="L426" s="3">
        <f t="shared" si="12"/>
        <v>4523467</v>
      </c>
      <c r="M426" s="21">
        <v>3131631</v>
      </c>
      <c r="N426" s="3">
        <f t="shared" si="13"/>
        <v>1391836</v>
      </c>
    </row>
    <row r="427" spans="1:14" hidden="1" x14ac:dyDescent="0.25">
      <c r="A427">
        <v>395</v>
      </c>
      <c r="B427">
        <v>782</v>
      </c>
      <c r="C427" s="5">
        <v>43138</v>
      </c>
      <c r="D427" t="s">
        <v>1307</v>
      </c>
      <c r="E427">
        <v>31</v>
      </c>
      <c r="F427" t="s">
        <v>68</v>
      </c>
      <c r="G427">
        <v>390</v>
      </c>
      <c r="H427" s="5">
        <v>43138</v>
      </c>
      <c r="I427" t="s">
        <v>1308</v>
      </c>
      <c r="J427" s="3">
        <v>2618154</v>
      </c>
      <c r="K427" s="3">
        <v>374022</v>
      </c>
      <c r="L427" s="3">
        <f t="shared" si="12"/>
        <v>2244132</v>
      </c>
      <c r="M427" s="21">
        <v>2244132</v>
      </c>
      <c r="N427" s="3">
        <f t="shared" si="13"/>
        <v>0</v>
      </c>
    </row>
    <row r="428" spans="1:14" hidden="1" x14ac:dyDescent="0.25">
      <c r="A428">
        <v>395</v>
      </c>
      <c r="B428">
        <v>783</v>
      </c>
      <c r="C428" s="5">
        <v>43138</v>
      </c>
      <c r="D428" t="s">
        <v>1309</v>
      </c>
      <c r="E428">
        <v>31</v>
      </c>
      <c r="F428" t="s">
        <v>68</v>
      </c>
      <c r="G428">
        <v>391</v>
      </c>
      <c r="H428" s="5">
        <v>43138</v>
      </c>
      <c r="I428" t="s">
        <v>1310</v>
      </c>
      <c r="J428" s="3">
        <v>2919000</v>
      </c>
      <c r="K428" s="3">
        <v>417000</v>
      </c>
      <c r="L428" s="3">
        <f t="shared" si="12"/>
        <v>2502000</v>
      </c>
      <c r="M428" s="21">
        <v>2502000</v>
      </c>
      <c r="N428" s="3">
        <f t="shared" si="13"/>
        <v>0</v>
      </c>
    </row>
    <row r="429" spans="1:14" hidden="1" x14ac:dyDescent="0.25">
      <c r="A429">
        <v>395</v>
      </c>
      <c r="B429">
        <v>784</v>
      </c>
      <c r="C429" s="5">
        <v>43138</v>
      </c>
      <c r="D429" t="s">
        <v>1311</v>
      </c>
      <c r="E429">
        <v>31</v>
      </c>
      <c r="F429" t="s">
        <v>68</v>
      </c>
      <c r="G429">
        <v>392</v>
      </c>
      <c r="H429" s="5">
        <v>43138</v>
      </c>
      <c r="I429" t="s">
        <v>1312</v>
      </c>
      <c r="J429" s="3">
        <v>2846046</v>
      </c>
      <c r="K429" s="3">
        <v>406578</v>
      </c>
      <c r="L429" s="3">
        <f t="shared" si="12"/>
        <v>2439468</v>
      </c>
      <c r="M429" s="21">
        <v>2439468</v>
      </c>
      <c r="N429" s="3">
        <f t="shared" si="13"/>
        <v>0</v>
      </c>
    </row>
    <row r="430" spans="1:14" hidden="1" x14ac:dyDescent="0.25">
      <c r="A430">
        <v>395</v>
      </c>
      <c r="B430">
        <v>785</v>
      </c>
      <c r="C430" s="5">
        <v>43138</v>
      </c>
      <c r="D430" t="s">
        <v>1313</v>
      </c>
      <c r="E430">
        <v>31</v>
      </c>
      <c r="F430" t="s">
        <v>68</v>
      </c>
      <c r="G430">
        <v>393</v>
      </c>
      <c r="H430" s="5">
        <v>43138</v>
      </c>
      <c r="I430" t="s">
        <v>1314</v>
      </c>
      <c r="J430" s="3">
        <v>2845920</v>
      </c>
      <c r="K430" s="3">
        <v>406560</v>
      </c>
      <c r="L430" s="3">
        <f t="shared" si="12"/>
        <v>2439360</v>
      </c>
      <c r="M430" s="21">
        <v>2439360</v>
      </c>
      <c r="N430" s="3">
        <f t="shared" si="13"/>
        <v>0</v>
      </c>
    </row>
    <row r="431" spans="1:14" hidden="1" x14ac:dyDescent="0.25">
      <c r="A431">
        <v>395</v>
      </c>
      <c r="B431">
        <v>786</v>
      </c>
      <c r="C431" s="5">
        <v>43138</v>
      </c>
      <c r="D431" t="s">
        <v>1315</v>
      </c>
      <c r="E431">
        <v>31</v>
      </c>
      <c r="F431" t="s">
        <v>68</v>
      </c>
      <c r="G431">
        <v>394</v>
      </c>
      <c r="H431" s="5">
        <v>43138</v>
      </c>
      <c r="I431" t="s">
        <v>1316</v>
      </c>
      <c r="J431" s="3">
        <v>3094182</v>
      </c>
      <c r="K431" s="3">
        <v>0</v>
      </c>
      <c r="L431" s="3">
        <f t="shared" si="12"/>
        <v>3094182</v>
      </c>
      <c r="M431" s="21">
        <v>1768104</v>
      </c>
      <c r="N431" s="3">
        <f t="shared" si="13"/>
        <v>1326078</v>
      </c>
    </row>
    <row r="432" spans="1:14" hidden="1" x14ac:dyDescent="0.25">
      <c r="A432">
        <v>395</v>
      </c>
      <c r="B432">
        <v>787</v>
      </c>
      <c r="C432" s="5">
        <v>43138</v>
      </c>
      <c r="D432" t="s">
        <v>1317</v>
      </c>
      <c r="E432">
        <v>31</v>
      </c>
      <c r="F432" t="s">
        <v>68</v>
      </c>
      <c r="G432">
        <v>395</v>
      </c>
      <c r="H432" s="5">
        <v>43138</v>
      </c>
      <c r="I432" t="s">
        <v>1318</v>
      </c>
      <c r="J432" s="3">
        <v>3452517</v>
      </c>
      <c r="K432" s="3">
        <v>0</v>
      </c>
      <c r="L432" s="3">
        <f t="shared" si="12"/>
        <v>3452517</v>
      </c>
      <c r="M432" s="21">
        <v>3068904</v>
      </c>
      <c r="N432" s="3">
        <f t="shared" si="13"/>
        <v>383613</v>
      </c>
    </row>
    <row r="433" spans="1:14" hidden="1" x14ac:dyDescent="0.25">
      <c r="A433">
        <v>395</v>
      </c>
      <c r="B433">
        <v>788</v>
      </c>
      <c r="C433" s="5">
        <v>43138</v>
      </c>
      <c r="D433" t="s">
        <v>1319</v>
      </c>
      <c r="E433">
        <v>31</v>
      </c>
      <c r="F433" t="s">
        <v>68</v>
      </c>
      <c r="G433">
        <v>396</v>
      </c>
      <c r="H433" s="5">
        <v>43138</v>
      </c>
      <c r="I433" t="s">
        <v>1320</v>
      </c>
      <c r="J433" s="3">
        <v>4182858</v>
      </c>
      <c r="K433" s="3">
        <v>0</v>
      </c>
      <c r="L433" s="3">
        <f t="shared" si="12"/>
        <v>4182858</v>
      </c>
      <c r="M433" s="21">
        <v>3718096</v>
      </c>
      <c r="N433" s="3">
        <f t="shared" si="13"/>
        <v>464762</v>
      </c>
    </row>
    <row r="434" spans="1:14" hidden="1" x14ac:dyDescent="0.25">
      <c r="A434">
        <v>395</v>
      </c>
      <c r="B434">
        <v>789</v>
      </c>
      <c r="C434" s="5">
        <v>43138</v>
      </c>
      <c r="D434" t="s">
        <v>1321</v>
      </c>
      <c r="E434">
        <v>31</v>
      </c>
      <c r="F434" t="s">
        <v>68</v>
      </c>
      <c r="G434">
        <v>397</v>
      </c>
      <c r="H434" s="5">
        <v>43138</v>
      </c>
      <c r="I434" t="s">
        <v>1322</v>
      </c>
      <c r="J434" s="3">
        <v>4488264</v>
      </c>
      <c r="K434" s="3">
        <v>0</v>
      </c>
      <c r="L434" s="3">
        <f t="shared" si="12"/>
        <v>4488264</v>
      </c>
      <c r="M434" s="21">
        <v>3989568</v>
      </c>
      <c r="N434" s="3">
        <f t="shared" si="13"/>
        <v>498696</v>
      </c>
    </row>
    <row r="435" spans="1:14" hidden="1" x14ac:dyDescent="0.25">
      <c r="A435">
        <v>395</v>
      </c>
      <c r="B435">
        <v>790</v>
      </c>
      <c r="C435" s="5">
        <v>43138</v>
      </c>
      <c r="D435" t="s">
        <v>1323</v>
      </c>
      <c r="E435">
        <v>31</v>
      </c>
      <c r="F435" t="s">
        <v>68</v>
      </c>
      <c r="G435">
        <v>398</v>
      </c>
      <c r="H435" s="5">
        <v>43138</v>
      </c>
      <c r="I435" t="s">
        <v>1324</v>
      </c>
      <c r="J435" s="3">
        <v>4324320</v>
      </c>
      <c r="K435" s="3">
        <v>0</v>
      </c>
      <c r="L435" s="3">
        <f t="shared" si="12"/>
        <v>4324320</v>
      </c>
      <c r="M435" s="21">
        <v>3843840</v>
      </c>
      <c r="N435" s="3">
        <f t="shared" si="13"/>
        <v>480480</v>
      </c>
    </row>
    <row r="436" spans="1:14" hidden="1" x14ac:dyDescent="0.25">
      <c r="A436">
        <v>395</v>
      </c>
      <c r="B436">
        <v>791</v>
      </c>
      <c r="C436" s="5">
        <v>43138</v>
      </c>
      <c r="D436" t="s">
        <v>1325</v>
      </c>
      <c r="E436">
        <v>31</v>
      </c>
      <c r="F436" t="s">
        <v>68</v>
      </c>
      <c r="G436">
        <v>399</v>
      </c>
      <c r="H436" s="5">
        <v>43138</v>
      </c>
      <c r="I436" t="s">
        <v>1326</v>
      </c>
      <c r="J436" s="3">
        <v>3382995</v>
      </c>
      <c r="K436" s="3">
        <v>483285</v>
      </c>
      <c r="L436" s="3">
        <f t="shared" si="12"/>
        <v>2899710</v>
      </c>
      <c r="M436" s="21">
        <v>2899710</v>
      </c>
      <c r="N436" s="3">
        <f t="shared" si="13"/>
        <v>0</v>
      </c>
    </row>
    <row r="437" spans="1:14" hidden="1" x14ac:dyDescent="0.25">
      <c r="A437">
        <v>395</v>
      </c>
      <c r="B437">
        <v>792</v>
      </c>
      <c r="C437" s="5">
        <v>43138</v>
      </c>
      <c r="D437" t="s">
        <v>1327</v>
      </c>
      <c r="E437">
        <v>31</v>
      </c>
      <c r="F437" t="s">
        <v>68</v>
      </c>
      <c r="G437">
        <v>400</v>
      </c>
      <c r="H437" s="5">
        <v>43138</v>
      </c>
      <c r="I437" t="s">
        <v>1328</v>
      </c>
      <c r="J437" s="3">
        <v>3363507</v>
      </c>
      <c r="K437" s="3">
        <v>480501</v>
      </c>
      <c r="L437" s="3">
        <f t="shared" si="12"/>
        <v>2883006</v>
      </c>
      <c r="M437" s="21">
        <v>2883006</v>
      </c>
      <c r="N437" s="3">
        <f t="shared" si="13"/>
        <v>0</v>
      </c>
    </row>
    <row r="438" spans="1:14" hidden="1" x14ac:dyDescent="0.25">
      <c r="A438">
        <v>395</v>
      </c>
      <c r="B438">
        <v>793</v>
      </c>
      <c r="C438" s="5">
        <v>43138</v>
      </c>
      <c r="D438" t="s">
        <v>1329</v>
      </c>
      <c r="E438">
        <v>31</v>
      </c>
      <c r="F438" t="s">
        <v>68</v>
      </c>
      <c r="G438">
        <v>343</v>
      </c>
      <c r="H438" s="5">
        <v>42773</v>
      </c>
      <c r="I438" t="s">
        <v>1330</v>
      </c>
      <c r="J438" s="3">
        <v>7065760</v>
      </c>
      <c r="K438" s="3">
        <v>0</v>
      </c>
      <c r="L438" s="3">
        <f t="shared" si="12"/>
        <v>7065760</v>
      </c>
      <c r="M438" s="21">
        <v>4891680</v>
      </c>
      <c r="N438" s="3">
        <f t="shared" si="13"/>
        <v>2174080</v>
      </c>
    </row>
    <row r="439" spans="1:14" hidden="1" x14ac:dyDescent="0.25">
      <c r="A439">
        <v>395</v>
      </c>
      <c r="B439">
        <v>794</v>
      </c>
      <c r="C439" s="5">
        <v>43138</v>
      </c>
      <c r="D439" t="s">
        <v>1331</v>
      </c>
      <c r="E439">
        <v>31</v>
      </c>
      <c r="F439" t="s">
        <v>68</v>
      </c>
      <c r="G439">
        <v>344</v>
      </c>
      <c r="H439" s="5">
        <v>43138</v>
      </c>
      <c r="I439" t="s">
        <v>1332</v>
      </c>
      <c r="J439" s="3">
        <v>2706270</v>
      </c>
      <c r="K439" s="3">
        <v>451045</v>
      </c>
      <c r="L439" s="3">
        <f t="shared" si="12"/>
        <v>2255225</v>
      </c>
      <c r="M439" s="21">
        <v>2255225</v>
      </c>
      <c r="N439" s="3">
        <f t="shared" si="13"/>
        <v>0</v>
      </c>
    </row>
    <row r="440" spans="1:14" hidden="1" x14ac:dyDescent="0.25">
      <c r="A440">
        <v>395</v>
      </c>
      <c r="B440">
        <v>795</v>
      </c>
      <c r="C440" s="5">
        <v>43138</v>
      </c>
      <c r="D440" t="s">
        <v>1333</v>
      </c>
      <c r="E440">
        <v>31</v>
      </c>
      <c r="F440" t="s">
        <v>68</v>
      </c>
      <c r="G440">
        <v>345</v>
      </c>
      <c r="H440" s="5">
        <v>43138</v>
      </c>
      <c r="I440" t="s">
        <v>1334</v>
      </c>
      <c r="J440" s="3">
        <v>4986969</v>
      </c>
      <c r="K440" s="3">
        <v>0</v>
      </c>
      <c r="L440" s="3">
        <f t="shared" si="12"/>
        <v>4986969</v>
      </c>
      <c r="M440" s="21">
        <v>3452517</v>
      </c>
      <c r="N440" s="3">
        <f t="shared" si="13"/>
        <v>1534452</v>
      </c>
    </row>
    <row r="441" spans="1:14" hidden="1" x14ac:dyDescent="0.25">
      <c r="A441">
        <v>395</v>
      </c>
      <c r="B441">
        <v>796</v>
      </c>
      <c r="C441" s="5">
        <v>43138</v>
      </c>
      <c r="D441" t="s">
        <v>1335</v>
      </c>
      <c r="E441">
        <v>31</v>
      </c>
      <c r="F441" t="s">
        <v>68</v>
      </c>
      <c r="G441">
        <v>346</v>
      </c>
      <c r="H441" s="5">
        <v>43138</v>
      </c>
      <c r="I441" t="s">
        <v>1336</v>
      </c>
      <c r="J441" s="3">
        <v>3363360</v>
      </c>
      <c r="K441" s="3">
        <v>0</v>
      </c>
      <c r="L441" s="3">
        <f t="shared" si="12"/>
        <v>3363360</v>
      </c>
      <c r="M441" s="21">
        <v>1441440</v>
      </c>
      <c r="N441" s="3">
        <f t="shared" si="13"/>
        <v>1921920</v>
      </c>
    </row>
    <row r="442" spans="1:14" hidden="1" x14ac:dyDescent="0.25">
      <c r="A442">
        <v>395</v>
      </c>
      <c r="B442">
        <v>797</v>
      </c>
      <c r="C442" s="5">
        <v>43138</v>
      </c>
      <c r="D442" t="s">
        <v>1337</v>
      </c>
      <c r="E442">
        <v>31</v>
      </c>
      <c r="F442" t="s">
        <v>68</v>
      </c>
      <c r="G442">
        <v>347</v>
      </c>
      <c r="H442" s="5">
        <v>43138</v>
      </c>
      <c r="I442" t="s">
        <v>1338</v>
      </c>
      <c r="J442" s="3">
        <v>6542913</v>
      </c>
      <c r="K442" s="3">
        <v>0</v>
      </c>
      <c r="L442" s="3">
        <f t="shared" si="12"/>
        <v>6542913</v>
      </c>
      <c r="M442" s="21">
        <v>2516505</v>
      </c>
      <c r="N442" s="3">
        <f t="shared" si="13"/>
        <v>4026408</v>
      </c>
    </row>
    <row r="443" spans="1:14" hidden="1" x14ac:dyDescent="0.25">
      <c r="A443">
        <v>395</v>
      </c>
      <c r="B443">
        <v>798</v>
      </c>
      <c r="C443" s="5">
        <v>43138</v>
      </c>
      <c r="D443" t="s">
        <v>1339</v>
      </c>
      <c r="E443">
        <v>31</v>
      </c>
      <c r="F443" t="s">
        <v>68</v>
      </c>
      <c r="G443">
        <v>348</v>
      </c>
      <c r="H443" s="5">
        <v>43138</v>
      </c>
      <c r="I443" t="s">
        <v>1340</v>
      </c>
      <c r="J443" s="3">
        <v>7672262</v>
      </c>
      <c r="K443" s="3">
        <v>0</v>
      </c>
      <c r="L443" s="3">
        <f t="shared" si="12"/>
        <v>7672262</v>
      </c>
      <c r="M443" s="21">
        <v>5311566</v>
      </c>
      <c r="N443" s="3">
        <f t="shared" si="13"/>
        <v>2360696</v>
      </c>
    </row>
    <row r="444" spans="1:14" hidden="1" x14ac:dyDescent="0.25">
      <c r="A444">
        <v>395</v>
      </c>
      <c r="B444">
        <v>799</v>
      </c>
      <c r="C444" s="5">
        <v>43138</v>
      </c>
      <c r="D444" t="s">
        <v>1341</v>
      </c>
      <c r="E444">
        <v>31</v>
      </c>
      <c r="F444" t="s">
        <v>68</v>
      </c>
      <c r="G444">
        <v>349</v>
      </c>
      <c r="H444" s="5">
        <v>43138</v>
      </c>
      <c r="I444" t="s">
        <v>1342</v>
      </c>
      <c r="J444" s="3">
        <v>5274672</v>
      </c>
      <c r="K444" s="3">
        <v>0</v>
      </c>
      <c r="L444" s="3">
        <f t="shared" si="12"/>
        <v>5274672</v>
      </c>
      <c r="M444" s="21">
        <v>3651696</v>
      </c>
      <c r="N444" s="3">
        <f t="shared" si="13"/>
        <v>1622976</v>
      </c>
    </row>
    <row r="445" spans="1:14" hidden="1" x14ac:dyDescent="0.25">
      <c r="A445">
        <v>395</v>
      </c>
      <c r="B445">
        <v>800</v>
      </c>
      <c r="C445" s="5">
        <v>43138</v>
      </c>
      <c r="D445" t="s">
        <v>1343</v>
      </c>
      <c r="E445">
        <v>31</v>
      </c>
      <c r="F445" t="s">
        <v>68</v>
      </c>
      <c r="G445">
        <v>350</v>
      </c>
      <c r="H445" s="5">
        <v>43138</v>
      </c>
      <c r="I445" t="s">
        <v>1344</v>
      </c>
      <c r="J445" s="3">
        <v>2582006</v>
      </c>
      <c r="K445" s="3">
        <v>368858</v>
      </c>
      <c r="L445" s="3">
        <f t="shared" si="12"/>
        <v>2213148</v>
      </c>
      <c r="M445" s="21">
        <v>2213148</v>
      </c>
      <c r="N445" s="3">
        <f t="shared" si="13"/>
        <v>0</v>
      </c>
    </row>
    <row r="446" spans="1:14" hidden="1" x14ac:dyDescent="0.25">
      <c r="A446">
        <v>395</v>
      </c>
      <c r="B446">
        <v>801</v>
      </c>
      <c r="C446" s="5">
        <v>43138</v>
      </c>
      <c r="D446" t="s">
        <v>1345</v>
      </c>
      <c r="E446">
        <v>31</v>
      </c>
      <c r="F446" t="s">
        <v>68</v>
      </c>
      <c r="G446">
        <v>351</v>
      </c>
      <c r="H446" s="5">
        <v>43138</v>
      </c>
      <c r="I446" t="s">
        <v>1346</v>
      </c>
      <c r="J446" s="3">
        <v>4862286</v>
      </c>
      <c r="K446" s="3">
        <v>0</v>
      </c>
      <c r="L446" s="3">
        <f t="shared" si="12"/>
        <v>4862286</v>
      </c>
      <c r="M446" s="21">
        <v>3978234</v>
      </c>
      <c r="N446" s="3">
        <f t="shared" si="13"/>
        <v>884052</v>
      </c>
    </row>
    <row r="447" spans="1:14" hidden="1" x14ac:dyDescent="0.25">
      <c r="A447">
        <v>395</v>
      </c>
      <c r="B447">
        <v>802</v>
      </c>
      <c r="C447" s="5">
        <v>43138</v>
      </c>
      <c r="D447" t="s">
        <v>1347</v>
      </c>
      <c r="E447">
        <v>31</v>
      </c>
      <c r="F447" t="s">
        <v>68</v>
      </c>
      <c r="G447">
        <v>352</v>
      </c>
      <c r="H447" s="5">
        <v>43138</v>
      </c>
      <c r="I447" t="s">
        <v>1348</v>
      </c>
      <c r="J447" s="3">
        <v>2723490</v>
      </c>
      <c r="K447" s="3">
        <v>389070</v>
      </c>
      <c r="L447" s="3">
        <f t="shared" si="12"/>
        <v>2334420</v>
      </c>
      <c r="M447" s="21">
        <v>2334420</v>
      </c>
      <c r="N447" s="3">
        <f t="shared" si="13"/>
        <v>0</v>
      </c>
    </row>
    <row r="448" spans="1:14" hidden="1" x14ac:dyDescent="0.25">
      <c r="A448">
        <v>395</v>
      </c>
      <c r="B448">
        <v>803</v>
      </c>
      <c r="C448" s="5">
        <v>43138</v>
      </c>
      <c r="D448" t="s">
        <v>1349</v>
      </c>
      <c r="E448">
        <v>31</v>
      </c>
      <c r="F448" t="s">
        <v>68</v>
      </c>
      <c r="G448">
        <v>353</v>
      </c>
      <c r="H448" s="5">
        <v>43138</v>
      </c>
      <c r="I448" t="s">
        <v>1350</v>
      </c>
      <c r="J448" s="3">
        <v>4986969</v>
      </c>
      <c r="K448" s="3">
        <v>767226</v>
      </c>
      <c r="L448" s="3">
        <f t="shared" si="12"/>
        <v>4219743</v>
      </c>
      <c r="M448" s="21">
        <v>2685291</v>
      </c>
      <c r="N448" s="3">
        <f t="shared" si="13"/>
        <v>1534452</v>
      </c>
    </row>
    <row r="449" spans="1:14" hidden="1" x14ac:dyDescent="0.25">
      <c r="A449">
        <v>395</v>
      </c>
      <c r="B449">
        <v>804</v>
      </c>
      <c r="C449" s="5">
        <v>43138</v>
      </c>
      <c r="D449" t="s">
        <v>1351</v>
      </c>
      <c r="E449">
        <v>31</v>
      </c>
      <c r="F449" t="s">
        <v>68</v>
      </c>
      <c r="G449">
        <v>354</v>
      </c>
      <c r="H449" s="5">
        <v>43138</v>
      </c>
      <c r="I449" t="s">
        <v>1352</v>
      </c>
      <c r="J449" s="3">
        <v>4590270</v>
      </c>
      <c r="K449" s="3">
        <v>0</v>
      </c>
      <c r="L449" s="3">
        <f t="shared" si="12"/>
        <v>4590270</v>
      </c>
      <c r="M449" s="21">
        <v>4080240</v>
      </c>
      <c r="N449" s="3">
        <f t="shared" si="13"/>
        <v>510030</v>
      </c>
    </row>
    <row r="450" spans="1:14" hidden="1" x14ac:dyDescent="0.25">
      <c r="A450">
        <v>395</v>
      </c>
      <c r="B450">
        <v>805</v>
      </c>
      <c r="C450" s="5">
        <v>43138</v>
      </c>
      <c r="D450" t="s">
        <v>1353</v>
      </c>
      <c r="E450">
        <v>31</v>
      </c>
      <c r="F450" t="s">
        <v>68</v>
      </c>
      <c r="G450">
        <v>355</v>
      </c>
      <c r="H450" s="5">
        <v>43138</v>
      </c>
      <c r="I450" t="s">
        <v>1354</v>
      </c>
      <c r="J450" s="3">
        <v>5466487</v>
      </c>
      <c r="K450" s="3">
        <v>0</v>
      </c>
      <c r="L450" s="3">
        <f t="shared" si="12"/>
        <v>5466487</v>
      </c>
      <c r="M450" s="21">
        <v>3784491</v>
      </c>
      <c r="N450" s="3">
        <f t="shared" si="13"/>
        <v>1681996</v>
      </c>
    </row>
    <row r="451" spans="1:14" hidden="1" x14ac:dyDescent="0.25">
      <c r="A451">
        <v>395</v>
      </c>
      <c r="B451">
        <v>806</v>
      </c>
      <c r="C451" s="5">
        <v>43138</v>
      </c>
      <c r="D451" t="s">
        <v>1355</v>
      </c>
      <c r="E451">
        <v>31</v>
      </c>
      <c r="F451" t="s">
        <v>68</v>
      </c>
      <c r="G451">
        <v>356</v>
      </c>
      <c r="H451" s="5">
        <v>43138</v>
      </c>
      <c r="I451" t="s">
        <v>1356</v>
      </c>
      <c r="J451" s="3">
        <v>4136720</v>
      </c>
      <c r="K451" s="3">
        <v>0</v>
      </c>
      <c r="L451" s="3">
        <f t="shared" si="12"/>
        <v>4136720</v>
      </c>
      <c r="M451" s="21">
        <v>3723048</v>
      </c>
      <c r="N451" s="3">
        <f t="shared" si="13"/>
        <v>413672</v>
      </c>
    </row>
    <row r="452" spans="1:14" hidden="1" x14ac:dyDescent="0.25">
      <c r="A452">
        <v>395</v>
      </c>
      <c r="B452">
        <v>807</v>
      </c>
      <c r="C452" s="5">
        <v>43138</v>
      </c>
      <c r="D452" t="s">
        <v>1357</v>
      </c>
      <c r="E452">
        <v>31</v>
      </c>
      <c r="F452" t="s">
        <v>68</v>
      </c>
      <c r="G452">
        <v>357</v>
      </c>
      <c r="H452" s="5">
        <v>43138</v>
      </c>
      <c r="I452" t="s">
        <v>1358</v>
      </c>
      <c r="J452" s="3">
        <v>6533774</v>
      </c>
      <c r="K452" s="3">
        <v>0</v>
      </c>
      <c r="L452" s="3">
        <f t="shared" si="12"/>
        <v>6533774</v>
      </c>
      <c r="M452" s="21">
        <v>4523382</v>
      </c>
      <c r="N452" s="3">
        <f t="shared" si="13"/>
        <v>2010392</v>
      </c>
    </row>
    <row r="453" spans="1:14" hidden="1" x14ac:dyDescent="0.25">
      <c r="A453">
        <v>585</v>
      </c>
      <c r="B453">
        <v>808</v>
      </c>
      <c r="C453" s="5">
        <v>43138</v>
      </c>
      <c r="D453" t="s">
        <v>1359</v>
      </c>
      <c r="E453">
        <v>31</v>
      </c>
      <c r="F453" t="s">
        <v>68</v>
      </c>
      <c r="G453">
        <v>598</v>
      </c>
      <c r="H453" s="5">
        <v>43138</v>
      </c>
      <c r="I453" t="s">
        <v>584</v>
      </c>
      <c r="J453" s="3">
        <v>54686940</v>
      </c>
      <c r="K453" s="3">
        <v>0</v>
      </c>
      <c r="L453" s="3">
        <f t="shared" ref="L453:L516" si="14">J453-K453</f>
        <v>54686940</v>
      </c>
      <c r="M453">
        <v>54686940</v>
      </c>
      <c r="N453" s="3">
        <f t="shared" ref="N453:N516" si="15">L453-M453</f>
        <v>0</v>
      </c>
    </row>
    <row r="454" spans="1:14" hidden="1" x14ac:dyDescent="0.25">
      <c r="A454">
        <v>514</v>
      </c>
      <c r="B454">
        <v>809</v>
      </c>
      <c r="C454" s="5">
        <v>43138</v>
      </c>
      <c r="D454" t="s">
        <v>1360</v>
      </c>
      <c r="E454">
        <v>31</v>
      </c>
      <c r="F454" t="s">
        <v>68</v>
      </c>
      <c r="G454">
        <v>597</v>
      </c>
      <c r="H454" s="5">
        <v>43138</v>
      </c>
      <c r="I454" t="s">
        <v>553</v>
      </c>
      <c r="J454" s="3">
        <v>54686940</v>
      </c>
      <c r="K454" s="3">
        <v>0</v>
      </c>
      <c r="L454" s="3">
        <f t="shared" si="14"/>
        <v>54686940</v>
      </c>
      <c r="M454" s="21">
        <v>54686940</v>
      </c>
      <c r="N454" s="3">
        <f t="shared" si="15"/>
        <v>0</v>
      </c>
    </row>
    <row r="455" spans="1:14" hidden="1" x14ac:dyDescent="0.25">
      <c r="A455">
        <v>395</v>
      </c>
      <c r="B455">
        <v>810</v>
      </c>
      <c r="C455" s="5">
        <v>43138</v>
      </c>
      <c r="D455" t="s">
        <v>1361</v>
      </c>
      <c r="E455">
        <v>31</v>
      </c>
      <c r="F455" t="s">
        <v>68</v>
      </c>
      <c r="G455">
        <v>480</v>
      </c>
      <c r="H455" s="5">
        <v>43138</v>
      </c>
      <c r="I455" t="s">
        <v>1362</v>
      </c>
      <c r="J455" s="3">
        <v>3490872</v>
      </c>
      <c r="K455" s="3">
        <v>498696</v>
      </c>
      <c r="L455" s="3">
        <f t="shared" si="14"/>
        <v>2992176</v>
      </c>
      <c r="M455" s="21">
        <v>2992176</v>
      </c>
      <c r="N455" s="3">
        <f t="shared" si="15"/>
        <v>0</v>
      </c>
    </row>
    <row r="456" spans="1:14" hidden="1" x14ac:dyDescent="0.25">
      <c r="A456">
        <v>395</v>
      </c>
      <c r="B456">
        <v>811</v>
      </c>
      <c r="C456" s="5">
        <v>43138</v>
      </c>
      <c r="D456" t="s">
        <v>1363</v>
      </c>
      <c r="E456">
        <v>31</v>
      </c>
      <c r="F456" t="s">
        <v>68</v>
      </c>
      <c r="G456">
        <v>481</v>
      </c>
      <c r="H456" s="5">
        <v>43138</v>
      </c>
      <c r="I456" t="s">
        <v>1364</v>
      </c>
      <c r="J456" s="3">
        <v>3516527</v>
      </c>
      <c r="K456" s="3">
        <v>0</v>
      </c>
      <c r="L456" s="3">
        <f t="shared" si="14"/>
        <v>3516527</v>
      </c>
      <c r="M456" s="21">
        <v>2511805</v>
      </c>
      <c r="N456" s="3">
        <f t="shared" si="15"/>
        <v>1004722</v>
      </c>
    </row>
    <row r="457" spans="1:14" hidden="1" x14ac:dyDescent="0.25">
      <c r="A457">
        <v>395</v>
      </c>
      <c r="B457">
        <v>812</v>
      </c>
      <c r="C457" s="5">
        <v>43138</v>
      </c>
      <c r="D457" t="s">
        <v>1365</v>
      </c>
      <c r="E457">
        <v>31</v>
      </c>
      <c r="F457" t="s">
        <v>68</v>
      </c>
      <c r="G457">
        <v>482</v>
      </c>
      <c r="H457" s="5">
        <v>43138</v>
      </c>
      <c r="I457" t="s">
        <v>1366</v>
      </c>
      <c r="J457" s="3">
        <v>5780541</v>
      </c>
      <c r="K457" s="3">
        <v>0</v>
      </c>
      <c r="L457" s="3">
        <f t="shared" si="14"/>
        <v>5780541</v>
      </c>
      <c r="M457" s="21">
        <v>4001913</v>
      </c>
      <c r="N457" s="3">
        <f t="shared" si="15"/>
        <v>1778628</v>
      </c>
    </row>
    <row r="458" spans="1:14" hidden="1" x14ac:dyDescent="0.25">
      <c r="A458">
        <v>395</v>
      </c>
      <c r="B458">
        <v>813</v>
      </c>
      <c r="C458" s="5">
        <v>43138</v>
      </c>
      <c r="D458" t="s">
        <v>1367</v>
      </c>
      <c r="E458">
        <v>31</v>
      </c>
      <c r="F458" t="s">
        <v>68</v>
      </c>
      <c r="G458">
        <v>483</v>
      </c>
      <c r="H458" s="5">
        <v>43138</v>
      </c>
      <c r="I458" t="s">
        <v>1368</v>
      </c>
      <c r="J458" s="3">
        <v>3022327</v>
      </c>
      <c r="K458" s="3">
        <v>431761</v>
      </c>
      <c r="L458" s="3">
        <f t="shared" si="14"/>
        <v>2590566</v>
      </c>
      <c r="M458" s="21">
        <v>2590566</v>
      </c>
      <c r="N458" s="3">
        <f t="shared" si="15"/>
        <v>0</v>
      </c>
    </row>
    <row r="459" spans="1:14" hidden="1" x14ac:dyDescent="0.25">
      <c r="A459">
        <v>395</v>
      </c>
      <c r="B459">
        <v>814</v>
      </c>
      <c r="C459" s="5">
        <v>43138</v>
      </c>
      <c r="D459" t="s">
        <v>1369</v>
      </c>
      <c r="E459">
        <v>31</v>
      </c>
      <c r="F459" t="s">
        <v>68</v>
      </c>
      <c r="G459">
        <v>484</v>
      </c>
      <c r="H459" s="5">
        <v>43138</v>
      </c>
      <c r="I459" t="s">
        <v>1370</v>
      </c>
      <c r="J459" s="3">
        <v>5825885</v>
      </c>
      <c r="K459" s="3">
        <v>0</v>
      </c>
      <c r="L459" s="3">
        <f t="shared" si="14"/>
        <v>5825885</v>
      </c>
      <c r="M459" s="21">
        <v>4033305</v>
      </c>
      <c r="N459" s="3">
        <f t="shared" si="15"/>
        <v>1792580</v>
      </c>
    </row>
    <row r="460" spans="1:14" hidden="1" x14ac:dyDescent="0.25">
      <c r="A460">
        <v>395</v>
      </c>
      <c r="B460">
        <v>815</v>
      </c>
      <c r="C460" s="5">
        <v>43138</v>
      </c>
      <c r="D460" t="s">
        <v>1371</v>
      </c>
      <c r="E460">
        <v>31</v>
      </c>
      <c r="F460" t="s">
        <v>68</v>
      </c>
      <c r="G460">
        <v>485</v>
      </c>
      <c r="H460" s="5">
        <v>43138</v>
      </c>
      <c r="I460" t="s">
        <v>1372</v>
      </c>
      <c r="J460" s="3">
        <v>3038112</v>
      </c>
      <c r="K460" s="3">
        <v>0</v>
      </c>
      <c r="L460" s="3">
        <f t="shared" si="14"/>
        <v>3038112</v>
      </c>
      <c r="M460" s="21">
        <v>1736064</v>
      </c>
      <c r="N460" s="3">
        <f t="shared" si="15"/>
        <v>1302048</v>
      </c>
    </row>
    <row r="461" spans="1:14" hidden="1" x14ac:dyDescent="0.25">
      <c r="A461">
        <v>395</v>
      </c>
      <c r="B461">
        <v>816</v>
      </c>
      <c r="C461" s="5">
        <v>43138</v>
      </c>
      <c r="D461" t="s">
        <v>1373</v>
      </c>
      <c r="E461">
        <v>31</v>
      </c>
      <c r="F461" t="s">
        <v>68</v>
      </c>
      <c r="G461">
        <v>358</v>
      </c>
      <c r="H461" s="5">
        <v>43138</v>
      </c>
      <c r="I461" t="s">
        <v>1374</v>
      </c>
      <c r="J461" s="3">
        <v>2606135</v>
      </c>
      <c r="K461" s="3">
        <v>372305</v>
      </c>
      <c r="L461" s="3">
        <f t="shared" si="14"/>
        <v>2233830</v>
      </c>
      <c r="M461" s="21">
        <v>2233830</v>
      </c>
      <c r="N461" s="3">
        <f t="shared" si="15"/>
        <v>0</v>
      </c>
    </row>
    <row r="462" spans="1:14" hidden="1" x14ac:dyDescent="0.25">
      <c r="A462">
        <v>395</v>
      </c>
      <c r="B462">
        <v>817</v>
      </c>
      <c r="C462" s="5">
        <v>43138</v>
      </c>
      <c r="D462" t="s">
        <v>1375</v>
      </c>
      <c r="E462">
        <v>31</v>
      </c>
      <c r="F462" t="s">
        <v>68</v>
      </c>
      <c r="G462">
        <v>359</v>
      </c>
      <c r="H462" s="5">
        <v>43138</v>
      </c>
      <c r="I462" t="s">
        <v>1376</v>
      </c>
      <c r="J462" s="3">
        <v>3983670</v>
      </c>
      <c r="K462" s="3">
        <v>0</v>
      </c>
      <c r="L462" s="3">
        <f t="shared" si="14"/>
        <v>3983670</v>
      </c>
      <c r="M462" s="21">
        <v>3585303</v>
      </c>
      <c r="N462" s="3">
        <f t="shared" si="15"/>
        <v>398367</v>
      </c>
    </row>
    <row r="463" spans="1:14" hidden="1" x14ac:dyDescent="0.25">
      <c r="A463">
        <v>395</v>
      </c>
      <c r="B463">
        <v>818</v>
      </c>
      <c r="C463" s="5">
        <v>43138</v>
      </c>
      <c r="D463" t="s">
        <v>1377</v>
      </c>
      <c r="E463">
        <v>31</v>
      </c>
      <c r="F463" t="s">
        <v>68</v>
      </c>
      <c r="G463">
        <v>360</v>
      </c>
      <c r="H463" s="5">
        <v>43138</v>
      </c>
      <c r="I463" t="s">
        <v>1378</v>
      </c>
      <c r="J463" s="3">
        <v>5612893</v>
      </c>
      <c r="K463" s="3">
        <v>0</v>
      </c>
      <c r="L463" s="3">
        <f t="shared" si="14"/>
        <v>5612893</v>
      </c>
      <c r="M463" s="21">
        <v>3022327</v>
      </c>
      <c r="N463" s="3">
        <f t="shared" si="15"/>
        <v>2590566</v>
      </c>
    </row>
    <row r="464" spans="1:14" hidden="1" x14ac:dyDescent="0.25">
      <c r="A464">
        <v>395</v>
      </c>
      <c r="B464">
        <v>819</v>
      </c>
      <c r="C464" s="5">
        <v>43138</v>
      </c>
      <c r="D464" t="s">
        <v>1379</v>
      </c>
      <c r="E464">
        <v>31</v>
      </c>
      <c r="F464" t="s">
        <v>68</v>
      </c>
      <c r="G464">
        <v>361</v>
      </c>
      <c r="H464" s="5">
        <v>43138</v>
      </c>
      <c r="I464" t="s">
        <v>1380</v>
      </c>
      <c r="J464" s="3">
        <v>6530693</v>
      </c>
      <c r="K464" s="3">
        <v>0</v>
      </c>
      <c r="L464" s="3">
        <f t="shared" si="14"/>
        <v>6530693</v>
      </c>
      <c r="M464" s="21">
        <v>4521249</v>
      </c>
      <c r="N464" s="3">
        <f t="shared" si="15"/>
        <v>2009444</v>
      </c>
    </row>
    <row r="465" spans="1:14" hidden="1" x14ac:dyDescent="0.25">
      <c r="A465">
        <v>395</v>
      </c>
      <c r="B465">
        <v>820</v>
      </c>
      <c r="C465" s="5">
        <v>43138</v>
      </c>
      <c r="D465" t="s">
        <v>1381</v>
      </c>
      <c r="E465">
        <v>31</v>
      </c>
      <c r="F465" t="s">
        <v>68</v>
      </c>
      <c r="G465">
        <v>362</v>
      </c>
      <c r="H465" s="5">
        <v>43138</v>
      </c>
      <c r="I465" t="s">
        <v>1382</v>
      </c>
      <c r="J465" s="3">
        <v>2992176</v>
      </c>
      <c r="K465" s="3">
        <v>0</v>
      </c>
      <c r="L465" s="3">
        <f t="shared" si="14"/>
        <v>2992176</v>
      </c>
      <c r="M465" s="21">
        <v>2618154</v>
      </c>
      <c r="N465" s="3">
        <f t="shared" si="15"/>
        <v>374022</v>
      </c>
    </row>
    <row r="466" spans="1:14" hidden="1" x14ac:dyDescent="0.25">
      <c r="A466">
        <v>395</v>
      </c>
      <c r="B466">
        <v>821</v>
      </c>
      <c r="C466" s="5">
        <v>43138</v>
      </c>
      <c r="D466" t="s">
        <v>1383</v>
      </c>
      <c r="E466">
        <v>31</v>
      </c>
      <c r="F466" t="s">
        <v>68</v>
      </c>
      <c r="G466">
        <v>486</v>
      </c>
      <c r="H466" s="5">
        <v>43138</v>
      </c>
      <c r="I466" t="s">
        <v>1384</v>
      </c>
      <c r="J466" s="3">
        <v>3022327</v>
      </c>
      <c r="K466" s="3">
        <v>431761</v>
      </c>
      <c r="L466" s="3">
        <f t="shared" si="14"/>
        <v>2590566</v>
      </c>
      <c r="M466" s="21">
        <v>2590566</v>
      </c>
      <c r="N466" s="3">
        <f t="shared" si="15"/>
        <v>0</v>
      </c>
    </row>
    <row r="467" spans="1:14" hidden="1" x14ac:dyDescent="0.25">
      <c r="A467">
        <v>395</v>
      </c>
      <c r="B467">
        <v>822</v>
      </c>
      <c r="C467" s="5">
        <v>43138</v>
      </c>
      <c r="D467" t="s">
        <v>1385</v>
      </c>
      <c r="E467">
        <v>31</v>
      </c>
      <c r="F467" t="s">
        <v>68</v>
      </c>
      <c r="G467">
        <v>363</v>
      </c>
      <c r="H467" s="5">
        <v>43138</v>
      </c>
      <c r="I467" t="s">
        <v>1386</v>
      </c>
      <c r="J467" s="3">
        <v>6630390</v>
      </c>
      <c r="K467" s="3">
        <v>4080240</v>
      </c>
      <c r="L467" s="3">
        <f t="shared" si="14"/>
        <v>2550150</v>
      </c>
      <c r="M467" s="21">
        <v>2550150</v>
      </c>
      <c r="N467" s="3">
        <f t="shared" si="15"/>
        <v>0</v>
      </c>
    </row>
    <row r="468" spans="1:14" hidden="1" x14ac:dyDescent="0.25">
      <c r="A468">
        <v>395</v>
      </c>
      <c r="B468">
        <v>823</v>
      </c>
      <c r="C468" s="5">
        <v>43138</v>
      </c>
      <c r="D468" t="s">
        <v>1387</v>
      </c>
      <c r="E468">
        <v>31</v>
      </c>
      <c r="F468" t="s">
        <v>68</v>
      </c>
      <c r="G468">
        <v>487</v>
      </c>
      <c r="H468" s="5">
        <v>43138</v>
      </c>
      <c r="I468" t="s">
        <v>1388</v>
      </c>
      <c r="J468" s="3">
        <v>2886653</v>
      </c>
      <c r="K468" s="3">
        <v>824758</v>
      </c>
      <c r="L468" s="3">
        <f t="shared" si="14"/>
        <v>2061895</v>
      </c>
      <c r="M468" s="21">
        <v>2061895</v>
      </c>
      <c r="N468" s="3">
        <f t="shared" si="15"/>
        <v>0</v>
      </c>
    </row>
    <row r="469" spans="1:14" hidden="1" x14ac:dyDescent="0.25">
      <c r="A469">
        <v>395</v>
      </c>
      <c r="B469">
        <v>824</v>
      </c>
      <c r="C469" s="5">
        <v>43138</v>
      </c>
      <c r="D469" t="s">
        <v>1389</v>
      </c>
      <c r="E469">
        <v>31</v>
      </c>
      <c r="F469" t="s">
        <v>68</v>
      </c>
      <c r="G469">
        <v>364</v>
      </c>
      <c r="H469" s="5">
        <v>43138</v>
      </c>
      <c r="I469" t="s">
        <v>1390</v>
      </c>
      <c r="J469" s="3">
        <v>4804800</v>
      </c>
      <c r="K469" s="3">
        <v>0</v>
      </c>
      <c r="L469" s="3">
        <f t="shared" si="14"/>
        <v>4804800</v>
      </c>
      <c r="M469" s="21">
        <v>4324320</v>
      </c>
      <c r="N469" s="3">
        <f t="shared" si="15"/>
        <v>480480</v>
      </c>
    </row>
    <row r="470" spans="1:14" hidden="1" x14ac:dyDescent="0.25">
      <c r="A470">
        <v>395</v>
      </c>
      <c r="B470">
        <v>825</v>
      </c>
      <c r="C470" s="5">
        <v>43138</v>
      </c>
      <c r="D470" t="s">
        <v>1391</v>
      </c>
      <c r="E470">
        <v>31</v>
      </c>
      <c r="F470" t="s">
        <v>68</v>
      </c>
      <c r="G470">
        <v>430</v>
      </c>
      <c r="H470" s="5">
        <v>43138</v>
      </c>
      <c r="I470" t="s">
        <v>1392</v>
      </c>
      <c r="J470" s="3">
        <v>6236100</v>
      </c>
      <c r="K470" s="3">
        <v>0</v>
      </c>
      <c r="L470" s="3">
        <f t="shared" si="14"/>
        <v>6236100</v>
      </c>
      <c r="M470" s="21">
        <v>4317300</v>
      </c>
      <c r="N470" s="3">
        <f t="shared" si="15"/>
        <v>1918800</v>
      </c>
    </row>
    <row r="471" spans="1:14" hidden="1" x14ac:dyDescent="0.25">
      <c r="A471">
        <v>395</v>
      </c>
      <c r="B471">
        <v>826</v>
      </c>
      <c r="C471" s="5">
        <v>43138</v>
      </c>
      <c r="D471" t="s">
        <v>1393</v>
      </c>
      <c r="E471">
        <v>31</v>
      </c>
      <c r="F471" t="s">
        <v>68</v>
      </c>
      <c r="G471">
        <v>365</v>
      </c>
      <c r="H471" s="5">
        <v>43138</v>
      </c>
      <c r="I471" t="s">
        <v>1394</v>
      </c>
      <c r="J471" s="3">
        <v>3094182</v>
      </c>
      <c r="K471" s="3">
        <v>0</v>
      </c>
      <c r="L471" s="3">
        <f t="shared" si="14"/>
        <v>3094182</v>
      </c>
      <c r="M471" s="21">
        <v>1326078</v>
      </c>
      <c r="N471" s="3">
        <f t="shared" si="15"/>
        <v>1768104</v>
      </c>
    </row>
    <row r="472" spans="1:14" hidden="1" x14ac:dyDescent="0.25">
      <c r="A472">
        <v>395</v>
      </c>
      <c r="B472">
        <v>827</v>
      </c>
      <c r="C472" s="5">
        <v>43138</v>
      </c>
      <c r="D472" t="s">
        <v>1395</v>
      </c>
      <c r="E472">
        <v>31</v>
      </c>
      <c r="F472" t="s">
        <v>68</v>
      </c>
      <c r="G472">
        <v>366</v>
      </c>
      <c r="H472" s="5">
        <v>43138</v>
      </c>
      <c r="I472" t="s">
        <v>1396</v>
      </c>
      <c r="J472" s="3">
        <v>3847149</v>
      </c>
      <c r="K472" s="3">
        <v>0</v>
      </c>
      <c r="L472" s="3">
        <f t="shared" si="14"/>
        <v>3847149</v>
      </c>
      <c r="M472" s="21">
        <v>3419688</v>
      </c>
      <c r="N472" s="3">
        <f t="shared" si="15"/>
        <v>427461</v>
      </c>
    </row>
    <row r="473" spans="1:14" hidden="1" x14ac:dyDescent="0.25">
      <c r="A473">
        <v>395</v>
      </c>
      <c r="B473">
        <v>828</v>
      </c>
      <c r="C473" s="5">
        <v>43138</v>
      </c>
      <c r="D473" t="s">
        <v>1397</v>
      </c>
      <c r="E473">
        <v>31</v>
      </c>
      <c r="F473" t="s">
        <v>68</v>
      </c>
      <c r="G473">
        <v>367</v>
      </c>
      <c r="H473" s="5">
        <v>43138</v>
      </c>
      <c r="I473" t="s">
        <v>1398</v>
      </c>
      <c r="J473" s="3">
        <v>6530693</v>
      </c>
      <c r="K473" s="3">
        <v>0</v>
      </c>
      <c r="L473" s="3">
        <f t="shared" si="14"/>
        <v>6530693</v>
      </c>
      <c r="M473" s="21">
        <v>4521249</v>
      </c>
      <c r="N473" s="3">
        <f t="shared" si="15"/>
        <v>2009444</v>
      </c>
    </row>
    <row r="474" spans="1:14" hidden="1" x14ac:dyDescent="0.25">
      <c r="A474">
        <v>395</v>
      </c>
      <c r="B474">
        <v>829</v>
      </c>
      <c r="C474" s="5">
        <v>43138</v>
      </c>
      <c r="D474" t="s">
        <v>1399</v>
      </c>
      <c r="E474">
        <v>31</v>
      </c>
      <c r="F474" t="s">
        <v>68</v>
      </c>
      <c r="G474">
        <v>368</v>
      </c>
      <c r="H474" s="5">
        <v>43138</v>
      </c>
      <c r="I474" t="s">
        <v>1400</v>
      </c>
      <c r="J474" s="3">
        <v>3157315</v>
      </c>
      <c r="K474" s="3">
        <v>451045</v>
      </c>
      <c r="L474" s="3">
        <f t="shared" si="14"/>
        <v>2706270</v>
      </c>
      <c r="M474" s="21">
        <v>2706270</v>
      </c>
      <c r="N474" s="3">
        <f t="shared" si="15"/>
        <v>0</v>
      </c>
    </row>
    <row r="475" spans="1:14" hidden="1" x14ac:dyDescent="0.25">
      <c r="A475">
        <v>395</v>
      </c>
      <c r="B475">
        <v>830</v>
      </c>
      <c r="C475" s="5">
        <v>43138</v>
      </c>
      <c r="D475" t="s">
        <v>1401</v>
      </c>
      <c r="E475">
        <v>31</v>
      </c>
      <c r="F475" t="s">
        <v>68</v>
      </c>
      <c r="G475">
        <v>369</v>
      </c>
      <c r="H475" s="5">
        <v>43138</v>
      </c>
      <c r="I475" t="s">
        <v>1402</v>
      </c>
      <c r="J475" s="3">
        <v>4322879</v>
      </c>
      <c r="K475" s="3">
        <v>785978</v>
      </c>
      <c r="L475" s="3">
        <f t="shared" si="14"/>
        <v>3536901</v>
      </c>
      <c r="M475" s="21">
        <v>2750923</v>
      </c>
      <c r="N475" s="3">
        <f t="shared" si="15"/>
        <v>785978</v>
      </c>
    </row>
    <row r="476" spans="1:14" hidden="1" x14ac:dyDescent="0.25">
      <c r="A476">
        <v>395</v>
      </c>
      <c r="B476">
        <v>831</v>
      </c>
      <c r="C476" s="5">
        <v>43138</v>
      </c>
      <c r="D476" t="s">
        <v>1403</v>
      </c>
      <c r="E476">
        <v>31</v>
      </c>
      <c r="F476" t="s">
        <v>68</v>
      </c>
      <c r="G476">
        <v>370</v>
      </c>
      <c r="H476" s="5">
        <v>43138</v>
      </c>
      <c r="I476" t="s">
        <v>1404</v>
      </c>
      <c r="J476" s="3">
        <v>3788778</v>
      </c>
      <c r="K476" s="3">
        <v>541254</v>
      </c>
      <c r="L476" s="3">
        <f t="shared" si="14"/>
        <v>3247524</v>
      </c>
      <c r="M476" s="21">
        <v>3247524</v>
      </c>
      <c r="N476" s="3">
        <f t="shared" si="15"/>
        <v>0</v>
      </c>
    </row>
    <row r="477" spans="1:14" hidden="1" x14ac:dyDescent="0.25">
      <c r="A477">
        <v>395</v>
      </c>
      <c r="B477">
        <v>832</v>
      </c>
      <c r="C477" s="5">
        <v>43138</v>
      </c>
      <c r="D477" t="s">
        <v>1405</v>
      </c>
      <c r="E477">
        <v>31</v>
      </c>
      <c r="F477" t="s">
        <v>68</v>
      </c>
      <c r="G477">
        <v>371</v>
      </c>
      <c r="H477" s="5">
        <v>43138</v>
      </c>
      <c r="I477" t="s">
        <v>1406</v>
      </c>
      <c r="J477" s="3">
        <v>5977530</v>
      </c>
      <c r="K477" s="3">
        <v>0</v>
      </c>
      <c r="L477" s="3">
        <f t="shared" si="14"/>
        <v>5977530</v>
      </c>
      <c r="M477" s="21">
        <v>4138290</v>
      </c>
      <c r="N477" s="3">
        <f t="shared" si="15"/>
        <v>1839240</v>
      </c>
    </row>
    <row r="478" spans="1:14" hidden="1" x14ac:dyDescent="0.25">
      <c r="A478">
        <v>587</v>
      </c>
      <c r="B478">
        <v>833</v>
      </c>
      <c r="C478" s="5">
        <v>43138</v>
      </c>
      <c r="D478" t="s">
        <v>1407</v>
      </c>
      <c r="E478">
        <v>31</v>
      </c>
      <c r="F478" t="s">
        <v>68</v>
      </c>
      <c r="G478">
        <v>600</v>
      </c>
      <c r="H478" s="5">
        <v>43138</v>
      </c>
      <c r="I478" t="s">
        <v>586</v>
      </c>
      <c r="J478" s="3">
        <v>54686940</v>
      </c>
      <c r="K478" s="3">
        <v>0</v>
      </c>
      <c r="L478" s="3">
        <f t="shared" si="14"/>
        <v>54686940</v>
      </c>
      <c r="M478" s="21">
        <v>54686940</v>
      </c>
      <c r="N478" s="3">
        <f t="shared" si="15"/>
        <v>0</v>
      </c>
    </row>
    <row r="479" spans="1:14" hidden="1" x14ac:dyDescent="0.25">
      <c r="A479">
        <v>584</v>
      </c>
      <c r="B479">
        <v>834</v>
      </c>
      <c r="C479" s="5">
        <v>43138</v>
      </c>
      <c r="D479" t="s">
        <v>1408</v>
      </c>
      <c r="E479">
        <v>31</v>
      </c>
      <c r="F479" t="s">
        <v>68</v>
      </c>
      <c r="G479">
        <v>601</v>
      </c>
      <c r="H479" s="5">
        <v>43138</v>
      </c>
      <c r="I479" t="s">
        <v>583</v>
      </c>
      <c r="J479" s="3">
        <v>54686940</v>
      </c>
      <c r="K479" s="3">
        <v>0</v>
      </c>
      <c r="L479" s="3">
        <f t="shared" si="14"/>
        <v>54686940</v>
      </c>
      <c r="M479" s="21">
        <v>54686940</v>
      </c>
      <c r="N479" s="3">
        <f t="shared" si="15"/>
        <v>0</v>
      </c>
    </row>
    <row r="480" spans="1:14" hidden="1" x14ac:dyDescent="0.25">
      <c r="A480">
        <v>395</v>
      </c>
      <c r="B480">
        <v>835</v>
      </c>
      <c r="C480" s="5">
        <v>43138</v>
      </c>
      <c r="D480" t="s">
        <v>1409</v>
      </c>
      <c r="E480">
        <v>31</v>
      </c>
      <c r="F480" t="s">
        <v>68</v>
      </c>
      <c r="G480">
        <v>459</v>
      </c>
      <c r="H480" s="5">
        <v>43138</v>
      </c>
      <c r="I480" t="s">
        <v>1410</v>
      </c>
      <c r="J480" s="3">
        <v>5612893</v>
      </c>
      <c r="K480" s="3">
        <v>0</v>
      </c>
      <c r="L480" s="3">
        <f t="shared" si="14"/>
        <v>5612893</v>
      </c>
      <c r="M480" s="21">
        <v>3885849</v>
      </c>
      <c r="N480" s="3">
        <f t="shared" si="15"/>
        <v>1727044</v>
      </c>
    </row>
    <row r="481" spans="1:14" hidden="1" x14ac:dyDescent="0.25">
      <c r="A481">
        <v>395</v>
      </c>
      <c r="B481">
        <v>836</v>
      </c>
      <c r="C481" s="5">
        <v>43138</v>
      </c>
      <c r="D481" t="s">
        <v>1411</v>
      </c>
      <c r="E481">
        <v>31</v>
      </c>
      <c r="F481" t="s">
        <v>68</v>
      </c>
      <c r="G481">
        <v>460</v>
      </c>
      <c r="H481" s="5">
        <v>43138</v>
      </c>
      <c r="I481" t="s">
        <v>1412</v>
      </c>
      <c r="J481" s="3">
        <v>2838689</v>
      </c>
      <c r="K481" s="3">
        <v>405527</v>
      </c>
      <c r="L481" s="3">
        <f t="shared" si="14"/>
        <v>2433162</v>
      </c>
      <c r="M481" s="21">
        <v>2433162</v>
      </c>
      <c r="N481" s="3">
        <f t="shared" si="15"/>
        <v>0</v>
      </c>
    </row>
    <row r="482" spans="1:14" hidden="1" x14ac:dyDescent="0.25">
      <c r="A482">
        <v>395</v>
      </c>
      <c r="B482">
        <v>837</v>
      </c>
      <c r="C482" s="5">
        <v>43138</v>
      </c>
      <c r="D482" t="s">
        <v>1413</v>
      </c>
      <c r="E482">
        <v>31</v>
      </c>
      <c r="F482" t="s">
        <v>68</v>
      </c>
      <c r="G482">
        <v>461</v>
      </c>
      <c r="H482" s="5">
        <v>43138</v>
      </c>
      <c r="I482" t="s">
        <v>1414</v>
      </c>
      <c r="J482" s="3">
        <v>6006000</v>
      </c>
      <c r="K482" s="3">
        <v>0</v>
      </c>
      <c r="L482" s="3">
        <f t="shared" si="14"/>
        <v>6006000</v>
      </c>
      <c r="M482" s="21">
        <v>4158000</v>
      </c>
      <c r="N482" s="3">
        <f t="shared" si="15"/>
        <v>1848000</v>
      </c>
    </row>
    <row r="483" spans="1:14" hidden="1" x14ac:dyDescent="0.25">
      <c r="A483">
        <v>395</v>
      </c>
      <c r="B483">
        <v>838</v>
      </c>
      <c r="C483" s="5">
        <v>43138</v>
      </c>
      <c r="D483" t="s">
        <v>1415</v>
      </c>
      <c r="E483">
        <v>31</v>
      </c>
      <c r="F483" t="s">
        <v>68</v>
      </c>
      <c r="G483">
        <v>462</v>
      </c>
      <c r="H483" s="5">
        <v>43138</v>
      </c>
      <c r="I483" t="s">
        <v>1416</v>
      </c>
      <c r="J483" s="3">
        <v>2606135</v>
      </c>
      <c r="K483" s="3">
        <v>372305</v>
      </c>
      <c r="L483" s="3">
        <f t="shared" si="14"/>
        <v>2233830</v>
      </c>
      <c r="M483" s="21">
        <v>2233830</v>
      </c>
      <c r="N483" s="3">
        <f t="shared" si="15"/>
        <v>0</v>
      </c>
    </row>
    <row r="484" spans="1:14" hidden="1" x14ac:dyDescent="0.25">
      <c r="A484">
        <v>395</v>
      </c>
      <c r="B484">
        <v>839</v>
      </c>
      <c r="C484" s="5">
        <v>43138</v>
      </c>
      <c r="D484" t="s">
        <v>1417</v>
      </c>
      <c r="E484">
        <v>31</v>
      </c>
      <c r="F484" t="s">
        <v>68</v>
      </c>
      <c r="G484">
        <v>463</v>
      </c>
      <c r="H484" s="5">
        <v>43138</v>
      </c>
      <c r="I484" t="s">
        <v>1418</v>
      </c>
      <c r="J484" s="3">
        <v>3022327</v>
      </c>
      <c r="K484" s="3">
        <v>863522</v>
      </c>
      <c r="L484" s="3">
        <f t="shared" si="14"/>
        <v>2158805</v>
      </c>
      <c r="M484" s="21">
        <v>2158805</v>
      </c>
      <c r="N484" s="3">
        <f t="shared" si="15"/>
        <v>0</v>
      </c>
    </row>
    <row r="485" spans="1:14" hidden="1" x14ac:dyDescent="0.25">
      <c r="A485">
        <v>395</v>
      </c>
      <c r="B485">
        <v>840</v>
      </c>
      <c r="C485" s="5">
        <v>43138</v>
      </c>
      <c r="D485" t="s">
        <v>1419</v>
      </c>
      <c r="E485">
        <v>31</v>
      </c>
      <c r="F485" t="s">
        <v>68</v>
      </c>
      <c r="G485">
        <v>464</v>
      </c>
      <c r="H485" s="5">
        <v>43138</v>
      </c>
      <c r="I485" t="s">
        <v>1420</v>
      </c>
      <c r="J485" s="3">
        <v>7287618</v>
      </c>
      <c r="K485" s="3">
        <v>0</v>
      </c>
      <c r="L485" s="3">
        <f t="shared" si="14"/>
        <v>7287618</v>
      </c>
      <c r="M485" s="21">
        <v>5045274</v>
      </c>
      <c r="N485" s="3">
        <f t="shared" si="15"/>
        <v>2242344</v>
      </c>
    </row>
    <row r="486" spans="1:14" hidden="1" x14ac:dyDescent="0.25">
      <c r="A486">
        <v>395</v>
      </c>
      <c r="B486">
        <v>841</v>
      </c>
      <c r="C486" s="5">
        <v>43138</v>
      </c>
      <c r="D486" t="s">
        <v>1421</v>
      </c>
      <c r="E486">
        <v>31</v>
      </c>
      <c r="F486" t="s">
        <v>68</v>
      </c>
      <c r="G486">
        <v>465</v>
      </c>
      <c r="H486" s="5">
        <v>43138</v>
      </c>
      <c r="I486" t="s">
        <v>1422</v>
      </c>
      <c r="J486" s="3">
        <v>5285280</v>
      </c>
      <c r="K486" s="3">
        <v>0</v>
      </c>
      <c r="L486" s="3">
        <f t="shared" si="14"/>
        <v>5285280</v>
      </c>
      <c r="M486" s="21">
        <v>3659040</v>
      </c>
      <c r="N486" s="3">
        <f t="shared" si="15"/>
        <v>1626240</v>
      </c>
    </row>
    <row r="487" spans="1:14" hidden="1" x14ac:dyDescent="0.25">
      <c r="A487">
        <v>395</v>
      </c>
      <c r="B487">
        <v>842</v>
      </c>
      <c r="C487" s="5">
        <v>43138</v>
      </c>
      <c r="D487" t="s">
        <v>1423</v>
      </c>
      <c r="E487">
        <v>31</v>
      </c>
      <c r="F487" t="s">
        <v>68</v>
      </c>
      <c r="G487">
        <v>466</v>
      </c>
      <c r="H487" s="5">
        <v>43138</v>
      </c>
      <c r="I487" t="s">
        <v>1424</v>
      </c>
      <c r="J487" s="3">
        <v>813120</v>
      </c>
      <c r="K487" s="3">
        <v>406560</v>
      </c>
      <c r="L487" s="3">
        <f t="shared" si="14"/>
        <v>406560</v>
      </c>
      <c r="M487" s="21">
        <v>406560</v>
      </c>
      <c r="N487" s="3">
        <f t="shared" si="15"/>
        <v>0</v>
      </c>
    </row>
    <row r="488" spans="1:14" hidden="1" x14ac:dyDescent="0.25">
      <c r="A488">
        <v>395</v>
      </c>
      <c r="B488">
        <v>843</v>
      </c>
      <c r="C488" s="5">
        <v>43138</v>
      </c>
      <c r="D488" t="s">
        <v>1425</v>
      </c>
      <c r="E488">
        <v>31</v>
      </c>
      <c r="F488" t="s">
        <v>68</v>
      </c>
      <c r="G488">
        <v>467</v>
      </c>
      <c r="H488" s="5">
        <v>43138</v>
      </c>
      <c r="I488" t="s">
        <v>1426</v>
      </c>
      <c r="J488" s="3">
        <v>5276661</v>
      </c>
      <c r="K488" s="3">
        <v>0</v>
      </c>
      <c r="L488" s="3">
        <f t="shared" si="14"/>
        <v>5276661</v>
      </c>
      <c r="M488" s="21">
        <v>3653073</v>
      </c>
      <c r="N488" s="3">
        <f t="shared" si="15"/>
        <v>1623588</v>
      </c>
    </row>
    <row r="489" spans="1:14" hidden="1" x14ac:dyDescent="0.25">
      <c r="A489">
        <v>395</v>
      </c>
      <c r="B489">
        <v>844</v>
      </c>
      <c r="C489" s="5">
        <v>43138</v>
      </c>
      <c r="D489" t="s">
        <v>1427</v>
      </c>
      <c r="E489">
        <v>31</v>
      </c>
      <c r="F489" t="s">
        <v>68</v>
      </c>
      <c r="G489">
        <v>468</v>
      </c>
      <c r="H489" s="5">
        <v>43138</v>
      </c>
      <c r="I489" t="s">
        <v>1428</v>
      </c>
      <c r="J489" s="3">
        <v>4491802</v>
      </c>
      <c r="K489" s="3">
        <v>641686</v>
      </c>
      <c r="L489" s="3">
        <f t="shared" si="14"/>
        <v>3850116</v>
      </c>
      <c r="M489" s="21">
        <v>3850116</v>
      </c>
      <c r="N489" s="3">
        <f t="shared" si="15"/>
        <v>0</v>
      </c>
    </row>
    <row r="490" spans="1:14" hidden="1" x14ac:dyDescent="0.25">
      <c r="A490">
        <v>395</v>
      </c>
      <c r="B490">
        <v>845</v>
      </c>
      <c r="C490" s="5">
        <v>43138</v>
      </c>
      <c r="D490" t="s">
        <v>1429</v>
      </c>
      <c r="E490">
        <v>31</v>
      </c>
      <c r="F490" t="s">
        <v>68</v>
      </c>
      <c r="G490">
        <v>469</v>
      </c>
      <c r="H490" s="5">
        <v>43138</v>
      </c>
      <c r="I490" t="s">
        <v>1430</v>
      </c>
      <c r="J490" s="3">
        <v>5430984</v>
      </c>
      <c r="K490" s="3">
        <v>0</v>
      </c>
      <c r="L490" s="3">
        <f t="shared" si="14"/>
        <v>5430984</v>
      </c>
      <c r="M490" s="21">
        <v>3759912</v>
      </c>
      <c r="N490" s="3">
        <f t="shared" si="15"/>
        <v>1671072</v>
      </c>
    </row>
    <row r="491" spans="1:14" hidden="1" x14ac:dyDescent="0.25">
      <c r="A491">
        <v>395</v>
      </c>
      <c r="B491">
        <v>846</v>
      </c>
      <c r="C491" s="5">
        <v>43138</v>
      </c>
      <c r="D491" t="s">
        <v>1431</v>
      </c>
      <c r="E491">
        <v>31</v>
      </c>
      <c r="F491" t="s">
        <v>68</v>
      </c>
      <c r="G491">
        <v>470</v>
      </c>
      <c r="H491" s="5">
        <v>43138</v>
      </c>
      <c r="I491" t="s">
        <v>1432</v>
      </c>
      <c r="J491" s="3">
        <v>5612893</v>
      </c>
      <c r="K491" s="3">
        <v>0</v>
      </c>
      <c r="L491" s="3">
        <f t="shared" si="14"/>
        <v>5612893</v>
      </c>
      <c r="M491" s="21">
        <v>3885849</v>
      </c>
      <c r="N491" s="3">
        <f t="shared" si="15"/>
        <v>1727044</v>
      </c>
    </row>
    <row r="492" spans="1:14" hidden="1" x14ac:dyDescent="0.25">
      <c r="A492">
        <v>395</v>
      </c>
      <c r="B492">
        <v>847</v>
      </c>
      <c r="C492" s="5">
        <v>43138</v>
      </c>
      <c r="D492" t="s">
        <v>1433</v>
      </c>
      <c r="E492">
        <v>31</v>
      </c>
      <c r="F492" t="s">
        <v>68</v>
      </c>
      <c r="G492">
        <v>472</v>
      </c>
      <c r="H492" s="5">
        <v>43138</v>
      </c>
      <c r="I492" t="s">
        <v>1434</v>
      </c>
      <c r="J492" s="3">
        <v>5274672</v>
      </c>
      <c r="K492" s="3">
        <v>0</v>
      </c>
      <c r="L492" s="3">
        <f t="shared" si="14"/>
        <v>5274672</v>
      </c>
      <c r="M492" s="21">
        <v>3651696</v>
      </c>
      <c r="N492" s="3">
        <f t="shared" si="15"/>
        <v>1622976</v>
      </c>
    </row>
    <row r="493" spans="1:14" hidden="1" x14ac:dyDescent="0.25">
      <c r="A493">
        <v>395</v>
      </c>
      <c r="B493">
        <v>848</v>
      </c>
      <c r="C493" s="5">
        <v>43138</v>
      </c>
      <c r="D493" t="s">
        <v>1435</v>
      </c>
      <c r="E493">
        <v>31</v>
      </c>
      <c r="F493" t="s">
        <v>68</v>
      </c>
      <c r="G493">
        <v>473</v>
      </c>
      <c r="H493" s="5">
        <v>43138</v>
      </c>
      <c r="I493" t="s">
        <v>1436</v>
      </c>
      <c r="J493" s="3">
        <v>5285280</v>
      </c>
      <c r="K493" s="3">
        <v>0</v>
      </c>
      <c r="L493" s="3">
        <f t="shared" si="14"/>
        <v>5285280</v>
      </c>
      <c r="M493" s="21">
        <v>3659040</v>
      </c>
      <c r="N493" s="3">
        <f t="shared" si="15"/>
        <v>1626240</v>
      </c>
    </row>
    <row r="494" spans="1:14" hidden="1" x14ac:dyDescent="0.25">
      <c r="A494">
        <v>395</v>
      </c>
      <c r="B494">
        <v>849</v>
      </c>
      <c r="C494" s="5">
        <v>43138</v>
      </c>
      <c r="D494" t="s">
        <v>1437</v>
      </c>
      <c r="E494">
        <v>31</v>
      </c>
      <c r="F494" t="s">
        <v>68</v>
      </c>
      <c r="G494">
        <v>474</v>
      </c>
      <c r="H494" s="5">
        <v>43138</v>
      </c>
      <c r="I494" t="s">
        <v>1438</v>
      </c>
      <c r="J494" s="3">
        <v>6127264</v>
      </c>
      <c r="K494" s="3">
        <v>0</v>
      </c>
      <c r="L494" s="3">
        <f t="shared" si="14"/>
        <v>6127264</v>
      </c>
      <c r="M494" s="21">
        <v>4241952</v>
      </c>
      <c r="N494" s="3">
        <f t="shared" si="15"/>
        <v>1885312</v>
      </c>
    </row>
    <row r="495" spans="1:14" hidden="1" x14ac:dyDescent="0.25">
      <c r="A495">
        <v>395</v>
      </c>
      <c r="B495">
        <v>850</v>
      </c>
      <c r="C495" s="5">
        <v>43138</v>
      </c>
      <c r="D495" t="s">
        <v>1439</v>
      </c>
      <c r="E495">
        <v>31</v>
      </c>
      <c r="F495" t="s">
        <v>68</v>
      </c>
      <c r="G495">
        <v>475</v>
      </c>
      <c r="H495" s="5">
        <v>43138</v>
      </c>
      <c r="I495" t="s">
        <v>1440</v>
      </c>
      <c r="J495" s="3">
        <v>5825885</v>
      </c>
      <c r="K495" s="3">
        <v>4929595</v>
      </c>
      <c r="L495" s="3">
        <f t="shared" si="14"/>
        <v>896290</v>
      </c>
      <c r="M495" s="21">
        <v>896290</v>
      </c>
      <c r="N495" s="3">
        <f t="shared" si="15"/>
        <v>0</v>
      </c>
    </row>
    <row r="496" spans="1:14" hidden="1" x14ac:dyDescent="0.25">
      <c r="A496">
        <v>395</v>
      </c>
      <c r="B496">
        <v>851</v>
      </c>
      <c r="C496" s="5">
        <v>43138</v>
      </c>
      <c r="D496" t="s">
        <v>1441</v>
      </c>
      <c r="E496">
        <v>31</v>
      </c>
      <c r="F496" t="s">
        <v>68</v>
      </c>
      <c r="G496">
        <v>476</v>
      </c>
      <c r="H496" s="5">
        <v>43138</v>
      </c>
      <c r="I496" t="s">
        <v>1442</v>
      </c>
      <c r="J496" s="3">
        <v>3873016</v>
      </c>
      <c r="K496" s="3">
        <v>0</v>
      </c>
      <c r="L496" s="3">
        <f t="shared" si="14"/>
        <v>3873016</v>
      </c>
      <c r="M496" s="21">
        <v>2213152</v>
      </c>
      <c r="N496" s="3">
        <f t="shared" si="15"/>
        <v>1659864</v>
      </c>
    </row>
    <row r="497" spans="1:14" hidden="1" x14ac:dyDescent="0.25">
      <c r="A497">
        <v>395</v>
      </c>
      <c r="B497">
        <v>852</v>
      </c>
      <c r="C497" s="5">
        <v>43138</v>
      </c>
      <c r="D497" t="s">
        <v>1443</v>
      </c>
      <c r="E497">
        <v>31</v>
      </c>
      <c r="F497" t="s">
        <v>68</v>
      </c>
      <c r="G497">
        <v>477</v>
      </c>
      <c r="H497" s="5">
        <v>43138</v>
      </c>
      <c r="I497" t="s">
        <v>1444</v>
      </c>
      <c r="J497" s="3">
        <v>4942301</v>
      </c>
      <c r="K497" s="3">
        <v>0</v>
      </c>
      <c r="L497" s="3">
        <f t="shared" si="14"/>
        <v>4942301</v>
      </c>
      <c r="M497" s="21">
        <v>3421593</v>
      </c>
      <c r="N497" s="3">
        <f t="shared" si="15"/>
        <v>1520708</v>
      </c>
    </row>
    <row r="498" spans="1:14" hidden="1" x14ac:dyDescent="0.25">
      <c r="A498">
        <v>395</v>
      </c>
      <c r="B498">
        <v>853</v>
      </c>
      <c r="C498" s="5">
        <v>43139</v>
      </c>
      <c r="D498" t="s">
        <v>1445</v>
      </c>
      <c r="E498">
        <v>31</v>
      </c>
      <c r="F498" t="s">
        <v>68</v>
      </c>
      <c r="G498">
        <v>431</v>
      </c>
      <c r="H498" s="5">
        <v>43139</v>
      </c>
      <c r="I498" t="s">
        <v>1446</v>
      </c>
      <c r="J498" s="3">
        <v>2887073</v>
      </c>
      <c r="K498" s="3">
        <v>412439</v>
      </c>
      <c r="L498" s="3">
        <f t="shared" si="14"/>
        <v>2474634</v>
      </c>
      <c r="M498" s="21">
        <v>2474634</v>
      </c>
      <c r="N498" s="3">
        <f t="shared" si="15"/>
        <v>0</v>
      </c>
    </row>
    <row r="499" spans="1:14" hidden="1" x14ac:dyDescent="0.25">
      <c r="A499">
        <v>395</v>
      </c>
      <c r="B499">
        <v>854</v>
      </c>
      <c r="C499" s="5">
        <v>43139</v>
      </c>
      <c r="D499" t="s">
        <v>1447</v>
      </c>
      <c r="E499">
        <v>31</v>
      </c>
      <c r="F499" t="s">
        <v>68</v>
      </c>
      <c r="G499">
        <v>432</v>
      </c>
      <c r="H499" s="5">
        <v>43139</v>
      </c>
      <c r="I499" t="s">
        <v>1448</v>
      </c>
      <c r="J499" s="3">
        <v>2845920</v>
      </c>
      <c r="K499" s="3">
        <v>406560</v>
      </c>
      <c r="L499" s="3">
        <f t="shared" si="14"/>
        <v>2439360</v>
      </c>
      <c r="M499" s="21">
        <v>2439360</v>
      </c>
      <c r="N499" s="3">
        <f t="shared" si="15"/>
        <v>0</v>
      </c>
    </row>
    <row r="500" spans="1:14" hidden="1" x14ac:dyDescent="0.25">
      <c r="A500">
        <v>395</v>
      </c>
      <c r="B500">
        <v>855</v>
      </c>
      <c r="C500" s="5">
        <v>43139</v>
      </c>
      <c r="D500" t="s">
        <v>1449</v>
      </c>
      <c r="E500">
        <v>31</v>
      </c>
      <c r="F500" t="s">
        <v>68</v>
      </c>
      <c r="G500">
        <v>433</v>
      </c>
      <c r="H500" s="5">
        <v>43139</v>
      </c>
      <c r="I500" t="s">
        <v>1450</v>
      </c>
      <c r="J500" s="3">
        <v>3606526</v>
      </c>
      <c r="K500" s="3">
        <v>515218</v>
      </c>
      <c r="L500" s="3">
        <f t="shared" si="14"/>
        <v>3091308</v>
      </c>
      <c r="M500" s="21">
        <v>3091308</v>
      </c>
      <c r="N500" s="3">
        <f t="shared" si="15"/>
        <v>0</v>
      </c>
    </row>
    <row r="501" spans="1:14" hidden="1" x14ac:dyDescent="0.25">
      <c r="A501">
        <v>395</v>
      </c>
      <c r="B501">
        <v>856</v>
      </c>
      <c r="C501" s="5">
        <v>43139</v>
      </c>
      <c r="D501" t="s">
        <v>1451</v>
      </c>
      <c r="E501">
        <v>31</v>
      </c>
      <c r="F501" t="s">
        <v>68</v>
      </c>
      <c r="G501">
        <v>434</v>
      </c>
      <c r="H501" s="5">
        <v>43139</v>
      </c>
      <c r="I501" t="s">
        <v>1452</v>
      </c>
      <c r="J501" s="3">
        <v>6743880</v>
      </c>
      <c r="K501" s="3">
        <v>0</v>
      </c>
      <c r="L501" s="3">
        <f t="shared" si="14"/>
        <v>6743880</v>
      </c>
      <c r="M501" s="21">
        <v>4668840</v>
      </c>
      <c r="N501" s="3">
        <f t="shared" si="15"/>
        <v>2075040</v>
      </c>
    </row>
    <row r="502" spans="1:14" hidden="1" x14ac:dyDescent="0.25">
      <c r="A502">
        <v>395</v>
      </c>
      <c r="B502">
        <v>857</v>
      </c>
      <c r="C502" s="5">
        <v>43139</v>
      </c>
      <c r="D502" t="s">
        <v>1453</v>
      </c>
      <c r="E502">
        <v>31</v>
      </c>
      <c r="F502" t="s">
        <v>68</v>
      </c>
      <c r="G502">
        <v>435</v>
      </c>
      <c r="H502" s="5">
        <v>43139</v>
      </c>
      <c r="I502" t="s">
        <v>1454</v>
      </c>
      <c r="J502" s="3">
        <v>6868797</v>
      </c>
      <c r="K502" s="3">
        <v>0</v>
      </c>
      <c r="L502" s="3">
        <f t="shared" si="14"/>
        <v>6868797</v>
      </c>
      <c r="M502" s="21">
        <v>4755321</v>
      </c>
      <c r="N502" s="3">
        <f t="shared" si="15"/>
        <v>2113476</v>
      </c>
    </row>
    <row r="503" spans="1:14" hidden="1" x14ac:dyDescent="0.25">
      <c r="A503">
        <v>395</v>
      </c>
      <c r="B503">
        <v>858</v>
      </c>
      <c r="C503" s="5">
        <v>43139</v>
      </c>
      <c r="D503" t="s">
        <v>1455</v>
      </c>
      <c r="E503">
        <v>31</v>
      </c>
      <c r="F503" t="s">
        <v>68</v>
      </c>
      <c r="G503">
        <v>436</v>
      </c>
      <c r="H503" s="5">
        <v>43139</v>
      </c>
      <c r="I503" t="s">
        <v>1456</v>
      </c>
      <c r="J503" s="3">
        <v>2846046</v>
      </c>
      <c r="K503" s="3">
        <v>0</v>
      </c>
      <c r="L503" s="3">
        <f t="shared" si="14"/>
        <v>2846046</v>
      </c>
      <c r="M503" s="21">
        <v>1626312</v>
      </c>
      <c r="N503" s="3">
        <f t="shared" si="15"/>
        <v>1219734</v>
      </c>
    </row>
    <row r="504" spans="1:14" hidden="1" x14ac:dyDescent="0.25">
      <c r="A504">
        <v>395</v>
      </c>
      <c r="B504">
        <v>859</v>
      </c>
      <c r="C504" s="5">
        <v>43139</v>
      </c>
      <c r="D504" t="s">
        <v>1457</v>
      </c>
      <c r="E504">
        <v>31</v>
      </c>
      <c r="F504" t="s">
        <v>68</v>
      </c>
      <c r="G504">
        <v>437</v>
      </c>
      <c r="H504" s="5">
        <v>43139</v>
      </c>
      <c r="I504" t="s">
        <v>1458</v>
      </c>
      <c r="J504" s="3">
        <v>2582006</v>
      </c>
      <c r="K504" s="3">
        <v>368858</v>
      </c>
      <c r="L504" s="3">
        <f t="shared" si="14"/>
        <v>2213148</v>
      </c>
      <c r="M504" s="21">
        <v>2213148</v>
      </c>
      <c r="N504" s="3">
        <f t="shared" si="15"/>
        <v>0</v>
      </c>
    </row>
    <row r="505" spans="1:14" hidden="1" x14ac:dyDescent="0.25">
      <c r="A505">
        <v>395</v>
      </c>
      <c r="B505">
        <v>860</v>
      </c>
      <c r="C505" s="5">
        <v>43139</v>
      </c>
      <c r="D505" t="s">
        <v>1459</v>
      </c>
      <c r="E505">
        <v>31</v>
      </c>
      <c r="F505" t="s">
        <v>68</v>
      </c>
      <c r="G505">
        <v>438</v>
      </c>
      <c r="H505" s="5">
        <v>43139</v>
      </c>
      <c r="I505" t="s">
        <v>1460</v>
      </c>
      <c r="J505" s="3">
        <v>2434516</v>
      </c>
      <c r="K505" s="3">
        <v>347788</v>
      </c>
      <c r="L505" s="3">
        <f t="shared" si="14"/>
        <v>2086728</v>
      </c>
      <c r="M505" s="21">
        <v>2086728</v>
      </c>
      <c r="N505" s="3">
        <f t="shared" si="15"/>
        <v>0</v>
      </c>
    </row>
    <row r="506" spans="1:14" hidden="1" x14ac:dyDescent="0.25">
      <c r="A506">
        <v>395</v>
      </c>
      <c r="B506">
        <v>861</v>
      </c>
      <c r="C506" s="5">
        <v>43139</v>
      </c>
      <c r="D506" t="s">
        <v>1461</v>
      </c>
      <c r="E506">
        <v>31</v>
      </c>
      <c r="F506" t="s">
        <v>68</v>
      </c>
      <c r="G506">
        <v>439</v>
      </c>
      <c r="H506" s="5">
        <v>43139</v>
      </c>
      <c r="I506" t="s">
        <v>1462</v>
      </c>
      <c r="J506" s="3">
        <v>5863585</v>
      </c>
      <c r="K506" s="3">
        <v>0</v>
      </c>
      <c r="L506" s="3">
        <f t="shared" si="14"/>
        <v>5863585</v>
      </c>
      <c r="M506" s="21">
        <v>4059405</v>
      </c>
      <c r="N506" s="3">
        <f t="shared" si="15"/>
        <v>1804180</v>
      </c>
    </row>
    <row r="507" spans="1:14" hidden="1" x14ac:dyDescent="0.25">
      <c r="A507">
        <v>395</v>
      </c>
      <c r="B507">
        <v>862</v>
      </c>
      <c r="C507" s="5">
        <v>43139</v>
      </c>
      <c r="D507" t="s">
        <v>1463</v>
      </c>
      <c r="E507">
        <v>31</v>
      </c>
      <c r="F507" t="s">
        <v>68</v>
      </c>
      <c r="G507">
        <v>440</v>
      </c>
      <c r="H507" s="5">
        <v>43139</v>
      </c>
      <c r="I507" t="s">
        <v>1464</v>
      </c>
      <c r="J507" s="3">
        <v>4986969</v>
      </c>
      <c r="K507" s="3">
        <v>0</v>
      </c>
      <c r="L507" s="3">
        <f t="shared" si="14"/>
        <v>4986969</v>
      </c>
      <c r="M507" s="21">
        <v>3452517</v>
      </c>
      <c r="N507" s="3">
        <f t="shared" si="15"/>
        <v>1534452</v>
      </c>
    </row>
    <row r="508" spans="1:14" hidden="1" x14ac:dyDescent="0.25">
      <c r="A508">
        <v>395</v>
      </c>
      <c r="B508">
        <v>863</v>
      </c>
      <c r="C508" s="5">
        <v>43139</v>
      </c>
      <c r="D508" t="s">
        <v>1465</v>
      </c>
      <c r="E508">
        <v>31</v>
      </c>
      <c r="F508" t="s">
        <v>68</v>
      </c>
      <c r="G508">
        <v>441</v>
      </c>
      <c r="H508" s="5">
        <v>43139</v>
      </c>
      <c r="I508" t="s">
        <v>1466</v>
      </c>
      <c r="J508" s="3">
        <v>3017000</v>
      </c>
      <c r="K508" s="3">
        <v>431000</v>
      </c>
      <c r="L508" s="3">
        <f t="shared" si="14"/>
        <v>2586000</v>
      </c>
      <c r="M508" s="21">
        <v>2586000</v>
      </c>
      <c r="N508" s="3">
        <f t="shared" si="15"/>
        <v>0</v>
      </c>
    </row>
    <row r="509" spans="1:14" hidden="1" x14ac:dyDescent="0.25">
      <c r="A509">
        <v>395</v>
      </c>
      <c r="B509">
        <v>864</v>
      </c>
      <c r="C509" s="5">
        <v>43139</v>
      </c>
      <c r="D509" t="s">
        <v>1467</v>
      </c>
      <c r="E509">
        <v>31</v>
      </c>
      <c r="F509" t="s">
        <v>68</v>
      </c>
      <c r="G509">
        <v>442</v>
      </c>
      <c r="H509" s="5">
        <v>43139</v>
      </c>
      <c r="I509" t="s">
        <v>1468</v>
      </c>
      <c r="J509" s="3">
        <v>3017000</v>
      </c>
      <c r="K509" s="3">
        <v>431000</v>
      </c>
      <c r="L509" s="3">
        <f t="shared" si="14"/>
        <v>2586000</v>
      </c>
      <c r="M509" s="21">
        <v>2586000</v>
      </c>
      <c r="N509" s="3">
        <f t="shared" si="15"/>
        <v>0</v>
      </c>
    </row>
    <row r="510" spans="1:14" hidden="1" x14ac:dyDescent="0.25">
      <c r="A510">
        <v>395</v>
      </c>
      <c r="B510">
        <v>865</v>
      </c>
      <c r="C510" s="5">
        <v>43139</v>
      </c>
      <c r="D510" t="s">
        <v>1469</v>
      </c>
      <c r="E510">
        <v>31</v>
      </c>
      <c r="F510" t="s">
        <v>68</v>
      </c>
      <c r="G510">
        <v>443</v>
      </c>
      <c r="H510" s="5">
        <v>43139</v>
      </c>
      <c r="I510" t="s">
        <v>1470</v>
      </c>
      <c r="J510" s="3">
        <v>2582006</v>
      </c>
      <c r="K510" s="3">
        <v>368858</v>
      </c>
      <c r="L510" s="3">
        <f t="shared" si="14"/>
        <v>2213148</v>
      </c>
      <c r="M510" s="21">
        <v>2213148</v>
      </c>
      <c r="N510" s="3">
        <f t="shared" si="15"/>
        <v>0</v>
      </c>
    </row>
    <row r="511" spans="1:14" hidden="1" x14ac:dyDescent="0.25">
      <c r="A511">
        <v>395</v>
      </c>
      <c r="B511">
        <v>866</v>
      </c>
      <c r="C511" s="5">
        <v>43139</v>
      </c>
      <c r="D511" t="s">
        <v>1471</v>
      </c>
      <c r="E511">
        <v>31</v>
      </c>
      <c r="F511" t="s">
        <v>68</v>
      </c>
      <c r="G511">
        <v>444</v>
      </c>
      <c r="H511" s="5">
        <v>43139</v>
      </c>
      <c r="I511" t="s">
        <v>1472</v>
      </c>
      <c r="J511" s="3">
        <v>6868797</v>
      </c>
      <c r="K511" s="3">
        <v>0</v>
      </c>
      <c r="L511" s="3">
        <f t="shared" si="14"/>
        <v>6868797</v>
      </c>
      <c r="M511" s="21">
        <v>4755321</v>
      </c>
      <c r="N511" s="3">
        <f t="shared" si="15"/>
        <v>2113476</v>
      </c>
    </row>
    <row r="512" spans="1:14" hidden="1" x14ac:dyDescent="0.25">
      <c r="A512">
        <v>395</v>
      </c>
      <c r="B512">
        <v>867</v>
      </c>
      <c r="C512" s="5">
        <v>43139</v>
      </c>
      <c r="D512" t="s">
        <v>1473</v>
      </c>
      <c r="E512">
        <v>31</v>
      </c>
      <c r="F512" t="s">
        <v>68</v>
      </c>
      <c r="G512">
        <v>445</v>
      </c>
      <c r="H512" s="5">
        <v>43139</v>
      </c>
      <c r="I512" t="s">
        <v>1474</v>
      </c>
      <c r="J512" s="3">
        <v>2334420</v>
      </c>
      <c r="K512" s="3">
        <v>389070</v>
      </c>
      <c r="L512" s="3">
        <f t="shared" si="14"/>
        <v>1945350</v>
      </c>
      <c r="M512" s="21">
        <v>1945350</v>
      </c>
      <c r="N512" s="3">
        <f t="shared" si="15"/>
        <v>0</v>
      </c>
    </row>
    <row r="513" spans="1:14" hidden="1" x14ac:dyDescent="0.25">
      <c r="A513">
        <v>395</v>
      </c>
      <c r="B513">
        <v>868</v>
      </c>
      <c r="C513" s="5">
        <v>43139</v>
      </c>
      <c r="D513" t="s">
        <v>1475</v>
      </c>
      <c r="E513">
        <v>31</v>
      </c>
      <c r="F513" t="s">
        <v>68</v>
      </c>
      <c r="G513">
        <v>446</v>
      </c>
      <c r="H513" s="5">
        <v>43139</v>
      </c>
      <c r="I513" t="s">
        <v>1476</v>
      </c>
      <c r="J513" s="3">
        <v>2087754</v>
      </c>
      <c r="K513" s="3">
        <v>0</v>
      </c>
      <c r="L513" s="3">
        <f t="shared" si="14"/>
        <v>2087754</v>
      </c>
      <c r="M513" s="21">
        <v>1739795</v>
      </c>
      <c r="N513" s="3">
        <f t="shared" si="15"/>
        <v>347959</v>
      </c>
    </row>
    <row r="514" spans="1:14" hidden="1" x14ac:dyDescent="0.25">
      <c r="A514">
        <v>395</v>
      </c>
      <c r="B514">
        <v>869</v>
      </c>
      <c r="C514" s="5">
        <v>43139</v>
      </c>
      <c r="D514" t="s">
        <v>1477</v>
      </c>
      <c r="E514">
        <v>31</v>
      </c>
      <c r="F514" t="s">
        <v>68</v>
      </c>
      <c r="G514">
        <v>447</v>
      </c>
      <c r="H514" s="5">
        <v>43139</v>
      </c>
      <c r="I514" t="s">
        <v>1478</v>
      </c>
      <c r="J514" s="3">
        <v>2244132</v>
      </c>
      <c r="K514" s="3">
        <v>374022</v>
      </c>
      <c r="L514" s="3">
        <f t="shared" si="14"/>
        <v>1870110</v>
      </c>
      <c r="M514" s="21">
        <v>1870110</v>
      </c>
      <c r="N514" s="3">
        <f t="shared" si="15"/>
        <v>0</v>
      </c>
    </row>
    <row r="515" spans="1:14" hidden="1" x14ac:dyDescent="0.25">
      <c r="A515">
        <v>395</v>
      </c>
      <c r="B515">
        <v>870</v>
      </c>
      <c r="C515" s="5">
        <v>43139</v>
      </c>
      <c r="D515" t="s">
        <v>1479</v>
      </c>
      <c r="E515">
        <v>31</v>
      </c>
      <c r="F515" t="s">
        <v>68</v>
      </c>
      <c r="G515">
        <v>448</v>
      </c>
      <c r="H515" s="5">
        <v>43139</v>
      </c>
      <c r="I515" t="s">
        <v>1480</v>
      </c>
      <c r="J515" s="3">
        <v>2334420</v>
      </c>
      <c r="K515" s="3">
        <v>389070</v>
      </c>
      <c r="L515" s="3">
        <f t="shared" si="14"/>
        <v>1945350</v>
      </c>
      <c r="M515" s="21">
        <v>1945350</v>
      </c>
      <c r="N515" s="3">
        <f t="shared" si="15"/>
        <v>0</v>
      </c>
    </row>
    <row r="516" spans="1:14" hidden="1" x14ac:dyDescent="0.25">
      <c r="A516">
        <v>395</v>
      </c>
      <c r="B516">
        <v>871</v>
      </c>
      <c r="C516" s="5">
        <v>43139</v>
      </c>
      <c r="D516" t="s">
        <v>1481</v>
      </c>
      <c r="E516">
        <v>31</v>
      </c>
      <c r="F516" t="s">
        <v>68</v>
      </c>
      <c r="G516">
        <v>449</v>
      </c>
      <c r="H516" s="5">
        <v>43139</v>
      </c>
      <c r="I516" t="s">
        <v>1482</v>
      </c>
      <c r="J516" s="3">
        <v>2655780</v>
      </c>
      <c r="K516" s="3">
        <v>442630</v>
      </c>
      <c r="L516" s="3">
        <f t="shared" si="14"/>
        <v>2213150</v>
      </c>
      <c r="M516" s="21">
        <v>2213150</v>
      </c>
      <c r="N516" s="3">
        <f t="shared" si="15"/>
        <v>0</v>
      </c>
    </row>
    <row r="517" spans="1:14" hidden="1" x14ac:dyDescent="0.25">
      <c r="A517">
        <v>395</v>
      </c>
      <c r="B517">
        <v>872</v>
      </c>
      <c r="C517" s="5">
        <v>43139</v>
      </c>
      <c r="D517" t="s">
        <v>1483</v>
      </c>
      <c r="E517">
        <v>31</v>
      </c>
      <c r="F517" t="s">
        <v>68</v>
      </c>
      <c r="G517">
        <v>450</v>
      </c>
      <c r="H517" s="5">
        <v>43139</v>
      </c>
      <c r="I517" t="s">
        <v>1484</v>
      </c>
      <c r="J517" s="3">
        <v>2244132</v>
      </c>
      <c r="K517" s="3">
        <v>374022</v>
      </c>
      <c r="L517" s="3">
        <f t="shared" ref="L517:L580" si="16">J517-K517</f>
        <v>1870110</v>
      </c>
      <c r="M517" s="21">
        <v>1496088</v>
      </c>
      <c r="N517" s="3">
        <f t="shared" ref="N517:N580" si="17">L517-M517</f>
        <v>374022</v>
      </c>
    </row>
    <row r="518" spans="1:14" hidden="1" x14ac:dyDescent="0.25">
      <c r="A518">
        <v>395</v>
      </c>
      <c r="B518">
        <v>873</v>
      </c>
      <c r="C518" s="5">
        <v>43139</v>
      </c>
      <c r="D518" t="s">
        <v>1485</v>
      </c>
      <c r="E518">
        <v>31</v>
      </c>
      <c r="F518" t="s">
        <v>68</v>
      </c>
      <c r="G518">
        <v>451</v>
      </c>
      <c r="H518" s="5">
        <v>43139</v>
      </c>
      <c r="I518" t="s">
        <v>1486</v>
      </c>
      <c r="J518" s="3">
        <v>2586000</v>
      </c>
      <c r="K518" s="3">
        <v>431000</v>
      </c>
      <c r="L518" s="3">
        <f t="shared" si="16"/>
        <v>2155000</v>
      </c>
      <c r="M518" s="21">
        <v>2155000</v>
      </c>
      <c r="N518" s="3">
        <f t="shared" si="17"/>
        <v>0</v>
      </c>
    </row>
    <row r="519" spans="1:14" hidden="1" x14ac:dyDescent="0.25">
      <c r="A519">
        <v>395</v>
      </c>
      <c r="B519">
        <v>874</v>
      </c>
      <c r="C519" s="5">
        <v>43139</v>
      </c>
      <c r="D519" t="s">
        <v>1487</v>
      </c>
      <c r="E519">
        <v>31</v>
      </c>
      <c r="F519" t="s">
        <v>68</v>
      </c>
      <c r="G519">
        <v>452</v>
      </c>
      <c r="H519" s="5">
        <v>43139</v>
      </c>
      <c r="I519" t="s">
        <v>1488</v>
      </c>
      <c r="J519" s="3">
        <v>2706270</v>
      </c>
      <c r="K519" s="3">
        <v>451045</v>
      </c>
      <c r="L519" s="3">
        <f t="shared" si="16"/>
        <v>2255225</v>
      </c>
      <c r="M519" s="21">
        <v>2255225</v>
      </c>
      <c r="N519" s="3">
        <f t="shared" si="17"/>
        <v>0</v>
      </c>
    </row>
    <row r="520" spans="1:14" hidden="1" x14ac:dyDescent="0.25">
      <c r="A520">
        <v>395</v>
      </c>
      <c r="B520">
        <v>875</v>
      </c>
      <c r="C520" s="5">
        <v>43139</v>
      </c>
      <c r="D520" t="s">
        <v>1489</v>
      </c>
      <c r="E520">
        <v>31</v>
      </c>
      <c r="F520" t="s">
        <v>68</v>
      </c>
      <c r="G520">
        <v>453</v>
      </c>
      <c r="H520" s="5">
        <v>43139</v>
      </c>
      <c r="I520" t="s">
        <v>1490</v>
      </c>
      <c r="J520" s="3">
        <v>2706492</v>
      </c>
      <c r="K520" s="3">
        <v>451082</v>
      </c>
      <c r="L520" s="3">
        <f t="shared" si="16"/>
        <v>2255410</v>
      </c>
      <c r="M520" s="21">
        <v>2255410</v>
      </c>
      <c r="N520" s="3">
        <f t="shared" si="17"/>
        <v>0</v>
      </c>
    </row>
    <row r="521" spans="1:14" hidden="1" x14ac:dyDescent="0.25">
      <c r="A521">
        <v>395</v>
      </c>
      <c r="B521">
        <v>876</v>
      </c>
      <c r="C521" s="5">
        <v>43139</v>
      </c>
      <c r="D521" t="s">
        <v>1491</v>
      </c>
      <c r="E521">
        <v>31</v>
      </c>
      <c r="F521" t="s">
        <v>68</v>
      </c>
      <c r="G521">
        <v>454</v>
      </c>
      <c r="H521" s="5">
        <v>43139</v>
      </c>
      <c r="I521" t="s">
        <v>1492</v>
      </c>
      <c r="J521" s="3">
        <v>2474634</v>
      </c>
      <c r="K521" s="3">
        <v>412439</v>
      </c>
      <c r="L521" s="3">
        <f t="shared" si="16"/>
        <v>2062195</v>
      </c>
      <c r="M521" s="21">
        <v>2062195</v>
      </c>
      <c r="N521" s="3">
        <f t="shared" si="17"/>
        <v>0</v>
      </c>
    </row>
    <row r="522" spans="1:14" hidden="1" x14ac:dyDescent="0.25">
      <c r="A522">
        <v>395</v>
      </c>
      <c r="B522">
        <v>877</v>
      </c>
      <c r="C522" s="5">
        <v>43139</v>
      </c>
      <c r="D522" t="s">
        <v>1493</v>
      </c>
      <c r="E522">
        <v>31</v>
      </c>
      <c r="F522" t="s">
        <v>68</v>
      </c>
      <c r="G522">
        <v>455</v>
      </c>
      <c r="H522" s="5">
        <v>43139</v>
      </c>
      <c r="I522" t="s">
        <v>1494</v>
      </c>
      <c r="J522" s="3">
        <v>2550450</v>
      </c>
      <c r="K522" s="3">
        <v>425075</v>
      </c>
      <c r="L522" s="3">
        <f t="shared" si="16"/>
        <v>2125375</v>
      </c>
      <c r="M522" s="21">
        <v>2125375</v>
      </c>
      <c r="N522" s="3">
        <f t="shared" si="17"/>
        <v>0</v>
      </c>
    </row>
    <row r="523" spans="1:14" hidden="1" x14ac:dyDescent="0.25">
      <c r="A523">
        <v>395</v>
      </c>
      <c r="B523">
        <v>878</v>
      </c>
      <c r="C523" s="5">
        <v>43139</v>
      </c>
      <c r="D523" t="s">
        <v>1495</v>
      </c>
      <c r="E523">
        <v>31</v>
      </c>
      <c r="F523" t="s">
        <v>68</v>
      </c>
      <c r="G523">
        <v>456</v>
      </c>
      <c r="H523" s="5">
        <v>43139</v>
      </c>
      <c r="I523" t="s">
        <v>1496</v>
      </c>
      <c r="J523" s="3">
        <v>2590566</v>
      </c>
      <c r="K523" s="3">
        <v>431761</v>
      </c>
      <c r="L523" s="3">
        <f t="shared" si="16"/>
        <v>2158805</v>
      </c>
      <c r="M523" s="21">
        <v>2158805</v>
      </c>
      <c r="N523" s="3">
        <f t="shared" si="17"/>
        <v>0</v>
      </c>
    </row>
    <row r="524" spans="1:14" hidden="1" x14ac:dyDescent="0.25">
      <c r="A524">
        <v>395</v>
      </c>
      <c r="B524">
        <v>879</v>
      </c>
      <c r="C524" s="5">
        <v>43139</v>
      </c>
      <c r="D524" t="s">
        <v>1497</v>
      </c>
      <c r="E524">
        <v>31</v>
      </c>
      <c r="F524" t="s">
        <v>68</v>
      </c>
      <c r="G524">
        <v>457</v>
      </c>
      <c r="H524" s="5">
        <v>43139</v>
      </c>
      <c r="I524" t="s">
        <v>1498</v>
      </c>
      <c r="J524" s="3">
        <v>2590566</v>
      </c>
      <c r="K524" s="3">
        <v>431761</v>
      </c>
      <c r="L524" s="3">
        <f t="shared" si="16"/>
        <v>2158805</v>
      </c>
      <c r="M524" s="21">
        <v>2158805</v>
      </c>
      <c r="N524" s="3">
        <f t="shared" si="17"/>
        <v>0</v>
      </c>
    </row>
    <row r="525" spans="1:14" hidden="1" x14ac:dyDescent="0.25">
      <c r="A525">
        <v>395</v>
      </c>
      <c r="B525">
        <v>880</v>
      </c>
      <c r="C525" s="5">
        <v>43139</v>
      </c>
      <c r="D525" t="s">
        <v>1499</v>
      </c>
      <c r="E525">
        <v>31</v>
      </c>
      <c r="F525" t="s">
        <v>68</v>
      </c>
      <c r="G525">
        <v>458</v>
      </c>
      <c r="H525" s="5">
        <v>43139</v>
      </c>
      <c r="I525" t="s">
        <v>1500</v>
      </c>
      <c r="J525" s="3">
        <v>2213148</v>
      </c>
      <c r="K525" s="3">
        <v>368858</v>
      </c>
      <c r="L525" s="3">
        <f t="shared" si="16"/>
        <v>1844290</v>
      </c>
      <c r="M525" s="21">
        <v>1844290</v>
      </c>
      <c r="N525" s="3">
        <f t="shared" si="17"/>
        <v>0</v>
      </c>
    </row>
    <row r="526" spans="1:14" hidden="1" x14ac:dyDescent="0.25">
      <c r="A526">
        <v>395</v>
      </c>
      <c r="B526">
        <v>881</v>
      </c>
      <c r="C526" s="5">
        <v>43139</v>
      </c>
      <c r="D526" t="s">
        <v>1501</v>
      </c>
      <c r="E526">
        <v>31</v>
      </c>
      <c r="F526" t="s">
        <v>68</v>
      </c>
      <c r="G526">
        <v>401</v>
      </c>
      <c r="H526" s="5">
        <v>43139</v>
      </c>
      <c r="I526" t="s">
        <v>1502</v>
      </c>
      <c r="J526" s="3">
        <v>2887073</v>
      </c>
      <c r="K526" s="3">
        <v>412439</v>
      </c>
      <c r="L526" s="3">
        <f t="shared" si="16"/>
        <v>2474634</v>
      </c>
      <c r="M526" s="21">
        <v>2474634</v>
      </c>
      <c r="N526" s="3">
        <f t="shared" si="17"/>
        <v>0</v>
      </c>
    </row>
    <row r="527" spans="1:14" hidden="1" x14ac:dyDescent="0.25">
      <c r="A527">
        <v>395</v>
      </c>
      <c r="B527">
        <v>882</v>
      </c>
      <c r="C527" s="5">
        <v>43139</v>
      </c>
      <c r="D527" t="s">
        <v>1503</v>
      </c>
      <c r="E527">
        <v>31</v>
      </c>
      <c r="F527" t="s">
        <v>68</v>
      </c>
      <c r="G527">
        <v>402</v>
      </c>
      <c r="H527" s="5">
        <v>43139</v>
      </c>
      <c r="I527" t="s">
        <v>1504</v>
      </c>
      <c r="J527" s="3">
        <v>5430984</v>
      </c>
      <c r="K527" s="3">
        <v>0</v>
      </c>
      <c r="L527" s="3">
        <f t="shared" si="16"/>
        <v>5430984</v>
      </c>
      <c r="M527" s="21">
        <v>3759912</v>
      </c>
      <c r="N527" s="3">
        <f t="shared" si="17"/>
        <v>1671072</v>
      </c>
    </row>
    <row r="528" spans="1:14" hidden="1" x14ac:dyDescent="0.25">
      <c r="A528">
        <v>395</v>
      </c>
      <c r="B528">
        <v>883</v>
      </c>
      <c r="C528" s="5">
        <v>43139</v>
      </c>
      <c r="D528" t="s">
        <v>1505</v>
      </c>
      <c r="E528">
        <v>31</v>
      </c>
      <c r="F528" t="s">
        <v>68</v>
      </c>
      <c r="G528">
        <v>403</v>
      </c>
      <c r="H528" s="5">
        <v>43139</v>
      </c>
      <c r="I528" t="s">
        <v>1506</v>
      </c>
      <c r="J528" s="3">
        <v>3157000</v>
      </c>
      <c r="K528" s="3">
        <v>451000</v>
      </c>
      <c r="L528" s="3">
        <f t="shared" si="16"/>
        <v>2706000</v>
      </c>
      <c r="M528" s="21">
        <v>2706000</v>
      </c>
      <c r="N528" s="3">
        <f t="shared" si="17"/>
        <v>0</v>
      </c>
    </row>
    <row r="529" spans="1:14" hidden="1" x14ac:dyDescent="0.25">
      <c r="A529">
        <v>395</v>
      </c>
      <c r="B529">
        <v>884</v>
      </c>
      <c r="C529" s="5">
        <v>43139</v>
      </c>
      <c r="D529" t="s">
        <v>1507</v>
      </c>
      <c r="E529">
        <v>31</v>
      </c>
      <c r="F529" t="s">
        <v>68</v>
      </c>
      <c r="G529">
        <v>404</v>
      </c>
      <c r="H529" s="5">
        <v>43139</v>
      </c>
      <c r="I529" t="s">
        <v>1508</v>
      </c>
      <c r="J529" s="3">
        <v>3157315</v>
      </c>
      <c r="K529" s="3">
        <v>451045</v>
      </c>
      <c r="L529" s="3">
        <f t="shared" si="16"/>
        <v>2706270</v>
      </c>
      <c r="M529" s="21">
        <v>2706270</v>
      </c>
      <c r="N529" s="3">
        <f t="shared" si="17"/>
        <v>0</v>
      </c>
    </row>
    <row r="530" spans="1:14" hidden="1" x14ac:dyDescent="0.25">
      <c r="A530">
        <v>395</v>
      </c>
      <c r="B530">
        <v>885</v>
      </c>
      <c r="C530" s="5">
        <v>43139</v>
      </c>
      <c r="D530" t="s">
        <v>1509</v>
      </c>
      <c r="E530">
        <v>31</v>
      </c>
      <c r="F530" t="s">
        <v>68</v>
      </c>
      <c r="G530">
        <v>405</v>
      </c>
      <c r="H530" s="5">
        <v>43139</v>
      </c>
      <c r="I530" t="s">
        <v>1510</v>
      </c>
      <c r="J530" s="3">
        <v>4795154</v>
      </c>
      <c r="K530" s="3">
        <v>0</v>
      </c>
      <c r="L530" s="3">
        <f t="shared" si="16"/>
        <v>4795154</v>
      </c>
      <c r="M530" s="21">
        <v>2582006</v>
      </c>
      <c r="N530" s="3">
        <f t="shared" si="17"/>
        <v>2213148</v>
      </c>
    </row>
    <row r="531" spans="1:14" hidden="1" x14ac:dyDescent="0.25">
      <c r="A531">
        <v>395</v>
      </c>
      <c r="B531">
        <v>886</v>
      </c>
      <c r="C531" s="5">
        <v>43139</v>
      </c>
      <c r="D531" t="s">
        <v>1511</v>
      </c>
      <c r="E531">
        <v>31</v>
      </c>
      <c r="F531" t="s">
        <v>68</v>
      </c>
      <c r="G531">
        <v>406</v>
      </c>
      <c r="H531" s="5">
        <v>43139</v>
      </c>
      <c r="I531" t="s">
        <v>1512</v>
      </c>
      <c r="J531" s="3">
        <v>6005142</v>
      </c>
      <c r="K531" s="3">
        <v>0</v>
      </c>
      <c r="L531" s="3">
        <f t="shared" si="16"/>
        <v>6005142</v>
      </c>
      <c r="M531" s="21">
        <v>4157406</v>
      </c>
      <c r="N531" s="3">
        <f t="shared" si="17"/>
        <v>1847736</v>
      </c>
    </row>
    <row r="532" spans="1:14" hidden="1" x14ac:dyDescent="0.25">
      <c r="A532">
        <v>395</v>
      </c>
      <c r="B532">
        <v>887</v>
      </c>
      <c r="C532" s="5">
        <v>43139</v>
      </c>
      <c r="D532" t="s">
        <v>1513</v>
      </c>
      <c r="E532">
        <v>31</v>
      </c>
      <c r="F532" t="s">
        <v>68</v>
      </c>
      <c r="G532">
        <v>407</v>
      </c>
      <c r="H532" s="5">
        <v>43139</v>
      </c>
      <c r="I532" t="s">
        <v>1514</v>
      </c>
      <c r="J532" s="3">
        <v>2397348</v>
      </c>
      <c r="K532" s="3">
        <v>399558</v>
      </c>
      <c r="L532" s="3">
        <f t="shared" si="16"/>
        <v>1997790</v>
      </c>
      <c r="M532" s="21">
        <v>1997790</v>
      </c>
      <c r="N532" s="3">
        <f t="shared" si="17"/>
        <v>0</v>
      </c>
    </row>
    <row r="533" spans="1:14" hidden="1" x14ac:dyDescent="0.25">
      <c r="A533">
        <v>395</v>
      </c>
      <c r="B533">
        <v>888</v>
      </c>
      <c r="C533" s="5">
        <v>43139</v>
      </c>
      <c r="D533" t="s">
        <v>1515</v>
      </c>
      <c r="E533">
        <v>31</v>
      </c>
      <c r="F533" t="s">
        <v>68</v>
      </c>
      <c r="G533">
        <v>408</v>
      </c>
      <c r="H533" s="5">
        <v>43139</v>
      </c>
      <c r="I533" t="s">
        <v>1516</v>
      </c>
      <c r="J533" s="3">
        <v>7617116</v>
      </c>
      <c r="K533" s="3">
        <v>0</v>
      </c>
      <c r="L533" s="3">
        <f t="shared" si="16"/>
        <v>7617116</v>
      </c>
      <c r="M533" s="21">
        <v>5273388</v>
      </c>
      <c r="N533" s="3">
        <f t="shared" si="17"/>
        <v>2343728</v>
      </c>
    </row>
    <row r="534" spans="1:14" hidden="1" x14ac:dyDescent="0.25">
      <c r="A534">
        <v>395</v>
      </c>
      <c r="B534">
        <v>889</v>
      </c>
      <c r="C534" s="5">
        <v>43139</v>
      </c>
      <c r="D534" t="s">
        <v>1517</v>
      </c>
      <c r="E534">
        <v>31</v>
      </c>
      <c r="F534" t="s">
        <v>68</v>
      </c>
      <c r="G534">
        <v>409</v>
      </c>
      <c r="H534" s="5">
        <v>43139</v>
      </c>
      <c r="I534" t="s">
        <v>1518</v>
      </c>
      <c r="J534" s="3">
        <v>3563588</v>
      </c>
      <c r="K534" s="3">
        <v>509084</v>
      </c>
      <c r="L534" s="3">
        <f t="shared" si="16"/>
        <v>3054504</v>
      </c>
      <c r="M534" s="21">
        <v>3054504</v>
      </c>
      <c r="N534" s="3">
        <f t="shared" si="17"/>
        <v>0</v>
      </c>
    </row>
    <row r="535" spans="1:14" hidden="1" x14ac:dyDescent="0.25">
      <c r="A535">
        <v>395</v>
      </c>
      <c r="B535">
        <v>890</v>
      </c>
      <c r="C535" s="5">
        <v>43139</v>
      </c>
      <c r="D535" t="s">
        <v>1519</v>
      </c>
      <c r="E535">
        <v>31</v>
      </c>
      <c r="F535" t="s">
        <v>68</v>
      </c>
      <c r="G535">
        <v>410</v>
      </c>
      <c r="H535" s="5">
        <v>43139</v>
      </c>
      <c r="I535" t="s">
        <v>1520</v>
      </c>
      <c r="J535" s="3">
        <v>2618154</v>
      </c>
      <c r="K535" s="3">
        <v>374022</v>
      </c>
      <c r="L535" s="3">
        <f t="shared" si="16"/>
        <v>2244132</v>
      </c>
      <c r="M535" s="21">
        <v>2244132</v>
      </c>
      <c r="N535" s="3">
        <f t="shared" si="17"/>
        <v>0</v>
      </c>
    </row>
    <row r="536" spans="1:14" hidden="1" x14ac:dyDescent="0.25">
      <c r="A536">
        <v>395</v>
      </c>
      <c r="B536">
        <v>891</v>
      </c>
      <c r="C536" s="5">
        <v>43139</v>
      </c>
      <c r="D536" t="s">
        <v>1521</v>
      </c>
      <c r="E536">
        <v>31</v>
      </c>
      <c r="F536" t="s">
        <v>68</v>
      </c>
      <c r="G536">
        <v>411</v>
      </c>
      <c r="H536" s="5">
        <v>43139</v>
      </c>
      <c r="I536" t="s">
        <v>1522</v>
      </c>
      <c r="J536" s="3">
        <v>3356612</v>
      </c>
      <c r="K536" s="3">
        <v>0</v>
      </c>
      <c r="L536" s="3">
        <f t="shared" si="16"/>
        <v>3356612</v>
      </c>
      <c r="M536" s="21">
        <v>1918064</v>
      </c>
      <c r="N536" s="3">
        <f t="shared" si="17"/>
        <v>1438548</v>
      </c>
    </row>
    <row r="537" spans="1:14" hidden="1" x14ac:dyDescent="0.25">
      <c r="A537">
        <v>395</v>
      </c>
      <c r="B537">
        <v>892</v>
      </c>
      <c r="C537" s="5">
        <v>43139</v>
      </c>
      <c r="D537" t="s">
        <v>1523</v>
      </c>
      <c r="E537">
        <v>31</v>
      </c>
      <c r="F537" t="s">
        <v>68</v>
      </c>
      <c r="G537">
        <v>412</v>
      </c>
      <c r="H537" s="5">
        <v>43139</v>
      </c>
      <c r="I537" t="s">
        <v>1524</v>
      </c>
      <c r="J537" s="3">
        <v>2530367</v>
      </c>
      <c r="K537" s="3">
        <v>361481</v>
      </c>
      <c r="L537" s="3">
        <f t="shared" si="16"/>
        <v>2168886</v>
      </c>
      <c r="M537" s="21">
        <v>2168886</v>
      </c>
      <c r="N537" s="3">
        <f t="shared" si="17"/>
        <v>0</v>
      </c>
    </row>
    <row r="538" spans="1:14" hidden="1" x14ac:dyDescent="0.25">
      <c r="A538">
        <v>395</v>
      </c>
      <c r="B538">
        <v>893</v>
      </c>
      <c r="C538" s="5">
        <v>43139</v>
      </c>
      <c r="D538" t="s">
        <v>1525</v>
      </c>
      <c r="E538">
        <v>31</v>
      </c>
      <c r="F538" t="s">
        <v>68</v>
      </c>
      <c r="G538">
        <v>413</v>
      </c>
      <c r="H538" s="5">
        <v>43139</v>
      </c>
      <c r="I538" t="s">
        <v>1526</v>
      </c>
      <c r="J538" s="3">
        <v>2849392</v>
      </c>
      <c r="K538" s="3">
        <v>407056</v>
      </c>
      <c r="L538" s="3">
        <f t="shared" si="16"/>
        <v>2442336</v>
      </c>
      <c r="M538" s="21">
        <v>2442336</v>
      </c>
      <c r="N538" s="3">
        <f t="shared" si="17"/>
        <v>0</v>
      </c>
    </row>
    <row r="539" spans="1:14" hidden="1" x14ac:dyDescent="0.25">
      <c r="A539">
        <v>395</v>
      </c>
      <c r="B539">
        <v>894</v>
      </c>
      <c r="C539" s="5">
        <v>43139</v>
      </c>
      <c r="D539" t="s">
        <v>1527</v>
      </c>
      <c r="E539">
        <v>31</v>
      </c>
      <c r="F539" t="s">
        <v>68</v>
      </c>
      <c r="G539">
        <v>414</v>
      </c>
      <c r="H539" s="5">
        <v>43139</v>
      </c>
      <c r="I539" t="s">
        <v>1528</v>
      </c>
      <c r="J539" s="3">
        <v>3788778</v>
      </c>
      <c r="K539" s="3">
        <v>541254</v>
      </c>
      <c r="L539" s="3">
        <f t="shared" si="16"/>
        <v>3247524</v>
      </c>
      <c r="M539" s="21">
        <v>3247524</v>
      </c>
      <c r="N539" s="3">
        <f t="shared" si="17"/>
        <v>0</v>
      </c>
    </row>
    <row r="540" spans="1:14" hidden="1" x14ac:dyDescent="0.25">
      <c r="A540">
        <v>395</v>
      </c>
      <c r="B540">
        <v>895</v>
      </c>
      <c r="C540" s="5">
        <v>43139</v>
      </c>
      <c r="D540" t="s">
        <v>1529</v>
      </c>
      <c r="E540">
        <v>31</v>
      </c>
      <c r="F540" t="s">
        <v>68</v>
      </c>
      <c r="G540">
        <v>415</v>
      </c>
      <c r="H540" s="5">
        <v>43139</v>
      </c>
      <c r="I540" t="s">
        <v>1530</v>
      </c>
      <c r="J540" s="3">
        <v>3015588</v>
      </c>
      <c r="K540" s="3">
        <v>502598</v>
      </c>
      <c r="L540" s="3">
        <f t="shared" si="16"/>
        <v>2512990</v>
      </c>
      <c r="M540" s="21">
        <v>2512990</v>
      </c>
      <c r="N540" s="3">
        <f t="shared" si="17"/>
        <v>0</v>
      </c>
    </row>
    <row r="541" spans="1:14" hidden="1" x14ac:dyDescent="0.25">
      <c r="A541">
        <v>395</v>
      </c>
      <c r="B541">
        <v>896</v>
      </c>
      <c r="C541" s="5">
        <v>43139</v>
      </c>
      <c r="D541" t="s">
        <v>1531</v>
      </c>
      <c r="E541">
        <v>31</v>
      </c>
      <c r="F541" t="s">
        <v>68</v>
      </c>
      <c r="G541">
        <v>416</v>
      </c>
      <c r="H541" s="5">
        <v>43139</v>
      </c>
      <c r="I541" t="s">
        <v>1532</v>
      </c>
      <c r="J541" s="3">
        <v>6868797</v>
      </c>
      <c r="K541" s="3">
        <v>0</v>
      </c>
      <c r="L541" s="3">
        <f t="shared" si="16"/>
        <v>6868797</v>
      </c>
      <c r="M541" s="21">
        <v>4755321</v>
      </c>
      <c r="N541" s="3">
        <f t="shared" si="17"/>
        <v>2113476</v>
      </c>
    </row>
    <row r="542" spans="1:14" hidden="1" x14ac:dyDescent="0.25">
      <c r="A542">
        <v>395</v>
      </c>
      <c r="B542">
        <v>897</v>
      </c>
      <c r="C542" s="5">
        <v>43139</v>
      </c>
      <c r="D542" t="s">
        <v>1533</v>
      </c>
      <c r="E542">
        <v>31</v>
      </c>
      <c r="F542" t="s">
        <v>68</v>
      </c>
      <c r="G542">
        <v>417</v>
      </c>
      <c r="H542" s="5">
        <v>43139</v>
      </c>
      <c r="I542" t="s">
        <v>1534</v>
      </c>
      <c r="J542" s="3">
        <v>2213148</v>
      </c>
      <c r="K542" s="3">
        <v>368858</v>
      </c>
      <c r="L542" s="3">
        <f t="shared" si="16"/>
        <v>1844290</v>
      </c>
      <c r="M542" s="21">
        <v>1844290</v>
      </c>
      <c r="N542" s="3">
        <f t="shared" si="17"/>
        <v>0</v>
      </c>
    </row>
    <row r="543" spans="1:14" hidden="1" x14ac:dyDescent="0.25">
      <c r="A543">
        <v>395</v>
      </c>
      <c r="B543">
        <v>898</v>
      </c>
      <c r="C543" s="5">
        <v>43139</v>
      </c>
      <c r="D543" t="s">
        <v>1535</v>
      </c>
      <c r="E543">
        <v>31</v>
      </c>
      <c r="F543" t="s">
        <v>68</v>
      </c>
      <c r="G543">
        <v>418</v>
      </c>
      <c r="H543" s="5">
        <v>43139</v>
      </c>
      <c r="I543" t="s">
        <v>1536</v>
      </c>
      <c r="J543" s="3">
        <v>2435382</v>
      </c>
      <c r="K543" s="3">
        <v>405897</v>
      </c>
      <c r="L543" s="3">
        <f t="shared" si="16"/>
        <v>2029485</v>
      </c>
      <c r="M543" s="21">
        <v>2029485</v>
      </c>
      <c r="N543" s="3">
        <f t="shared" si="17"/>
        <v>0</v>
      </c>
    </row>
    <row r="544" spans="1:14" hidden="1" x14ac:dyDescent="0.25">
      <c r="A544">
        <v>395</v>
      </c>
      <c r="B544">
        <v>899</v>
      </c>
      <c r="C544" s="5">
        <v>43139</v>
      </c>
      <c r="D544" t="s">
        <v>1537</v>
      </c>
      <c r="E544">
        <v>31</v>
      </c>
      <c r="F544" t="s">
        <v>68</v>
      </c>
      <c r="G544">
        <v>419</v>
      </c>
      <c r="H544" s="5">
        <v>43139</v>
      </c>
      <c r="I544" t="s">
        <v>1538</v>
      </c>
      <c r="J544" s="3">
        <v>7538609</v>
      </c>
      <c r="K544" s="3">
        <v>0</v>
      </c>
      <c r="L544" s="3">
        <f t="shared" si="16"/>
        <v>7538609</v>
      </c>
      <c r="M544" s="21">
        <v>4059251</v>
      </c>
      <c r="N544" s="3">
        <f t="shared" si="17"/>
        <v>3479358</v>
      </c>
    </row>
    <row r="545" spans="1:14" hidden="1" x14ac:dyDescent="0.25">
      <c r="A545">
        <v>395</v>
      </c>
      <c r="B545">
        <v>900</v>
      </c>
      <c r="C545" s="5">
        <v>43139</v>
      </c>
      <c r="D545" t="s">
        <v>1539</v>
      </c>
      <c r="E545">
        <v>31</v>
      </c>
      <c r="F545" t="s">
        <v>68</v>
      </c>
      <c r="G545">
        <v>420</v>
      </c>
      <c r="H545" s="5">
        <v>43139</v>
      </c>
      <c r="I545" t="s">
        <v>1540</v>
      </c>
      <c r="J545" s="3">
        <v>4027933</v>
      </c>
      <c r="K545" s="3">
        <v>575419</v>
      </c>
      <c r="L545" s="3">
        <f t="shared" si="16"/>
        <v>3452514</v>
      </c>
      <c r="M545" s="21">
        <v>3452514</v>
      </c>
      <c r="N545" s="3">
        <f t="shared" si="17"/>
        <v>0</v>
      </c>
    </row>
    <row r="546" spans="1:14" hidden="1" x14ac:dyDescent="0.25">
      <c r="A546">
        <v>395</v>
      </c>
      <c r="B546">
        <v>901</v>
      </c>
      <c r="C546" s="5">
        <v>43139</v>
      </c>
      <c r="D546" t="s">
        <v>1541</v>
      </c>
      <c r="E546">
        <v>31</v>
      </c>
      <c r="F546" t="s">
        <v>68</v>
      </c>
      <c r="G546">
        <v>421</v>
      </c>
      <c r="H546" s="5">
        <v>43139</v>
      </c>
      <c r="I546" t="s">
        <v>1542</v>
      </c>
      <c r="J546" s="3">
        <v>7455071</v>
      </c>
      <c r="K546" s="3">
        <v>0</v>
      </c>
      <c r="L546" s="3">
        <f t="shared" si="16"/>
        <v>7455071</v>
      </c>
      <c r="M546" s="21">
        <v>5161203</v>
      </c>
      <c r="N546" s="3">
        <f t="shared" si="17"/>
        <v>2293868</v>
      </c>
    </row>
    <row r="547" spans="1:14" hidden="1" x14ac:dyDescent="0.25">
      <c r="A547">
        <v>395</v>
      </c>
      <c r="B547">
        <v>902</v>
      </c>
      <c r="C547" s="5">
        <v>43139</v>
      </c>
      <c r="D547" t="s">
        <v>1543</v>
      </c>
      <c r="E547">
        <v>31</v>
      </c>
      <c r="F547" t="s">
        <v>68</v>
      </c>
      <c r="G547">
        <v>422</v>
      </c>
      <c r="H547" s="5">
        <v>43139</v>
      </c>
      <c r="I547" t="s">
        <v>1544</v>
      </c>
      <c r="J547" s="3">
        <v>5285280</v>
      </c>
      <c r="K547" s="3">
        <v>0</v>
      </c>
      <c r="L547" s="3">
        <f t="shared" si="16"/>
        <v>5285280</v>
      </c>
      <c r="M547" s="21">
        <v>3659040</v>
      </c>
      <c r="N547" s="3">
        <f t="shared" si="17"/>
        <v>1626240</v>
      </c>
    </row>
    <row r="548" spans="1:14" hidden="1" x14ac:dyDescent="0.25">
      <c r="A548">
        <v>395</v>
      </c>
      <c r="B548">
        <v>903</v>
      </c>
      <c r="C548" s="5">
        <v>43139</v>
      </c>
      <c r="D548" t="s">
        <v>1545</v>
      </c>
      <c r="E548">
        <v>31</v>
      </c>
      <c r="F548" t="s">
        <v>68</v>
      </c>
      <c r="G548">
        <v>423</v>
      </c>
      <c r="H548" s="5">
        <v>43139</v>
      </c>
      <c r="I548" t="s">
        <v>1546</v>
      </c>
      <c r="J548" s="3">
        <v>3459890</v>
      </c>
      <c r="K548" s="3">
        <v>494270</v>
      </c>
      <c r="L548" s="3">
        <f t="shared" si="16"/>
        <v>2965620</v>
      </c>
      <c r="M548" s="21">
        <v>2965620</v>
      </c>
      <c r="N548" s="3">
        <f t="shared" si="17"/>
        <v>0</v>
      </c>
    </row>
    <row r="549" spans="1:14" hidden="1" x14ac:dyDescent="0.25">
      <c r="A549">
        <v>395</v>
      </c>
      <c r="B549">
        <v>904</v>
      </c>
      <c r="C549" s="5">
        <v>43139</v>
      </c>
      <c r="D549" t="s">
        <v>1547</v>
      </c>
      <c r="E549">
        <v>31</v>
      </c>
      <c r="F549" t="s">
        <v>68</v>
      </c>
      <c r="G549">
        <v>424</v>
      </c>
      <c r="H549" s="5">
        <v>43139</v>
      </c>
      <c r="I549" t="s">
        <v>1548</v>
      </c>
      <c r="J549" s="3">
        <v>3112753</v>
      </c>
      <c r="K549" s="3">
        <v>444679</v>
      </c>
      <c r="L549" s="3">
        <f t="shared" si="16"/>
        <v>2668074</v>
      </c>
      <c r="M549" s="21">
        <v>2668074</v>
      </c>
      <c r="N549" s="3">
        <f t="shared" si="17"/>
        <v>0</v>
      </c>
    </row>
    <row r="550" spans="1:14" hidden="1" x14ac:dyDescent="0.25">
      <c r="A550">
        <v>395</v>
      </c>
      <c r="B550">
        <v>905</v>
      </c>
      <c r="C550" s="5">
        <v>43139</v>
      </c>
      <c r="D550" t="s">
        <v>1549</v>
      </c>
      <c r="E550">
        <v>31</v>
      </c>
      <c r="F550" t="s">
        <v>68</v>
      </c>
      <c r="G550">
        <v>522</v>
      </c>
      <c r="H550" s="5">
        <v>43139</v>
      </c>
      <c r="I550" t="s">
        <v>1550</v>
      </c>
      <c r="J550" s="3">
        <v>5466487</v>
      </c>
      <c r="K550" s="3">
        <v>0</v>
      </c>
      <c r="L550" s="3">
        <f t="shared" si="16"/>
        <v>5466487</v>
      </c>
      <c r="M550" s="21">
        <v>3363992</v>
      </c>
      <c r="N550" s="3">
        <f t="shared" si="17"/>
        <v>2102495</v>
      </c>
    </row>
    <row r="551" spans="1:14" hidden="1" x14ac:dyDescent="0.25">
      <c r="A551">
        <v>395</v>
      </c>
      <c r="B551">
        <v>907</v>
      </c>
      <c r="C551" s="5">
        <v>43139</v>
      </c>
      <c r="D551" t="s">
        <v>1552</v>
      </c>
      <c r="E551">
        <v>31</v>
      </c>
      <c r="F551" t="s">
        <v>68</v>
      </c>
      <c r="G551">
        <v>524</v>
      </c>
      <c r="H551" s="5">
        <v>43139</v>
      </c>
      <c r="I551" t="s">
        <v>1553</v>
      </c>
      <c r="J551" s="3">
        <v>3157574</v>
      </c>
      <c r="K551" s="3">
        <v>2255410</v>
      </c>
      <c r="L551" s="3">
        <f t="shared" si="16"/>
        <v>902164</v>
      </c>
      <c r="M551" s="21">
        <v>902164</v>
      </c>
      <c r="N551" s="3">
        <f t="shared" si="17"/>
        <v>0</v>
      </c>
    </row>
    <row r="552" spans="1:14" hidden="1" x14ac:dyDescent="0.25">
      <c r="A552">
        <v>395</v>
      </c>
      <c r="B552">
        <v>908</v>
      </c>
      <c r="C552" s="5">
        <v>43139</v>
      </c>
      <c r="D552" t="s">
        <v>1554</v>
      </c>
      <c r="E552">
        <v>31</v>
      </c>
      <c r="F552" t="s">
        <v>68</v>
      </c>
      <c r="G552">
        <v>525</v>
      </c>
      <c r="H552" s="5">
        <v>43139</v>
      </c>
      <c r="I552" t="s">
        <v>1555</v>
      </c>
      <c r="J552" s="3">
        <v>2582006</v>
      </c>
      <c r="K552" s="3">
        <v>368858</v>
      </c>
      <c r="L552" s="3">
        <f t="shared" si="16"/>
        <v>2213148</v>
      </c>
      <c r="M552" s="21">
        <v>2213148</v>
      </c>
      <c r="N552" s="3">
        <f t="shared" si="17"/>
        <v>0</v>
      </c>
    </row>
    <row r="553" spans="1:14" hidden="1" x14ac:dyDescent="0.25">
      <c r="A553">
        <v>395</v>
      </c>
      <c r="B553">
        <v>909</v>
      </c>
      <c r="C553" s="5">
        <v>43139</v>
      </c>
      <c r="D553" t="s">
        <v>1556</v>
      </c>
      <c r="E553">
        <v>31</v>
      </c>
      <c r="F553" t="s">
        <v>68</v>
      </c>
      <c r="G553">
        <v>526</v>
      </c>
      <c r="H553" s="5">
        <v>43139</v>
      </c>
      <c r="I553" t="s">
        <v>1557</v>
      </c>
      <c r="J553" s="3">
        <v>2886919</v>
      </c>
      <c r="K553" s="3">
        <v>824834</v>
      </c>
      <c r="L553" s="3">
        <f t="shared" si="16"/>
        <v>2062085</v>
      </c>
      <c r="M553" s="21">
        <v>2062085</v>
      </c>
      <c r="N553" s="3">
        <f t="shared" si="17"/>
        <v>0</v>
      </c>
    </row>
    <row r="554" spans="1:14" hidden="1" x14ac:dyDescent="0.25">
      <c r="A554">
        <v>395</v>
      </c>
      <c r="B554">
        <v>910</v>
      </c>
      <c r="C554" s="5">
        <v>43139</v>
      </c>
      <c r="D554" t="s">
        <v>1558</v>
      </c>
      <c r="E554">
        <v>31</v>
      </c>
      <c r="F554" t="s">
        <v>68</v>
      </c>
      <c r="G554">
        <v>527</v>
      </c>
      <c r="H554" s="5">
        <v>43139</v>
      </c>
      <c r="I554" t="s">
        <v>1559</v>
      </c>
      <c r="J554" s="3">
        <v>6282705</v>
      </c>
      <c r="K554" s="3">
        <v>0</v>
      </c>
      <c r="L554" s="3">
        <f t="shared" si="16"/>
        <v>6282705</v>
      </c>
      <c r="M554" s="21">
        <v>4349565</v>
      </c>
      <c r="N554" s="3">
        <f t="shared" si="17"/>
        <v>1933140</v>
      </c>
    </row>
    <row r="555" spans="1:14" hidden="1" x14ac:dyDescent="0.25">
      <c r="A555">
        <v>395</v>
      </c>
      <c r="B555">
        <v>911</v>
      </c>
      <c r="C555" s="5">
        <v>43139</v>
      </c>
      <c r="D555" t="s">
        <v>1560</v>
      </c>
      <c r="E555">
        <v>31</v>
      </c>
      <c r="F555" t="s">
        <v>68</v>
      </c>
      <c r="G555">
        <v>528</v>
      </c>
      <c r="H555" s="5">
        <v>43139</v>
      </c>
      <c r="I555" t="s">
        <v>1561</v>
      </c>
      <c r="J555" s="3">
        <v>6199661</v>
      </c>
      <c r="K555" s="3">
        <v>0</v>
      </c>
      <c r="L555" s="3">
        <f t="shared" si="16"/>
        <v>6199661</v>
      </c>
      <c r="M555" s="21">
        <v>4292073</v>
      </c>
      <c r="N555" s="3">
        <f t="shared" si="17"/>
        <v>1907588</v>
      </c>
    </row>
    <row r="556" spans="1:14" hidden="1" x14ac:dyDescent="0.25">
      <c r="A556">
        <v>395</v>
      </c>
      <c r="B556">
        <v>912</v>
      </c>
      <c r="C556" s="5">
        <v>43139</v>
      </c>
      <c r="D556" t="s">
        <v>1562</v>
      </c>
      <c r="E556">
        <v>31</v>
      </c>
      <c r="F556" t="s">
        <v>68</v>
      </c>
      <c r="G556">
        <v>529</v>
      </c>
      <c r="H556" s="5">
        <v>43139</v>
      </c>
      <c r="I556" t="s">
        <v>1563</v>
      </c>
      <c r="J556" s="3">
        <v>3711824</v>
      </c>
      <c r="K556" s="3">
        <v>0</v>
      </c>
      <c r="L556" s="3">
        <f t="shared" si="16"/>
        <v>3711824</v>
      </c>
      <c r="M556" s="21">
        <v>3247846</v>
      </c>
      <c r="N556" s="3">
        <f t="shared" si="17"/>
        <v>463978</v>
      </c>
    </row>
    <row r="557" spans="1:14" hidden="1" x14ac:dyDescent="0.25">
      <c r="A557">
        <v>395</v>
      </c>
      <c r="B557">
        <v>913</v>
      </c>
      <c r="C557" s="5">
        <v>43139</v>
      </c>
      <c r="D557" t="s">
        <v>1564</v>
      </c>
      <c r="E557">
        <v>31</v>
      </c>
      <c r="F557" t="s">
        <v>68</v>
      </c>
      <c r="G557">
        <v>530</v>
      </c>
      <c r="H557" s="5">
        <v>43139</v>
      </c>
      <c r="I557" t="s">
        <v>1565</v>
      </c>
      <c r="J557" s="3">
        <v>5603000</v>
      </c>
      <c r="K557" s="3">
        <v>0</v>
      </c>
      <c r="L557" s="3">
        <f t="shared" si="16"/>
        <v>5603000</v>
      </c>
      <c r="M557" s="21">
        <v>3879000</v>
      </c>
      <c r="N557" s="3">
        <f t="shared" si="17"/>
        <v>1724000</v>
      </c>
    </row>
    <row r="558" spans="1:14" hidden="1" x14ac:dyDescent="0.25">
      <c r="A558">
        <v>395</v>
      </c>
      <c r="B558">
        <v>914</v>
      </c>
      <c r="C558" s="5">
        <v>43139</v>
      </c>
      <c r="D558" t="s">
        <v>1566</v>
      </c>
      <c r="E558">
        <v>31</v>
      </c>
      <c r="F558" t="s">
        <v>68</v>
      </c>
      <c r="G558">
        <v>531</v>
      </c>
      <c r="H558" s="5">
        <v>43139</v>
      </c>
      <c r="I558" t="s">
        <v>1567</v>
      </c>
      <c r="J558" s="3">
        <v>2796906</v>
      </c>
      <c r="K558" s="3">
        <v>399558</v>
      </c>
      <c r="L558" s="3">
        <f t="shared" si="16"/>
        <v>2397348</v>
      </c>
      <c r="M558" s="21">
        <v>2397348</v>
      </c>
      <c r="N558" s="3">
        <f t="shared" si="17"/>
        <v>0</v>
      </c>
    </row>
    <row r="559" spans="1:14" hidden="1" x14ac:dyDescent="0.25">
      <c r="A559">
        <v>395</v>
      </c>
      <c r="B559">
        <v>915</v>
      </c>
      <c r="C559" s="5">
        <v>43139</v>
      </c>
      <c r="D559" t="s">
        <v>1568</v>
      </c>
      <c r="E559">
        <v>31</v>
      </c>
      <c r="F559" t="s">
        <v>68</v>
      </c>
      <c r="G559">
        <v>532</v>
      </c>
      <c r="H559" s="5">
        <v>43139</v>
      </c>
      <c r="I559" t="s">
        <v>1569</v>
      </c>
      <c r="J559" s="3">
        <v>4795154</v>
      </c>
      <c r="K559" s="3">
        <v>0</v>
      </c>
      <c r="L559" s="3">
        <f t="shared" si="16"/>
        <v>4795154</v>
      </c>
      <c r="M559" s="21">
        <v>3319722</v>
      </c>
      <c r="N559" s="3">
        <f t="shared" si="17"/>
        <v>1475432</v>
      </c>
    </row>
    <row r="560" spans="1:14" hidden="1" x14ac:dyDescent="0.25">
      <c r="A560">
        <v>395</v>
      </c>
      <c r="B560">
        <v>916</v>
      </c>
      <c r="C560" s="5">
        <v>43139</v>
      </c>
      <c r="D560" t="s">
        <v>1570</v>
      </c>
      <c r="E560">
        <v>31</v>
      </c>
      <c r="F560" t="s">
        <v>68</v>
      </c>
      <c r="G560">
        <v>533</v>
      </c>
      <c r="H560" s="5">
        <v>43139</v>
      </c>
      <c r="I560" t="s">
        <v>1571</v>
      </c>
      <c r="J560" s="3">
        <v>2602439</v>
      </c>
      <c r="K560" s="3">
        <v>371777</v>
      </c>
      <c r="L560" s="3">
        <f t="shared" si="16"/>
        <v>2230662</v>
      </c>
      <c r="M560" s="21">
        <v>2230662</v>
      </c>
      <c r="N560" s="3">
        <f t="shared" si="17"/>
        <v>0</v>
      </c>
    </row>
    <row r="561" spans="1:14" hidden="1" x14ac:dyDescent="0.25">
      <c r="A561">
        <v>395</v>
      </c>
      <c r="B561">
        <v>917</v>
      </c>
      <c r="C561" s="5">
        <v>43139</v>
      </c>
      <c r="D561" t="s">
        <v>1572</v>
      </c>
      <c r="E561">
        <v>31</v>
      </c>
      <c r="F561" t="s">
        <v>68</v>
      </c>
      <c r="G561">
        <v>534</v>
      </c>
      <c r="H561" s="5">
        <v>43139</v>
      </c>
      <c r="I561" t="s">
        <v>1573</v>
      </c>
      <c r="J561" s="3">
        <v>3157315</v>
      </c>
      <c r="K561" s="3">
        <v>451045</v>
      </c>
      <c r="L561" s="3">
        <f t="shared" si="16"/>
        <v>2706270</v>
      </c>
      <c r="M561" s="21">
        <v>2706270</v>
      </c>
      <c r="N561" s="3">
        <f t="shared" si="17"/>
        <v>0</v>
      </c>
    </row>
    <row r="562" spans="1:14" hidden="1" x14ac:dyDescent="0.25">
      <c r="A562">
        <v>395</v>
      </c>
      <c r="B562">
        <v>918</v>
      </c>
      <c r="C562" s="5">
        <v>43139</v>
      </c>
      <c r="D562" t="s">
        <v>1574</v>
      </c>
      <c r="E562">
        <v>31</v>
      </c>
      <c r="F562" t="s">
        <v>68</v>
      </c>
      <c r="G562">
        <v>535</v>
      </c>
      <c r="H562" s="5">
        <v>43139</v>
      </c>
      <c r="I562" t="s">
        <v>1575</v>
      </c>
      <c r="J562" s="3">
        <v>2582006</v>
      </c>
      <c r="K562" s="3">
        <v>368858</v>
      </c>
      <c r="L562" s="3">
        <f t="shared" si="16"/>
        <v>2213148</v>
      </c>
      <c r="M562" s="21">
        <v>2213148</v>
      </c>
      <c r="N562" s="3">
        <f t="shared" si="17"/>
        <v>0</v>
      </c>
    </row>
    <row r="563" spans="1:14" hidden="1" x14ac:dyDescent="0.25">
      <c r="A563">
        <v>395</v>
      </c>
      <c r="B563">
        <v>919</v>
      </c>
      <c r="C563" s="5">
        <v>43139</v>
      </c>
      <c r="D563" t="s">
        <v>1576</v>
      </c>
      <c r="E563">
        <v>31</v>
      </c>
      <c r="F563" t="s">
        <v>68</v>
      </c>
      <c r="G563">
        <v>536</v>
      </c>
      <c r="H563" s="5">
        <v>43139</v>
      </c>
      <c r="I563" t="s">
        <v>1577</v>
      </c>
      <c r="J563" s="3">
        <v>2582006</v>
      </c>
      <c r="K563" s="3">
        <v>368858</v>
      </c>
      <c r="L563" s="3">
        <f t="shared" si="16"/>
        <v>2213148</v>
      </c>
      <c r="M563" s="21">
        <v>2213148</v>
      </c>
      <c r="N563" s="3">
        <f t="shared" si="17"/>
        <v>0</v>
      </c>
    </row>
    <row r="564" spans="1:14" hidden="1" x14ac:dyDescent="0.25">
      <c r="A564">
        <v>395</v>
      </c>
      <c r="B564">
        <v>920</v>
      </c>
      <c r="C564" s="5">
        <v>43139</v>
      </c>
      <c r="D564" t="s">
        <v>1578</v>
      </c>
      <c r="E564">
        <v>31</v>
      </c>
      <c r="F564" t="s">
        <v>68</v>
      </c>
      <c r="G564">
        <v>537</v>
      </c>
      <c r="H564" s="5">
        <v>43139</v>
      </c>
      <c r="I564" t="s">
        <v>1579</v>
      </c>
      <c r="J564" s="3">
        <v>3157315</v>
      </c>
      <c r="K564" s="3">
        <v>451045</v>
      </c>
      <c r="L564" s="3">
        <f t="shared" si="16"/>
        <v>2706270</v>
      </c>
      <c r="M564" s="21">
        <v>2706270</v>
      </c>
      <c r="N564" s="3">
        <f t="shared" si="17"/>
        <v>0</v>
      </c>
    </row>
    <row r="565" spans="1:14" hidden="1" x14ac:dyDescent="0.25">
      <c r="A565">
        <v>395</v>
      </c>
      <c r="B565">
        <v>921</v>
      </c>
      <c r="C565" s="5">
        <v>43139</v>
      </c>
      <c r="D565" t="s">
        <v>1580</v>
      </c>
      <c r="E565">
        <v>31</v>
      </c>
      <c r="F565" t="s">
        <v>68</v>
      </c>
      <c r="G565">
        <v>538</v>
      </c>
      <c r="H565" s="5">
        <v>43139</v>
      </c>
      <c r="I565" t="s">
        <v>1581</v>
      </c>
      <c r="J565" s="3">
        <v>3157315</v>
      </c>
      <c r="K565" s="3">
        <v>451045</v>
      </c>
      <c r="L565" s="3">
        <f t="shared" si="16"/>
        <v>2706270</v>
      </c>
      <c r="M565" s="21">
        <v>2706270</v>
      </c>
      <c r="N565" s="3">
        <f t="shared" si="17"/>
        <v>0</v>
      </c>
    </row>
    <row r="566" spans="1:14" hidden="1" x14ac:dyDescent="0.25">
      <c r="A566">
        <v>395</v>
      </c>
      <c r="B566">
        <v>922</v>
      </c>
      <c r="C566" s="5">
        <v>43139</v>
      </c>
      <c r="D566" t="s">
        <v>1582</v>
      </c>
      <c r="E566">
        <v>31</v>
      </c>
      <c r="F566" t="s">
        <v>68</v>
      </c>
      <c r="G566">
        <v>539</v>
      </c>
      <c r="H566" s="5">
        <v>43139</v>
      </c>
      <c r="I566" t="s">
        <v>1583</v>
      </c>
      <c r="J566" s="3">
        <v>3383254</v>
      </c>
      <c r="K566" s="3">
        <v>483322</v>
      </c>
      <c r="L566" s="3">
        <f t="shared" si="16"/>
        <v>2899932</v>
      </c>
      <c r="M566" s="21">
        <v>2899932</v>
      </c>
      <c r="N566" s="3">
        <f t="shared" si="17"/>
        <v>0</v>
      </c>
    </row>
    <row r="567" spans="1:14" hidden="1" x14ac:dyDescent="0.25">
      <c r="A567">
        <v>395</v>
      </c>
      <c r="B567">
        <v>923</v>
      </c>
      <c r="C567" s="5">
        <v>43139</v>
      </c>
      <c r="D567" t="s">
        <v>1584</v>
      </c>
      <c r="E567">
        <v>31</v>
      </c>
      <c r="F567" t="s">
        <v>68</v>
      </c>
      <c r="G567">
        <v>540</v>
      </c>
      <c r="H567" s="5">
        <v>43139</v>
      </c>
      <c r="I567" t="s">
        <v>1585</v>
      </c>
      <c r="J567" s="3">
        <v>3383254</v>
      </c>
      <c r="K567" s="3">
        <v>483322</v>
      </c>
      <c r="L567" s="3">
        <f t="shared" si="16"/>
        <v>2899932</v>
      </c>
      <c r="M567" s="21">
        <v>2899932</v>
      </c>
      <c r="N567" s="3">
        <f t="shared" si="17"/>
        <v>0</v>
      </c>
    </row>
    <row r="568" spans="1:14" hidden="1" x14ac:dyDescent="0.25">
      <c r="A568">
        <v>395</v>
      </c>
      <c r="B568">
        <v>924</v>
      </c>
      <c r="C568" s="5">
        <v>43139</v>
      </c>
      <c r="D568" t="s">
        <v>1586</v>
      </c>
      <c r="E568">
        <v>31</v>
      </c>
      <c r="F568" t="s">
        <v>68</v>
      </c>
      <c r="G568">
        <v>541</v>
      </c>
      <c r="H568" s="5">
        <v>43139</v>
      </c>
      <c r="I568" t="s">
        <v>1587</v>
      </c>
      <c r="J568" s="3">
        <v>3619000</v>
      </c>
      <c r="K568" s="3">
        <v>517000</v>
      </c>
      <c r="L568" s="3">
        <f t="shared" si="16"/>
        <v>3102000</v>
      </c>
      <c r="M568" s="21">
        <v>3102000</v>
      </c>
      <c r="N568" s="3">
        <f t="shared" si="17"/>
        <v>0</v>
      </c>
    </row>
    <row r="569" spans="1:14" hidden="1" x14ac:dyDescent="0.25">
      <c r="A569">
        <v>395</v>
      </c>
      <c r="B569">
        <v>925</v>
      </c>
      <c r="C569" s="5">
        <v>43139</v>
      </c>
      <c r="D569" t="s">
        <v>1588</v>
      </c>
      <c r="E569">
        <v>31</v>
      </c>
      <c r="F569" t="s">
        <v>68</v>
      </c>
      <c r="G569">
        <v>542</v>
      </c>
      <c r="H569" s="5">
        <v>43139</v>
      </c>
      <c r="I569" t="s">
        <v>1589</v>
      </c>
      <c r="J569" s="3">
        <v>3017000</v>
      </c>
      <c r="K569" s="3">
        <v>431000</v>
      </c>
      <c r="L569" s="3">
        <f t="shared" si="16"/>
        <v>2586000</v>
      </c>
      <c r="M569" s="21">
        <v>2586000</v>
      </c>
      <c r="N569" s="3">
        <f t="shared" si="17"/>
        <v>0</v>
      </c>
    </row>
    <row r="570" spans="1:14" hidden="1" x14ac:dyDescent="0.25">
      <c r="A570">
        <v>395</v>
      </c>
      <c r="B570">
        <v>926</v>
      </c>
      <c r="C570" s="5">
        <v>43139</v>
      </c>
      <c r="D570" t="s">
        <v>1590</v>
      </c>
      <c r="E570">
        <v>31</v>
      </c>
      <c r="F570" t="s">
        <v>68</v>
      </c>
      <c r="G570">
        <v>543</v>
      </c>
      <c r="H570" s="5">
        <v>43139</v>
      </c>
      <c r="I570" t="s">
        <v>1591</v>
      </c>
      <c r="J570" s="3">
        <v>4979592</v>
      </c>
      <c r="K570" s="3">
        <v>0</v>
      </c>
      <c r="L570" s="3">
        <f t="shared" si="16"/>
        <v>4979592</v>
      </c>
      <c r="M570" s="21">
        <v>4426304</v>
      </c>
      <c r="N570" s="3">
        <f t="shared" si="17"/>
        <v>553288</v>
      </c>
    </row>
    <row r="571" spans="1:14" hidden="1" x14ac:dyDescent="0.25">
      <c r="A571">
        <v>395</v>
      </c>
      <c r="B571">
        <v>927</v>
      </c>
      <c r="C571" s="5">
        <v>43139</v>
      </c>
      <c r="D571" t="s">
        <v>1592</v>
      </c>
      <c r="E571">
        <v>31</v>
      </c>
      <c r="F571" t="s">
        <v>68</v>
      </c>
      <c r="G571">
        <v>544</v>
      </c>
      <c r="H571" s="5">
        <v>43139</v>
      </c>
      <c r="I571" t="s">
        <v>1593</v>
      </c>
      <c r="J571" s="3">
        <v>6713226</v>
      </c>
      <c r="K571" s="3">
        <v>0</v>
      </c>
      <c r="L571" s="3">
        <f t="shared" si="16"/>
        <v>6713226</v>
      </c>
      <c r="M571" s="21">
        <v>4647618</v>
      </c>
      <c r="N571" s="3">
        <f t="shared" si="17"/>
        <v>2065608</v>
      </c>
    </row>
    <row r="572" spans="1:14" hidden="1" x14ac:dyDescent="0.25">
      <c r="A572">
        <v>395</v>
      </c>
      <c r="B572">
        <v>928</v>
      </c>
      <c r="C572" s="5">
        <v>43139</v>
      </c>
      <c r="D572" t="s">
        <v>1594</v>
      </c>
      <c r="E572">
        <v>31</v>
      </c>
      <c r="F572" t="s">
        <v>68</v>
      </c>
      <c r="G572">
        <v>545</v>
      </c>
      <c r="H572" s="5">
        <v>43139</v>
      </c>
      <c r="I572" t="s">
        <v>1595</v>
      </c>
      <c r="J572" s="3">
        <v>3254769</v>
      </c>
      <c r="K572" s="3">
        <v>464967</v>
      </c>
      <c r="L572" s="3">
        <f t="shared" si="16"/>
        <v>2789802</v>
      </c>
      <c r="M572" s="21">
        <v>2789802</v>
      </c>
      <c r="N572" s="3">
        <f t="shared" si="17"/>
        <v>0</v>
      </c>
    </row>
    <row r="573" spans="1:14" hidden="1" x14ac:dyDescent="0.25">
      <c r="A573">
        <v>395</v>
      </c>
      <c r="B573">
        <v>929</v>
      </c>
      <c r="C573" s="5">
        <v>43139</v>
      </c>
      <c r="D573" t="s">
        <v>1596</v>
      </c>
      <c r="E573">
        <v>31</v>
      </c>
      <c r="F573" t="s">
        <v>68</v>
      </c>
      <c r="G573">
        <v>546</v>
      </c>
      <c r="H573" s="5">
        <v>43139</v>
      </c>
      <c r="I573" t="s">
        <v>1597</v>
      </c>
      <c r="J573" s="3">
        <v>2788569</v>
      </c>
      <c r="K573" s="3">
        <v>398367</v>
      </c>
      <c r="L573" s="3">
        <f t="shared" si="16"/>
        <v>2390202</v>
      </c>
      <c r="M573" s="21">
        <v>2390202</v>
      </c>
      <c r="N573" s="3">
        <f t="shared" si="17"/>
        <v>0</v>
      </c>
    </row>
    <row r="574" spans="1:14" hidden="1" x14ac:dyDescent="0.25">
      <c r="A574">
        <v>395</v>
      </c>
      <c r="B574">
        <v>930</v>
      </c>
      <c r="C574" s="5">
        <v>43139</v>
      </c>
      <c r="D574" t="s">
        <v>1598</v>
      </c>
      <c r="E574">
        <v>31</v>
      </c>
      <c r="F574" t="s">
        <v>68</v>
      </c>
      <c r="G574">
        <v>547</v>
      </c>
      <c r="H574" s="5">
        <v>43139</v>
      </c>
      <c r="I574" t="s">
        <v>1599</v>
      </c>
      <c r="J574" s="3">
        <v>3157574</v>
      </c>
      <c r="K574" s="3">
        <v>451082</v>
      </c>
      <c r="L574" s="3">
        <f t="shared" si="16"/>
        <v>2706492</v>
      </c>
      <c r="M574" s="21">
        <v>2706492</v>
      </c>
      <c r="N574" s="3">
        <f t="shared" si="17"/>
        <v>0</v>
      </c>
    </row>
    <row r="575" spans="1:14" hidden="1" x14ac:dyDescent="0.25">
      <c r="A575">
        <v>395</v>
      </c>
      <c r="B575">
        <v>931</v>
      </c>
      <c r="C575" s="5">
        <v>43139</v>
      </c>
      <c r="D575" t="s">
        <v>1600</v>
      </c>
      <c r="E575">
        <v>31</v>
      </c>
      <c r="F575" t="s">
        <v>68</v>
      </c>
      <c r="G575">
        <v>548</v>
      </c>
      <c r="H575" s="5">
        <v>43139</v>
      </c>
      <c r="I575" t="s">
        <v>1601</v>
      </c>
      <c r="J575" s="3">
        <v>2582006</v>
      </c>
      <c r="K575" s="3">
        <v>368858</v>
      </c>
      <c r="L575" s="3">
        <f t="shared" si="16"/>
        <v>2213148</v>
      </c>
      <c r="M575" s="21">
        <v>2213148</v>
      </c>
      <c r="N575" s="3">
        <f t="shared" si="17"/>
        <v>0</v>
      </c>
    </row>
    <row r="576" spans="1:14" hidden="1" x14ac:dyDescent="0.25">
      <c r="A576">
        <v>395</v>
      </c>
      <c r="B576">
        <v>932</v>
      </c>
      <c r="C576" s="5">
        <v>43139</v>
      </c>
      <c r="D576" t="s">
        <v>1602</v>
      </c>
      <c r="E576">
        <v>31</v>
      </c>
      <c r="F576" t="s">
        <v>68</v>
      </c>
      <c r="G576">
        <v>549</v>
      </c>
      <c r="H576" s="5">
        <v>43139</v>
      </c>
      <c r="I576" t="s">
        <v>1603</v>
      </c>
      <c r="J576" s="3">
        <v>5603000</v>
      </c>
      <c r="K576" s="3">
        <v>0</v>
      </c>
      <c r="L576" s="3">
        <f t="shared" si="16"/>
        <v>5603000</v>
      </c>
      <c r="M576" s="21">
        <v>3879000</v>
      </c>
      <c r="N576" s="3">
        <f t="shared" si="17"/>
        <v>1724000</v>
      </c>
    </row>
    <row r="577" spans="1:14" hidden="1" x14ac:dyDescent="0.25">
      <c r="A577">
        <v>395</v>
      </c>
      <c r="B577">
        <v>933</v>
      </c>
      <c r="C577" s="5">
        <v>43139</v>
      </c>
      <c r="D577" t="s">
        <v>1604</v>
      </c>
      <c r="E577">
        <v>31</v>
      </c>
      <c r="F577" t="s">
        <v>68</v>
      </c>
      <c r="G577">
        <v>471</v>
      </c>
      <c r="H577" s="5">
        <v>43139</v>
      </c>
      <c r="I577" t="s">
        <v>1605</v>
      </c>
      <c r="J577" s="3">
        <v>2685291</v>
      </c>
      <c r="K577" s="3">
        <v>0</v>
      </c>
      <c r="L577" s="3">
        <f t="shared" si="16"/>
        <v>2685291</v>
      </c>
      <c r="M577" s="21">
        <v>2301678</v>
      </c>
      <c r="N577" s="3">
        <f t="shared" si="17"/>
        <v>383613</v>
      </c>
    </row>
    <row r="578" spans="1:14" hidden="1" x14ac:dyDescent="0.25">
      <c r="A578">
        <v>395</v>
      </c>
      <c r="B578">
        <v>934</v>
      </c>
      <c r="C578" s="5">
        <v>43139</v>
      </c>
      <c r="D578" t="s">
        <v>1606</v>
      </c>
      <c r="E578">
        <v>31</v>
      </c>
      <c r="F578" t="s">
        <v>68</v>
      </c>
      <c r="G578">
        <v>478</v>
      </c>
      <c r="H578" s="5">
        <v>43139</v>
      </c>
      <c r="I578" t="s">
        <v>1607</v>
      </c>
      <c r="J578" s="3">
        <v>2582006</v>
      </c>
      <c r="K578" s="3">
        <v>368858</v>
      </c>
      <c r="L578" s="3">
        <f t="shared" si="16"/>
        <v>2213148</v>
      </c>
      <c r="M578" s="21">
        <v>2213148</v>
      </c>
      <c r="N578" s="3">
        <f t="shared" si="17"/>
        <v>0</v>
      </c>
    </row>
    <row r="579" spans="1:14" hidden="1" x14ac:dyDescent="0.25">
      <c r="A579">
        <v>395</v>
      </c>
      <c r="B579">
        <v>935</v>
      </c>
      <c r="C579" s="5">
        <v>43139</v>
      </c>
      <c r="D579" t="s">
        <v>1608</v>
      </c>
      <c r="E579">
        <v>31</v>
      </c>
      <c r="F579" t="s">
        <v>68</v>
      </c>
      <c r="G579">
        <v>479</v>
      </c>
      <c r="H579" s="5">
        <v>43139</v>
      </c>
      <c r="I579" t="s">
        <v>1609</v>
      </c>
      <c r="J579" s="3">
        <v>2582006</v>
      </c>
      <c r="K579" s="3">
        <v>368858</v>
      </c>
      <c r="L579" s="3">
        <f t="shared" si="16"/>
        <v>2213148</v>
      </c>
      <c r="M579" s="21">
        <v>2213148</v>
      </c>
      <c r="N579" s="3">
        <f t="shared" si="17"/>
        <v>0</v>
      </c>
    </row>
    <row r="580" spans="1:14" hidden="1" x14ac:dyDescent="0.25">
      <c r="A580">
        <v>395</v>
      </c>
      <c r="B580">
        <v>936</v>
      </c>
      <c r="C580" s="5">
        <v>43139</v>
      </c>
      <c r="D580" t="s">
        <v>1610</v>
      </c>
      <c r="E580">
        <v>31</v>
      </c>
      <c r="F580" t="s">
        <v>68</v>
      </c>
      <c r="G580">
        <v>488</v>
      </c>
      <c r="H580" s="5">
        <v>43139</v>
      </c>
      <c r="I580" t="s">
        <v>1611</v>
      </c>
      <c r="J580" s="3">
        <v>5361707</v>
      </c>
      <c r="K580" s="3">
        <v>0</v>
      </c>
      <c r="L580" s="3">
        <f t="shared" si="16"/>
        <v>5361707</v>
      </c>
      <c r="M580" s="21">
        <v>3711951</v>
      </c>
      <c r="N580" s="3">
        <f t="shared" si="17"/>
        <v>1649756</v>
      </c>
    </row>
    <row r="581" spans="1:14" hidden="1" x14ac:dyDescent="0.25">
      <c r="A581">
        <v>395</v>
      </c>
      <c r="B581">
        <v>937</v>
      </c>
      <c r="C581" s="5">
        <v>43139</v>
      </c>
      <c r="D581" t="s">
        <v>1612</v>
      </c>
      <c r="E581">
        <v>31</v>
      </c>
      <c r="F581" t="s">
        <v>68</v>
      </c>
      <c r="G581">
        <v>550</v>
      </c>
      <c r="H581" s="5">
        <v>43139</v>
      </c>
      <c r="I581" t="s">
        <v>1613</v>
      </c>
      <c r="J581" s="3">
        <v>2582006</v>
      </c>
      <c r="K581" s="3">
        <v>1844290</v>
      </c>
      <c r="L581" s="3">
        <f t="shared" ref="L581:L644" si="18">J581-K581</f>
        <v>737716</v>
      </c>
      <c r="M581" s="21">
        <v>737716</v>
      </c>
      <c r="N581" s="3">
        <f t="shared" ref="N581:N644" si="19">L581-M581</f>
        <v>0</v>
      </c>
    </row>
    <row r="582" spans="1:14" hidden="1" x14ac:dyDescent="0.25">
      <c r="A582">
        <v>395</v>
      </c>
      <c r="B582">
        <v>938</v>
      </c>
      <c r="C582" s="5">
        <v>43139</v>
      </c>
      <c r="D582" t="s">
        <v>1614</v>
      </c>
      <c r="E582">
        <v>31</v>
      </c>
      <c r="F582" t="s">
        <v>68</v>
      </c>
      <c r="G582">
        <v>551</v>
      </c>
      <c r="H582" s="5">
        <v>43139</v>
      </c>
      <c r="I582" t="s">
        <v>1615</v>
      </c>
      <c r="J582" s="3">
        <v>5603000</v>
      </c>
      <c r="K582" s="3">
        <v>0</v>
      </c>
      <c r="L582" s="3">
        <f t="shared" si="18"/>
        <v>5603000</v>
      </c>
      <c r="M582" s="21">
        <v>3879000</v>
      </c>
      <c r="N582" s="3">
        <f t="shared" si="19"/>
        <v>1724000</v>
      </c>
    </row>
    <row r="583" spans="1:14" hidden="1" x14ac:dyDescent="0.25">
      <c r="A583">
        <v>395</v>
      </c>
      <c r="B583">
        <v>939</v>
      </c>
      <c r="C583" s="5">
        <v>43139</v>
      </c>
      <c r="D583" t="s">
        <v>1616</v>
      </c>
      <c r="E583">
        <v>31</v>
      </c>
      <c r="F583" t="s">
        <v>68</v>
      </c>
      <c r="G583">
        <v>489</v>
      </c>
      <c r="H583" s="5">
        <v>43139</v>
      </c>
      <c r="I583" t="s">
        <v>1617</v>
      </c>
      <c r="J583" s="3">
        <v>3769731</v>
      </c>
      <c r="K583" s="3">
        <v>0</v>
      </c>
      <c r="L583" s="3">
        <f t="shared" si="18"/>
        <v>3769731</v>
      </c>
      <c r="M583" s="21">
        <v>2154132</v>
      </c>
      <c r="N583" s="3">
        <f t="shared" si="19"/>
        <v>1615599</v>
      </c>
    </row>
    <row r="584" spans="1:14" hidden="1" x14ac:dyDescent="0.25">
      <c r="A584">
        <v>395</v>
      </c>
      <c r="B584">
        <v>940</v>
      </c>
      <c r="C584" s="5">
        <v>43139</v>
      </c>
      <c r="D584" t="s">
        <v>1618</v>
      </c>
      <c r="E584">
        <v>31</v>
      </c>
      <c r="F584" t="s">
        <v>68</v>
      </c>
      <c r="G584">
        <v>553</v>
      </c>
      <c r="H584" s="5">
        <v>43139</v>
      </c>
      <c r="I584" t="s">
        <v>1619</v>
      </c>
      <c r="J584" s="3">
        <v>3299296</v>
      </c>
      <c r="K584" s="3">
        <v>471328</v>
      </c>
      <c r="L584" s="3">
        <f t="shared" si="18"/>
        <v>2827968</v>
      </c>
      <c r="M584" s="21">
        <v>2827968</v>
      </c>
      <c r="N584" s="3">
        <f t="shared" si="19"/>
        <v>0</v>
      </c>
    </row>
    <row r="585" spans="1:14" hidden="1" x14ac:dyDescent="0.25">
      <c r="A585">
        <v>395</v>
      </c>
      <c r="B585">
        <v>941</v>
      </c>
      <c r="C585" s="5">
        <v>43139</v>
      </c>
      <c r="D585" t="s">
        <v>1620</v>
      </c>
      <c r="E585">
        <v>31</v>
      </c>
      <c r="F585" t="s">
        <v>68</v>
      </c>
      <c r="G585">
        <v>490</v>
      </c>
      <c r="H585" s="5">
        <v>43139</v>
      </c>
      <c r="I585" t="s">
        <v>1621</v>
      </c>
      <c r="J585" s="3">
        <v>3363507</v>
      </c>
      <c r="K585" s="3">
        <v>480501</v>
      </c>
      <c r="L585" s="3">
        <f t="shared" si="18"/>
        <v>2883006</v>
      </c>
      <c r="M585" s="21">
        <v>2883006</v>
      </c>
      <c r="N585" s="3">
        <f t="shared" si="19"/>
        <v>0</v>
      </c>
    </row>
    <row r="586" spans="1:14" hidden="1" x14ac:dyDescent="0.25">
      <c r="A586">
        <v>395</v>
      </c>
      <c r="B586">
        <v>942</v>
      </c>
      <c r="C586" s="5">
        <v>43139</v>
      </c>
      <c r="D586" t="s">
        <v>1622</v>
      </c>
      <c r="E586">
        <v>31</v>
      </c>
      <c r="F586" t="s">
        <v>68</v>
      </c>
      <c r="G586">
        <v>554</v>
      </c>
      <c r="H586" s="5">
        <v>43139</v>
      </c>
      <c r="I586" t="s">
        <v>1623</v>
      </c>
      <c r="J586" s="3">
        <v>5466487</v>
      </c>
      <c r="K586" s="3">
        <v>0</v>
      </c>
      <c r="L586" s="3">
        <f t="shared" si="18"/>
        <v>5466487</v>
      </c>
      <c r="M586" s="21">
        <v>3784491</v>
      </c>
      <c r="N586" s="3">
        <f t="shared" si="19"/>
        <v>1681996</v>
      </c>
    </row>
    <row r="587" spans="1:14" hidden="1" x14ac:dyDescent="0.25">
      <c r="A587">
        <v>395</v>
      </c>
      <c r="B587">
        <v>943</v>
      </c>
      <c r="C587" s="5">
        <v>43139</v>
      </c>
      <c r="D587" t="s">
        <v>1624</v>
      </c>
      <c r="E587">
        <v>31</v>
      </c>
      <c r="F587" t="s">
        <v>68</v>
      </c>
      <c r="G587">
        <v>555</v>
      </c>
      <c r="H587" s="5">
        <v>43139</v>
      </c>
      <c r="I587" t="s">
        <v>1625</v>
      </c>
      <c r="J587" s="3">
        <v>6453291</v>
      </c>
      <c r="K587" s="3">
        <v>0</v>
      </c>
      <c r="L587" s="3">
        <f t="shared" si="18"/>
        <v>6453291</v>
      </c>
      <c r="M587" s="21">
        <v>4467663</v>
      </c>
      <c r="N587" s="3">
        <f t="shared" si="19"/>
        <v>1985628</v>
      </c>
    </row>
    <row r="588" spans="1:14" hidden="1" x14ac:dyDescent="0.25">
      <c r="A588">
        <v>395</v>
      </c>
      <c r="B588">
        <v>944</v>
      </c>
      <c r="C588" s="5">
        <v>43139</v>
      </c>
      <c r="D588" t="s">
        <v>1626</v>
      </c>
      <c r="E588">
        <v>31</v>
      </c>
      <c r="F588" t="s">
        <v>68</v>
      </c>
      <c r="G588">
        <v>556</v>
      </c>
      <c r="H588" s="5">
        <v>43139</v>
      </c>
      <c r="I588" t="s">
        <v>1627</v>
      </c>
      <c r="J588" s="3">
        <v>3473526</v>
      </c>
      <c r="K588" s="3">
        <v>496218</v>
      </c>
      <c r="L588" s="3">
        <f t="shared" si="18"/>
        <v>2977308</v>
      </c>
      <c r="M588" s="21">
        <v>2977308</v>
      </c>
      <c r="N588" s="3">
        <f t="shared" si="19"/>
        <v>0</v>
      </c>
    </row>
    <row r="589" spans="1:14" hidden="1" x14ac:dyDescent="0.25">
      <c r="A589">
        <v>395</v>
      </c>
      <c r="B589">
        <v>945</v>
      </c>
      <c r="C589" s="5">
        <v>43139</v>
      </c>
      <c r="D589" t="s">
        <v>1628</v>
      </c>
      <c r="E589">
        <v>31</v>
      </c>
      <c r="F589" t="s">
        <v>68</v>
      </c>
      <c r="G589">
        <v>491</v>
      </c>
      <c r="H589" s="5">
        <v>43139</v>
      </c>
      <c r="I589" t="s">
        <v>1629</v>
      </c>
      <c r="J589" s="3">
        <v>3383254</v>
      </c>
      <c r="K589" s="3">
        <v>483322</v>
      </c>
      <c r="L589" s="3">
        <f t="shared" si="18"/>
        <v>2899932</v>
      </c>
      <c r="M589" s="21">
        <v>2899932</v>
      </c>
      <c r="N589" s="3">
        <f t="shared" si="19"/>
        <v>0</v>
      </c>
    </row>
    <row r="590" spans="1:14" hidden="1" x14ac:dyDescent="0.25">
      <c r="A590">
        <v>395</v>
      </c>
      <c r="B590">
        <v>946</v>
      </c>
      <c r="C590" s="5">
        <v>43139</v>
      </c>
      <c r="D590" t="s">
        <v>1630</v>
      </c>
      <c r="E590">
        <v>31</v>
      </c>
      <c r="F590" t="s">
        <v>68</v>
      </c>
      <c r="G590">
        <v>557</v>
      </c>
      <c r="H590" s="5">
        <v>43139</v>
      </c>
      <c r="I590" t="s">
        <v>1631</v>
      </c>
      <c r="J590" s="3">
        <v>3017000</v>
      </c>
      <c r="K590" s="3">
        <v>431000</v>
      </c>
      <c r="L590" s="3">
        <f t="shared" si="18"/>
        <v>2586000</v>
      </c>
      <c r="M590" s="21">
        <v>2586000</v>
      </c>
      <c r="N590" s="3">
        <f t="shared" si="19"/>
        <v>0</v>
      </c>
    </row>
    <row r="591" spans="1:14" hidden="1" x14ac:dyDescent="0.25">
      <c r="A591">
        <v>395</v>
      </c>
      <c r="B591">
        <v>947</v>
      </c>
      <c r="C591" s="5">
        <v>43139</v>
      </c>
      <c r="D591" t="s">
        <v>1632</v>
      </c>
      <c r="E591">
        <v>31</v>
      </c>
      <c r="F591" t="s">
        <v>68</v>
      </c>
      <c r="G591">
        <v>492</v>
      </c>
      <c r="H591" s="5">
        <v>43139</v>
      </c>
      <c r="I591" t="s">
        <v>1633</v>
      </c>
      <c r="J591" s="3">
        <v>5863585</v>
      </c>
      <c r="K591" s="3">
        <v>0</v>
      </c>
      <c r="L591" s="3">
        <f t="shared" si="18"/>
        <v>5863585</v>
      </c>
      <c r="M591" s="21">
        <v>4059405</v>
      </c>
      <c r="N591" s="3">
        <f t="shared" si="19"/>
        <v>1804180</v>
      </c>
    </row>
    <row r="592" spans="1:14" hidden="1" x14ac:dyDescent="0.25">
      <c r="A592">
        <v>395</v>
      </c>
      <c r="B592">
        <v>948</v>
      </c>
      <c r="C592" s="5">
        <v>43139</v>
      </c>
      <c r="D592" t="s">
        <v>1634</v>
      </c>
      <c r="E592">
        <v>31</v>
      </c>
      <c r="F592" t="s">
        <v>68</v>
      </c>
      <c r="G592">
        <v>558</v>
      </c>
      <c r="H592" s="5">
        <v>43139</v>
      </c>
      <c r="I592" t="s">
        <v>1635</v>
      </c>
      <c r="J592" s="3">
        <v>3374280</v>
      </c>
      <c r="K592" s="3">
        <v>482040</v>
      </c>
      <c r="L592" s="3">
        <f t="shared" si="18"/>
        <v>2892240</v>
      </c>
      <c r="M592" s="21">
        <v>2892240</v>
      </c>
      <c r="N592" s="3">
        <f t="shared" si="19"/>
        <v>0</v>
      </c>
    </row>
    <row r="593" spans="1:14" hidden="1" x14ac:dyDescent="0.25">
      <c r="A593">
        <v>395</v>
      </c>
      <c r="B593">
        <v>949</v>
      </c>
      <c r="C593" s="5">
        <v>43139</v>
      </c>
      <c r="D593" t="s">
        <v>1636</v>
      </c>
      <c r="E593">
        <v>31</v>
      </c>
      <c r="F593" t="s">
        <v>68</v>
      </c>
      <c r="G593">
        <v>493</v>
      </c>
      <c r="H593" s="5">
        <v>43139</v>
      </c>
      <c r="I593" t="s">
        <v>1637</v>
      </c>
      <c r="J593" s="3">
        <v>5946005</v>
      </c>
      <c r="K593" s="3">
        <v>0</v>
      </c>
      <c r="L593" s="3">
        <f t="shared" si="18"/>
        <v>5946005</v>
      </c>
      <c r="M593" s="21">
        <v>4116465</v>
      </c>
      <c r="N593" s="3">
        <f t="shared" si="19"/>
        <v>1829540</v>
      </c>
    </row>
    <row r="594" spans="1:14" hidden="1" x14ac:dyDescent="0.25">
      <c r="A594">
        <v>395</v>
      </c>
      <c r="B594">
        <v>950</v>
      </c>
      <c r="C594" s="5">
        <v>43139</v>
      </c>
      <c r="D594" t="s">
        <v>1638</v>
      </c>
      <c r="E594">
        <v>31</v>
      </c>
      <c r="F594" t="s">
        <v>68</v>
      </c>
      <c r="G594">
        <v>507</v>
      </c>
      <c r="H594" s="5">
        <v>43139</v>
      </c>
      <c r="I594" t="s">
        <v>1639</v>
      </c>
      <c r="J594" s="3">
        <v>2586000</v>
      </c>
      <c r="K594" s="3">
        <v>431000</v>
      </c>
      <c r="L594" s="3">
        <f t="shared" si="18"/>
        <v>2155000</v>
      </c>
      <c r="M594" s="21">
        <v>2155000</v>
      </c>
      <c r="N594" s="3">
        <f t="shared" si="19"/>
        <v>0</v>
      </c>
    </row>
    <row r="595" spans="1:14" hidden="1" x14ac:dyDescent="0.25">
      <c r="A595">
        <v>395</v>
      </c>
      <c r="B595">
        <v>951</v>
      </c>
      <c r="C595" s="5">
        <v>43139</v>
      </c>
      <c r="D595" t="s">
        <v>1640</v>
      </c>
      <c r="E595">
        <v>31</v>
      </c>
      <c r="F595" t="s">
        <v>68</v>
      </c>
      <c r="G595">
        <v>494</v>
      </c>
      <c r="H595" s="5">
        <v>43139</v>
      </c>
      <c r="I595" t="s">
        <v>1641</v>
      </c>
      <c r="J595" s="3">
        <v>5947019</v>
      </c>
      <c r="K595" s="3">
        <v>0</v>
      </c>
      <c r="L595" s="3">
        <f t="shared" si="18"/>
        <v>5947019</v>
      </c>
      <c r="M595" s="21">
        <v>4117167</v>
      </c>
      <c r="N595" s="3">
        <f t="shared" si="19"/>
        <v>1829852</v>
      </c>
    </row>
    <row r="596" spans="1:14" hidden="1" x14ac:dyDescent="0.25">
      <c r="A596">
        <v>395</v>
      </c>
      <c r="B596">
        <v>952</v>
      </c>
      <c r="C596" s="5">
        <v>43139</v>
      </c>
      <c r="D596" t="s">
        <v>1642</v>
      </c>
      <c r="E596">
        <v>31</v>
      </c>
      <c r="F596" t="s">
        <v>68</v>
      </c>
      <c r="G596">
        <v>559</v>
      </c>
      <c r="H596" s="5">
        <v>43139</v>
      </c>
      <c r="I596" t="s">
        <v>1643</v>
      </c>
      <c r="J596" s="3">
        <v>2845920</v>
      </c>
      <c r="K596" s="3">
        <v>406560</v>
      </c>
      <c r="L596" s="3">
        <f t="shared" si="18"/>
        <v>2439360</v>
      </c>
      <c r="M596" s="21">
        <v>2439360</v>
      </c>
      <c r="N596" s="3">
        <f t="shared" si="19"/>
        <v>0</v>
      </c>
    </row>
    <row r="597" spans="1:14" hidden="1" x14ac:dyDescent="0.25">
      <c r="A597">
        <v>395</v>
      </c>
      <c r="B597">
        <v>953</v>
      </c>
      <c r="C597" s="5">
        <v>43139</v>
      </c>
      <c r="D597" t="s">
        <v>1644</v>
      </c>
      <c r="E597">
        <v>31</v>
      </c>
      <c r="F597" t="s">
        <v>68</v>
      </c>
      <c r="G597">
        <v>495</v>
      </c>
      <c r="H597" s="5">
        <v>43139</v>
      </c>
      <c r="I597" t="s">
        <v>1645</v>
      </c>
      <c r="J597" s="3">
        <v>2977345</v>
      </c>
      <c r="K597" s="3">
        <v>425335</v>
      </c>
      <c r="L597" s="3">
        <f t="shared" si="18"/>
        <v>2552010</v>
      </c>
      <c r="M597" s="21">
        <v>2552010</v>
      </c>
      <c r="N597" s="3">
        <f t="shared" si="19"/>
        <v>0</v>
      </c>
    </row>
    <row r="598" spans="1:14" hidden="1" x14ac:dyDescent="0.25">
      <c r="A598">
        <v>395</v>
      </c>
      <c r="B598">
        <v>954</v>
      </c>
      <c r="C598" s="5">
        <v>43139</v>
      </c>
      <c r="D598" t="s">
        <v>1646</v>
      </c>
      <c r="E598">
        <v>31</v>
      </c>
      <c r="F598" t="s">
        <v>68</v>
      </c>
      <c r="G598">
        <v>560</v>
      </c>
      <c r="H598" s="5">
        <v>43139</v>
      </c>
      <c r="I598" t="s">
        <v>1647</v>
      </c>
      <c r="J598" s="3">
        <v>4986969</v>
      </c>
      <c r="K598" s="3">
        <v>0</v>
      </c>
      <c r="L598" s="3">
        <f t="shared" si="18"/>
        <v>4986969</v>
      </c>
      <c r="M598" s="21">
        <v>3452517</v>
      </c>
      <c r="N598" s="3">
        <f t="shared" si="19"/>
        <v>1534452</v>
      </c>
    </row>
    <row r="599" spans="1:14" hidden="1" x14ac:dyDescent="0.25">
      <c r="A599">
        <v>395</v>
      </c>
      <c r="B599">
        <v>955</v>
      </c>
      <c r="C599" s="5">
        <v>43139</v>
      </c>
      <c r="D599" t="s">
        <v>1648</v>
      </c>
      <c r="E599">
        <v>31</v>
      </c>
      <c r="F599" t="s">
        <v>68</v>
      </c>
      <c r="G599">
        <v>496</v>
      </c>
      <c r="H599" s="5">
        <v>43139</v>
      </c>
      <c r="I599" t="s">
        <v>1649</v>
      </c>
      <c r="J599" s="3">
        <v>2924376</v>
      </c>
      <c r="K599" s="3">
        <v>0</v>
      </c>
      <c r="L599" s="3">
        <f t="shared" si="18"/>
        <v>2924376</v>
      </c>
      <c r="M599" s="21">
        <v>2506608</v>
      </c>
      <c r="N599" s="3">
        <f t="shared" si="19"/>
        <v>417768</v>
      </c>
    </row>
    <row r="600" spans="1:14" hidden="1" x14ac:dyDescent="0.25">
      <c r="A600">
        <v>395</v>
      </c>
      <c r="B600">
        <v>956</v>
      </c>
      <c r="C600" s="5">
        <v>43139</v>
      </c>
      <c r="D600" t="s">
        <v>1650</v>
      </c>
      <c r="E600">
        <v>31</v>
      </c>
      <c r="F600" t="s">
        <v>68</v>
      </c>
      <c r="G600">
        <v>561</v>
      </c>
      <c r="H600" s="5">
        <v>43139</v>
      </c>
      <c r="I600" t="s">
        <v>1651</v>
      </c>
      <c r="J600" s="3">
        <v>2924376</v>
      </c>
      <c r="K600" s="3">
        <v>417768</v>
      </c>
      <c r="L600" s="3">
        <f t="shared" si="18"/>
        <v>2506608</v>
      </c>
      <c r="M600" s="21">
        <v>2506608</v>
      </c>
      <c r="N600" s="3">
        <f t="shared" si="19"/>
        <v>0</v>
      </c>
    </row>
    <row r="601" spans="1:14" hidden="1" x14ac:dyDescent="0.25">
      <c r="A601">
        <v>395</v>
      </c>
      <c r="B601">
        <v>957</v>
      </c>
      <c r="C601" s="5">
        <v>43139</v>
      </c>
      <c r="D601" t="s">
        <v>1652</v>
      </c>
      <c r="E601">
        <v>31</v>
      </c>
      <c r="F601" t="s">
        <v>68</v>
      </c>
      <c r="G601">
        <v>497</v>
      </c>
      <c r="H601" s="5">
        <v>43139</v>
      </c>
      <c r="I601" t="s">
        <v>1653</v>
      </c>
      <c r="J601" s="3">
        <v>2582006</v>
      </c>
      <c r="K601" s="3">
        <v>368858</v>
      </c>
      <c r="L601" s="3">
        <f t="shared" si="18"/>
        <v>2213148</v>
      </c>
      <c r="M601" s="21">
        <v>2213148</v>
      </c>
      <c r="N601" s="3">
        <f t="shared" si="19"/>
        <v>0</v>
      </c>
    </row>
    <row r="602" spans="1:14" hidden="1" x14ac:dyDescent="0.25">
      <c r="A602">
        <v>395</v>
      </c>
      <c r="B602">
        <v>958</v>
      </c>
      <c r="C602" s="5">
        <v>43139</v>
      </c>
      <c r="D602" t="s">
        <v>1654</v>
      </c>
      <c r="E602">
        <v>31</v>
      </c>
      <c r="F602" t="s">
        <v>68</v>
      </c>
      <c r="G602">
        <v>498</v>
      </c>
      <c r="H602" s="5">
        <v>43139</v>
      </c>
      <c r="I602" t="s">
        <v>1655</v>
      </c>
      <c r="J602" s="3">
        <v>6236100</v>
      </c>
      <c r="K602" s="3">
        <v>0</v>
      </c>
      <c r="L602" s="3">
        <f t="shared" si="18"/>
        <v>6236100</v>
      </c>
      <c r="M602" s="21">
        <v>4317300</v>
      </c>
      <c r="N602" s="3">
        <f t="shared" si="19"/>
        <v>1918800</v>
      </c>
    </row>
    <row r="603" spans="1:14" hidden="1" x14ac:dyDescent="0.25">
      <c r="A603">
        <v>395</v>
      </c>
      <c r="B603">
        <v>959</v>
      </c>
      <c r="C603" s="5">
        <v>43139</v>
      </c>
      <c r="D603" t="s">
        <v>1656</v>
      </c>
      <c r="E603">
        <v>31</v>
      </c>
      <c r="F603" t="s">
        <v>68</v>
      </c>
      <c r="G603">
        <v>499</v>
      </c>
      <c r="H603" s="5">
        <v>43139</v>
      </c>
      <c r="I603" t="s">
        <v>1657</v>
      </c>
      <c r="J603" s="3">
        <v>4795154</v>
      </c>
      <c r="K603" s="3">
        <v>0</v>
      </c>
      <c r="L603" s="3">
        <f t="shared" si="18"/>
        <v>4795154</v>
      </c>
      <c r="M603" s="21">
        <v>3319722</v>
      </c>
      <c r="N603" s="3">
        <f t="shared" si="19"/>
        <v>1475432</v>
      </c>
    </row>
    <row r="604" spans="1:14" hidden="1" x14ac:dyDescent="0.25">
      <c r="A604">
        <v>395</v>
      </c>
      <c r="B604">
        <v>960</v>
      </c>
      <c r="C604" s="5">
        <v>43139</v>
      </c>
      <c r="D604" t="s">
        <v>1658</v>
      </c>
      <c r="E604">
        <v>31</v>
      </c>
      <c r="F604" t="s">
        <v>68</v>
      </c>
      <c r="G604">
        <v>500</v>
      </c>
      <c r="H604" s="5">
        <v>43139</v>
      </c>
      <c r="I604" t="s">
        <v>1659</v>
      </c>
      <c r="J604" s="3">
        <v>5528393</v>
      </c>
      <c r="K604" s="3">
        <v>0</v>
      </c>
      <c r="L604" s="3">
        <f t="shared" si="18"/>
        <v>5528393</v>
      </c>
      <c r="M604" s="21">
        <v>3827349</v>
      </c>
      <c r="N604" s="3">
        <f t="shared" si="19"/>
        <v>1701044</v>
      </c>
    </row>
    <row r="605" spans="1:14" hidden="1" x14ac:dyDescent="0.25">
      <c r="A605">
        <v>395</v>
      </c>
      <c r="B605">
        <v>961</v>
      </c>
      <c r="C605" s="5">
        <v>43139</v>
      </c>
      <c r="D605" t="s">
        <v>1660</v>
      </c>
      <c r="E605">
        <v>31</v>
      </c>
      <c r="F605" t="s">
        <v>68</v>
      </c>
      <c r="G605">
        <v>508</v>
      </c>
      <c r="H605" s="5">
        <v>43139</v>
      </c>
      <c r="I605" t="s">
        <v>1661</v>
      </c>
      <c r="J605" s="3">
        <v>5947019</v>
      </c>
      <c r="K605" s="3">
        <v>0</v>
      </c>
      <c r="L605" s="3">
        <f t="shared" si="18"/>
        <v>5947019</v>
      </c>
      <c r="M605" s="21">
        <v>4117167</v>
      </c>
      <c r="N605" s="3">
        <f t="shared" si="19"/>
        <v>1829852</v>
      </c>
    </row>
    <row r="606" spans="1:14" hidden="1" x14ac:dyDescent="0.25">
      <c r="A606">
        <v>395</v>
      </c>
      <c r="B606">
        <v>962</v>
      </c>
      <c r="C606" s="5">
        <v>43139</v>
      </c>
      <c r="D606" t="s">
        <v>1662</v>
      </c>
      <c r="E606">
        <v>31</v>
      </c>
      <c r="F606" t="s">
        <v>68</v>
      </c>
      <c r="G606">
        <v>562</v>
      </c>
      <c r="H606" s="5">
        <v>43139</v>
      </c>
      <c r="I606" t="s">
        <v>1663</v>
      </c>
      <c r="J606" s="3">
        <v>3041416</v>
      </c>
      <c r="K606" s="3">
        <v>0</v>
      </c>
      <c r="L606" s="3">
        <f t="shared" si="18"/>
        <v>3041416</v>
      </c>
      <c r="M606" s="21">
        <v>760354</v>
      </c>
      <c r="N606" s="3">
        <f t="shared" si="19"/>
        <v>2281062</v>
      </c>
    </row>
    <row r="607" spans="1:14" hidden="1" x14ac:dyDescent="0.25">
      <c r="A607">
        <v>395</v>
      </c>
      <c r="B607">
        <v>963</v>
      </c>
      <c r="C607" s="5">
        <v>43139</v>
      </c>
      <c r="D607" t="s">
        <v>1664</v>
      </c>
      <c r="E607">
        <v>31</v>
      </c>
      <c r="F607" t="s">
        <v>68</v>
      </c>
      <c r="G607">
        <v>501</v>
      </c>
      <c r="H607" s="5">
        <v>43139</v>
      </c>
      <c r="I607" t="s">
        <v>1665</v>
      </c>
      <c r="J607" s="3">
        <v>5285280</v>
      </c>
      <c r="K607" s="3">
        <v>0</v>
      </c>
      <c r="L607" s="3">
        <f t="shared" si="18"/>
        <v>5285280</v>
      </c>
      <c r="M607" s="21">
        <v>3659040</v>
      </c>
      <c r="N607" s="3">
        <f t="shared" si="19"/>
        <v>1626240</v>
      </c>
    </row>
    <row r="608" spans="1:14" hidden="1" x14ac:dyDescent="0.25">
      <c r="A608">
        <v>395</v>
      </c>
      <c r="B608">
        <v>964</v>
      </c>
      <c r="C608" s="5">
        <v>43139</v>
      </c>
      <c r="D608" t="s">
        <v>1666</v>
      </c>
      <c r="E608">
        <v>31</v>
      </c>
      <c r="F608" t="s">
        <v>68</v>
      </c>
      <c r="G608">
        <v>563</v>
      </c>
      <c r="H608" s="5">
        <v>43139</v>
      </c>
      <c r="I608" t="s">
        <v>1667</v>
      </c>
      <c r="J608" s="3">
        <v>6233708</v>
      </c>
      <c r="K608" s="3">
        <v>0</v>
      </c>
      <c r="L608" s="3">
        <f t="shared" si="18"/>
        <v>6233708</v>
      </c>
      <c r="M608" s="21">
        <v>2397580</v>
      </c>
      <c r="N608" s="3">
        <f t="shared" si="19"/>
        <v>3836128</v>
      </c>
    </row>
    <row r="609" spans="1:14" hidden="1" x14ac:dyDescent="0.25">
      <c r="A609">
        <v>395</v>
      </c>
      <c r="B609">
        <v>965</v>
      </c>
      <c r="C609" s="5">
        <v>43139</v>
      </c>
      <c r="D609" t="s">
        <v>1668</v>
      </c>
      <c r="E609">
        <v>31</v>
      </c>
      <c r="F609" t="s">
        <v>68</v>
      </c>
      <c r="G609">
        <v>502</v>
      </c>
      <c r="H609" s="5">
        <v>43139</v>
      </c>
      <c r="I609" t="s">
        <v>1669</v>
      </c>
      <c r="J609" s="3">
        <v>6713226</v>
      </c>
      <c r="K609" s="3">
        <v>0</v>
      </c>
      <c r="L609" s="3">
        <f t="shared" si="18"/>
        <v>6713226</v>
      </c>
      <c r="M609" s="21">
        <v>4647618</v>
      </c>
      <c r="N609" s="3">
        <f t="shared" si="19"/>
        <v>2065608</v>
      </c>
    </row>
    <row r="610" spans="1:14" hidden="1" x14ac:dyDescent="0.25">
      <c r="A610">
        <v>395</v>
      </c>
      <c r="B610">
        <v>966</v>
      </c>
      <c r="C610" s="5">
        <v>43139</v>
      </c>
      <c r="D610" t="s">
        <v>1670</v>
      </c>
      <c r="E610">
        <v>31</v>
      </c>
      <c r="F610" t="s">
        <v>68</v>
      </c>
      <c r="G610">
        <v>509</v>
      </c>
      <c r="H610" s="5">
        <v>43139</v>
      </c>
      <c r="I610" t="s">
        <v>1671</v>
      </c>
      <c r="J610" s="3">
        <v>3788778</v>
      </c>
      <c r="K610" s="3">
        <v>0</v>
      </c>
      <c r="L610" s="3">
        <f t="shared" si="18"/>
        <v>3788778</v>
      </c>
      <c r="M610" s="21">
        <v>2706270</v>
      </c>
      <c r="N610" s="3">
        <f t="shared" si="19"/>
        <v>1082508</v>
      </c>
    </row>
    <row r="611" spans="1:14" hidden="1" x14ac:dyDescent="0.25">
      <c r="A611">
        <v>395</v>
      </c>
      <c r="B611">
        <v>967</v>
      </c>
      <c r="C611" s="5">
        <v>43139</v>
      </c>
      <c r="D611" t="s">
        <v>1672</v>
      </c>
      <c r="E611">
        <v>31</v>
      </c>
      <c r="F611" t="s">
        <v>68</v>
      </c>
      <c r="G611">
        <v>503</v>
      </c>
      <c r="H611" s="5">
        <v>43139</v>
      </c>
      <c r="I611" t="s">
        <v>1673</v>
      </c>
      <c r="J611" s="3">
        <v>3136140</v>
      </c>
      <c r="K611" s="3">
        <v>448020</v>
      </c>
      <c r="L611" s="3">
        <f t="shared" si="18"/>
        <v>2688120</v>
      </c>
      <c r="M611" s="21">
        <v>2688120</v>
      </c>
      <c r="N611" s="3">
        <f t="shared" si="19"/>
        <v>0</v>
      </c>
    </row>
    <row r="612" spans="1:14" hidden="1" x14ac:dyDescent="0.25">
      <c r="A612">
        <v>395</v>
      </c>
      <c r="B612">
        <v>968</v>
      </c>
      <c r="C612" s="5">
        <v>43139</v>
      </c>
      <c r="D612" t="s">
        <v>1674</v>
      </c>
      <c r="E612">
        <v>31</v>
      </c>
      <c r="F612" t="s">
        <v>68</v>
      </c>
      <c r="G612">
        <v>564</v>
      </c>
      <c r="H612" s="5">
        <v>43139</v>
      </c>
      <c r="I612" t="s">
        <v>1675</v>
      </c>
      <c r="J612" s="3">
        <v>3017000</v>
      </c>
      <c r="K612" s="3">
        <v>431000</v>
      </c>
      <c r="L612" s="3">
        <f t="shared" si="18"/>
        <v>2586000</v>
      </c>
      <c r="M612" s="21">
        <v>2586000</v>
      </c>
      <c r="N612" s="3">
        <f t="shared" si="19"/>
        <v>0</v>
      </c>
    </row>
    <row r="613" spans="1:14" hidden="1" x14ac:dyDescent="0.25">
      <c r="A613">
        <v>395</v>
      </c>
      <c r="B613">
        <v>969</v>
      </c>
      <c r="C613" s="5">
        <v>43139</v>
      </c>
      <c r="D613" t="s">
        <v>1676</v>
      </c>
      <c r="E613">
        <v>31</v>
      </c>
      <c r="F613" t="s">
        <v>68</v>
      </c>
      <c r="G613">
        <v>504</v>
      </c>
      <c r="H613" s="5">
        <v>43139</v>
      </c>
      <c r="I613" t="s">
        <v>1677</v>
      </c>
      <c r="J613" s="3">
        <v>7036432</v>
      </c>
      <c r="K613" s="3">
        <v>0</v>
      </c>
      <c r="L613" s="3">
        <f t="shared" si="18"/>
        <v>7036432</v>
      </c>
      <c r="M613" s="21">
        <v>4871376</v>
      </c>
      <c r="N613" s="3">
        <f t="shared" si="19"/>
        <v>2165056</v>
      </c>
    </row>
    <row r="614" spans="1:14" hidden="1" x14ac:dyDescent="0.25">
      <c r="A614">
        <v>395</v>
      </c>
      <c r="B614">
        <v>970</v>
      </c>
      <c r="C614" s="5">
        <v>43139</v>
      </c>
      <c r="D614" t="s">
        <v>1678</v>
      </c>
      <c r="E614">
        <v>31</v>
      </c>
      <c r="F614" t="s">
        <v>68</v>
      </c>
      <c r="G614">
        <v>505</v>
      </c>
      <c r="H614" s="5">
        <v>43139</v>
      </c>
      <c r="I614" t="s">
        <v>1679</v>
      </c>
      <c r="J614" s="3">
        <v>4647615</v>
      </c>
      <c r="K614" s="3">
        <v>663945</v>
      </c>
      <c r="L614" s="3">
        <f t="shared" si="18"/>
        <v>3983670</v>
      </c>
      <c r="M614" s="21">
        <v>3983670</v>
      </c>
      <c r="N614" s="3">
        <f t="shared" si="19"/>
        <v>0</v>
      </c>
    </row>
    <row r="615" spans="1:14" hidden="1" x14ac:dyDescent="0.25">
      <c r="A615">
        <v>395</v>
      </c>
      <c r="B615">
        <v>971</v>
      </c>
      <c r="C615" s="5">
        <v>43139</v>
      </c>
      <c r="D615" t="s">
        <v>1680</v>
      </c>
      <c r="E615">
        <v>31</v>
      </c>
      <c r="F615" t="s">
        <v>68</v>
      </c>
      <c r="G615">
        <v>506</v>
      </c>
      <c r="H615" s="5">
        <v>43139</v>
      </c>
      <c r="I615" t="s">
        <v>1681</v>
      </c>
      <c r="J615" s="3">
        <v>5754190</v>
      </c>
      <c r="K615" s="3">
        <v>0</v>
      </c>
      <c r="L615" s="3">
        <f t="shared" si="18"/>
        <v>5754190</v>
      </c>
      <c r="M615" s="21">
        <v>2213150</v>
      </c>
      <c r="N615" s="3">
        <f t="shared" si="19"/>
        <v>3541040</v>
      </c>
    </row>
    <row r="616" spans="1:14" hidden="1" x14ac:dyDescent="0.25">
      <c r="A616">
        <v>395</v>
      </c>
      <c r="B616">
        <v>972</v>
      </c>
      <c r="C616" s="5">
        <v>43139</v>
      </c>
      <c r="D616" t="s">
        <v>1682</v>
      </c>
      <c r="E616">
        <v>31</v>
      </c>
      <c r="F616" t="s">
        <v>68</v>
      </c>
      <c r="G616">
        <v>510</v>
      </c>
      <c r="H616" s="5">
        <v>43139</v>
      </c>
      <c r="I616" t="s">
        <v>1683</v>
      </c>
      <c r="J616" s="3">
        <v>5178690</v>
      </c>
      <c r="K616" s="3">
        <v>0</v>
      </c>
      <c r="L616" s="3">
        <f t="shared" si="18"/>
        <v>5178690</v>
      </c>
      <c r="M616" s="21">
        <v>4603280</v>
      </c>
      <c r="N616" s="3">
        <f t="shared" si="19"/>
        <v>575410</v>
      </c>
    </row>
    <row r="617" spans="1:14" hidden="1" x14ac:dyDescent="0.25">
      <c r="A617">
        <v>395</v>
      </c>
      <c r="B617">
        <v>973</v>
      </c>
      <c r="C617" s="5">
        <v>43139</v>
      </c>
      <c r="D617" t="s">
        <v>1684</v>
      </c>
      <c r="E617">
        <v>31</v>
      </c>
      <c r="F617" t="s">
        <v>68</v>
      </c>
      <c r="G617">
        <v>511</v>
      </c>
      <c r="H617" s="5">
        <v>43139</v>
      </c>
      <c r="I617" t="s">
        <v>1685</v>
      </c>
      <c r="J617" s="3">
        <v>4774653</v>
      </c>
      <c r="K617" s="3">
        <v>0</v>
      </c>
      <c r="L617" s="3">
        <f t="shared" si="18"/>
        <v>4774653</v>
      </c>
      <c r="M617" s="21">
        <v>3305529</v>
      </c>
      <c r="N617" s="3">
        <f t="shared" si="19"/>
        <v>1469124</v>
      </c>
    </row>
    <row r="618" spans="1:14" hidden="1" x14ac:dyDescent="0.25">
      <c r="A618">
        <v>395</v>
      </c>
      <c r="B618">
        <v>974</v>
      </c>
      <c r="C618" s="5">
        <v>43139</v>
      </c>
      <c r="D618" t="s">
        <v>1686</v>
      </c>
      <c r="E618">
        <v>31</v>
      </c>
      <c r="F618" t="s">
        <v>68</v>
      </c>
      <c r="G618">
        <v>585</v>
      </c>
      <c r="H618" s="5">
        <v>43139</v>
      </c>
      <c r="I618" t="s">
        <v>1687</v>
      </c>
      <c r="J618" s="3">
        <v>5285280</v>
      </c>
      <c r="K618" s="3">
        <v>0</v>
      </c>
      <c r="L618" s="3">
        <f t="shared" si="18"/>
        <v>5285280</v>
      </c>
      <c r="M618" s="21">
        <v>3252480</v>
      </c>
      <c r="N618" s="3">
        <f t="shared" si="19"/>
        <v>2032800</v>
      </c>
    </row>
    <row r="619" spans="1:14" hidden="1" x14ac:dyDescent="0.25">
      <c r="A619">
        <v>395</v>
      </c>
      <c r="B619">
        <v>975</v>
      </c>
      <c r="C619" s="5">
        <v>43139</v>
      </c>
      <c r="D619" t="s">
        <v>1688</v>
      </c>
      <c r="E619">
        <v>31</v>
      </c>
      <c r="F619" t="s">
        <v>68</v>
      </c>
      <c r="G619">
        <v>586</v>
      </c>
      <c r="H619" s="5">
        <v>43139</v>
      </c>
      <c r="I619" t="s">
        <v>1689</v>
      </c>
      <c r="J619" s="3">
        <v>2723490</v>
      </c>
      <c r="K619" s="3">
        <v>778140</v>
      </c>
      <c r="L619" s="3">
        <f t="shared" si="18"/>
        <v>1945350</v>
      </c>
      <c r="M619" s="21">
        <v>1945350</v>
      </c>
      <c r="N619" s="3">
        <f t="shared" si="19"/>
        <v>0</v>
      </c>
    </row>
    <row r="620" spans="1:14" hidden="1" x14ac:dyDescent="0.25">
      <c r="A620">
        <v>395</v>
      </c>
      <c r="B620">
        <v>976</v>
      </c>
      <c r="C620" s="5">
        <v>43139</v>
      </c>
      <c r="D620" t="s">
        <v>1690</v>
      </c>
      <c r="E620">
        <v>31</v>
      </c>
      <c r="F620" t="s">
        <v>68</v>
      </c>
      <c r="G620">
        <v>587</v>
      </c>
      <c r="H620" s="5">
        <v>43139</v>
      </c>
      <c r="I620" t="s">
        <v>1691</v>
      </c>
      <c r="J620" s="3">
        <v>5430984</v>
      </c>
      <c r="K620" s="3">
        <v>0</v>
      </c>
      <c r="L620" s="3">
        <f t="shared" si="18"/>
        <v>5430984</v>
      </c>
      <c r="M620" s="21">
        <v>3342144</v>
      </c>
      <c r="N620" s="3">
        <f t="shared" si="19"/>
        <v>2088840</v>
      </c>
    </row>
    <row r="621" spans="1:14" hidden="1" x14ac:dyDescent="0.25">
      <c r="A621">
        <v>395</v>
      </c>
      <c r="B621">
        <v>977</v>
      </c>
      <c r="C621" s="5">
        <v>43140</v>
      </c>
      <c r="D621" t="s">
        <v>1692</v>
      </c>
      <c r="E621">
        <v>31</v>
      </c>
      <c r="F621" t="s">
        <v>68</v>
      </c>
      <c r="G621">
        <v>565</v>
      </c>
      <c r="H621" s="5">
        <v>43140</v>
      </c>
      <c r="I621" t="s">
        <v>1693</v>
      </c>
      <c r="J621" s="3">
        <v>5603000</v>
      </c>
      <c r="K621" s="3">
        <v>0</v>
      </c>
      <c r="L621" s="3">
        <f t="shared" si="18"/>
        <v>5603000</v>
      </c>
      <c r="M621" s="21">
        <v>3879000</v>
      </c>
      <c r="N621" s="3">
        <f t="shared" si="19"/>
        <v>1724000</v>
      </c>
    </row>
    <row r="622" spans="1:14" hidden="1" x14ac:dyDescent="0.25">
      <c r="A622">
        <v>395</v>
      </c>
      <c r="B622">
        <v>978</v>
      </c>
      <c r="C622" s="5">
        <v>43140</v>
      </c>
      <c r="D622" t="s">
        <v>1694</v>
      </c>
      <c r="E622">
        <v>31</v>
      </c>
      <c r="F622" t="s">
        <v>68</v>
      </c>
      <c r="G622">
        <v>566</v>
      </c>
      <c r="H622" s="5">
        <v>43140</v>
      </c>
      <c r="I622" t="s">
        <v>1695</v>
      </c>
      <c r="J622" s="3">
        <v>5612893</v>
      </c>
      <c r="K622" s="3">
        <v>0</v>
      </c>
      <c r="L622" s="3">
        <f t="shared" si="18"/>
        <v>5612893</v>
      </c>
      <c r="M622" s="21">
        <v>3885849</v>
      </c>
      <c r="N622" s="3">
        <f t="shared" si="19"/>
        <v>1727044</v>
      </c>
    </row>
    <row r="623" spans="1:14" hidden="1" x14ac:dyDescent="0.25">
      <c r="A623">
        <v>395</v>
      </c>
      <c r="B623">
        <v>979</v>
      </c>
      <c r="C623" s="5">
        <v>43140</v>
      </c>
      <c r="D623" t="s">
        <v>1696</v>
      </c>
      <c r="E623">
        <v>31</v>
      </c>
      <c r="F623" t="s">
        <v>68</v>
      </c>
      <c r="G623">
        <v>567</v>
      </c>
      <c r="H623" s="5">
        <v>43140</v>
      </c>
      <c r="I623" t="s">
        <v>1697</v>
      </c>
      <c r="J623" s="3">
        <v>5031235</v>
      </c>
      <c r="K623" s="3">
        <v>0</v>
      </c>
      <c r="L623" s="3">
        <f t="shared" si="18"/>
        <v>5031235</v>
      </c>
      <c r="M623" s="21">
        <v>4116465</v>
      </c>
      <c r="N623" s="3">
        <f t="shared" si="19"/>
        <v>914770</v>
      </c>
    </row>
    <row r="624" spans="1:14" hidden="1" x14ac:dyDescent="0.25">
      <c r="A624">
        <v>395</v>
      </c>
      <c r="B624">
        <v>980</v>
      </c>
      <c r="C624" s="5">
        <v>43140</v>
      </c>
      <c r="D624" t="s">
        <v>1698</v>
      </c>
      <c r="E624">
        <v>31</v>
      </c>
      <c r="F624" t="s">
        <v>68</v>
      </c>
      <c r="G624">
        <v>568</v>
      </c>
      <c r="H624" s="5">
        <v>43140</v>
      </c>
      <c r="I624" t="s">
        <v>1699</v>
      </c>
      <c r="J624" s="3">
        <v>3100419</v>
      </c>
      <c r="K624" s="3">
        <v>442917</v>
      </c>
      <c r="L624" s="3">
        <f t="shared" si="18"/>
        <v>2657502</v>
      </c>
      <c r="M624" s="21">
        <v>2657502</v>
      </c>
      <c r="N624" s="3">
        <f t="shared" si="19"/>
        <v>0</v>
      </c>
    </row>
    <row r="625" spans="1:14" hidden="1" x14ac:dyDescent="0.25">
      <c r="A625">
        <v>395</v>
      </c>
      <c r="B625">
        <v>981</v>
      </c>
      <c r="C625" s="5">
        <v>43140</v>
      </c>
      <c r="D625" t="s">
        <v>1700</v>
      </c>
      <c r="E625">
        <v>31</v>
      </c>
      <c r="F625" t="s">
        <v>68</v>
      </c>
      <c r="G625">
        <v>569</v>
      </c>
      <c r="H625" s="5">
        <v>43140</v>
      </c>
      <c r="I625" t="s">
        <v>1701</v>
      </c>
      <c r="J625" s="3">
        <v>5222100</v>
      </c>
      <c r="K625" s="3">
        <v>0</v>
      </c>
      <c r="L625" s="3">
        <f t="shared" si="18"/>
        <v>5222100</v>
      </c>
      <c r="M625" s="21">
        <v>3615300</v>
      </c>
      <c r="N625" s="3">
        <f t="shared" si="19"/>
        <v>1606800</v>
      </c>
    </row>
    <row r="626" spans="1:14" hidden="1" x14ac:dyDescent="0.25">
      <c r="A626">
        <v>395</v>
      </c>
      <c r="B626">
        <v>982</v>
      </c>
      <c r="C626" s="5">
        <v>43140</v>
      </c>
      <c r="D626" t="s">
        <v>1702</v>
      </c>
      <c r="E626">
        <v>31</v>
      </c>
      <c r="F626" t="s">
        <v>68</v>
      </c>
      <c r="G626">
        <v>570</v>
      </c>
      <c r="H626" s="5">
        <v>43140</v>
      </c>
      <c r="I626" t="s">
        <v>1703</v>
      </c>
      <c r="J626" s="3">
        <v>6713226</v>
      </c>
      <c r="K626" s="3">
        <v>0</v>
      </c>
      <c r="L626" s="3">
        <f t="shared" si="18"/>
        <v>6713226</v>
      </c>
      <c r="M626" s="21">
        <v>4647618</v>
      </c>
      <c r="N626" s="3">
        <f t="shared" si="19"/>
        <v>2065608</v>
      </c>
    </row>
    <row r="627" spans="1:14" hidden="1" x14ac:dyDescent="0.25">
      <c r="A627">
        <v>395</v>
      </c>
      <c r="B627">
        <v>983</v>
      </c>
      <c r="C627" s="5">
        <v>43140</v>
      </c>
      <c r="D627" t="s">
        <v>1704</v>
      </c>
      <c r="E627">
        <v>31</v>
      </c>
      <c r="F627" t="s">
        <v>68</v>
      </c>
      <c r="G627">
        <v>571</v>
      </c>
      <c r="H627" s="5">
        <v>43140</v>
      </c>
      <c r="I627" t="s">
        <v>1705</v>
      </c>
      <c r="J627" s="3">
        <v>2895704</v>
      </c>
      <c r="K627" s="3">
        <v>413672</v>
      </c>
      <c r="L627" s="3">
        <f t="shared" si="18"/>
        <v>2482032</v>
      </c>
      <c r="M627" s="21">
        <v>2482032</v>
      </c>
      <c r="N627" s="3">
        <f t="shared" si="19"/>
        <v>0</v>
      </c>
    </row>
    <row r="628" spans="1:14" hidden="1" x14ac:dyDescent="0.25">
      <c r="A628">
        <v>395</v>
      </c>
      <c r="B628">
        <v>984</v>
      </c>
      <c r="C628" s="5">
        <v>43140</v>
      </c>
      <c r="D628" t="s">
        <v>1706</v>
      </c>
      <c r="E628">
        <v>31</v>
      </c>
      <c r="F628" t="s">
        <v>68</v>
      </c>
      <c r="G628">
        <v>572</v>
      </c>
      <c r="H628" s="5">
        <v>43140</v>
      </c>
      <c r="I628" t="s">
        <v>1707</v>
      </c>
      <c r="J628" s="3">
        <v>2845920</v>
      </c>
      <c r="K628" s="3">
        <v>406560</v>
      </c>
      <c r="L628" s="3">
        <f t="shared" si="18"/>
        <v>2439360</v>
      </c>
      <c r="M628" s="21">
        <v>2439360</v>
      </c>
      <c r="N628" s="3">
        <f t="shared" si="19"/>
        <v>0</v>
      </c>
    </row>
    <row r="629" spans="1:14" hidden="1" x14ac:dyDescent="0.25">
      <c r="A629">
        <v>395</v>
      </c>
      <c r="B629">
        <v>985</v>
      </c>
      <c r="C629" s="5">
        <v>43140</v>
      </c>
      <c r="D629" t="s">
        <v>1708</v>
      </c>
      <c r="E629">
        <v>31</v>
      </c>
      <c r="F629" t="s">
        <v>68</v>
      </c>
      <c r="G629">
        <v>573</v>
      </c>
      <c r="H629" s="5">
        <v>43140</v>
      </c>
      <c r="I629" t="s">
        <v>1709</v>
      </c>
      <c r="J629" s="3">
        <v>2849392</v>
      </c>
      <c r="K629" s="3">
        <v>407056</v>
      </c>
      <c r="L629" s="3">
        <f t="shared" si="18"/>
        <v>2442336</v>
      </c>
      <c r="M629" s="21">
        <v>2442336</v>
      </c>
      <c r="N629" s="3">
        <f t="shared" si="19"/>
        <v>0</v>
      </c>
    </row>
    <row r="630" spans="1:14" hidden="1" x14ac:dyDescent="0.25">
      <c r="A630">
        <v>395</v>
      </c>
      <c r="B630">
        <v>986</v>
      </c>
      <c r="C630" s="5">
        <v>43140</v>
      </c>
      <c r="D630" t="s">
        <v>1710</v>
      </c>
      <c r="E630">
        <v>31</v>
      </c>
      <c r="F630" t="s">
        <v>68</v>
      </c>
      <c r="G630">
        <v>574</v>
      </c>
      <c r="H630" s="5">
        <v>43140</v>
      </c>
      <c r="I630" t="s">
        <v>1711</v>
      </c>
      <c r="J630" s="3">
        <v>5754190</v>
      </c>
      <c r="K630" s="3">
        <v>0</v>
      </c>
      <c r="L630" s="3">
        <f t="shared" si="18"/>
        <v>5754190</v>
      </c>
      <c r="M630" s="21">
        <v>3983670</v>
      </c>
      <c r="N630" s="3">
        <f t="shared" si="19"/>
        <v>1770520</v>
      </c>
    </row>
    <row r="631" spans="1:14" hidden="1" x14ac:dyDescent="0.25">
      <c r="A631">
        <v>395</v>
      </c>
      <c r="B631">
        <v>987</v>
      </c>
      <c r="C631" s="5">
        <v>43140</v>
      </c>
      <c r="D631" t="s">
        <v>1712</v>
      </c>
      <c r="E631">
        <v>31</v>
      </c>
      <c r="F631" t="s">
        <v>68</v>
      </c>
      <c r="G631">
        <v>575</v>
      </c>
      <c r="H631" s="5">
        <v>43140</v>
      </c>
      <c r="I631" t="s">
        <v>1713</v>
      </c>
      <c r="J631" s="3">
        <v>6233708</v>
      </c>
      <c r="K631" s="3">
        <v>0</v>
      </c>
      <c r="L631" s="3">
        <f t="shared" si="18"/>
        <v>6233708</v>
      </c>
      <c r="M631" s="21">
        <v>4315644</v>
      </c>
      <c r="N631" s="3">
        <f t="shared" si="19"/>
        <v>1918064</v>
      </c>
    </row>
    <row r="632" spans="1:14" hidden="1" x14ac:dyDescent="0.25">
      <c r="A632">
        <v>395</v>
      </c>
      <c r="B632">
        <v>988</v>
      </c>
      <c r="C632" s="5">
        <v>43140</v>
      </c>
      <c r="D632" t="s">
        <v>1714</v>
      </c>
      <c r="E632">
        <v>31</v>
      </c>
      <c r="F632" t="s">
        <v>68</v>
      </c>
      <c r="G632">
        <v>576</v>
      </c>
      <c r="H632" s="5">
        <v>43140</v>
      </c>
      <c r="I632" t="s">
        <v>1715</v>
      </c>
      <c r="J632" s="3">
        <v>7480447</v>
      </c>
      <c r="K632" s="3">
        <v>0</v>
      </c>
      <c r="L632" s="3">
        <f t="shared" si="18"/>
        <v>7480447</v>
      </c>
      <c r="M632" s="21">
        <v>5178771</v>
      </c>
      <c r="N632" s="3">
        <f t="shared" si="19"/>
        <v>2301676</v>
      </c>
    </row>
    <row r="633" spans="1:14" hidden="1" x14ac:dyDescent="0.25">
      <c r="A633">
        <v>395</v>
      </c>
      <c r="B633">
        <v>989</v>
      </c>
      <c r="C633" s="5">
        <v>43140</v>
      </c>
      <c r="D633" t="s">
        <v>1716</v>
      </c>
      <c r="E633">
        <v>31</v>
      </c>
      <c r="F633" t="s">
        <v>68</v>
      </c>
      <c r="G633">
        <v>577</v>
      </c>
      <c r="H633" s="5">
        <v>43140</v>
      </c>
      <c r="I633" t="s">
        <v>1717</v>
      </c>
      <c r="J633" s="3">
        <v>3873016</v>
      </c>
      <c r="K633" s="3">
        <v>0</v>
      </c>
      <c r="L633" s="3">
        <f t="shared" si="18"/>
        <v>3873016</v>
      </c>
      <c r="M633" s="21">
        <v>2766440</v>
      </c>
      <c r="N633" s="3">
        <f t="shared" si="19"/>
        <v>1106576</v>
      </c>
    </row>
    <row r="634" spans="1:14" hidden="1" x14ac:dyDescent="0.25">
      <c r="A634">
        <v>395</v>
      </c>
      <c r="B634">
        <v>990</v>
      </c>
      <c r="C634" s="5">
        <v>43140</v>
      </c>
      <c r="D634" t="s">
        <v>1718</v>
      </c>
      <c r="E634">
        <v>31</v>
      </c>
      <c r="F634" t="s">
        <v>68</v>
      </c>
      <c r="G634">
        <v>578</v>
      </c>
      <c r="H634" s="5">
        <v>43140</v>
      </c>
      <c r="I634" t="s">
        <v>1719</v>
      </c>
      <c r="J634" s="3">
        <v>2582006</v>
      </c>
      <c r="K634" s="3">
        <v>368858</v>
      </c>
      <c r="L634" s="3">
        <f t="shared" si="18"/>
        <v>2213148</v>
      </c>
      <c r="M634" s="21">
        <v>2213148</v>
      </c>
      <c r="N634" s="3">
        <f t="shared" si="19"/>
        <v>0</v>
      </c>
    </row>
    <row r="635" spans="1:14" hidden="1" x14ac:dyDescent="0.25">
      <c r="A635">
        <v>395</v>
      </c>
      <c r="B635">
        <v>991</v>
      </c>
      <c r="C635" s="5">
        <v>43140</v>
      </c>
      <c r="D635" t="s">
        <v>1720</v>
      </c>
      <c r="E635">
        <v>31</v>
      </c>
      <c r="F635" t="s">
        <v>68</v>
      </c>
      <c r="G635">
        <v>579</v>
      </c>
      <c r="H635" s="5">
        <v>43140</v>
      </c>
      <c r="I635" t="s">
        <v>1721</v>
      </c>
      <c r="J635" s="3">
        <v>3017000</v>
      </c>
      <c r="K635" s="3">
        <v>431000</v>
      </c>
      <c r="L635" s="3">
        <f t="shared" si="18"/>
        <v>2586000</v>
      </c>
      <c r="M635" s="21">
        <v>2586000</v>
      </c>
      <c r="N635" s="3">
        <f t="shared" si="19"/>
        <v>0</v>
      </c>
    </row>
    <row r="636" spans="1:14" hidden="1" x14ac:dyDescent="0.25">
      <c r="A636">
        <v>395</v>
      </c>
      <c r="B636">
        <v>992</v>
      </c>
      <c r="C636" s="5">
        <v>43140</v>
      </c>
      <c r="D636" t="s">
        <v>1722</v>
      </c>
      <c r="E636">
        <v>31</v>
      </c>
      <c r="F636" t="s">
        <v>68</v>
      </c>
      <c r="G636">
        <v>580</v>
      </c>
      <c r="H636" s="5">
        <v>43140</v>
      </c>
      <c r="I636" t="s">
        <v>1723</v>
      </c>
      <c r="J636" s="3">
        <v>2582006</v>
      </c>
      <c r="K636" s="3">
        <v>1844290</v>
      </c>
      <c r="L636" s="3">
        <f t="shared" si="18"/>
        <v>737716</v>
      </c>
      <c r="M636" s="21">
        <v>737716</v>
      </c>
      <c r="N636" s="3">
        <f t="shared" si="19"/>
        <v>0</v>
      </c>
    </row>
    <row r="637" spans="1:14" hidden="1" x14ac:dyDescent="0.25">
      <c r="A637">
        <v>395</v>
      </c>
      <c r="B637">
        <v>993</v>
      </c>
      <c r="C637" s="5">
        <v>43140</v>
      </c>
      <c r="D637" t="s">
        <v>1724</v>
      </c>
      <c r="E637">
        <v>31</v>
      </c>
      <c r="F637" t="s">
        <v>68</v>
      </c>
      <c r="G637">
        <v>581</v>
      </c>
      <c r="H637" s="5">
        <v>43140</v>
      </c>
      <c r="I637" t="s">
        <v>1725</v>
      </c>
      <c r="J637" s="3">
        <v>3619000</v>
      </c>
      <c r="K637" s="3">
        <v>1034000</v>
      </c>
      <c r="L637" s="3">
        <f t="shared" si="18"/>
        <v>2585000</v>
      </c>
      <c r="M637" s="21">
        <v>2585000</v>
      </c>
      <c r="N637" s="3">
        <f t="shared" si="19"/>
        <v>0</v>
      </c>
    </row>
    <row r="638" spans="1:14" hidden="1" x14ac:dyDescent="0.25">
      <c r="A638">
        <v>395</v>
      </c>
      <c r="B638">
        <v>994</v>
      </c>
      <c r="C638" s="5">
        <v>43140</v>
      </c>
      <c r="D638" t="s">
        <v>1726</v>
      </c>
      <c r="E638">
        <v>31</v>
      </c>
      <c r="F638" t="s">
        <v>68</v>
      </c>
      <c r="G638">
        <v>582</v>
      </c>
      <c r="H638" s="5">
        <v>43140</v>
      </c>
      <c r="I638" t="s">
        <v>1727</v>
      </c>
      <c r="J638" s="3">
        <v>2887073</v>
      </c>
      <c r="K638" s="3">
        <v>412439</v>
      </c>
      <c r="L638" s="3">
        <f t="shared" si="18"/>
        <v>2474634</v>
      </c>
      <c r="M638" s="21">
        <v>2474634</v>
      </c>
      <c r="N638" s="3">
        <f t="shared" si="19"/>
        <v>0</v>
      </c>
    </row>
    <row r="639" spans="1:14" hidden="1" x14ac:dyDescent="0.25">
      <c r="A639">
        <v>395</v>
      </c>
      <c r="B639">
        <v>995</v>
      </c>
      <c r="C639" s="5">
        <v>43140</v>
      </c>
      <c r="D639" t="s">
        <v>1728</v>
      </c>
      <c r="E639">
        <v>31</v>
      </c>
      <c r="F639" t="s">
        <v>68</v>
      </c>
      <c r="G639">
        <v>583</v>
      </c>
      <c r="H639" s="5">
        <v>43140</v>
      </c>
      <c r="I639" t="s">
        <v>1729</v>
      </c>
      <c r="J639" s="3">
        <v>5274659</v>
      </c>
      <c r="K639" s="3">
        <v>0</v>
      </c>
      <c r="L639" s="3">
        <f t="shared" si="18"/>
        <v>5274659</v>
      </c>
      <c r="M639" s="21">
        <v>3651687</v>
      </c>
      <c r="N639" s="3">
        <f t="shared" si="19"/>
        <v>1622972</v>
      </c>
    </row>
    <row r="640" spans="1:14" hidden="1" x14ac:dyDescent="0.25">
      <c r="A640">
        <v>575</v>
      </c>
      <c r="B640">
        <v>996</v>
      </c>
      <c r="C640" s="5">
        <v>43140</v>
      </c>
      <c r="D640" t="s">
        <v>1730</v>
      </c>
      <c r="E640">
        <v>31</v>
      </c>
      <c r="F640" t="s">
        <v>68</v>
      </c>
      <c r="G640">
        <v>599</v>
      </c>
      <c r="H640" s="5">
        <v>43140</v>
      </c>
      <c r="I640" t="s">
        <v>574</v>
      </c>
      <c r="J640" s="3">
        <v>54686940</v>
      </c>
      <c r="K640" s="3">
        <v>0</v>
      </c>
      <c r="L640" s="3">
        <f t="shared" si="18"/>
        <v>54686940</v>
      </c>
      <c r="M640" s="21">
        <v>54686940</v>
      </c>
      <c r="N640" s="3">
        <f t="shared" si="19"/>
        <v>0</v>
      </c>
    </row>
    <row r="641" spans="1:14" hidden="1" x14ac:dyDescent="0.25">
      <c r="A641">
        <v>498</v>
      </c>
      <c r="B641">
        <v>998</v>
      </c>
      <c r="C641" s="5">
        <v>43140</v>
      </c>
      <c r="D641" t="s">
        <v>1733</v>
      </c>
      <c r="E641">
        <v>31</v>
      </c>
      <c r="F641" t="s">
        <v>68</v>
      </c>
      <c r="G641">
        <v>606</v>
      </c>
      <c r="H641" s="5">
        <v>43140</v>
      </c>
      <c r="I641" t="s">
        <v>1734</v>
      </c>
      <c r="J641" s="3">
        <v>39062100</v>
      </c>
      <c r="K641" s="3">
        <v>0</v>
      </c>
      <c r="L641" s="3">
        <f t="shared" si="18"/>
        <v>39062100</v>
      </c>
      <c r="M641" s="21">
        <v>39062100</v>
      </c>
      <c r="N641" s="3">
        <f t="shared" si="19"/>
        <v>0</v>
      </c>
    </row>
    <row r="642" spans="1:14" hidden="1" x14ac:dyDescent="0.25">
      <c r="A642">
        <v>505</v>
      </c>
      <c r="B642">
        <v>999</v>
      </c>
      <c r="C642" s="5">
        <v>43140</v>
      </c>
      <c r="D642" t="s">
        <v>1731</v>
      </c>
      <c r="E642">
        <v>31</v>
      </c>
      <c r="F642" t="s">
        <v>68</v>
      </c>
      <c r="G642">
        <v>605</v>
      </c>
      <c r="H642" s="5">
        <v>43140</v>
      </c>
      <c r="I642" t="s">
        <v>1732</v>
      </c>
      <c r="J642" s="3">
        <v>113366000</v>
      </c>
      <c r="K642" s="3">
        <v>0</v>
      </c>
      <c r="L642" s="3">
        <f t="shared" si="18"/>
        <v>113366000</v>
      </c>
      <c r="M642">
        <v>113366000</v>
      </c>
      <c r="N642" s="3">
        <f t="shared" si="19"/>
        <v>0</v>
      </c>
    </row>
    <row r="643" spans="1:14" hidden="1" x14ac:dyDescent="0.25">
      <c r="A643">
        <v>395</v>
      </c>
      <c r="B643">
        <v>1000</v>
      </c>
      <c r="C643" s="5">
        <v>43140</v>
      </c>
      <c r="D643" t="s">
        <v>1735</v>
      </c>
      <c r="E643">
        <v>31</v>
      </c>
      <c r="F643" t="s">
        <v>68</v>
      </c>
      <c r="G643">
        <v>588</v>
      </c>
      <c r="H643" s="5">
        <v>43140</v>
      </c>
      <c r="I643" t="s">
        <v>1736</v>
      </c>
      <c r="J643" s="3">
        <v>5946005</v>
      </c>
      <c r="K643" s="3">
        <v>4573850</v>
      </c>
      <c r="L643" s="3">
        <f t="shared" si="18"/>
        <v>1372155</v>
      </c>
      <c r="M643" s="21">
        <v>1372155</v>
      </c>
      <c r="N643" s="3">
        <f t="shared" si="19"/>
        <v>0</v>
      </c>
    </row>
    <row r="644" spans="1:14" hidden="1" x14ac:dyDescent="0.25">
      <c r="A644">
        <v>395</v>
      </c>
      <c r="B644">
        <v>1001</v>
      </c>
      <c r="C644" s="5">
        <v>43140</v>
      </c>
      <c r="D644" t="s">
        <v>1737</v>
      </c>
      <c r="E644">
        <v>31</v>
      </c>
      <c r="F644" t="s">
        <v>68</v>
      </c>
      <c r="G644">
        <v>589</v>
      </c>
      <c r="H644" s="5">
        <v>43140</v>
      </c>
      <c r="I644" t="s">
        <v>1738</v>
      </c>
      <c r="J644" s="3">
        <v>2992227</v>
      </c>
      <c r="K644" s="3">
        <v>427461</v>
      </c>
      <c r="L644" s="3">
        <f t="shared" si="18"/>
        <v>2564766</v>
      </c>
      <c r="M644" s="21">
        <v>2564766</v>
      </c>
      <c r="N644" s="3">
        <f t="shared" si="19"/>
        <v>0</v>
      </c>
    </row>
    <row r="645" spans="1:14" hidden="1" x14ac:dyDescent="0.25">
      <c r="A645">
        <v>395</v>
      </c>
      <c r="B645">
        <v>1002</v>
      </c>
      <c r="C645" s="5">
        <v>43140</v>
      </c>
      <c r="D645" t="s">
        <v>1739</v>
      </c>
      <c r="E645">
        <v>31</v>
      </c>
      <c r="F645" t="s">
        <v>68</v>
      </c>
      <c r="G645">
        <v>590</v>
      </c>
      <c r="H645" s="5">
        <v>43140</v>
      </c>
      <c r="I645" t="s">
        <v>1740</v>
      </c>
      <c r="J645" s="3">
        <v>2661659</v>
      </c>
      <c r="K645" s="3">
        <v>380237</v>
      </c>
      <c r="L645" s="3">
        <f t="shared" ref="L645:L708" si="20">J645-K645</f>
        <v>2281422</v>
      </c>
      <c r="M645" s="21">
        <v>2281422</v>
      </c>
      <c r="N645" s="3">
        <f t="shared" ref="N645:N708" si="21">L645-M645</f>
        <v>0</v>
      </c>
    </row>
    <row r="646" spans="1:14" hidden="1" x14ac:dyDescent="0.25">
      <c r="A646">
        <v>395</v>
      </c>
      <c r="B646">
        <v>1003</v>
      </c>
      <c r="C646" s="5">
        <v>43140</v>
      </c>
      <c r="D646" t="s">
        <v>1741</v>
      </c>
      <c r="E646">
        <v>31</v>
      </c>
      <c r="F646" t="s">
        <v>68</v>
      </c>
      <c r="G646">
        <v>591</v>
      </c>
      <c r="H646" s="5">
        <v>43140</v>
      </c>
      <c r="I646" t="s">
        <v>1742</v>
      </c>
      <c r="J646" s="3">
        <v>4131218</v>
      </c>
      <c r="K646" s="3">
        <v>590174</v>
      </c>
      <c r="L646" s="3">
        <f t="shared" si="20"/>
        <v>3541044</v>
      </c>
      <c r="M646" s="21">
        <v>3541044</v>
      </c>
      <c r="N646" s="3">
        <f t="shared" si="21"/>
        <v>0</v>
      </c>
    </row>
    <row r="647" spans="1:14" hidden="1" x14ac:dyDescent="0.25">
      <c r="A647">
        <v>395</v>
      </c>
      <c r="B647">
        <v>1004</v>
      </c>
      <c r="C647" s="5">
        <v>43140</v>
      </c>
      <c r="D647" t="s">
        <v>1743</v>
      </c>
      <c r="E647">
        <v>31</v>
      </c>
      <c r="F647" t="s">
        <v>68</v>
      </c>
      <c r="G647">
        <v>592</v>
      </c>
      <c r="H647" s="5">
        <v>43140</v>
      </c>
      <c r="I647" t="s">
        <v>1744</v>
      </c>
      <c r="J647" s="3">
        <v>5825885</v>
      </c>
      <c r="K647" s="3">
        <v>4929595</v>
      </c>
      <c r="L647" s="3">
        <f t="shared" si="20"/>
        <v>896290</v>
      </c>
      <c r="M647" s="21">
        <v>896290</v>
      </c>
      <c r="N647" s="3">
        <f t="shared" si="21"/>
        <v>0</v>
      </c>
    </row>
    <row r="648" spans="1:14" hidden="1" x14ac:dyDescent="0.25">
      <c r="A648">
        <v>395</v>
      </c>
      <c r="B648">
        <v>1005</v>
      </c>
      <c r="C648" s="5">
        <v>43140</v>
      </c>
      <c r="D648" t="s">
        <v>1745</v>
      </c>
      <c r="E648">
        <v>31</v>
      </c>
      <c r="F648" t="s">
        <v>68</v>
      </c>
      <c r="G648">
        <v>593</v>
      </c>
      <c r="H648" s="5">
        <v>43140</v>
      </c>
      <c r="I648" t="s">
        <v>1746</v>
      </c>
      <c r="J648" s="20">
        <v>3873016</v>
      </c>
      <c r="K648" s="3">
        <v>2213152</v>
      </c>
      <c r="L648" s="3">
        <f t="shared" si="20"/>
        <v>1659864</v>
      </c>
      <c r="M648" s="21">
        <v>1659864</v>
      </c>
      <c r="N648" s="3">
        <f t="shared" si="21"/>
        <v>0</v>
      </c>
    </row>
    <row r="649" spans="1:14" hidden="1" x14ac:dyDescent="0.25">
      <c r="A649">
        <v>395</v>
      </c>
      <c r="B649">
        <v>1006</v>
      </c>
      <c r="C649" s="5">
        <v>43140</v>
      </c>
      <c r="D649" t="s">
        <v>1747</v>
      </c>
      <c r="E649">
        <v>31</v>
      </c>
      <c r="F649" t="s">
        <v>68</v>
      </c>
      <c r="G649">
        <v>594</v>
      </c>
      <c r="H649" s="5">
        <v>43140</v>
      </c>
      <c r="I649" t="s">
        <v>1748</v>
      </c>
      <c r="J649" s="3">
        <v>7036302</v>
      </c>
      <c r="K649" s="3">
        <v>0</v>
      </c>
      <c r="L649" s="3">
        <f t="shared" si="20"/>
        <v>7036302</v>
      </c>
      <c r="M649" s="21">
        <v>4871286</v>
      </c>
      <c r="N649" s="3">
        <f t="shared" si="21"/>
        <v>2165016</v>
      </c>
    </row>
    <row r="650" spans="1:14" hidden="1" x14ac:dyDescent="0.25">
      <c r="A650">
        <v>395</v>
      </c>
      <c r="B650">
        <v>1007</v>
      </c>
      <c r="C650" s="5">
        <v>43140</v>
      </c>
      <c r="D650" t="s">
        <v>1749</v>
      </c>
      <c r="E650">
        <v>31</v>
      </c>
      <c r="F650" t="s">
        <v>68</v>
      </c>
      <c r="G650">
        <v>595</v>
      </c>
      <c r="H650" s="5">
        <v>43140</v>
      </c>
      <c r="I650" t="s">
        <v>1750</v>
      </c>
      <c r="J650" s="3">
        <v>2975525</v>
      </c>
      <c r="K650" s="3">
        <v>425075</v>
      </c>
      <c r="L650" s="3">
        <f t="shared" si="20"/>
        <v>2550450</v>
      </c>
      <c r="M650" s="21">
        <v>2550450</v>
      </c>
      <c r="N650" s="3">
        <f t="shared" si="21"/>
        <v>0</v>
      </c>
    </row>
    <row r="651" spans="1:14" hidden="1" x14ac:dyDescent="0.25">
      <c r="A651">
        <v>395</v>
      </c>
      <c r="B651">
        <v>1008</v>
      </c>
      <c r="C651" s="5">
        <v>43140</v>
      </c>
      <c r="D651" t="s">
        <v>1751</v>
      </c>
      <c r="E651">
        <v>31</v>
      </c>
      <c r="F651" t="s">
        <v>68</v>
      </c>
      <c r="G651">
        <v>596</v>
      </c>
      <c r="H651" s="5">
        <v>43443</v>
      </c>
      <c r="I651" t="s">
        <v>1752</v>
      </c>
      <c r="J651" s="3">
        <v>3619637</v>
      </c>
      <c r="K651" s="3">
        <v>0</v>
      </c>
      <c r="L651" s="3">
        <f t="shared" si="20"/>
        <v>3619637</v>
      </c>
      <c r="M651" s="21">
        <v>1551273</v>
      </c>
      <c r="N651" s="3">
        <f t="shared" si="21"/>
        <v>2068364</v>
      </c>
    </row>
    <row r="652" spans="1:14" hidden="1" x14ac:dyDescent="0.25">
      <c r="A652">
        <v>395</v>
      </c>
      <c r="B652">
        <v>1009</v>
      </c>
      <c r="C652" s="5">
        <v>43140</v>
      </c>
      <c r="D652" t="s">
        <v>1753</v>
      </c>
      <c r="E652">
        <v>31</v>
      </c>
      <c r="F652" t="s">
        <v>68</v>
      </c>
      <c r="G652">
        <v>602</v>
      </c>
      <c r="H652" s="5">
        <v>43139</v>
      </c>
      <c r="I652" t="s">
        <v>1754</v>
      </c>
      <c r="J652" s="3">
        <v>4027933</v>
      </c>
      <c r="K652" s="3">
        <v>0</v>
      </c>
      <c r="L652" s="3">
        <f t="shared" si="20"/>
        <v>4027933</v>
      </c>
      <c r="M652" s="21">
        <v>1726257</v>
      </c>
      <c r="N652" s="3">
        <f t="shared" si="21"/>
        <v>2301676</v>
      </c>
    </row>
    <row r="653" spans="1:14" hidden="1" x14ac:dyDescent="0.25">
      <c r="A653">
        <v>395</v>
      </c>
      <c r="B653">
        <v>1010</v>
      </c>
      <c r="C653" s="5">
        <v>43140</v>
      </c>
      <c r="D653" t="s">
        <v>1755</v>
      </c>
      <c r="E653">
        <v>31</v>
      </c>
      <c r="F653" t="s">
        <v>68</v>
      </c>
      <c r="G653">
        <v>603</v>
      </c>
      <c r="H653" s="5">
        <v>43140</v>
      </c>
      <c r="I653" t="s">
        <v>1756</v>
      </c>
      <c r="J653" s="3">
        <v>4795154</v>
      </c>
      <c r="K653" s="3">
        <v>0</v>
      </c>
      <c r="L653" s="3">
        <f t="shared" si="20"/>
        <v>4795154</v>
      </c>
      <c r="M653" s="21">
        <v>2582006</v>
      </c>
      <c r="N653" s="3">
        <f t="shared" si="21"/>
        <v>2213148</v>
      </c>
    </row>
    <row r="654" spans="1:14" hidden="1" x14ac:dyDescent="0.25">
      <c r="A654">
        <v>395</v>
      </c>
      <c r="B654">
        <v>1011</v>
      </c>
      <c r="C654" s="5">
        <v>43140</v>
      </c>
      <c r="D654" t="s">
        <v>1757</v>
      </c>
      <c r="E654">
        <v>31</v>
      </c>
      <c r="F654" t="s">
        <v>68</v>
      </c>
      <c r="G654">
        <v>604</v>
      </c>
      <c r="H654" s="5">
        <v>43140</v>
      </c>
      <c r="I654" t="s">
        <v>1758</v>
      </c>
      <c r="J654" s="3">
        <v>7077200</v>
      </c>
      <c r="K654" s="3">
        <v>0</v>
      </c>
      <c r="L654" s="3">
        <f t="shared" si="20"/>
        <v>7077200</v>
      </c>
      <c r="M654" s="21">
        <v>4355200</v>
      </c>
      <c r="N654" s="3">
        <f t="shared" si="21"/>
        <v>2722000</v>
      </c>
    </row>
    <row r="655" spans="1:14" hidden="1" x14ac:dyDescent="0.25">
      <c r="A655">
        <v>395</v>
      </c>
      <c r="B655">
        <v>1012</v>
      </c>
      <c r="C655" s="5">
        <v>43140</v>
      </c>
      <c r="D655" t="s">
        <v>1759</v>
      </c>
      <c r="E655">
        <v>31</v>
      </c>
      <c r="F655" t="s">
        <v>68</v>
      </c>
      <c r="G655">
        <v>584</v>
      </c>
      <c r="H655" s="5">
        <v>43140</v>
      </c>
      <c r="I655" t="s">
        <v>1760</v>
      </c>
      <c r="J655" s="3">
        <v>3752413</v>
      </c>
      <c r="K655" s="3">
        <v>536059</v>
      </c>
      <c r="L655" s="3">
        <f t="shared" si="20"/>
        <v>3216354</v>
      </c>
      <c r="M655" s="21">
        <v>3216354</v>
      </c>
      <c r="N655" s="3">
        <f t="shared" si="21"/>
        <v>0</v>
      </c>
    </row>
    <row r="656" spans="1:14" hidden="1" x14ac:dyDescent="0.25">
      <c r="A656">
        <v>481</v>
      </c>
      <c r="B656">
        <v>1013</v>
      </c>
      <c r="C656" s="5">
        <v>43140</v>
      </c>
      <c r="D656" t="s">
        <v>1761</v>
      </c>
      <c r="E656">
        <v>31</v>
      </c>
      <c r="F656" t="s">
        <v>68</v>
      </c>
      <c r="G656">
        <v>883</v>
      </c>
      <c r="H656" s="5">
        <v>43140</v>
      </c>
      <c r="I656" t="s">
        <v>381</v>
      </c>
      <c r="J656" s="3">
        <v>39062100</v>
      </c>
      <c r="K656" s="3">
        <v>0</v>
      </c>
      <c r="L656" s="3">
        <f t="shared" si="20"/>
        <v>39062100</v>
      </c>
      <c r="M656" s="21">
        <v>39062100</v>
      </c>
      <c r="N656" s="3">
        <f t="shared" si="21"/>
        <v>0</v>
      </c>
    </row>
    <row r="657" spans="1:14" hidden="1" x14ac:dyDescent="0.25">
      <c r="A657">
        <v>581</v>
      </c>
      <c r="B657">
        <v>1016</v>
      </c>
      <c r="C657" s="5">
        <v>43140</v>
      </c>
      <c r="D657" t="s">
        <v>1762</v>
      </c>
      <c r="E657">
        <v>31</v>
      </c>
      <c r="F657" t="s">
        <v>68</v>
      </c>
      <c r="G657">
        <v>767</v>
      </c>
      <c r="H657" s="5">
        <v>43140</v>
      </c>
      <c r="I657" t="s">
        <v>580</v>
      </c>
      <c r="J657" s="3">
        <v>54686940</v>
      </c>
      <c r="K657" s="3">
        <v>0</v>
      </c>
      <c r="L657" s="3">
        <f t="shared" si="20"/>
        <v>54686940</v>
      </c>
      <c r="M657" s="21">
        <v>54686940</v>
      </c>
      <c r="N657" s="3">
        <f t="shared" si="21"/>
        <v>0</v>
      </c>
    </row>
    <row r="658" spans="1:14" hidden="1" x14ac:dyDescent="0.25">
      <c r="A658">
        <v>620</v>
      </c>
      <c r="B658">
        <v>1017</v>
      </c>
      <c r="C658" s="5">
        <v>43140</v>
      </c>
      <c r="D658" t="s">
        <v>1763</v>
      </c>
      <c r="E658">
        <v>31</v>
      </c>
      <c r="F658" t="s">
        <v>68</v>
      </c>
      <c r="G658">
        <v>766</v>
      </c>
      <c r="H658" s="5">
        <v>43140</v>
      </c>
      <c r="I658" t="s">
        <v>789</v>
      </c>
      <c r="J658" s="3">
        <v>54686940</v>
      </c>
      <c r="K658" s="3">
        <v>0</v>
      </c>
      <c r="L658" s="3">
        <f t="shared" si="20"/>
        <v>54686940</v>
      </c>
      <c r="M658">
        <v>54686940</v>
      </c>
      <c r="N658" s="3">
        <f t="shared" si="21"/>
        <v>0</v>
      </c>
    </row>
    <row r="659" spans="1:14" hidden="1" x14ac:dyDescent="0.25">
      <c r="A659">
        <v>592</v>
      </c>
      <c r="B659">
        <v>1018</v>
      </c>
      <c r="C659" s="5">
        <v>43140</v>
      </c>
      <c r="D659" t="s">
        <v>1764</v>
      </c>
      <c r="E659">
        <v>31</v>
      </c>
      <c r="F659" t="s">
        <v>68</v>
      </c>
      <c r="G659">
        <v>765</v>
      </c>
      <c r="H659" s="5">
        <v>43140</v>
      </c>
      <c r="I659" t="s">
        <v>589</v>
      </c>
      <c r="J659" s="3">
        <v>54686940</v>
      </c>
      <c r="K659" s="3">
        <v>0</v>
      </c>
      <c r="L659" s="3">
        <f t="shared" si="20"/>
        <v>54686940</v>
      </c>
      <c r="M659" s="21">
        <v>54686940</v>
      </c>
      <c r="N659" s="3">
        <f t="shared" si="21"/>
        <v>0</v>
      </c>
    </row>
    <row r="660" spans="1:14" hidden="1" x14ac:dyDescent="0.25">
      <c r="A660">
        <v>582</v>
      </c>
      <c r="B660">
        <v>1020</v>
      </c>
      <c r="C660" s="5">
        <v>43140</v>
      </c>
      <c r="D660" t="s">
        <v>1765</v>
      </c>
      <c r="E660">
        <v>31</v>
      </c>
      <c r="F660" t="s">
        <v>68</v>
      </c>
      <c r="G660">
        <v>764</v>
      </c>
      <c r="H660" s="5">
        <v>43140</v>
      </c>
      <c r="I660" t="s">
        <v>581</v>
      </c>
      <c r="J660" s="3">
        <v>54686940</v>
      </c>
      <c r="K660" s="3">
        <v>0</v>
      </c>
      <c r="L660" s="3">
        <f t="shared" si="20"/>
        <v>54686940</v>
      </c>
      <c r="M660" s="21">
        <v>54686940</v>
      </c>
      <c r="N660" s="3">
        <f t="shared" si="21"/>
        <v>0</v>
      </c>
    </row>
    <row r="661" spans="1:14" hidden="1" x14ac:dyDescent="0.25">
      <c r="A661">
        <v>483</v>
      </c>
      <c r="B661">
        <v>1022</v>
      </c>
      <c r="C661" s="5">
        <v>43140</v>
      </c>
      <c r="D661" t="s">
        <v>821</v>
      </c>
      <c r="E661">
        <v>1</v>
      </c>
      <c r="F661" t="s">
        <v>822</v>
      </c>
      <c r="G661">
        <v>13</v>
      </c>
      <c r="H661" s="5">
        <v>43140</v>
      </c>
      <c r="I661" t="s">
        <v>824</v>
      </c>
      <c r="J661" s="3">
        <v>40872400</v>
      </c>
      <c r="K661" s="3">
        <v>0</v>
      </c>
      <c r="L661" s="3">
        <f t="shared" si="20"/>
        <v>40872400</v>
      </c>
      <c r="M661" s="21">
        <v>40872400</v>
      </c>
      <c r="N661" s="3">
        <f t="shared" si="21"/>
        <v>0</v>
      </c>
    </row>
    <row r="662" spans="1:14" hidden="1" x14ac:dyDescent="0.25">
      <c r="A662">
        <v>580</v>
      </c>
      <c r="B662">
        <v>1023</v>
      </c>
      <c r="C662" s="5">
        <v>43140</v>
      </c>
      <c r="D662" t="s">
        <v>1766</v>
      </c>
      <c r="E662">
        <v>31</v>
      </c>
      <c r="F662" t="s">
        <v>68</v>
      </c>
      <c r="G662">
        <v>763</v>
      </c>
      <c r="H662" s="5">
        <v>43140</v>
      </c>
      <c r="I662" t="s">
        <v>579</v>
      </c>
      <c r="J662" s="3">
        <v>54686940</v>
      </c>
      <c r="K662" s="3">
        <v>0</v>
      </c>
      <c r="L662" s="3">
        <f t="shared" si="20"/>
        <v>54686940</v>
      </c>
      <c r="M662">
        <v>0</v>
      </c>
      <c r="N662" s="3">
        <f t="shared" si="21"/>
        <v>54686940</v>
      </c>
    </row>
    <row r="663" spans="1:14" hidden="1" x14ac:dyDescent="0.25">
      <c r="A663">
        <v>574</v>
      </c>
      <c r="B663">
        <v>1024</v>
      </c>
      <c r="C663" s="5">
        <v>43140</v>
      </c>
      <c r="D663" t="s">
        <v>1767</v>
      </c>
      <c r="E663">
        <v>31</v>
      </c>
      <c r="F663" t="s">
        <v>68</v>
      </c>
      <c r="G663">
        <v>760</v>
      </c>
      <c r="H663" s="5">
        <v>43140</v>
      </c>
      <c r="I663" t="s">
        <v>573</v>
      </c>
      <c r="J663" s="3">
        <v>54686940</v>
      </c>
      <c r="K663" s="3">
        <v>0</v>
      </c>
      <c r="L663" s="3">
        <f t="shared" si="20"/>
        <v>54686940</v>
      </c>
      <c r="M663" s="21">
        <v>54686940</v>
      </c>
      <c r="N663" s="3">
        <f t="shared" si="21"/>
        <v>0</v>
      </c>
    </row>
    <row r="664" spans="1:14" hidden="1" x14ac:dyDescent="0.25">
      <c r="A664">
        <v>579</v>
      </c>
      <c r="B664">
        <v>1025</v>
      </c>
      <c r="C664" s="5">
        <v>43140</v>
      </c>
      <c r="D664" t="s">
        <v>1768</v>
      </c>
      <c r="E664">
        <v>31</v>
      </c>
      <c r="F664" t="s">
        <v>68</v>
      </c>
      <c r="G664">
        <v>761</v>
      </c>
      <c r="H664" s="5">
        <v>43140</v>
      </c>
      <c r="I664" t="s">
        <v>578</v>
      </c>
      <c r="J664" s="3">
        <v>54686940</v>
      </c>
      <c r="K664" s="3">
        <v>0</v>
      </c>
      <c r="L664" s="3">
        <f t="shared" si="20"/>
        <v>54686940</v>
      </c>
      <c r="M664" s="21">
        <v>54686940</v>
      </c>
      <c r="N664" s="3">
        <f t="shared" si="21"/>
        <v>0</v>
      </c>
    </row>
    <row r="665" spans="1:14" hidden="1" x14ac:dyDescent="0.25">
      <c r="A665">
        <v>586</v>
      </c>
      <c r="B665">
        <v>1026</v>
      </c>
      <c r="C665" s="5">
        <v>43140</v>
      </c>
      <c r="D665" t="s">
        <v>1769</v>
      </c>
      <c r="E665">
        <v>31</v>
      </c>
      <c r="F665" t="s">
        <v>68</v>
      </c>
      <c r="G665">
        <v>759</v>
      </c>
      <c r="H665" s="5">
        <v>43140</v>
      </c>
      <c r="I665" t="s">
        <v>585</v>
      </c>
      <c r="J665" s="3">
        <v>54686940</v>
      </c>
      <c r="K665" s="3">
        <v>0</v>
      </c>
      <c r="L665" s="3">
        <f t="shared" si="20"/>
        <v>54686940</v>
      </c>
      <c r="M665" s="21">
        <v>54686940</v>
      </c>
      <c r="N665" s="3">
        <f t="shared" si="21"/>
        <v>0</v>
      </c>
    </row>
    <row r="666" spans="1:14" hidden="1" x14ac:dyDescent="0.25">
      <c r="A666">
        <v>482</v>
      </c>
      <c r="B666">
        <v>1027</v>
      </c>
      <c r="C666" s="5">
        <v>43140</v>
      </c>
      <c r="D666" t="s">
        <v>1373</v>
      </c>
      <c r="E666">
        <v>31</v>
      </c>
      <c r="F666" t="s">
        <v>68</v>
      </c>
      <c r="G666">
        <v>757</v>
      </c>
      <c r="H666" s="5">
        <v>43140</v>
      </c>
      <c r="I666" t="s">
        <v>539</v>
      </c>
      <c r="J666" s="3">
        <v>39062100</v>
      </c>
      <c r="K666" s="3">
        <v>0</v>
      </c>
      <c r="L666" s="3">
        <f t="shared" si="20"/>
        <v>39062100</v>
      </c>
      <c r="M666">
        <v>39062100</v>
      </c>
      <c r="N666" s="3">
        <f t="shared" si="21"/>
        <v>0</v>
      </c>
    </row>
    <row r="667" spans="1:14" hidden="1" x14ac:dyDescent="0.25">
      <c r="A667">
        <v>395</v>
      </c>
      <c r="B667">
        <v>1030</v>
      </c>
      <c r="C667" s="5">
        <v>43143</v>
      </c>
      <c r="D667" t="s">
        <v>1770</v>
      </c>
      <c r="E667">
        <v>31</v>
      </c>
      <c r="F667" t="s">
        <v>68</v>
      </c>
      <c r="G667">
        <v>680</v>
      </c>
      <c r="H667" s="5">
        <v>43143</v>
      </c>
      <c r="I667" t="s">
        <v>1771</v>
      </c>
      <c r="J667" s="3">
        <v>4986969</v>
      </c>
      <c r="K667" s="3">
        <v>0</v>
      </c>
      <c r="L667" s="3">
        <f t="shared" si="20"/>
        <v>4986969</v>
      </c>
      <c r="M667" s="21">
        <v>3452517</v>
      </c>
      <c r="N667" s="3">
        <f t="shared" si="21"/>
        <v>1534452</v>
      </c>
    </row>
    <row r="668" spans="1:14" hidden="1" x14ac:dyDescent="0.25">
      <c r="A668">
        <v>395</v>
      </c>
      <c r="B668">
        <v>1031</v>
      </c>
      <c r="C668" s="5">
        <v>43143</v>
      </c>
      <c r="D668" t="s">
        <v>1772</v>
      </c>
      <c r="E668">
        <v>31</v>
      </c>
      <c r="F668" t="s">
        <v>68</v>
      </c>
      <c r="G668">
        <v>681</v>
      </c>
      <c r="H668" s="5">
        <v>43143</v>
      </c>
      <c r="I668" t="s">
        <v>1773</v>
      </c>
      <c r="J668" s="3">
        <v>3094182</v>
      </c>
      <c r="K668" s="3">
        <v>0</v>
      </c>
      <c r="L668" s="3">
        <f t="shared" si="20"/>
        <v>3094182</v>
      </c>
      <c r="M668" s="21">
        <v>1326078</v>
      </c>
      <c r="N668" s="3">
        <f t="shared" si="21"/>
        <v>1768104</v>
      </c>
    </row>
    <row r="669" spans="1:14" hidden="1" x14ac:dyDescent="0.25">
      <c r="A669">
        <v>395</v>
      </c>
      <c r="B669">
        <v>1032</v>
      </c>
      <c r="C669" s="5">
        <v>43143</v>
      </c>
      <c r="D669" t="s">
        <v>1774</v>
      </c>
      <c r="E669">
        <v>31</v>
      </c>
      <c r="F669" t="s">
        <v>68</v>
      </c>
      <c r="G669">
        <v>649</v>
      </c>
      <c r="H669" s="5">
        <v>43143</v>
      </c>
      <c r="I669" t="s">
        <v>1775</v>
      </c>
      <c r="J669" s="3">
        <v>5598996</v>
      </c>
      <c r="K669" s="3">
        <v>0</v>
      </c>
      <c r="L669" s="3">
        <f t="shared" si="20"/>
        <v>5598996</v>
      </c>
      <c r="M669" s="21">
        <v>3876228</v>
      </c>
      <c r="N669" s="3">
        <f t="shared" si="21"/>
        <v>1722768</v>
      </c>
    </row>
    <row r="670" spans="1:14" hidden="1" x14ac:dyDescent="0.25">
      <c r="A670">
        <v>395</v>
      </c>
      <c r="B670">
        <v>1033</v>
      </c>
      <c r="C670" s="5">
        <v>43143</v>
      </c>
      <c r="D670" t="s">
        <v>1776</v>
      </c>
      <c r="E670">
        <v>31</v>
      </c>
      <c r="F670" t="s">
        <v>68</v>
      </c>
      <c r="G670">
        <v>648</v>
      </c>
      <c r="H670" s="5">
        <v>43143</v>
      </c>
      <c r="I670" t="s">
        <v>1777</v>
      </c>
      <c r="J670" s="3">
        <v>2924376</v>
      </c>
      <c r="K670" s="3">
        <v>417768</v>
      </c>
      <c r="L670" s="3">
        <f t="shared" si="20"/>
        <v>2506608</v>
      </c>
      <c r="M670" s="21">
        <v>2506608</v>
      </c>
      <c r="N670" s="3">
        <f t="shared" si="21"/>
        <v>0</v>
      </c>
    </row>
    <row r="671" spans="1:14" hidden="1" x14ac:dyDescent="0.25">
      <c r="A671">
        <v>395</v>
      </c>
      <c r="B671">
        <v>1034</v>
      </c>
      <c r="C671" s="5">
        <v>43143</v>
      </c>
      <c r="D671" t="s">
        <v>1778</v>
      </c>
      <c r="E671">
        <v>31</v>
      </c>
      <c r="F671" t="s">
        <v>68</v>
      </c>
      <c r="G671">
        <v>682</v>
      </c>
      <c r="H671" s="5">
        <v>43143</v>
      </c>
      <c r="I671" t="s">
        <v>1779</v>
      </c>
      <c r="J671" s="3">
        <v>2924376</v>
      </c>
      <c r="K671" s="3">
        <v>835536</v>
      </c>
      <c r="L671" s="3">
        <f t="shared" si="20"/>
        <v>2088840</v>
      </c>
      <c r="M671" s="21">
        <v>2088840</v>
      </c>
      <c r="N671" s="3">
        <f t="shared" si="21"/>
        <v>0</v>
      </c>
    </row>
    <row r="672" spans="1:14" hidden="1" x14ac:dyDescent="0.25">
      <c r="A672">
        <v>395</v>
      </c>
      <c r="B672">
        <v>1035</v>
      </c>
      <c r="C672" s="5">
        <v>43143</v>
      </c>
      <c r="D672" t="s">
        <v>1780</v>
      </c>
      <c r="E672">
        <v>31</v>
      </c>
      <c r="F672" t="s">
        <v>68</v>
      </c>
      <c r="G672">
        <v>620</v>
      </c>
      <c r="H672" s="5">
        <v>43143</v>
      </c>
      <c r="I672" t="s">
        <v>1781</v>
      </c>
      <c r="J672" s="3">
        <v>4795154</v>
      </c>
      <c r="K672" s="3">
        <v>1475432</v>
      </c>
      <c r="L672" s="3">
        <f t="shared" si="20"/>
        <v>3319722</v>
      </c>
      <c r="M672" s="21">
        <v>1475432</v>
      </c>
      <c r="N672" s="3">
        <f t="shared" si="21"/>
        <v>1844290</v>
      </c>
    </row>
    <row r="673" spans="1:14" hidden="1" x14ac:dyDescent="0.25">
      <c r="A673">
        <v>395</v>
      </c>
      <c r="B673">
        <v>1036</v>
      </c>
      <c r="C673" s="5">
        <v>43143</v>
      </c>
      <c r="D673" t="s">
        <v>1782</v>
      </c>
      <c r="E673">
        <v>31</v>
      </c>
      <c r="F673" t="s">
        <v>68</v>
      </c>
      <c r="G673">
        <v>683</v>
      </c>
      <c r="H673" s="5">
        <v>43143</v>
      </c>
      <c r="I673" t="s">
        <v>1783</v>
      </c>
      <c r="J673" s="3">
        <v>3157315</v>
      </c>
      <c r="K673" s="3">
        <v>451045</v>
      </c>
      <c r="L673" s="3">
        <f t="shared" si="20"/>
        <v>2706270</v>
      </c>
      <c r="M673" s="21">
        <v>2706270</v>
      </c>
      <c r="N673" s="3">
        <f t="shared" si="21"/>
        <v>0</v>
      </c>
    </row>
    <row r="674" spans="1:14" hidden="1" x14ac:dyDescent="0.25">
      <c r="A674">
        <v>395</v>
      </c>
      <c r="B674">
        <v>1037</v>
      </c>
      <c r="C674" s="5">
        <v>43143</v>
      </c>
      <c r="D674" t="s">
        <v>1784</v>
      </c>
      <c r="E674">
        <v>31</v>
      </c>
      <c r="F674" t="s">
        <v>68</v>
      </c>
      <c r="G674">
        <v>621</v>
      </c>
      <c r="H674" s="5">
        <v>43143</v>
      </c>
      <c r="I674" t="s">
        <v>1785</v>
      </c>
      <c r="J674" s="3">
        <v>3383254</v>
      </c>
      <c r="K674" s="3">
        <v>0</v>
      </c>
      <c r="L674" s="3">
        <f t="shared" si="20"/>
        <v>3383254</v>
      </c>
      <c r="M674" s="21">
        <v>1449966</v>
      </c>
      <c r="N674" s="3">
        <f t="shared" si="21"/>
        <v>1933288</v>
      </c>
    </row>
    <row r="675" spans="1:14" hidden="1" x14ac:dyDescent="0.25">
      <c r="A675">
        <v>395</v>
      </c>
      <c r="B675">
        <v>1038</v>
      </c>
      <c r="C675" s="5">
        <v>43143</v>
      </c>
      <c r="D675" t="s">
        <v>1786</v>
      </c>
      <c r="E675">
        <v>31</v>
      </c>
      <c r="F675" t="s">
        <v>68</v>
      </c>
      <c r="G675">
        <v>622</v>
      </c>
      <c r="H675" s="5">
        <v>43143</v>
      </c>
      <c r="I675" t="s">
        <v>1787</v>
      </c>
      <c r="J675" s="3">
        <v>2582006</v>
      </c>
      <c r="K675" s="3">
        <v>368858</v>
      </c>
      <c r="L675" s="3">
        <f t="shared" si="20"/>
        <v>2213148</v>
      </c>
      <c r="M675" s="21">
        <v>2213148</v>
      </c>
      <c r="N675" s="3">
        <f t="shared" si="21"/>
        <v>0</v>
      </c>
    </row>
    <row r="676" spans="1:14" hidden="1" x14ac:dyDescent="0.25">
      <c r="A676">
        <v>395</v>
      </c>
      <c r="B676">
        <v>1039</v>
      </c>
      <c r="C676" s="5">
        <v>43143</v>
      </c>
      <c r="D676" t="s">
        <v>1788</v>
      </c>
      <c r="E676">
        <v>31</v>
      </c>
      <c r="F676" t="s">
        <v>68</v>
      </c>
      <c r="G676">
        <v>684</v>
      </c>
      <c r="H676" s="5">
        <v>43143</v>
      </c>
      <c r="I676" t="s">
        <v>1789</v>
      </c>
      <c r="J676" s="3">
        <v>6233708</v>
      </c>
      <c r="K676" s="3">
        <v>0</v>
      </c>
      <c r="L676" s="3">
        <f t="shared" si="20"/>
        <v>6233708</v>
      </c>
      <c r="M676" s="21">
        <v>4315644</v>
      </c>
      <c r="N676" s="3">
        <f t="shared" si="21"/>
        <v>1918064</v>
      </c>
    </row>
    <row r="677" spans="1:14" hidden="1" x14ac:dyDescent="0.25">
      <c r="A677">
        <v>395</v>
      </c>
      <c r="B677">
        <v>1040</v>
      </c>
      <c r="C677" s="5">
        <v>43143</v>
      </c>
      <c r="D677" t="s">
        <v>1790</v>
      </c>
      <c r="E677">
        <v>31</v>
      </c>
      <c r="F677" t="s">
        <v>68</v>
      </c>
      <c r="G677">
        <v>623</v>
      </c>
      <c r="H677" s="5">
        <v>43143</v>
      </c>
      <c r="I677" t="s">
        <v>1791</v>
      </c>
      <c r="J677" s="3">
        <v>6713226</v>
      </c>
      <c r="K677" s="3">
        <v>0</v>
      </c>
      <c r="L677" s="3">
        <f t="shared" si="20"/>
        <v>6713226</v>
      </c>
      <c r="M677" s="21">
        <v>4647618</v>
      </c>
      <c r="N677" s="3">
        <f t="shared" si="21"/>
        <v>2065608</v>
      </c>
    </row>
    <row r="678" spans="1:14" hidden="1" x14ac:dyDescent="0.25">
      <c r="A678">
        <v>395</v>
      </c>
      <c r="B678">
        <v>1041</v>
      </c>
      <c r="C678" s="5">
        <v>43143</v>
      </c>
      <c r="D678" t="s">
        <v>1792</v>
      </c>
      <c r="E678">
        <v>31</v>
      </c>
      <c r="F678" t="s">
        <v>68</v>
      </c>
      <c r="G678">
        <v>685</v>
      </c>
      <c r="H678" s="5">
        <v>43143</v>
      </c>
      <c r="I678" t="s">
        <v>1793</v>
      </c>
      <c r="J678" s="3">
        <v>2845920</v>
      </c>
      <c r="K678" s="3">
        <v>406560</v>
      </c>
      <c r="L678" s="3">
        <f t="shared" si="20"/>
        <v>2439360</v>
      </c>
      <c r="M678" s="21">
        <v>2439360</v>
      </c>
      <c r="N678" s="3">
        <f t="shared" si="21"/>
        <v>0</v>
      </c>
    </row>
    <row r="679" spans="1:14" hidden="1" x14ac:dyDescent="0.25">
      <c r="A679">
        <v>395</v>
      </c>
      <c r="B679">
        <v>1042</v>
      </c>
      <c r="C679" s="5">
        <v>43143</v>
      </c>
      <c r="D679" t="s">
        <v>1794</v>
      </c>
      <c r="E679">
        <v>31</v>
      </c>
      <c r="F679" t="s">
        <v>68</v>
      </c>
      <c r="G679">
        <v>686</v>
      </c>
      <c r="H679" s="5">
        <v>43143</v>
      </c>
      <c r="I679" t="s">
        <v>1795</v>
      </c>
      <c r="J679" s="3">
        <v>4986969</v>
      </c>
      <c r="K679" s="3">
        <v>0</v>
      </c>
      <c r="L679" s="3">
        <f t="shared" si="20"/>
        <v>4986969</v>
      </c>
      <c r="M679" s="21">
        <v>3452517</v>
      </c>
      <c r="N679" s="3">
        <f t="shared" si="21"/>
        <v>1534452</v>
      </c>
    </row>
    <row r="680" spans="1:14" hidden="1" x14ac:dyDescent="0.25">
      <c r="A680">
        <v>395</v>
      </c>
      <c r="B680">
        <v>1043</v>
      </c>
      <c r="C680" s="5">
        <v>43143</v>
      </c>
      <c r="D680" t="s">
        <v>1796</v>
      </c>
      <c r="E680">
        <v>31</v>
      </c>
      <c r="F680" t="s">
        <v>68</v>
      </c>
      <c r="G680">
        <v>687</v>
      </c>
      <c r="H680" s="5">
        <v>43143</v>
      </c>
      <c r="I680" t="s">
        <v>1797</v>
      </c>
      <c r="J680" s="3">
        <v>5612594</v>
      </c>
      <c r="K680" s="3">
        <v>0</v>
      </c>
      <c r="L680" s="3">
        <f t="shared" si="20"/>
        <v>5612594</v>
      </c>
      <c r="M680" s="21">
        <v>3885642</v>
      </c>
      <c r="N680" s="3">
        <f t="shared" si="21"/>
        <v>1726952</v>
      </c>
    </row>
    <row r="681" spans="1:14" hidden="1" x14ac:dyDescent="0.25">
      <c r="A681">
        <v>395</v>
      </c>
      <c r="B681">
        <v>1044</v>
      </c>
      <c r="C681" s="5">
        <v>43143</v>
      </c>
      <c r="D681" t="s">
        <v>1798</v>
      </c>
      <c r="E681">
        <v>31</v>
      </c>
      <c r="F681" t="s">
        <v>68</v>
      </c>
      <c r="G681">
        <v>624</v>
      </c>
      <c r="H681" s="5">
        <v>43143</v>
      </c>
      <c r="I681" t="s">
        <v>1799</v>
      </c>
      <c r="J681" s="3">
        <v>920976</v>
      </c>
      <c r="K681" s="3">
        <v>460488</v>
      </c>
      <c r="L681" s="3">
        <f t="shared" si="20"/>
        <v>460488</v>
      </c>
      <c r="M681" s="21">
        <v>460488</v>
      </c>
      <c r="N681" s="3">
        <f t="shared" si="21"/>
        <v>0</v>
      </c>
    </row>
    <row r="682" spans="1:14" hidden="1" x14ac:dyDescent="0.25">
      <c r="A682">
        <v>395</v>
      </c>
      <c r="B682">
        <v>1045</v>
      </c>
      <c r="C682" s="5">
        <v>43143</v>
      </c>
      <c r="D682" t="s">
        <v>1800</v>
      </c>
      <c r="E682">
        <v>31</v>
      </c>
      <c r="F682" t="s">
        <v>68</v>
      </c>
      <c r="G682">
        <v>688</v>
      </c>
      <c r="H682" s="5">
        <v>43143</v>
      </c>
      <c r="I682" t="s">
        <v>1801</v>
      </c>
      <c r="J682" s="3">
        <v>6721000</v>
      </c>
      <c r="K682" s="3">
        <v>0</v>
      </c>
      <c r="L682" s="3">
        <f t="shared" si="20"/>
        <v>6721000</v>
      </c>
      <c r="M682" s="21">
        <v>4653000</v>
      </c>
      <c r="N682" s="3">
        <f t="shared" si="21"/>
        <v>2068000</v>
      </c>
    </row>
    <row r="683" spans="1:14" hidden="1" x14ac:dyDescent="0.25">
      <c r="A683">
        <v>395</v>
      </c>
      <c r="B683">
        <v>1046</v>
      </c>
      <c r="C683" s="5">
        <v>43143</v>
      </c>
      <c r="D683" t="s">
        <v>1802</v>
      </c>
      <c r="E683">
        <v>31</v>
      </c>
      <c r="F683" t="s">
        <v>68</v>
      </c>
      <c r="G683">
        <v>652</v>
      </c>
      <c r="H683" s="5">
        <v>43143</v>
      </c>
      <c r="I683" t="s">
        <v>1803</v>
      </c>
      <c r="J683" s="3">
        <v>3363507</v>
      </c>
      <c r="K683" s="3">
        <v>480501</v>
      </c>
      <c r="L683" s="3">
        <f t="shared" si="20"/>
        <v>2883006</v>
      </c>
      <c r="M683" s="21">
        <v>2883006</v>
      </c>
      <c r="N683" s="3">
        <f t="shared" si="21"/>
        <v>0</v>
      </c>
    </row>
    <row r="684" spans="1:14" hidden="1" x14ac:dyDescent="0.25">
      <c r="A684">
        <v>395</v>
      </c>
      <c r="B684">
        <v>1047</v>
      </c>
      <c r="C684" s="5">
        <v>43143</v>
      </c>
      <c r="D684" t="s">
        <v>1798</v>
      </c>
      <c r="E684">
        <v>31</v>
      </c>
      <c r="F684" t="s">
        <v>68</v>
      </c>
      <c r="G684">
        <v>625</v>
      </c>
      <c r="H684" s="5">
        <v>43143</v>
      </c>
      <c r="I684" t="s">
        <v>1799</v>
      </c>
      <c r="J684" s="3">
        <v>5525856</v>
      </c>
      <c r="K684" s="3">
        <v>0</v>
      </c>
      <c r="L684" s="3">
        <f t="shared" si="20"/>
        <v>5525856</v>
      </c>
      <c r="M684" s="21">
        <v>3683904</v>
      </c>
      <c r="N684" s="3">
        <f t="shared" si="21"/>
        <v>1841952</v>
      </c>
    </row>
    <row r="685" spans="1:14" hidden="1" x14ac:dyDescent="0.25">
      <c r="A685">
        <v>395</v>
      </c>
      <c r="B685">
        <v>1048</v>
      </c>
      <c r="C685" s="5">
        <v>43143</v>
      </c>
      <c r="D685" t="s">
        <v>1804</v>
      </c>
      <c r="E685">
        <v>31</v>
      </c>
      <c r="F685" t="s">
        <v>68</v>
      </c>
      <c r="G685">
        <v>689</v>
      </c>
      <c r="H685" s="5">
        <v>43143</v>
      </c>
      <c r="I685" t="s">
        <v>1805</v>
      </c>
      <c r="J685" s="3">
        <v>3523107</v>
      </c>
      <c r="K685" s="3">
        <v>2516505</v>
      </c>
      <c r="L685" s="3">
        <f t="shared" si="20"/>
        <v>1006602</v>
      </c>
      <c r="M685" s="21">
        <v>1006602</v>
      </c>
      <c r="N685" s="3">
        <f t="shared" si="21"/>
        <v>0</v>
      </c>
    </row>
    <row r="686" spans="1:14" hidden="1" x14ac:dyDescent="0.25">
      <c r="A686">
        <v>395</v>
      </c>
      <c r="B686">
        <v>1049</v>
      </c>
      <c r="C686" s="5">
        <v>43143</v>
      </c>
      <c r="D686" t="s">
        <v>1806</v>
      </c>
      <c r="E686">
        <v>31</v>
      </c>
      <c r="F686" t="s">
        <v>68</v>
      </c>
      <c r="G686">
        <v>653</v>
      </c>
      <c r="H686" s="5">
        <v>43143</v>
      </c>
      <c r="I686" t="s">
        <v>1807</v>
      </c>
      <c r="J686" s="3">
        <v>3017000</v>
      </c>
      <c r="K686" s="3">
        <v>862000</v>
      </c>
      <c r="L686" s="3">
        <f t="shared" si="20"/>
        <v>2155000</v>
      </c>
      <c r="M686" s="21">
        <v>2155000</v>
      </c>
      <c r="N686" s="3">
        <f t="shared" si="21"/>
        <v>0</v>
      </c>
    </row>
    <row r="687" spans="1:14" hidden="1" x14ac:dyDescent="0.25">
      <c r="A687">
        <v>395</v>
      </c>
      <c r="B687">
        <v>1050</v>
      </c>
      <c r="C687" s="5">
        <v>43143</v>
      </c>
      <c r="D687" t="s">
        <v>1808</v>
      </c>
      <c r="E687">
        <v>31</v>
      </c>
      <c r="F687" t="s">
        <v>68</v>
      </c>
      <c r="G687">
        <v>626</v>
      </c>
      <c r="H687" s="5">
        <v>43143</v>
      </c>
      <c r="I687" t="s">
        <v>1809</v>
      </c>
      <c r="J687" s="3">
        <v>2582006</v>
      </c>
      <c r="K687" s="3">
        <v>368858</v>
      </c>
      <c r="L687" s="3">
        <f t="shared" si="20"/>
        <v>2213148</v>
      </c>
      <c r="M687" s="21">
        <v>2213148</v>
      </c>
      <c r="N687" s="3">
        <f t="shared" si="21"/>
        <v>0</v>
      </c>
    </row>
    <row r="688" spans="1:14" hidden="1" x14ac:dyDescent="0.25">
      <c r="A688">
        <v>395</v>
      </c>
      <c r="B688">
        <v>1051</v>
      </c>
      <c r="C688" s="5">
        <v>43143</v>
      </c>
      <c r="D688" t="s">
        <v>1810</v>
      </c>
      <c r="E688">
        <v>31</v>
      </c>
      <c r="F688" t="s">
        <v>68</v>
      </c>
      <c r="G688">
        <v>654</v>
      </c>
      <c r="H688" s="5">
        <v>43143</v>
      </c>
      <c r="I688" t="s">
        <v>1811</v>
      </c>
      <c r="J688" s="3">
        <v>5780541</v>
      </c>
      <c r="K688" s="3">
        <v>444657</v>
      </c>
      <c r="L688" s="3">
        <f t="shared" si="20"/>
        <v>5335884</v>
      </c>
      <c r="M688" s="21">
        <v>3557256</v>
      </c>
      <c r="N688" s="3">
        <f t="shared" si="21"/>
        <v>1778628</v>
      </c>
    </row>
    <row r="689" spans="1:14" hidden="1" x14ac:dyDescent="0.25">
      <c r="A689">
        <v>395</v>
      </c>
      <c r="B689">
        <v>1052</v>
      </c>
      <c r="C689" s="5">
        <v>43143</v>
      </c>
      <c r="D689" t="s">
        <v>1812</v>
      </c>
      <c r="E689">
        <v>31</v>
      </c>
      <c r="F689" t="s">
        <v>68</v>
      </c>
      <c r="G689">
        <v>690</v>
      </c>
      <c r="H689" s="5">
        <v>43143</v>
      </c>
      <c r="I689" t="s">
        <v>1813</v>
      </c>
      <c r="J689" s="3">
        <v>4929600</v>
      </c>
      <c r="K689" s="3">
        <v>0</v>
      </c>
      <c r="L689" s="3">
        <f t="shared" si="20"/>
        <v>4929600</v>
      </c>
      <c r="M689" s="21">
        <v>3412800</v>
      </c>
      <c r="N689" s="3">
        <f t="shared" si="21"/>
        <v>1516800</v>
      </c>
    </row>
    <row r="690" spans="1:14" hidden="1" x14ac:dyDescent="0.25">
      <c r="A690">
        <v>395</v>
      </c>
      <c r="B690">
        <v>1053</v>
      </c>
      <c r="C690" s="5">
        <v>43143</v>
      </c>
      <c r="D690" t="s">
        <v>1814</v>
      </c>
      <c r="E690">
        <v>31</v>
      </c>
      <c r="F690" t="s">
        <v>68</v>
      </c>
      <c r="G690">
        <v>627</v>
      </c>
      <c r="H690" s="5">
        <v>43143</v>
      </c>
      <c r="I690" t="s">
        <v>1815</v>
      </c>
      <c r="J690" s="3">
        <v>3157315</v>
      </c>
      <c r="K690" s="3">
        <v>451045</v>
      </c>
      <c r="L690" s="3">
        <f t="shared" si="20"/>
        <v>2706270</v>
      </c>
      <c r="M690" s="21">
        <v>2706270</v>
      </c>
      <c r="N690" s="3">
        <f t="shared" si="21"/>
        <v>0</v>
      </c>
    </row>
    <row r="691" spans="1:14" hidden="1" x14ac:dyDescent="0.25">
      <c r="A691">
        <v>395</v>
      </c>
      <c r="B691">
        <v>1054</v>
      </c>
      <c r="C691" s="5">
        <v>43143</v>
      </c>
      <c r="D691" t="s">
        <v>1816</v>
      </c>
      <c r="E691">
        <v>31</v>
      </c>
      <c r="F691" t="s">
        <v>68</v>
      </c>
      <c r="G691">
        <v>655</v>
      </c>
      <c r="H691" s="5">
        <v>43143</v>
      </c>
      <c r="I691" t="s">
        <v>1817</v>
      </c>
      <c r="J691" s="3">
        <v>4329855</v>
      </c>
      <c r="K691" s="3">
        <v>0</v>
      </c>
      <c r="L691" s="3">
        <f t="shared" si="20"/>
        <v>4329855</v>
      </c>
      <c r="M691" s="21">
        <v>3848760</v>
      </c>
      <c r="N691" s="3">
        <f t="shared" si="21"/>
        <v>481095</v>
      </c>
    </row>
    <row r="692" spans="1:14" hidden="1" x14ac:dyDescent="0.25">
      <c r="A692">
        <v>395</v>
      </c>
      <c r="B692">
        <v>1055</v>
      </c>
      <c r="C692" s="5">
        <v>43143</v>
      </c>
      <c r="D692" t="s">
        <v>1818</v>
      </c>
      <c r="E692">
        <v>31</v>
      </c>
      <c r="F692" t="s">
        <v>68</v>
      </c>
      <c r="G692">
        <v>628</v>
      </c>
      <c r="H692" s="5">
        <v>43143</v>
      </c>
      <c r="I692" t="s">
        <v>1819</v>
      </c>
      <c r="J692" s="3">
        <v>3038112</v>
      </c>
      <c r="K692" s="3">
        <v>434016</v>
      </c>
      <c r="L692" s="3">
        <f t="shared" si="20"/>
        <v>2604096</v>
      </c>
      <c r="M692" s="21">
        <v>2604096</v>
      </c>
      <c r="N692" s="3">
        <f t="shared" si="21"/>
        <v>0</v>
      </c>
    </row>
    <row r="693" spans="1:14" hidden="1" x14ac:dyDescent="0.25">
      <c r="A693">
        <v>395</v>
      </c>
      <c r="B693">
        <v>1056</v>
      </c>
      <c r="C693" s="5">
        <v>43143</v>
      </c>
      <c r="D693" t="s">
        <v>1820</v>
      </c>
      <c r="E693">
        <v>31</v>
      </c>
      <c r="F693" t="s">
        <v>68</v>
      </c>
      <c r="G693">
        <v>691</v>
      </c>
      <c r="H693" s="5">
        <v>43143</v>
      </c>
      <c r="I693" t="s">
        <v>1821</v>
      </c>
      <c r="J693" s="3">
        <v>6713226</v>
      </c>
      <c r="K693" s="3">
        <v>0</v>
      </c>
      <c r="L693" s="3">
        <f t="shared" si="20"/>
        <v>6713226</v>
      </c>
      <c r="M693" s="21">
        <v>4647618</v>
      </c>
      <c r="N693" s="3">
        <f t="shared" si="21"/>
        <v>2065608</v>
      </c>
    </row>
    <row r="694" spans="1:14" hidden="1" x14ac:dyDescent="0.25">
      <c r="A694">
        <v>395</v>
      </c>
      <c r="B694">
        <v>1057</v>
      </c>
      <c r="C694" s="5">
        <v>43143</v>
      </c>
      <c r="D694" t="s">
        <v>1822</v>
      </c>
      <c r="E694">
        <v>31</v>
      </c>
      <c r="F694" t="s">
        <v>68</v>
      </c>
      <c r="G694">
        <v>656</v>
      </c>
      <c r="H694" s="5">
        <v>43143</v>
      </c>
      <c r="I694" t="s">
        <v>1823</v>
      </c>
      <c r="J694" s="3">
        <v>3518186</v>
      </c>
      <c r="K694" s="3">
        <v>502598</v>
      </c>
      <c r="L694" s="3">
        <f t="shared" si="20"/>
        <v>3015588</v>
      </c>
      <c r="M694" s="21">
        <v>3015588</v>
      </c>
      <c r="N694" s="3">
        <f t="shared" si="21"/>
        <v>0</v>
      </c>
    </row>
    <row r="695" spans="1:14" hidden="1" x14ac:dyDescent="0.25">
      <c r="A695">
        <v>395</v>
      </c>
      <c r="B695">
        <v>1058</v>
      </c>
      <c r="C695" s="5">
        <v>43143</v>
      </c>
      <c r="D695" t="s">
        <v>1824</v>
      </c>
      <c r="E695">
        <v>31</v>
      </c>
      <c r="F695" t="s">
        <v>68</v>
      </c>
      <c r="G695">
        <v>629</v>
      </c>
      <c r="H695" s="5">
        <v>43143</v>
      </c>
      <c r="I695" t="s">
        <v>1825</v>
      </c>
      <c r="J695" s="3">
        <v>3017000</v>
      </c>
      <c r="K695" s="3">
        <v>431000</v>
      </c>
      <c r="L695" s="3">
        <f t="shared" si="20"/>
        <v>2586000</v>
      </c>
      <c r="M695" s="21">
        <v>2586000</v>
      </c>
      <c r="N695" s="3">
        <f t="shared" si="21"/>
        <v>0</v>
      </c>
    </row>
    <row r="696" spans="1:14" hidden="1" x14ac:dyDescent="0.25">
      <c r="A696">
        <v>395</v>
      </c>
      <c r="B696">
        <v>1059</v>
      </c>
      <c r="C696" s="5">
        <v>43143</v>
      </c>
      <c r="D696" t="s">
        <v>1826</v>
      </c>
      <c r="E696">
        <v>31</v>
      </c>
      <c r="F696" t="s">
        <v>68</v>
      </c>
      <c r="G696">
        <v>657</v>
      </c>
      <c r="H696" s="5">
        <v>43143</v>
      </c>
      <c r="I696" t="s">
        <v>1827</v>
      </c>
      <c r="J696" s="3">
        <v>3698947</v>
      </c>
      <c r="K696" s="3">
        <v>528421</v>
      </c>
      <c r="L696" s="3">
        <f t="shared" si="20"/>
        <v>3170526</v>
      </c>
      <c r="M696" s="21">
        <v>3170526</v>
      </c>
      <c r="N696" s="3">
        <f t="shared" si="21"/>
        <v>0</v>
      </c>
    </row>
    <row r="697" spans="1:14" hidden="1" x14ac:dyDescent="0.25">
      <c r="A697">
        <v>395</v>
      </c>
      <c r="B697">
        <v>1060</v>
      </c>
      <c r="C697" s="5">
        <v>43143</v>
      </c>
      <c r="D697" t="s">
        <v>1828</v>
      </c>
      <c r="E697">
        <v>31</v>
      </c>
      <c r="F697" t="s">
        <v>68</v>
      </c>
      <c r="G697">
        <v>692</v>
      </c>
      <c r="H697" s="5">
        <v>43143</v>
      </c>
      <c r="I697" t="s">
        <v>1829</v>
      </c>
      <c r="J697" s="3">
        <v>3094182</v>
      </c>
      <c r="K697" s="3">
        <v>442026</v>
      </c>
      <c r="L697" s="3">
        <f t="shared" si="20"/>
        <v>2652156</v>
      </c>
      <c r="M697" s="21">
        <v>2652156</v>
      </c>
      <c r="N697" s="3">
        <f t="shared" si="21"/>
        <v>0</v>
      </c>
    </row>
    <row r="698" spans="1:14" hidden="1" x14ac:dyDescent="0.25">
      <c r="A698">
        <v>395</v>
      </c>
      <c r="B698">
        <v>1061</v>
      </c>
      <c r="C698" s="5">
        <v>43143</v>
      </c>
      <c r="D698" t="s">
        <v>1830</v>
      </c>
      <c r="E698">
        <v>31</v>
      </c>
      <c r="F698" t="s">
        <v>68</v>
      </c>
      <c r="G698">
        <v>658</v>
      </c>
      <c r="H698" s="5">
        <v>43143</v>
      </c>
      <c r="I698" t="s">
        <v>1831</v>
      </c>
      <c r="J698" s="3">
        <v>5754190</v>
      </c>
      <c r="K698" s="3">
        <v>0</v>
      </c>
      <c r="L698" s="3">
        <f t="shared" si="20"/>
        <v>5754190</v>
      </c>
      <c r="M698" s="21">
        <v>3983670</v>
      </c>
      <c r="N698" s="3">
        <f t="shared" si="21"/>
        <v>1770520</v>
      </c>
    </row>
    <row r="699" spans="1:14" hidden="1" x14ac:dyDescent="0.25">
      <c r="A699">
        <v>395</v>
      </c>
      <c r="B699">
        <v>1062</v>
      </c>
      <c r="C699" s="5">
        <v>43143</v>
      </c>
      <c r="D699" t="s">
        <v>1832</v>
      </c>
      <c r="E699">
        <v>31</v>
      </c>
      <c r="F699" t="s">
        <v>68</v>
      </c>
      <c r="G699">
        <v>693</v>
      </c>
      <c r="H699" s="5">
        <v>43143</v>
      </c>
      <c r="I699" t="s">
        <v>1833</v>
      </c>
      <c r="J699" s="3">
        <v>7480447</v>
      </c>
      <c r="K699" s="3">
        <v>0</v>
      </c>
      <c r="L699" s="3">
        <f t="shared" si="20"/>
        <v>7480447</v>
      </c>
      <c r="M699" s="21">
        <v>5178771</v>
      </c>
      <c r="N699" s="3">
        <f t="shared" si="21"/>
        <v>2301676</v>
      </c>
    </row>
    <row r="700" spans="1:14" hidden="1" x14ac:dyDescent="0.25">
      <c r="A700">
        <v>395</v>
      </c>
      <c r="B700">
        <v>1063</v>
      </c>
      <c r="C700" s="5">
        <v>43143</v>
      </c>
      <c r="D700" t="s">
        <v>1834</v>
      </c>
      <c r="E700">
        <v>31</v>
      </c>
      <c r="F700" t="s">
        <v>68</v>
      </c>
      <c r="G700">
        <v>650</v>
      </c>
      <c r="H700" s="5">
        <v>43143</v>
      </c>
      <c r="I700" t="s">
        <v>1835</v>
      </c>
      <c r="J700" s="3">
        <v>2586752</v>
      </c>
      <c r="K700" s="3">
        <v>369536</v>
      </c>
      <c r="L700" s="3">
        <f t="shared" si="20"/>
        <v>2217216</v>
      </c>
      <c r="M700" s="21">
        <v>2217216</v>
      </c>
      <c r="N700" s="3">
        <f t="shared" si="21"/>
        <v>0</v>
      </c>
    </row>
    <row r="701" spans="1:14" hidden="1" x14ac:dyDescent="0.25">
      <c r="A701">
        <v>395</v>
      </c>
      <c r="B701">
        <v>1064</v>
      </c>
      <c r="C701" s="5">
        <v>43143</v>
      </c>
      <c r="D701" t="s">
        <v>1836</v>
      </c>
      <c r="E701">
        <v>31</v>
      </c>
      <c r="F701" t="s">
        <v>68</v>
      </c>
      <c r="G701">
        <v>651</v>
      </c>
      <c r="H701" s="5">
        <v>43143</v>
      </c>
      <c r="I701" t="s">
        <v>1837</v>
      </c>
      <c r="J701" s="3">
        <v>3713850</v>
      </c>
      <c r="K701" s="3">
        <v>0</v>
      </c>
      <c r="L701" s="3">
        <f t="shared" si="20"/>
        <v>3713850</v>
      </c>
      <c r="M701" s="21">
        <v>1591650</v>
      </c>
      <c r="N701" s="3">
        <f t="shared" si="21"/>
        <v>2122200</v>
      </c>
    </row>
    <row r="702" spans="1:14" hidden="1" x14ac:dyDescent="0.25">
      <c r="A702">
        <v>395</v>
      </c>
      <c r="B702">
        <v>1065</v>
      </c>
      <c r="C702" s="5">
        <v>43143</v>
      </c>
      <c r="D702" t="s">
        <v>1838</v>
      </c>
      <c r="E702">
        <v>31</v>
      </c>
      <c r="F702" t="s">
        <v>68</v>
      </c>
      <c r="G702">
        <v>659</v>
      </c>
      <c r="H702" s="5">
        <v>43143</v>
      </c>
      <c r="I702" t="s">
        <v>1839</v>
      </c>
      <c r="J702" s="3">
        <v>3463215</v>
      </c>
      <c r="K702" s="3">
        <v>989490</v>
      </c>
      <c r="L702" s="3">
        <f t="shared" si="20"/>
        <v>2473725</v>
      </c>
      <c r="M702" s="21">
        <v>2473725</v>
      </c>
      <c r="N702" s="3">
        <f t="shared" si="21"/>
        <v>0</v>
      </c>
    </row>
    <row r="703" spans="1:14" hidden="1" x14ac:dyDescent="0.25">
      <c r="A703">
        <v>395</v>
      </c>
      <c r="B703">
        <v>1066</v>
      </c>
      <c r="C703" s="5">
        <v>43143</v>
      </c>
      <c r="D703" t="s">
        <v>1840</v>
      </c>
      <c r="E703">
        <v>31</v>
      </c>
      <c r="F703" t="s">
        <v>68</v>
      </c>
      <c r="G703">
        <v>694</v>
      </c>
      <c r="H703" s="5">
        <v>43143</v>
      </c>
      <c r="I703" t="s">
        <v>1841</v>
      </c>
      <c r="J703" s="3">
        <v>2582006</v>
      </c>
      <c r="K703" s="3">
        <v>368858</v>
      </c>
      <c r="L703" s="3">
        <f t="shared" si="20"/>
        <v>2213148</v>
      </c>
      <c r="M703" s="21">
        <v>2213148</v>
      </c>
      <c r="N703" s="3">
        <f t="shared" si="21"/>
        <v>0</v>
      </c>
    </row>
    <row r="704" spans="1:14" hidden="1" x14ac:dyDescent="0.25">
      <c r="A704">
        <v>395</v>
      </c>
      <c r="B704">
        <v>1067</v>
      </c>
      <c r="C704" s="5">
        <v>43143</v>
      </c>
      <c r="D704" t="s">
        <v>1842</v>
      </c>
      <c r="E704">
        <v>31</v>
      </c>
      <c r="F704" t="s">
        <v>68</v>
      </c>
      <c r="G704">
        <v>708</v>
      </c>
      <c r="H704" s="5">
        <v>43143</v>
      </c>
      <c r="I704" t="s">
        <v>1843</v>
      </c>
      <c r="J704" s="3">
        <v>3201695</v>
      </c>
      <c r="K704" s="3">
        <v>1372155</v>
      </c>
      <c r="L704" s="3">
        <f t="shared" si="20"/>
        <v>1829540</v>
      </c>
      <c r="M704" s="21">
        <v>1829540</v>
      </c>
      <c r="N704" s="3">
        <f t="shared" si="21"/>
        <v>0</v>
      </c>
    </row>
    <row r="705" spans="1:14" hidden="1" x14ac:dyDescent="0.25">
      <c r="A705">
        <v>395</v>
      </c>
      <c r="B705">
        <v>1068</v>
      </c>
      <c r="C705" s="5">
        <v>43143</v>
      </c>
      <c r="D705" t="s">
        <v>1844</v>
      </c>
      <c r="E705">
        <v>31</v>
      </c>
      <c r="F705" t="s">
        <v>68</v>
      </c>
      <c r="G705">
        <v>630</v>
      </c>
      <c r="H705" s="5">
        <v>43143</v>
      </c>
      <c r="I705" t="s">
        <v>1845</v>
      </c>
      <c r="J705" s="3">
        <v>6041906</v>
      </c>
      <c r="K705" s="3">
        <v>0</v>
      </c>
      <c r="L705" s="3">
        <f t="shared" si="20"/>
        <v>6041906</v>
      </c>
      <c r="M705" s="21">
        <v>2323810</v>
      </c>
      <c r="N705" s="3">
        <f t="shared" si="21"/>
        <v>3718096</v>
      </c>
    </row>
    <row r="706" spans="1:14" hidden="1" x14ac:dyDescent="0.25">
      <c r="A706">
        <v>395</v>
      </c>
      <c r="B706">
        <v>1069</v>
      </c>
      <c r="C706" s="5">
        <v>43143</v>
      </c>
      <c r="D706" t="s">
        <v>1846</v>
      </c>
      <c r="E706">
        <v>31</v>
      </c>
      <c r="F706" t="s">
        <v>68</v>
      </c>
      <c r="G706">
        <v>660</v>
      </c>
      <c r="H706" s="5">
        <v>43143</v>
      </c>
      <c r="I706" t="s">
        <v>1847</v>
      </c>
      <c r="J706" s="3">
        <v>2685291</v>
      </c>
      <c r="K706" s="3">
        <v>0</v>
      </c>
      <c r="L706" s="3">
        <f t="shared" si="20"/>
        <v>2685291</v>
      </c>
      <c r="M706" s="21">
        <v>1150839</v>
      </c>
      <c r="N706" s="3">
        <f t="shared" si="21"/>
        <v>1534452</v>
      </c>
    </row>
    <row r="707" spans="1:14" hidden="1" x14ac:dyDescent="0.25">
      <c r="A707">
        <v>395</v>
      </c>
      <c r="B707">
        <v>1070</v>
      </c>
      <c r="C707" s="5">
        <v>43143</v>
      </c>
      <c r="D707" t="s">
        <v>1848</v>
      </c>
      <c r="E707">
        <v>31</v>
      </c>
      <c r="F707" t="s">
        <v>68</v>
      </c>
      <c r="G707">
        <v>631</v>
      </c>
      <c r="H707" s="5">
        <v>43143</v>
      </c>
      <c r="I707" t="s">
        <v>1849</v>
      </c>
      <c r="J707" s="3">
        <v>3374280</v>
      </c>
      <c r="K707" s="3">
        <v>482040</v>
      </c>
      <c r="L707" s="3">
        <f t="shared" si="20"/>
        <v>2892240</v>
      </c>
      <c r="M707" s="21">
        <v>2892240</v>
      </c>
      <c r="N707" s="3">
        <f t="shared" si="21"/>
        <v>0</v>
      </c>
    </row>
    <row r="708" spans="1:14" hidden="1" x14ac:dyDescent="0.25">
      <c r="A708">
        <v>395</v>
      </c>
      <c r="B708">
        <v>1071</v>
      </c>
      <c r="C708" s="5">
        <v>43143</v>
      </c>
      <c r="D708" t="s">
        <v>1850</v>
      </c>
      <c r="E708">
        <v>31</v>
      </c>
      <c r="F708" t="s">
        <v>68</v>
      </c>
      <c r="G708">
        <v>661</v>
      </c>
      <c r="H708" s="5">
        <v>43143</v>
      </c>
      <c r="I708" t="s">
        <v>1851</v>
      </c>
      <c r="J708" s="3">
        <v>2582006</v>
      </c>
      <c r="K708" s="3">
        <v>368858</v>
      </c>
      <c r="L708" s="3">
        <f t="shared" si="20"/>
        <v>2213148</v>
      </c>
      <c r="M708" s="21">
        <v>2213148</v>
      </c>
      <c r="N708" s="3">
        <f t="shared" si="21"/>
        <v>0</v>
      </c>
    </row>
    <row r="709" spans="1:14" hidden="1" x14ac:dyDescent="0.25">
      <c r="A709">
        <v>395</v>
      </c>
      <c r="B709">
        <v>1072</v>
      </c>
      <c r="C709" s="5">
        <v>43143</v>
      </c>
      <c r="D709" t="s">
        <v>1852</v>
      </c>
      <c r="E709">
        <v>31</v>
      </c>
      <c r="F709" t="s">
        <v>68</v>
      </c>
      <c r="G709">
        <v>696</v>
      </c>
      <c r="H709" s="5">
        <v>43143</v>
      </c>
      <c r="I709" t="s">
        <v>1853</v>
      </c>
      <c r="J709" s="3">
        <v>5430984</v>
      </c>
      <c r="K709" s="3">
        <v>0</v>
      </c>
      <c r="L709" s="3">
        <f t="shared" ref="L709:L772" si="22">J709-K709</f>
        <v>5430984</v>
      </c>
      <c r="M709" s="21">
        <v>3759912</v>
      </c>
      <c r="N709" s="3">
        <f t="shared" ref="N709:N772" si="23">L709-M709</f>
        <v>1671072</v>
      </c>
    </row>
    <row r="710" spans="1:14" hidden="1" x14ac:dyDescent="0.25">
      <c r="A710">
        <v>395</v>
      </c>
      <c r="B710">
        <v>1073</v>
      </c>
      <c r="C710" s="5">
        <v>43143</v>
      </c>
      <c r="D710" t="s">
        <v>1854</v>
      </c>
      <c r="E710">
        <v>31</v>
      </c>
      <c r="F710" t="s">
        <v>68</v>
      </c>
      <c r="G710">
        <v>632</v>
      </c>
      <c r="H710" s="5">
        <v>43143</v>
      </c>
      <c r="I710" t="s">
        <v>1855</v>
      </c>
      <c r="J710" s="3">
        <v>6901440</v>
      </c>
      <c r="K710" s="3">
        <v>0</v>
      </c>
      <c r="L710" s="3">
        <f t="shared" si="22"/>
        <v>6901440</v>
      </c>
      <c r="M710" s="21">
        <v>4777920</v>
      </c>
      <c r="N710" s="3">
        <f t="shared" si="23"/>
        <v>2123520</v>
      </c>
    </row>
    <row r="711" spans="1:14" hidden="1" x14ac:dyDescent="0.25">
      <c r="A711">
        <v>395</v>
      </c>
      <c r="B711">
        <v>1074</v>
      </c>
      <c r="C711" s="5">
        <v>43143</v>
      </c>
      <c r="D711" t="s">
        <v>1856</v>
      </c>
      <c r="E711">
        <v>31</v>
      </c>
      <c r="F711" t="s">
        <v>68</v>
      </c>
      <c r="G711">
        <v>662</v>
      </c>
      <c r="H711" s="5">
        <v>43143</v>
      </c>
      <c r="I711" t="s">
        <v>1857</v>
      </c>
      <c r="J711" s="3">
        <v>4131218</v>
      </c>
      <c r="K711" s="3">
        <v>590174</v>
      </c>
      <c r="L711" s="3">
        <f t="shared" si="22"/>
        <v>3541044</v>
      </c>
      <c r="M711" s="21">
        <v>3541044</v>
      </c>
      <c r="N711" s="3">
        <f t="shared" si="23"/>
        <v>0</v>
      </c>
    </row>
    <row r="712" spans="1:14" hidden="1" x14ac:dyDescent="0.25">
      <c r="A712">
        <v>395</v>
      </c>
      <c r="B712">
        <v>1075</v>
      </c>
      <c r="C712" s="5">
        <v>43143</v>
      </c>
      <c r="D712" t="s">
        <v>1858</v>
      </c>
      <c r="E712">
        <v>31</v>
      </c>
      <c r="F712" t="s">
        <v>68</v>
      </c>
      <c r="G712">
        <v>697</v>
      </c>
      <c r="H712" s="5">
        <v>43143</v>
      </c>
      <c r="I712" t="s">
        <v>1859</v>
      </c>
      <c r="J712" s="3">
        <v>5612893</v>
      </c>
      <c r="K712" s="3">
        <v>0</v>
      </c>
      <c r="L712" s="3">
        <f t="shared" si="22"/>
        <v>5612893</v>
      </c>
      <c r="M712" s="21">
        <v>2158805</v>
      </c>
      <c r="N712" s="3">
        <f t="shared" si="23"/>
        <v>3454088</v>
      </c>
    </row>
    <row r="713" spans="1:14" hidden="1" x14ac:dyDescent="0.25">
      <c r="A713">
        <v>395</v>
      </c>
      <c r="B713">
        <v>1076</v>
      </c>
      <c r="C713" s="5">
        <v>43143</v>
      </c>
      <c r="D713" t="s">
        <v>1860</v>
      </c>
      <c r="E713">
        <v>31</v>
      </c>
      <c r="F713" t="s">
        <v>68</v>
      </c>
      <c r="G713">
        <v>663</v>
      </c>
      <c r="H713" s="5">
        <v>43143</v>
      </c>
      <c r="I713" t="s">
        <v>1861</v>
      </c>
      <c r="J713" s="3">
        <v>3098410</v>
      </c>
      <c r="K713" s="3">
        <v>442630</v>
      </c>
      <c r="L713" s="3">
        <f t="shared" si="22"/>
        <v>2655780</v>
      </c>
      <c r="M713" s="21">
        <v>2655780</v>
      </c>
      <c r="N713" s="3">
        <f t="shared" si="23"/>
        <v>0</v>
      </c>
    </row>
    <row r="714" spans="1:14" hidden="1" x14ac:dyDescent="0.25">
      <c r="A714">
        <v>395</v>
      </c>
      <c r="B714">
        <v>1077</v>
      </c>
      <c r="C714" s="5">
        <v>43143</v>
      </c>
      <c r="D714" t="s">
        <v>1862</v>
      </c>
      <c r="E714">
        <v>31</v>
      </c>
      <c r="F714" t="s">
        <v>68</v>
      </c>
      <c r="G714">
        <v>633</v>
      </c>
      <c r="H714" s="5">
        <v>43143</v>
      </c>
      <c r="I714" t="s">
        <v>1863</v>
      </c>
      <c r="J714" s="3">
        <v>5311566</v>
      </c>
      <c r="K714" s="3">
        <v>0</v>
      </c>
      <c r="L714" s="3">
        <f t="shared" si="22"/>
        <v>5311566</v>
      </c>
      <c r="M714" s="21">
        <v>4721392</v>
      </c>
      <c r="N714" s="3">
        <f t="shared" si="23"/>
        <v>590174</v>
      </c>
    </row>
    <row r="715" spans="1:14" hidden="1" x14ac:dyDescent="0.25">
      <c r="A715">
        <v>395</v>
      </c>
      <c r="B715">
        <v>1078</v>
      </c>
      <c r="C715" s="5">
        <v>43143</v>
      </c>
      <c r="D715" t="s">
        <v>1864</v>
      </c>
      <c r="E715">
        <v>31</v>
      </c>
      <c r="F715" t="s">
        <v>68</v>
      </c>
      <c r="G715">
        <v>709</v>
      </c>
      <c r="H715" s="5">
        <v>43143</v>
      </c>
      <c r="I715" t="s">
        <v>1865</v>
      </c>
      <c r="J715" s="3">
        <v>7202000</v>
      </c>
      <c r="K715" s="3">
        <v>0</v>
      </c>
      <c r="L715" s="3">
        <f t="shared" si="22"/>
        <v>7202000</v>
      </c>
      <c r="M715" s="21">
        <v>4986000</v>
      </c>
      <c r="N715" s="3">
        <f t="shared" si="23"/>
        <v>2216000</v>
      </c>
    </row>
    <row r="716" spans="1:14" hidden="1" x14ac:dyDescent="0.25">
      <c r="A716">
        <v>395</v>
      </c>
      <c r="B716">
        <v>1079</v>
      </c>
      <c r="C716" s="5">
        <v>43143</v>
      </c>
      <c r="D716" t="s">
        <v>1866</v>
      </c>
      <c r="E716">
        <v>31</v>
      </c>
      <c r="F716" t="s">
        <v>68</v>
      </c>
      <c r="G716">
        <v>664</v>
      </c>
      <c r="H716" s="5">
        <v>43143</v>
      </c>
      <c r="I716" t="s">
        <v>1867</v>
      </c>
      <c r="J716" s="3">
        <v>5291728</v>
      </c>
      <c r="K716" s="3">
        <v>0</v>
      </c>
      <c r="L716" s="3">
        <f t="shared" si="22"/>
        <v>5291728</v>
      </c>
      <c r="M716" s="21">
        <v>3663504</v>
      </c>
      <c r="N716" s="3">
        <f t="shared" si="23"/>
        <v>1628224</v>
      </c>
    </row>
    <row r="717" spans="1:14" hidden="1" x14ac:dyDescent="0.25">
      <c r="A717">
        <v>395</v>
      </c>
      <c r="B717">
        <v>1080</v>
      </c>
      <c r="C717" s="5">
        <v>43143</v>
      </c>
      <c r="D717" t="s">
        <v>1868</v>
      </c>
      <c r="E717">
        <v>31</v>
      </c>
      <c r="F717" t="s">
        <v>68</v>
      </c>
      <c r="G717">
        <v>710</v>
      </c>
      <c r="H717" s="5">
        <v>43143</v>
      </c>
      <c r="I717" t="s">
        <v>1869</v>
      </c>
      <c r="J717" s="3">
        <v>3157315</v>
      </c>
      <c r="K717" s="3">
        <v>451045</v>
      </c>
      <c r="L717" s="3">
        <f t="shared" si="22"/>
        <v>2706270</v>
      </c>
      <c r="M717" s="21">
        <v>2706270</v>
      </c>
      <c r="N717" s="3">
        <f t="shared" si="23"/>
        <v>0</v>
      </c>
    </row>
    <row r="718" spans="1:14" hidden="1" x14ac:dyDescent="0.25">
      <c r="A718">
        <v>395</v>
      </c>
      <c r="B718">
        <v>1081</v>
      </c>
      <c r="C718" s="5">
        <v>43143</v>
      </c>
      <c r="D718" t="s">
        <v>1870</v>
      </c>
      <c r="E718">
        <v>31</v>
      </c>
      <c r="F718" t="s">
        <v>68</v>
      </c>
      <c r="G718">
        <v>634</v>
      </c>
      <c r="H718" s="5">
        <v>43143</v>
      </c>
      <c r="I718" t="s">
        <v>1871</v>
      </c>
      <c r="J718" s="3">
        <v>2582006</v>
      </c>
      <c r="K718" s="3">
        <v>0</v>
      </c>
      <c r="L718" s="3">
        <f t="shared" si="22"/>
        <v>2582006</v>
      </c>
      <c r="M718" s="21">
        <v>1475432</v>
      </c>
      <c r="N718" s="3">
        <f t="shared" si="23"/>
        <v>1106574</v>
      </c>
    </row>
    <row r="719" spans="1:14" hidden="1" x14ac:dyDescent="0.25">
      <c r="A719">
        <v>395</v>
      </c>
      <c r="B719">
        <v>1082</v>
      </c>
      <c r="C719" s="5">
        <v>43143</v>
      </c>
      <c r="D719" t="s">
        <v>1872</v>
      </c>
      <c r="E719">
        <v>31</v>
      </c>
      <c r="F719" t="s">
        <v>68</v>
      </c>
      <c r="G719">
        <v>698</v>
      </c>
      <c r="H719" s="5">
        <v>43143</v>
      </c>
      <c r="I719" t="s">
        <v>1873</v>
      </c>
      <c r="J719" s="3">
        <v>7192744</v>
      </c>
      <c r="K719" s="3">
        <v>1106576</v>
      </c>
      <c r="L719" s="3">
        <f t="shared" si="22"/>
        <v>6086168</v>
      </c>
      <c r="M719" s="21">
        <v>3873016</v>
      </c>
      <c r="N719" s="3">
        <f t="shared" si="23"/>
        <v>2213152</v>
      </c>
    </row>
    <row r="720" spans="1:14" hidden="1" x14ac:dyDescent="0.25">
      <c r="A720">
        <v>395</v>
      </c>
      <c r="B720">
        <v>1083</v>
      </c>
      <c r="C720" s="5">
        <v>43143</v>
      </c>
      <c r="D720" t="s">
        <v>1874</v>
      </c>
      <c r="E720">
        <v>31</v>
      </c>
      <c r="F720" t="s">
        <v>68</v>
      </c>
      <c r="G720">
        <v>711</v>
      </c>
      <c r="H720" s="5">
        <v>43143</v>
      </c>
      <c r="I720" t="s">
        <v>1875</v>
      </c>
      <c r="J720" s="3">
        <v>5285280</v>
      </c>
      <c r="K720" s="3">
        <v>0</v>
      </c>
      <c r="L720" s="3">
        <f t="shared" si="22"/>
        <v>5285280</v>
      </c>
      <c r="M720" s="21">
        <v>3659040</v>
      </c>
      <c r="N720" s="3">
        <f t="shared" si="23"/>
        <v>1626240</v>
      </c>
    </row>
    <row r="721" spans="1:14" hidden="1" x14ac:dyDescent="0.25">
      <c r="A721">
        <v>395</v>
      </c>
      <c r="B721">
        <v>1084</v>
      </c>
      <c r="C721" s="5">
        <v>43143</v>
      </c>
      <c r="D721" t="s">
        <v>1876</v>
      </c>
      <c r="E721">
        <v>31</v>
      </c>
      <c r="F721" t="s">
        <v>68</v>
      </c>
      <c r="G721">
        <v>665</v>
      </c>
      <c r="H721" s="5">
        <v>43143</v>
      </c>
      <c r="I721" t="s">
        <v>1877</v>
      </c>
      <c r="J721" s="3">
        <v>3112599</v>
      </c>
      <c r="K721" s="3">
        <v>444657</v>
      </c>
      <c r="L721" s="3">
        <f t="shared" si="22"/>
        <v>2667942</v>
      </c>
      <c r="M721" s="21">
        <v>2667942</v>
      </c>
      <c r="N721" s="3">
        <f t="shared" si="23"/>
        <v>0</v>
      </c>
    </row>
    <row r="722" spans="1:14" hidden="1" x14ac:dyDescent="0.25">
      <c r="A722">
        <v>395</v>
      </c>
      <c r="B722">
        <v>1085</v>
      </c>
      <c r="C722" s="5">
        <v>43143</v>
      </c>
      <c r="D722" t="s">
        <v>1878</v>
      </c>
      <c r="E722">
        <v>31</v>
      </c>
      <c r="F722" t="s">
        <v>68</v>
      </c>
      <c r="G722">
        <v>635</v>
      </c>
      <c r="H722" s="5">
        <v>43143</v>
      </c>
      <c r="I722" t="s">
        <v>1879</v>
      </c>
      <c r="J722" s="3">
        <v>2582006</v>
      </c>
      <c r="K722" s="3">
        <v>368858</v>
      </c>
      <c r="L722" s="3">
        <f t="shared" si="22"/>
        <v>2213148</v>
      </c>
      <c r="M722" s="21">
        <v>2213148</v>
      </c>
      <c r="N722" s="3">
        <f t="shared" si="23"/>
        <v>0</v>
      </c>
    </row>
    <row r="723" spans="1:14" hidden="1" x14ac:dyDescent="0.25">
      <c r="A723">
        <v>395</v>
      </c>
      <c r="B723">
        <v>1086</v>
      </c>
      <c r="C723" s="5">
        <v>43143</v>
      </c>
      <c r="D723" t="s">
        <v>1880</v>
      </c>
      <c r="E723">
        <v>31</v>
      </c>
      <c r="F723" t="s">
        <v>68</v>
      </c>
      <c r="G723">
        <v>712</v>
      </c>
      <c r="H723" s="5">
        <v>43143</v>
      </c>
      <c r="I723" t="s">
        <v>1881</v>
      </c>
      <c r="J723" s="3">
        <v>7170319</v>
      </c>
      <c r="K723" s="3">
        <v>0</v>
      </c>
      <c r="L723" s="3">
        <f t="shared" si="22"/>
        <v>7170319</v>
      </c>
      <c r="M723" s="21">
        <v>4964067</v>
      </c>
      <c r="N723" s="3">
        <f t="shared" si="23"/>
        <v>2206252</v>
      </c>
    </row>
    <row r="724" spans="1:14" hidden="1" x14ac:dyDescent="0.25">
      <c r="A724">
        <v>395</v>
      </c>
      <c r="B724">
        <v>1087</v>
      </c>
      <c r="C724" s="5">
        <v>43143</v>
      </c>
      <c r="D724" t="s">
        <v>1882</v>
      </c>
      <c r="E724">
        <v>31</v>
      </c>
      <c r="F724" t="s">
        <v>68</v>
      </c>
      <c r="G724">
        <v>666</v>
      </c>
      <c r="H724" s="5">
        <v>43143</v>
      </c>
      <c r="I724" t="s">
        <v>1883</v>
      </c>
      <c r="J724" s="3">
        <v>5754190</v>
      </c>
      <c r="K724" s="3">
        <v>0</v>
      </c>
      <c r="L724" s="3">
        <f t="shared" si="22"/>
        <v>5754190</v>
      </c>
      <c r="M724" s="21">
        <v>3983670</v>
      </c>
      <c r="N724" s="3">
        <f t="shared" si="23"/>
        <v>1770520</v>
      </c>
    </row>
    <row r="725" spans="1:14" hidden="1" x14ac:dyDescent="0.25">
      <c r="A725">
        <v>395</v>
      </c>
      <c r="B725">
        <v>1088</v>
      </c>
      <c r="C725" s="5">
        <v>43143</v>
      </c>
      <c r="D725" t="s">
        <v>1884</v>
      </c>
      <c r="E725">
        <v>31</v>
      </c>
      <c r="F725" t="s">
        <v>68</v>
      </c>
      <c r="G725">
        <v>636</v>
      </c>
      <c r="H725" s="5">
        <v>43143</v>
      </c>
      <c r="I725" t="s">
        <v>1885</v>
      </c>
      <c r="J725" s="3">
        <v>2924376</v>
      </c>
      <c r="K725" s="3">
        <v>417768</v>
      </c>
      <c r="L725" s="3">
        <f t="shared" si="22"/>
        <v>2506608</v>
      </c>
      <c r="M725" s="21">
        <v>2506608</v>
      </c>
      <c r="N725" s="3">
        <f t="shared" si="23"/>
        <v>0</v>
      </c>
    </row>
    <row r="726" spans="1:14" hidden="1" x14ac:dyDescent="0.25">
      <c r="A726">
        <v>395</v>
      </c>
      <c r="B726">
        <v>1089</v>
      </c>
      <c r="C726" s="5">
        <v>43143</v>
      </c>
      <c r="D726" t="s">
        <v>1886</v>
      </c>
      <c r="E726">
        <v>31</v>
      </c>
      <c r="F726" t="s">
        <v>68</v>
      </c>
      <c r="G726">
        <v>713</v>
      </c>
      <c r="H726" s="5">
        <v>43143</v>
      </c>
      <c r="I726" t="s">
        <v>1887</v>
      </c>
      <c r="J726" s="3">
        <v>3201695</v>
      </c>
      <c r="K726" s="3">
        <v>457385</v>
      </c>
      <c r="L726" s="3">
        <f t="shared" si="22"/>
        <v>2744310</v>
      </c>
      <c r="M726" s="21">
        <v>2744310</v>
      </c>
      <c r="N726" s="3">
        <f t="shared" si="23"/>
        <v>0</v>
      </c>
    </row>
    <row r="727" spans="1:14" hidden="1" x14ac:dyDescent="0.25">
      <c r="A727">
        <v>395</v>
      </c>
      <c r="B727">
        <v>1090</v>
      </c>
      <c r="C727" s="5">
        <v>43143</v>
      </c>
      <c r="D727" t="s">
        <v>1888</v>
      </c>
      <c r="E727">
        <v>31</v>
      </c>
      <c r="F727" t="s">
        <v>68</v>
      </c>
      <c r="G727">
        <v>637</v>
      </c>
      <c r="H727" s="5">
        <v>43143</v>
      </c>
      <c r="I727" t="s">
        <v>1889</v>
      </c>
      <c r="J727" s="3">
        <v>2582006</v>
      </c>
      <c r="K727" s="3">
        <v>368858</v>
      </c>
      <c r="L727" s="3">
        <f t="shared" si="22"/>
        <v>2213148</v>
      </c>
      <c r="M727" s="21">
        <v>2213148</v>
      </c>
      <c r="N727" s="3">
        <f t="shared" si="23"/>
        <v>0</v>
      </c>
    </row>
    <row r="728" spans="1:14" hidden="1" x14ac:dyDescent="0.25">
      <c r="A728">
        <v>395</v>
      </c>
      <c r="B728">
        <v>1091</v>
      </c>
      <c r="C728" s="5">
        <v>43143</v>
      </c>
      <c r="D728" t="s">
        <v>1890</v>
      </c>
      <c r="E728">
        <v>31</v>
      </c>
      <c r="F728" t="s">
        <v>68</v>
      </c>
      <c r="G728">
        <v>667</v>
      </c>
      <c r="H728" s="5">
        <v>43143</v>
      </c>
      <c r="I728" t="s">
        <v>1891</v>
      </c>
      <c r="J728" s="3">
        <v>6721000</v>
      </c>
      <c r="K728" s="3">
        <v>0</v>
      </c>
      <c r="L728" s="3">
        <f t="shared" si="22"/>
        <v>6721000</v>
      </c>
      <c r="M728" s="21">
        <v>4653000</v>
      </c>
      <c r="N728" s="3">
        <f t="shared" si="23"/>
        <v>2068000</v>
      </c>
    </row>
    <row r="729" spans="1:14" hidden="1" x14ac:dyDescent="0.25">
      <c r="A729">
        <v>395</v>
      </c>
      <c r="B729">
        <v>1093</v>
      </c>
      <c r="C729" s="5">
        <v>43143</v>
      </c>
      <c r="D729" t="s">
        <v>1894</v>
      </c>
      <c r="E729">
        <v>31</v>
      </c>
      <c r="F729" t="s">
        <v>68</v>
      </c>
      <c r="G729">
        <v>638</v>
      </c>
      <c r="H729" s="5">
        <v>43143</v>
      </c>
      <c r="I729" t="s">
        <v>1895</v>
      </c>
      <c r="J729" s="3">
        <v>5361707</v>
      </c>
      <c r="K729" s="3">
        <v>0</v>
      </c>
      <c r="L729" s="3">
        <f t="shared" si="22"/>
        <v>5361707</v>
      </c>
      <c r="M729" s="21">
        <v>3711951</v>
      </c>
      <c r="N729" s="3">
        <f t="shared" si="23"/>
        <v>1649756</v>
      </c>
    </row>
    <row r="730" spans="1:14" hidden="1" x14ac:dyDescent="0.25">
      <c r="A730">
        <v>395</v>
      </c>
      <c r="B730">
        <v>1094</v>
      </c>
      <c r="C730" s="5">
        <v>43143</v>
      </c>
      <c r="D730" t="s">
        <v>1896</v>
      </c>
      <c r="E730">
        <v>31</v>
      </c>
      <c r="F730" t="s">
        <v>68</v>
      </c>
      <c r="G730">
        <v>668</v>
      </c>
      <c r="H730" s="5">
        <v>43143</v>
      </c>
      <c r="I730" t="s">
        <v>1897</v>
      </c>
      <c r="J730" s="3">
        <v>5612893</v>
      </c>
      <c r="K730" s="3">
        <v>0</v>
      </c>
      <c r="L730" s="3">
        <f t="shared" si="22"/>
        <v>5612893</v>
      </c>
      <c r="M730" s="21">
        <v>3885849</v>
      </c>
      <c r="N730" s="3">
        <f t="shared" si="23"/>
        <v>1727044</v>
      </c>
    </row>
    <row r="731" spans="1:14" hidden="1" x14ac:dyDescent="0.25">
      <c r="A731">
        <v>395</v>
      </c>
      <c r="B731">
        <v>1095</v>
      </c>
      <c r="C731" s="5">
        <v>43143</v>
      </c>
      <c r="D731" t="s">
        <v>1898</v>
      </c>
      <c r="E731">
        <v>31</v>
      </c>
      <c r="F731" t="s">
        <v>68</v>
      </c>
      <c r="G731">
        <v>639</v>
      </c>
      <c r="H731" s="5">
        <v>43143</v>
      </c>
      <c r="I731" t="s">
        <v>1899</v>
      </c>
      <c r="J731" s="3">
        <v>3463222</v>
      </c>
      <c r="K731" s="3">
        <v>494746</v>
      </c>
      <c r="L731" s="3">
        <f t="shared" si="22"/>
        <v>2968476</v>
      </c>
      <c r="M731" s="21">
        <v>2968476</v>
      </c>
      <c r="N731" s="3">
        <f t="shared" si="23"/>
        <v>0</v>
      </c>
    </row>
    <row r="732" spans="1:14" hidden="1" x14ac:dyDescent="0.25">
      <c r="A732">
        <v>395</v>
      </c>
      <c r="B732">
        <v>1096</v>
      </c>
      <c r="C732" s="5">
        <v>43143</v>
      </c>
      <c r="D732" t="s">
        <v>1900</v>
      </c>
      <c r="E732">
        <v>31</v>
      </c>
      <c r="F732" t="s">
        <v>68</v>
      </c>
      <c r="G732">
        <v>699</v>
      </c>
      <c r="H732" s="5">
        <v>43143</v>
      </c>
      <c r="I732" t="s">
        <v>1901</v>
      </c>
      <c r="J732" s="3">
        <v>2887073</v>
      </c>
      <c r="K732" s="3">
        <v>0</v>
      </c>
      <c r="L732" s="3">
        <f t="shared" si="22"/>
        <v>2887073</v>
      </c>
      <c r="M732" s="21">
        <v>2062195</v>
      </c>
      <c r="N732" s="3">
        <f t="shared" si="23"/>
        <v>824878</v>
      </c>
    </row>
    <row r="733" spans="1:14" hidden="1" x14ac:dyDescent="0.25">
      <c r="A733">
        <v>395</v>
      </c>
      <c r="B733">
        <v>1097</v>
      </c>
      <c r="C733" s="5">
        <v>43143</v>
      </c>
      <c r="D733" t="s">
        <v>1902</v>
      </c>
      <c r="E733">
        <v>31</v>
      </c>
      <c r="F733" t="s">
        <v>68</v>
      </c>
      <c r="G733">
        <v>669</v>
      </c>
      <c r="H733" s="5">
        <v>43143</v>
      </c>
      <c r="I733" t="s">
        <v>1903</v>
      </c>
      <c r="J733" s="3">
        <v>6713226</v>
      </c>
      <c r="K733" s="3">
        <v>0</v>
      </c>
      <c r="L733" s="3">
        <f t="shared" si="22"/>
        <v>6713226</v>
      </c>
      <c r="M733" s="21">
        <v>4647618</v>
      </c>
      <c r="N733" s="3">
        <f t="shared" si="23"/>
        <v>2065608</v>
      </c>
    </row>
    <row r="734" spans="1:14" hidden="1" x14ac:dyDescent="0.25">
      <c r="A734">
        <v>395</v>
      </c>
      <c r="B734">
        <v>1098</v>
      </c>
      <c r="C734" s="5">
        <v>43143</v>
      </c>
      <c r="D734" t="s">
        <v>1892</v>
      </c>
      <c r="E734">
        <v>31</v>
      </c>
      <c r="F734" t="s">
        <v>68</v>
      </c>
      <c r="G734">
        <v>714</v>
      </c>
      <c r="H734" s="5">
        <v>43143</v>
      </c>
      <c r="I734" t="s">
        <v>1893</v>
      </c>
      <c r="J734" s="3">
        <v>3157315</v>
      </c>
      <c r="K734" s="3">
        <v>451045</v>
      </c>
      <c r="L734" s="3">
        <f t="shared" si="22"/>
        <v>2706270</v>
      </c>
      <c r="M734" s="21">
        <v>2706270</v>
      </c>
      <c r="N734" s="3">
        <f t="shared" si="23"/>
        <v>0</v>
      </c>
    </row>
    <row r="735" spans="1:14" hidden="1" x14ac:dyDescent="0.25">
      <c r="A735">
        <v>395</v>
      </c>
      <c r="B735">
        <v>1099</v>
      </c>
      <c r="C735" s="5">
        <v>43143</v>
      </c>
      <c r="D735" t="s">
        <v>1904</v>
      </c>
      <c r="E735">
        <v>31</v>
      </c>
      <c r="F735" t="s">
        <v>68</v>
      </c>
      <c r="G735">
        <v>640</v>
      </c>
      <c r="H735" s="5">
        <v>43143</v>
      </c>
      <c r="I735" t="s">
        <v>1905</v>
      </c>
      <c r="J735" s="3">
        <v>7706738</v>
      </c>
      <c r="K735" s="3">
        <v>0</v>
      </c>
      <c r="L735" s="3">
        <f t="shared" si="22"/>
        <v>7706738</v>
      </c>
      <c r="M735" s="21">
        <v>5335434</v>
      </c>
      <c r="N735" s="3">
        <f t="shared" si="23"/>
        <v>2371304</v>
      </c>
    </row>
    <row r="736" spans="1:14" hidden="1" x14ac:dyDescent="0.25">
      <c r="A736">
        <v>395</v>
      </c>
      <c r="B736">
        <v>1100</v>
      </c>
      <c r="C736" s="5">
        <v>43143</v>
      </c>
      <c r="D736" t="s">
        <v>1906</v>
      </c>
      <c r="E736">
        <v>31</v>
      </c>
      <c r="F736" t="s">
        <v>68</v>
      </c>
      <c r="G736">
        <v>670</v>
      </c>
      <c r="H736" s="5">
        <v>43143</v>
      </c>
      <c r="I736" t="s">
        <v>1907</v>
      </c>
      <c r="J736" s="3">
        <v>5430984</v>
      </c>
      <c r="K736" s="3">
        <v>0</v>
      </c>
      <c r="L736" s="3">
        <f t="shared" si="22"/>
        <v>5430984</v>
      </c>
      <c r="M736" s="21">
        <v>3759912</v>
      </c>
      <c r="N736" s="3">
        <f t="shared" si="23"/>
        <v>1671072</v>
      </c>
    </row>
    <row r="737" spans="1:14" hidden="1" x14ac:dyDescent="0.25">
      <c r="A737">
        <v>395</v>
      </c>
      <c r="B737">
        <v>1101</v>
      </c>
      <c r="C737" s="5">
        <v>43143</v>
      </c>
      <c r="D737" t="s">
        <v>1908</v>
      </c>
      <c r="E737">
        <v>31</v>
      </c>
      <c r="F737" t="s">
        <v>68</v>
      </c>
      <c r="G737">
        <v>700</v>
      </c>
      <c r="H737" s="5">
        <v>43143</v>
      </c>
      <c r="I737" t="s">
        <v>1909</v>
      </c>
      <c r="J737" s="3">
        <v>5466487</v>
      </c>
      <c r="K737" s="3">
        <v>0</v>
      </c>
      <c r="L737" s="3">
        <f t="shared" si="22"/>
        <v>5466487</v>
      </c>
      <c r="M737" s="21">
        <v>3784491</v>
      </c>
      <c r="N737" s="3">
        <f t="shared" si="23"/>
        <v>1681996</v>
      </c>
    </row>
    <row r="738" spans="1:14" hidden="1" x14ac:dyDescent="0.25">
      <c r="A738">
        <v>395</v>
      </c>
      <c r="B738">
        <v>1102</v>
      </c>
      <c r="C738" s="5">
        <v>43143</v>
      </c>
      <c r="D738" t="s">
        <v>1910</v>
      </c>
      <c r="E738">
        <v>31</v>
      </c>
      <c r="F738" t="s">
        <v>68</v>
      </c>
      <c r="G738">
        <v>715</v>
      </c>
      <c r="H738" s="5">
        <v>43143</v>
      </c>
      <c r="I738" t="s">
        <v>1911</v>
      </c>
      <c r="J738" s="3">
        <v>3718092</v>
      </c>
      <c r="K738" s="3">
        <v>0</v>
      </c>
      <c r="L738" s="3">
        <f t="shared" si="22"/>
        <v>3718092</v>
      </c>
      <c r="M738" s="21">
        <v>1593468</v>
      </c>
      <c r="N738" s="3">
        <f t="shared" si="23"/>
        <v>2124624</v>
      </c>
    </row>
    <row r="739" spans="1:14" hidden="1" x14ac:dyDescent="0.25">
      <c r="A739">
        <v>395</v>
      </c>
      <c r="B739">
        <v>1103</v>
      </c>
      <c r="C739" s="5">
        <v>43143</v>
      </c>
      <c r="D739" t="s">
        <v>1912</v>
      </c>
      <c r="E739">
        <v>31</v>
      </c>
      <c r="F739" t="s">
        <v>68</v>
      </c>
      <c r="G739">
        <v>641</v>
      </c>
      <c r="H739" s="5">
        <v>43143</v>
      </c>
      <c r="I739" t="s">
        <v>1913</v>
      </c>
      <c r="J739" s="3">
        <v>5946005</v>
      </c>
      <c r="K739" s="3">
        <v>0</v>
      </c>
      <c r="L739" s="3">
        <f t="shared" si="22"/>
        <v>5946005</v>
      </c>
      <c r="M739" s="21">
        <v>4116465</v>
      </c>
      <c r="N739" s="3">
        <f t="shared" si="23"/>
        <v>1829540</v>
      </c>
    </row>
    <row r="740" spans="1:14" hidden="1" x14ac:dyDescent="0.25">
      <c r="A740">
        <v>395</v>
      </c>
      <c r="B740">
        <v>1104</v>
      </c>
      <c r="C740" s="5">
        <v>43143</v>
      </c>
      <c r="D740" t="s">
        <v>1914</v>
      </c>
      <c r="E740">
        <v>31</v>
      </c>
      <c r="F740" t="s">
        <v>68</v>
      </c>
      <c r="G740">
        <v>716</v>
      </c>
      <c r="H740" s="5">
        <v>43143</v>
      </c>
      <c r="I740" t="s">
        <v>1915</v>
      </c>
      <c r="J740" s="3">
        <v>6030557</v>
      </c>
      <c r="K740" s="3">
        <v>0</v>
      </c>
      <c r="L740" s="3">
        <f t="shared" si="22"/>
        <v>6030557</v>
      </c>
      <c r="M740" s="21">
        <v>4175001</v>
      </c>
      <c r="N740" s="3">
        <f t="shared" si="23"/>
        <v>1855556</v>
      </c>
    </row>
    <row r="741" spans="1:14" hidden="1" x14ac:dyDescent="0.25">
      <c r="A741">
        <v>395</v>
      </c>
      <c r="B741">
        <v>1105</v>
      </c>
      <c r="C741" s="5">
        <v>43143</v>
      </c>
      <c r="D741" t="s">
        <v>1916</v>
      </c>
      <c r="E741">
        <v>31</v>
      </c>
      <c r="F741" t="s">
        <v>68</v>
      </c>
      <c r="G741">
        <v>671</v>
      </c>
      <c r="H741" s="5">
        <v>43143</v>
      </c>
      <c r="I741" t="s">
        <v>1917</v>
      </c>
      <c r="J741" s="3">
        <v>4795154</v>
      </c>
      <c r="K741" s="3">
        <v>0</v>
      </c>
      <c r="L741" s="3">
        <f t="shared" si="22"/>
        <v>4795154</v>
      </c>
      <c r="M741" s="21">
        <v>3319722</v>
      </c>
      <c r="N741" s="3">
        <f t="shared" si="23"/>
        <v>1475432</v>
      </c>
    </row>
    <row r="742" spans="1:14" hidden="1" x14ac:dyDescent="0.25">
      <c r="A742">
        <v>395</v>
      </c>
      <c r="B742">
        <v>1106</v>
      </c>
      <c r="C742" s="5">
        <v>43143</v>
      </c>
      <c r="D742" t="s">
        <v>1918</v>
      </c>
      <c r="E742">
        <v>31</v>
      </c>
      <c r="F742" t="s">
        <v>68</v>
      </c>
      <c r="G742">
        <v>717</v>
      </c>
      <c r="H742" s="5">
        <v>43143</v>
      </c>
      <c r="I742" t="s">
        <v>1919</v>
      </c>
      <c r="J742" s="3">
        <v>3248007</v>
      </c>
      <c r="K742" s="3">
        <v>464001</v>
      </c>
      <c r="L742" s="3">
        <f t="shared" si="22"/>
        <v>2784006</v>
      </c>
      <c r="M742" s="21">
        <v>2784006</v>
      </c>
      <c r="N742" s="3">
        <f t="shared" si="23"/>
        <v>0</v>
      </c>
    </row>
    <row r="743" spans="1:14" hidden="1" x14ac:dyDescent="0.25">
      <c r="A743">
        <v>395</v>
      </c>
      <c r="B743">
        <v>1107</v>
      </c>
      <c r="C743" s="5">
        <v>43143</v>
      </c>
      <c r="D743" t="s">
        <v>1920</v>
      </c>
      <c r="E743">
        <v>31</v>
      </c>
      <c r="F743" t="s">
        <v>68</v>
      </c>
      <c r="G743">
        <v>642</v>
      </c>
      <c r="H743" s="5">
        <v>43143</v>
      </c>
      <c r="I743" t="s">
        <v>1921</v>
      </c>
      <c r="J743" s="3">
        <v>7000929</v>
      </c>
      <c r="K743" s="3">
        <v>0</v>
      </c>
      <c r="L743" s="3">
        <f t="shared" si="22"/>
        <v>7000929</v>
      </c>
      <c r="M743" s="21">
        <v>4846797</v>
      </c>
      <c r="N743" s="3">
        <f t="shared" si="23"/>
        <v>2154132</v>
      </c>
    </row>
    <row r="744" spans="1:14" hidden="1" x14ac:dyDescent="0.25">
      <c r="A744">
        <v>395</v>
      </c>
      <c r="B744">
        <v>1108</v>
      </c>
      <c r="C744" s="5">
        <v>43143</v>
      </c>
      <c r="D744" t="s">
        <v>1922</v>
      </c>
      <c r="E744">
        <v>31</v>
      </c>
      <c r="F744" t="s">
        <v>68</v>
      </c>
      <c r="G744">
        <v>701</v>
      </c>
      <c r="H744" s="5">
        <v>43143</v>
      </c>
      <c r="I744" t="s">
        <v>1923</v>
      </c>
      <c r="J744" s="3">
        <v>3022327</v>
      </c>
      <c r="K744" s="3">
        <v>431761</v>
      </c>
      <c r="L744" s="3">
        <f t="shared" si="22"/>
        <v>2590566</v>
      </c>
      <c r="M744" s="21">
        <v>2590566</v>
      </c>
      <c r="N744" s="3">
        <f t="shared" si="23"/>
        <v>0</v>
      </c>
    </row>
    <row r="745" spans="1:14" hidden="1" x14ac:dyDescent="0.25">
      <c r="A745">
        <v>395</v>
      </c>
      <c r="B745">
        <v>1109</v>
      </c>
      <c r="C745" s="5">
        <v>43143</v>
      </c>
      <c r="D745" t="s">
        <v>1924</v>
      </c>
      <c r="E745">
        <v>31</v>
      </c>
      <c r="F745" t="s">
        <v>68</v>
      </c>
      <c r="G745">
        <v>672</v>
      </c>
      <c r="H745" s="5">
        <v>43143</v>
      </c>
      <c r="I745" t="s">
        <v>1925</v>
      </c>
      <c r="J745" s="3">
        <v>5946005</v>
      </c>
      <c r="K745" s="3">
        <v>0</v>
      </c>
      <c r="L745" s="3">
        <f t="shared" si="22"/>
        <v>5946005</v>
      </c>
      <c r="M745" s="21">
        <v>4116465</v>
      </c>
      <c r="N745" s="3">
        <f t="shared" si="23"/>
        <v>1829540</v>
      </c>
    </row>
    <row r="746" spans="1:14" hidden="1" x14ac:dyDescent="0.25">
      <c r="A746">
        <v>395</v>
      </c>
      <c r="B746">
        <v>1110</v>
      </c>
      <c r="C746" s="5">
        <v>43143</v>
      </c>
      <c r="D746" t="s">
        <v>1926</v>
      </c>
      <c r="E746">
        <v>31</v>
      </c>
      <c r="F746" t="s">
        <v>68</v>
      </c>
      <c r="G746">
        <v>718</v>
      </c>
      <c r="H746" s="5">
        <v>43143</v>
      </c>
      <c r="I746" t="s">
        <v>1927</v>
      </c>
      <c r="J746" s="3">
        <v>4795154</v>
      </c>
      <c r="K746" s="3">
        <v>0</v>
      </c>
      <c r="L746" s="3">
        <f t="shared" si="22"/>
        <v>4795154</v>
      </c>
      <c r="M746" s="21">
        <v>3319722</v>
      </c>
      <c r="N746" s="3">
        <f t="shared" si="23"/>
        <v>1475432</v>
      </c>
    </row>
    <row r="747" spans="1:14" hidden="1" x14ac:dyDescent="0.25">
      <c r="A747">
        <v>395</v>
      </c>
      <c r="B747">
        <v>1111</v>
      </c>
      <c r="C747" s="5">
        <v>43143</v>
      </c>
      <c r="D747" t="s">
        <v>1928</v>
      </c>
      <c r="E747">
        <v>31</v>
      </c>
      <c r="F747" t="s">
        <v>68</v>
      </c>
      <c r="G747">
        <v>643</v>
      </c>
      <c r="H747" s="5">
        <v>43143</v>
      </c>
      <c r="I747" t="s">
        <v>1929</v>
      </c>
      <c r="J747" s="3">
        <v>6530693</v>
      </c>
      <c r="K747" s="3">
        <v>0</v>
      </c>
      <c r="L747" s="3">
        <f t="shared" si="22"/>
        <v>6530693</v>
      </c>
      <c r="M747" s="21">
        <v>4521249</v>
      </c>
      <c r="N747" s="3">
        <f t="shared" si="23"/>
        <v>2009444</v>
      </c>
    </row>
    <row r="748" spans="1:14" hidden="1" x14ac:dyDescent="0.25">
      <c r="A748">
        <v>395</v>
      </c>
      <c r="B748">
        <v>1112</v>
      </c>
      <c r="C748" s="5">
        <v>43143</v>
      </c>
      <c r="D748" t="s">
        <v>1930</v>
      </c>
      <c r="E748">
        <v>31</v>
      </c>
      <c r="F748" t="s">
        <v>68</v>
      </c>
      <c r="G748">
        <v>673</v>
      </c>
      <c r="H748" s="5">
        <v>43143</v>
      </c>
      <c r="I748" t="s">
        <v>1931</v>
      </c>
      <c r="J748" s="3">
        <v>5529355</v>
      </c>
      <c r="K748" s="3">
        <v>0</v>
      </c>
      <c r="L748" s="3">
        <f t="shared" si="22"/>
        <v>5529355</v>
      </c>
      <c r="M748" s="21">
        <v>3828015</v>
      </c>
      <c r="N748" s="3">
        <f t="shared" si="23"/>
        <v>1701340</v>
      </c>
    </row>
    <row r="749" spans="1:14" hidden="1" x14ac:dyDescent="0.25">
      <c r="A749">
        <v>395</v>
      </c>
      <c r="B749">
        <v>1113</v>
      </c>
      <c r="C749" s="5">
        <v>43143</v>
      </c>
      <c r="D749" t="s">
        <v>1932</v>
      </c>
      <c r="E749">
        <v>31</v>
      </c>
      <c r="F749" t="s">
        <v>68</v>
      </c>
      <c r="G749">
        <v>719</v>
      </c>
      <c r="H749" s="5">
        <v>43143</v>
      </c>
      <c r="I749" t="s">
        <v>1933</v>
      </c>
      <c r="J749" s="3">
        <v>6991062</v>
      </c>
      <c r="K749" s="3">
        <v>3226644</v>
      </c>
      <c r="L749" s="3">
        <f t="shared" si="22"/>
        <v>3764418</v>
      </c>
      <c r="M749" s="21">
        <v>3764418</v>
      </c>
      <c r="N749" s="3">
        <f t="shared" si="23"/>
        <v>0</v>
      </c>
    </row>
    <row r="750" spans="1:14" hidden="1" x14ac:dyDescent="0.25">
      <c r="A750">
        <v>395</v>
      </c>
      <c r="B750">
        <v>1114</v>
      </c>
      <c r="C750" s="5">
        <v>43143</v>
      </c>
      <c r="D750" t="s">
        <v>1934</v>
      </c>
      <c r="E750">
        <v>31</v>
      </c>
      <c r="F750" t="s">
        <v>68</v>
      </c>
      <c r="G750">
        <v>702</v>
      </c>
      <c r="H750" s="5">
        <v>43143</v>
      </c>
      <c r="I750" t="s">
        <v>1935</v>
      </c>
      <c r="J750" s="3">
        <v>5612893</v>
      </c>
      <c r="K750" s="3">
        <v>0</v>
      </c>
      <c r="L750" s="3">
        <f t="shared" si="22"/>
        <v>5612893</v>
      </c>
      <c r="M750" s="21">
        <v>3885849</v>
      </c>
      <c r="N750" s="3">
        <f t="shared" si="23"/>
        <v>1727044</v>
      </c>
    </row>
    <row r="751" spans="1:14" hidden="1" x14ac:dyDescent="0.25">
      <c r="A751">
        <v>395</v>
      </c>
      <c r="B751">
        <v>1115</v>
      </c>
      <c r="C751" s="5">
        <v>43143</v>
      </c>
      <c r="D751" t="s">
        <v>1936</v>
      </c>
      <c r="E751">
        <v>31</v>
      </c>
      <c r="F751" t="s">
        <v>68</v>
      </c>
      <c r="G751">
        <v>644</v>
      </c>
      <c r="H751" s="5">
        <v>43143</v>
      </c>
      <c r="I751" t="s">
        <v>1937</v>
      </c>
      <c r="J751" s="3">
        <v>5285280</v>
      </c>
      <c r="K751" s="3">
        <v>0</v>
      </c>
      <c r="L751" s="3">
        <f t="shared" si="22"/>
        <v>5285280</v>
      </c>
      <c r="M751" s="21">
        <v>3659040</v>
      </c>
      <c r="N751" s="3">
        <f t="shared" si="23"/>
        <v>1626240</v>
      </c>
    </row>
    <row r="752" spans="1:14" hidden="1" x14ac:dyDescent="0.25">
      <c r="A752">
        <v>395</v>
      </c>
      <c r="B752">
        <v>1116</v>
      </c>
      <c r="C752" s="5">
        <v>43143</v>
      </c>
      <c r="D752" t="s">
        <v>1938</v>
      </c>
      <c r="E752">
        <v>31</v>
      </c>
      <c r="F752" t="s">
        <v>68</v>
      </c>
      <c r="G752">
        <v>720</v>
      </c>
      <c r="H752" s="5">
        <v>43143</v>
      </c>
      <c r="I752" t="s">
        <v>1939</v>
      </c>
      <c r="J752" s="3">
        <v>6127264</v>
      </c>
      <c r="K752" s="3">
        <v>0</v>
      </c>
      <c r="L752" s="3">
        <f t="shared" si="22"/>
        <v>6127264</v>
      </c>
      <c r="M752" s="21">
        <v>4241952</v>
      </c>
      <c r="N752" s="3">
        <f t="shared" si="23"/>
        <v>1885312</v>
      </c>
    </row>
    <row r="753" spans="1:14" hidden="1" x14ac:dyDescent="0.25">
      <c r="A753">
        <v>395</v>
      </c>
      <c r="B753">
        <v>1117</v>
      </c>
      <c r="C753" s="5">
        <v>43143</v>
      </c>
      <c r="D753" t="s">
        <v>1940</v>
      </c>
      <c r="E753">
        <v>31</v>
      </c>
      <c r="F753" t="s">
        <v>68</v>
      </c>
      <c r="G753">
        <v>674</v>
      </c>
      <c r="H753" s="5">
        <v>43143</v>
      </c>
      <c r="I753" t="s">
        <v>1941</v>
      </c>
      <c r="J753" s="3">
        <v>7000929</v>
      </c>
      <c r="K753" s="3">
        <v>0</v>
      </c>
      <c r="L753" s="3">
        <f t="shared" si="22"/>
        <v>7000929</v>
      </c>
      <c r="M753" s="21">
        <v>4846797</v>
      </c>
      <c r="N753" s="3">
        <f t="shared" si="23"/>
        <v>2154132</v>
      </c>
    </row>
    <row r="754" spans="1:14" hidden="1" x14ac:dyDescent="0.25">
      <c r="A754">
        <v>395</v>
      </c>
      <c r="B754">
        <v>1118</v>
      </c>
      <c r="C754" s="5">
        <v>43143</v>
      </c>
      <c r="D754" t="s">
        <v>1942</v>
      </c>
      <c r="E754">
        <v>31</v>
      </c>
      <c r="F754" t="s">
        <v>68</v>
      </c>
      <c r="G754">
        <v>721</v>
      </c>
      <c r="H754" s="5">
        <v>43143</v>
      </c>
      <c r="I754" t="s">
        <v>1943</v>
      </c>
      <c r="J754" s="3">
        <v>6431698</v>
      </c>
      <c r="K754" s="3">
        <v>0</v>
      </c>
      <c r="L754" s="3">
        <f t="shared" si="22"/>
        <v>6431698</v>
      </c>
      <c r="M754" s="21">
        <v>4452714</v>
      </c>
      <c r="N754" s="3">
        <f t="shared" si="23"/>
        <v>1978984</v>
      </c>
    </row>
    <row r="755" spans="1:14" hidden="1" x14ac:dyDescent="0.25">
      <c r="A755">
        <v>395</v>
      </c>
      <c r="B755">
        <v>1119</v>
      </c>
      <c r="C755" s="5">
        <v>43143</v>
      </c>
      <c r="D755" t="s">
        <v>1944</v>
      </c>
      <c r="E755">
        <v>31</v>
      </c>
      <c r="F755" t="s">
        <v>68</v>
      </c>
      <c r="G755">
        <v>645</v>
      </c>
      <c r="H755" s="5">
        <v>43143</v>
      </c>
      <c r="I755" t="s">
        <v>1945</v>
      </c>
      <c r="J755" s="3">
        <v>3157315</v>
      </c>
      <c r="K755" s="3">
        <v>0</v>
      </c>
      <c r="L755" s="3">
        <f t="shared" si="22"/>
        <v>3157315</v>
      </c>
      <c r="M755" s="21">
        <v>1353135</v>
      </c>
      <c r="N755" s="3">
        <f t="shared" si="23"/>
        <v>1804180</v>
      </c>
    </row>
    <row r="756" spans="1:14" hidden="1" x14ac:dyDescent="0.25">
      <c r="A756">
        <v>395</v>
      </c>
      <c r="B756">
        <v>1120</v>
      </c>
      <c r="C756" s="5">
        <v>43143</v>
      </c>
      <c r="D756" t="s">
        <v>1946</v>
      </c>
      <c r="E756">
        <v>31</v>
      </c>
      <c r="F756" t="s">
        <v>68</v>
      </c>
      <c r="G756">
        <v>675</v>
      </c>
      <c r="H756" s="5">
        <v>43143</v>
      </c>
      <c r="I756" t="s">
        <v>1947</v>
      </c>
      <c r="J756" s="3">
        <v>2677031</v>
      </c>
      <c r="K756" s="3">
        <v>0</v>
      </c>
      <c r="L756" s="3">
        <f t="shared" si="22"/>
        <v>2677031</v>
      </c>
      <c r="M756" s="21">
        <v>1147299</v>
      </c>
      <c r="N756" s="3">
        <f t="shared" si="23"/>
        <v>1529732</v>
      </c>
    </row>
    <row r="757" spans="1:14" hidden="1" x14ac:dyDescent="0.25">
      <c r="A757">
        <v>395</v>
      </c>
      <c r="B757">
        <v>1121</v>
      </c>
      <c r="C757" s="5">
        <v>43143</v>
      </c>
      <c r="D757" t="s">
        <v>1948</v>
      </c>
      <c r="E757">
        <v>31</v>
      </c>
      <c r="F757" t="s">
        <v>68</v>
      </c>
      <c r="G757">
        <v>703</v>
      </c>
      <c r="H757" s="5">
        <v>43143</v>
      </c>
      <c r="I757" t="s">
        <v>1949</v>
      </c>
      <c r="J757" s="3">
        <v>6032013</v>
      </c>
      <c r="K757" s="3">
        <v>0</v>
      </c>
      <c r="L757" s="3">
        <f t="shared" si="22"/>
        <v>6032013</v>
      </c>
      <c r="M757" s="21">
        <v>4176009</v>
      </c>
      <c r="N757" s="3">
        <f t="shared" si="23"/>
        <v>1856004</v>
      </c>
    </row>
    <row r="758" spans="1:14" hidden="1" x14ac:dyDescent="0.25">
      <c r="A758">
        <v>395</v>
      </c>
      <c r="B758">
        <v>1122</v>
      </c>
      <c r="C758" s="5">
        <v>43143</v>
      </c>
      <c r="D758" t="s">
        <v>1950</v>
      </c>
      <c r="E758">
        <v>31</v>
      </c>
      <c r="F758" t="s">
        <v>68</v>
      </c>
      <c r="G758">
        <v>722</v>
      </c>
      <c r="H758" s="5">
        <v>43143</v>
      </c>
      <c r="I758" t="s">
        <v>1951</v>
      </c>
      <c r="J758" s="3">
        <v>4943562</v>
      </c>
      <c r="K758" s="3">
        <v>0</v>
      </c>
      <c r="L758" s="3">
        <f t="shared" si="22"/>
        <v>4943562</v>
      </c>
      <c r="M758" s="21">
        <v>3422466</v>
      </c>
      <c r="N758" s="3">
        <f t="shared" si="23"/>
        <v>1521096</v>
      </c>
    </row>
    <row r="759" spans="1:14" hidden="1" x14ac:dyDescent="0.25">
      <c r="A759">
        <v>395</v>
      </c>
      <c r="B759">
        <v>1123</v>
      </c>
      <c r="C759" s="5">
        <v>43143</v>
      </c>
      <c r="D759" t="s">
        <v>1952</v>
      </c>
      <c r="E759">
        <v>31</v>
      </c>
      <c r="F759" t="s">
        <v>68</v>
      </c>
      <c r="G759">
        <v>646</v>
      </c>
      <c r="H759" s="5">
        <v>43143</v>
      </c>
      <c r="I759" t="s">
        <v>1953</v>
      </c>
      <c r="J759" s="3">
        <v>2685291</v>
      </c>
      <c r="K759" s="3">
        <v>383613</v>
      </c>
      <c r="L759" s="3">
        <f t="shared" si="22"/>
        <v>2301678</v>
      </c>
      <c r="M759" s="21">
        <v>2301678</v>
      </c>
      <c r="N759" s="3">
        <f t="shared" si="23"/>
        <v>0</v>
      </c>
    </row>
    <row r="760" spans="1:14" hidden="1" x14ac:dyDescent="0.25">
      <c r="A760">
        <v>395</v>
      </c>
      <c r="B760">
        <v>1124</v>
      </c>
      <c r="C760" s="5">
        <v>43143</v>
      </c>
      <c r="D760" t="s">
        <v>1954</v>
      </c>
      <c r="E760">
        <v>31</v>
      </c>
      <c r="F760" t="s">
        <v>68</v>
      </c>
      <c r="G760">
        <v>676</v>
      </c>
      <c r="H760" s="5">
        <v>43143</v>
      </c>
      <c r="I760" t="s">
        <v>1955</v>
      </c>
      <c r="J760" s="3">
        <v>3094175</v>
      </c>
      <c r="K760" s="3">
        <v>442025</v>
      </c>
      <c r="L760" s="3">
        <f t="shared" si="22"/>
        <v>2652150</v>
      </c>
      <c r="M760" s="21">
        <v>2652150</v>
      </c>
      <c r="N760" s="3">
        <f t="shared" si="23"/>
        <v>0</v>
      </c>
    </row>
    <row r="761" spans="1:14" hidden="1" x14ac:dyDescent="0.25">
      <c r="A761">
        <v>395</v>
      </c>
      <c r="B761">
        <v>1125</v>
      </c>
      <c r="C761" s="5">
        <v>43143</v>
      </c>
      <c r="D761" t="s">
        <v>1956</v>
      </c>
      <c r="E761">
        <v>31</v>
      </c>
      <c r="F761" t="s">
        <v>68</v>
      </c>
      <c r="G761">
        <v>704</v>
      </c>
      <c r="H761" s="5">
        <v>43143</v>
      </c>
      <c r="I761" t="s">
        <v>1957</v>
      </c>
      <c r="J761" s="3">
        <v>7000929</v>
      </c>
      <c r="K761" s="3">
        <v>0</v>
      </c>
      <c r="L761" s="3">
        <f t="shared" si="22"/>
        <v>7000929</v>
      </c>
      <c r="M761" s="21">
        <v>3231198</v>
      </c>
      <c r="N761" s="3">
        <f t="shared" si="23"/>
        <v>3769731</v>
      </c>
    </row>
    <row r="762" spans="1:14" hidden="1" x14ac:dyDescent="0.25">
      <c r="A762">
        <v>395</v>
      </c>
      <c r="B762">
        <v>1126</v>
      </c>
      <c r="C762" s="5">
        <v>43143</v>
      </c>
      <c r="D762" t="s">
        <v>1958</v>
      </c>
      <c r="E762">
        <v>31</v>
      </c>
      <c r="F762" t="s">
        <v>68</v>
      </c>
      <c r="G762">
        <v>723</v>
      </c>
      <c r="H762" s="5">
        <v>43143</v>
      </c>
      <c r="I762" t="s">
        <v>1959</v>
      </c>
      <c r="J762" s="3">
        <v>3516527</v>
      </c>
      <c r="K762" s="3">
        <v>502361</v>
      </c>
      <c r="L762" s="3">
        <f t="shared" si="22"/>
        <v>3014166</v>
      </c>
      <c r="M762" s="21">
        <v>3014166</v>
      </c>
      <c r="N762" s="3">
        <f t="shared" si="23"/>
        <v>0</v>
      </c>
    </row>
    <row r="763" spans="1:14" hidden="1" x14ac:dyDescent="0.25">
      <c r="A763">
        <v>395</v>
      </c>
      <c r="B763">
        <v>1127</v>
      </c>
      <c r="C763" s="5">
        <v>43143</v>
      </c>
      <c r="D763" t="s">
        <v>1960</v>
      </c>
      <c r="E763">
        <v>31</v>
      </c>
      <c r="F763" t="s">
        <v>68</v>
      </c>
      <c r="G763">
        <v>647</v>
      </c>
      <c r="H763" s="5">
        <v>43143</v>
      </c>
      <c r="I763" t="s">
        <v>1961</v>
      </c>
      <c r="J763" s="3">
        <v>7539090</v>
      </c>
      <c r="K763" s="3">
        <v>0</v>
      </c>
      <c r="L763" s="3">
        <f t="shared" si="22"/>
        <v>7539090</v>
      </c>
      <c r="M763" s="21">
        <v>5219370</v>
      </c>
      <c r="N763" s="3">
        <f t="shared" si="23"/>
        <v>2319720</v>
      </c>
    </row>
    <row r="764" spans="1:14" hidden="1" x14ac:dyDescent="0.25">
      <c r="A764">
        <v>395</v>
      </c>
      <c r="B764">
        <v>1128</v>
      </c>
      <c r="C764" s="5">
        <v>43143</v>
      </c>
      <c r="D764" t="s">
        <v>1962</v>
      </c>
      <c r="E764">
        <v>31</v>
      </c>
      <c r="F764" t="s">
        <v>68</v>
      </c>
      <c r="G764">
        <v>677</v>
      </c>
      <c r="H764" s="5">
        <v>43143</v>
      </c>
      <c r="I764" t="s">
        <v>1963</v>
      </c>
      <c r="J764" s="3">
        <v>5612893</v>
      </c>
      <c r="K764" s="3">
        <v>0</v>
      </c>
      <c r="L764" s="3">
        <f t="shared" si="22"/>
        <v>5612893</v>
      </c>
      <c r="M764" s="21">
        <v>3885849</v>
      </c>
      <c r="N764" s="3">
        <f t="shared" si="23"/>
        <v>1727044</v>
      </c>
    </row>
    <row r="765" spans="1:14" hidden="1" x14ac:dyDescent="0.25">
      <c r="A765">
        <v>395</v>
      </c>
      <c r="B765">
        <v>1129</v>
      </c>
      <c r="C765" s="5">
        <v>43143</v>
      </c>
      <c r="D765" t="s">
        <v>1964</v>
      </c>
      <c r="E765">
        <v>31</v>
      </c>
      <c r="F765" t="s">
        <v>68</v>
      </c>
      <c r="G765">
        <v>724</v>
      </c>
      <c r="H765" s="5">
        <v>43143</v>
      </c>
      <c r="I765" t="s">
        <v>1965</v>
      </c>
      <c r="J765" s="3">
        <v>2788569</v>
      </c>
      <c r="K765" s="3">
        <v>398367</v>
      </c>
      <c r="L765" s="3">
        <f t="shared" si="22"/>
        <v>2390202</v>
      </c>
      <c r="M765" s="21">
        <v>2390202</v>
      </c>
      <c r="N765" s="3">
        <f t="shared" si="23"/>
        <v>0</v>
      </c>
    </row>
    <row r="766" spans="1:14" hidden="1" x14ac:dyDescent="0.25">
      <c r="A766">
        <v>395</v>
      </c>
      <c r="B766">
        <v>1130</v>
      </c>
      <c r="C766" s="5">
        <v>43143</v>
      </c>
      <c r="D766" t="s">
        <v>1966</v>
      </c>
      <c r="E766">
        <v>31</v>
      </c>
      <c r="F766" t="s">
        <v>68</v>
      </c>
      <c r="G766">
        <v>678</v>
      </c>
      <c r="H766" s="5">
        <v>43143</v>
      </c>
      <c r="I766" t="s">
        <v>1967</v>
      </c>
      <c r="J766" s="3">
        <v>2943493</v>
      </c>
      <c r="K766" s="3">
        <v>420499</v>
      </c>
      <c r="L766" s="3">
        <f t="shared" si="22"/>
        <v>2522994</v>
      </c>
      <c r="M766" s="21">
        <v>2522994</v>
      </c>
      <c r="N766" s="3">
        <f t="shared" si="23"/>
        <v>0</v>
      </c>
    </row>
    <row r="767" spans="1:14" hidden="1" x14ac:dyDescent="0.25">
      <c r="A767">
        <v>395</v>
      </c>
      <c r="B767">
        <v>1131</v>
      </c>
      <c r="C767" s="5">
        <v>43143</v>
      </c>
      <c r="D767" t="s">
        <v>1968</v>
      </c>
      <c r="E767">
        <v>31</v>
      </c>
      <c r="F767" t="s">
        <v>68</v>
      </c>
      <c r="G767">
        <v>725</v>
      </c>
      <c r="H767" s="5">
        <v>43143</v>
      </c>
      <c r="I767" t="s">
        <v>1969</v>
      </c>
      <c r="J767" s="3">
        <v>3614814</v>
      </c>
      <c r="K767" s="3">
        <v>0</v>
      </c>
      <c r="L767" s="3">
        <f t="shared" si="22"/>
        <v>3614814</v>
      </c>
      <c r="M767" s="21">
        <v>1032804</v>
      </c>
      <c r="N767" s="3">
        <f t="shared" si="23"/>
        <v>2582010</v>
      </c>
    </row>
    <row r="768" spans="1:14" hidden="1" x14ac:dyDescent="0.25">
      <c r="A768">
        <v>395</v>
      </c>
      <c r="B768">
        <v>1132</v>
      </c>
      <c r="C768" s="5">
        <v>43143</v>
      </c>
      <c r="D768" t="s">
        <v>1970</v>
      </c>
      <c r="E768">
        <v>31</v>
      </c>
      <c r="F768" t="s">
        <v>68</v>
      </c>
      <c r="G768">
        <v>679</v>
      </c>
      <c r="H768" s="5">
        <v>43143</v>
      </c>
      <c r="I768" t="s">
        <v>1971</v>
      </c>
      <c r="J768" s="3">
        <v>3201695</v>
      </c>
      <c r="K768" s="3">
        <v>457385</v>
      </c>
      <c r="L768" s="3">
        <f t="shared" si="22"/>
        <v>2744310</v>
      </c>
      <c r="M768" s="21">
        <v>2744310</v>
      </c>
      <c r="N768" s="3">
        <f t="shared" si="23"/>
        <v>0</v>
      </c>
    </row>
    <row r="769" spans="1:14" hidden="1" x14ac:dyDescent="0.25">
      <c r="A769">
        <v>395</v>
      </c>
      <c r="B769">
        <v>1133</v>
      </c>
      <c r="C769" s="5">
        <v>43143</v>
      </c>
      <c r="D769" t="s">
        <v>1972</v>
      </c>
      <c r="E769">
        <v>31</v>
      </c>
      <c r="F769" t="s">
        <v>68</v>
      </c>
      <c r="G769">
        <v>726</v>
      </c>
      <c r="H769" s="5">
        <v>43143</v>
      </c>
      <c r="I769" t="s">
        <v>1973</v>
      </c>
      <c r="J769" s="3">
        <v>3718092</v>
      </c>
      <c r="K769" s="3">
        <v>531156</v>
      </c>
      <c r="L769" s="3">
        <f t="shared" si="22"/>
        <v>3186936</v>
      </c>
      <c r="M769" s="21">
        <v>3186936</v>
      </c>
      <c r="N769" s="3">
        <f t="shared" si="23"/>
        <v>0</v>
      </c>
    </row>
    <row r="770" spans="1:14" hidden="1" x14ac:dyDescent="0.25">
      <c r="A770">
        <v>395</v>
      </c>
      <c r="B770">
        <v>1134</v>
      </c>
      <c r="C770" s="5">
        <v>43143</v>
      </c>
      <c r="D770" t="s">
        <v>1974</v>
      </c>
      <c r="E770">
        <v>31</v>
      </c>
      <c r="F770" t="s">
        <v>68</v>
      </c>
      <c r="G770">
        <v>727</v>
      </c>
      <c r="H770" s="5">
        <v>43143</v>
      </c>
      <c r="I770" t="s">
        <v>1975</v>
      </c>
      <c r="J770" s="3">
        <v>6533774</v>
      </c>
      <c r="K770" s="3">
        <v>0</v>
      </c>
      <c r="L770" s="3">
        <f t="shared" si="22"/>
        <v>6533774</v>
      </c>
      <c r="M770" s="21">
        <v>4523382</v>
      </c>
      <c r="N770" s="3">
        <f t="shared" si="23"/>
        <v>2010392</v>
      </c>
    </row>
    <row r="771" spans="1:14" hidden="1" x14ac:dyDescent="0.25">
      <c r="A771">
        <v>395</v>
      </c>
      <c r="B771">
        <v>1135</v>
      </c>
      <c r="C771" s="5">
        <v>43143</v>
      </c>
      <c r="D771" t="s">
        <v>1976</v>
      </c>
      <c r="E771">
        <v>31</v>
      </c>
      <c r="F771" t="s">
        <v>68</v>
      </c>
      <c r="G771">
        <v>728</v>
      </c>
      <c r="H771" s="5">
        <v>43143</v>
      </c>
      <c r="I771" t="s">
        <v>1977</v>
      </c>
      <c r="J771" s="3">
        <v>3873016</v>
      </c>
      <c r="K771" s="3">
        <v>0</v>
      </c>
      <c r="L771" s="3">
        <f t="shared" si="22"/>
        <v>3873016</v>
      </c>
      <c r="M771" s="21">
        <v>2766440</v>
      </c>
      <c r="N771" s="3">
        <f t="shared" si="23"/>
        <v>1106576</v>
      </c>
    </row>
    <row r="772" spans="1:14" hidden="1" x14ac:dyDescent="0.25">
      <c r="A772">
        <v>395</v>
      </c>
      <c r="B772">
        <v>1136</v>
      </c>
      <c r="C772" s="5">
        <v>43143</v>
      </c>
      <c r="D772" t="s">
        <v>1978</v>
      </c>
      <c r="E772">
        <v>31</v>
      </c>
      <c r="F772" t="s">
        <v>68</v>
      </c>
      <c r="G772">
        <v>729</v>
      </c>
      <c r="H772" s="5">
        <v>43143</v>
      </c>
      <c r="I772" t="s">
        <v>1979</v>
      </c>
      <c r="J772" s="3">
        <v>2685291</v>
      </c>
      <c r="K772" s="3">
        <v>0</v>
      </c>
      <c r="L772" s="3">
        <f t="shared" si="22"/>
        <v>2685291</v>
      </c>
      <c r="M772" s="21">
        <v>1150839</v>
      </c>
      <c r="N772" s="3">
        <f t="shared" si="23"/>
        <v>1534452</v>
      </c>
    </row>
    <row r="773" spans="1:14" hidden="1" x14ac:dyDescent="0.25">
      <c r="A773">
        <v>395</v>
      </c>
      <c r="B773">
        <v>1137</v>
      </c>
      <c r="C773" s="5">
        <v>43143</v>
      </c>
      <c r="D773" t="s">
        <v>1980</v>
      </c>
      <c r="E773">
        <v>31</v>
      </c>
      <c r="F773" t="s">
        <v>68</v>
      </c>
      <c r="G773">
        <v>730</v>
      </c>
      <c r="H773" s="5">
        <v>43143</v>
      </c>
      <c r="I773" t="s">
        <v>1981</v>
      </c>
      <c r="J773" s="3">
        <v>6713226</v>
      </c>
      <c r="K773" s="3">
        <v>0</v>
      </c>
      <c r="L773" s="3">
        <f t="shared" ref="L773:L836" si="24">J773-K773</f>
        <v>6713226</v>
      </c>
      <c r="M773" s="21">
        <v>4647618</v>
      </c>
      <c r="N773" s="3">
        <f t="shared" ref="N773:N836" si="25">L773-M773</f>
        <v>2065608</v>
      </c>
    </row>
    <row r="774" spans="1:14" hidden="1" x14ac:dyDescent="0.25">
      <c r="A774">
        <v>395</v>
      </c>
      <c r="B774">
        <v>1138</v>
      </c>
      <c r="C774" s="5">
        <v>43143</v>
      </c>
      <c r="D774" t="s">
        <v>1982</v>
      </c>
      <c r="E774">
        <v>31</v>
      </c>
      <c r="F774" t="s">
        <v>68</v>
      </c>
      <c r="G774">
        <v>731</v>
      </c>
      <c r="H774" s="5">
        <v>43143</v>
      </c>
      <c r="I774" t="s">
        <v>1983</v>
      </c>
      <c r="J774" s="3">
        <v>2788569</v>
      </c>
      <c r="K774" s="3">
        <v>0</v>
      </c>
      <c r="L774" s="3">
        <f t="shared" si="24"/>
        <v>2788569</v>
      </c>
      <c r="M774" s="21">
        <v>2390202</v>
      </c>
      <c r="N774" s="3">
        <f t="shared" si="25"/>
        <v>398367</v>
      </c>
    </row>
    <row r="775" spans="1:14" hidden="1" x14ac:dyDescent="0.25">
      <c r="A775">
        <v>395</v>
      </c>
      <c r="B775">
        <v>1140</v>
      </c>
      <c r="C775" s="5">
        <v>43143</v>
      </c>
      <c r="D775" t="s">
        <v>1985</v>
      </c>
      <c r="E775">
        <v>31</v>
      </c>
      <c r="F775" t="s">
        <v>68</v>
      </c>
      <c r="G775">
        <v>733</v>
      </c>
      <c r="H775" s="5">
        <v>43143</v>
      </c>
      <c r="I775" t="s">
        <v>1986</v>
      </c>
      <c r="J775" s="3">
        <v>3570210</v>
      </c>
      <c r="K775" s="3">
        <v>510030</v>
      </c>
      <c r="L775" s="3">
        <f t="shared" si="24"/>
        <v>3060180</v>
      </c>
      <c r="M775" s="21">
        <v>3060180</v>
      </c>
      <c r="N775" s="3">
        <f t="shared" si="25"/>
        <v>0</v>
      </c>
    </row>
    <row r="776" spans="1:14" hidden="1" x14ac:dyDescent="0.25">
      <c r="A776">
        <v>395</v>
      </c>
      <c r="B776">
        <v>1141</v>
      </c>
      <c r="C776" s="5">
        <v>43143</v>
      </c>
      <c r="D776" t="s">
        <v>1987</v>
      </c>
      <c r="E776">
        <v>31</v>
      </c>
      <c r="F776" t="s">
        <v>68</v>
      </c>
      <c r="G776">
        <v>734</v>
      </c>
      <c r="H776" s="5">
        <v>43143</v>
      </c>
      <c r="I776" t="s">
        <v>1988</v>
      </c>
      <c r="J776" s="3">
        <v>3263008</v>
      </c>
      <c r="K776" s="3">
        <v>932288</v>
      </c>
      <c r="L776" s="3">
        <f t="shared" si="24"/>
        <v>2330720</v>
      </c>
      <c r="M776" s="21">
        <v>2330720</v>
      </c>
      <c r="N776" s="3">
        <f t="shared" si="25"/>
        <v>0</v>
      </c>
    </row>
    <row r="777" spans="1:14" hidden="1" x14ac:dyDescent="0.25">
      <c r="A777">
        <v>395</v>
      </c>
      <c r="B777">
        <v>1142</v>
      </c>
      <c r="C777" s="5">
        <v>43143</v>
      </c>
      <c r="D777" t="s">
        <v>1989</v>
      </c>
      <c r="E777">
        <v>31</v>
      </c>
      <c r="F777" t="s">
        <v>68</v>
      </c>
      <c r="G777">
        <v>705</v>
      </c>
      <c r="H777" s="5">
        <v>43143</v>
      </c>
      <c r="I777" t="s">
        <v>1990</v>
      </c>
      <c r="J777" s="3">
        <v>2685291</v>
      </c>
      <c r="K777" s="3">
        <v>383613</v>
      </c>
      <c r="L777" s="3">
        <f t="shared" si="24"/>
        <v>2301678</v>
      </c>
      <c r="M777" s="21">
        <v>2301678</v>
      </c>
      <c r="N777" s="3">
        <f t="shared" si="25"/>
        <v>0</v>
      </c>
    </row>
    <row r="778" spans="1:14" hidden="1" x14ac:dyDescent="0.25">
      <c r="A778">
        <v>395</v>
      </c>
      <c r="B778">
        <v>1143</v>
      </c>
      <c r="C778" s="5">
        <v>43143</v>
      </c>
      <c r="D778" t="s">
        <v>1991</v>
      </c>
      <c r="E778">
        <v>31</v>
      </c>
      <c r="F778" t="s">
        <v>68</v>
      </c>
      <c r="G778">
        <v>735</v>
      </c>
      <c r="H778" s="5">
        <v>43143</v>
      </c>
      <c r="I778" t="s">
        <v>1992</v>
      </c>
      <c r="J778" s="3">
        <v>3041416</v>
      </c>
      <c r="K778" s="3">
        <v>0</v>
      </c>
      <c r="L778" s="3">
        <f t="shared" si="24"/>
        <v>3041416</v>
      </c>
      <c r="M778" s="21">
        <v>2661239</v>
      </c>
      <c r="N778" s="3">
        <f t="shared" si="25"/>
        <v>380177</v>
      </c>
    </row>
    <row r="779" spans="1:14" hidden="1" x14ac:dyDescent="0.25">
      <c r="A779">
        <v>395</v>
      </c>
      <c r="B779">
        <v>1144</v>
      </c>
      <c r="C779" s="5">
        <v>43143</v>
      </c>
      <c r="D779" t="s">
        <v>1993</v>
      </c>
      <c r="E779">
        <v>31</v>
      </c>
      <c r="F779" t="s">
        <v>68</v>
      </c>
      <c r="G779">
        <v>736</v>
      </c>
      <c r="H779" s="5">
        <v>43143</v>
      </c>
      <c r="I779" t="s">
        <v>1994</v>
      </c>
      <c r="J779" s="3">
        <v>3608360</v>
      </c>
      <c r="K779" s="3">
        <v>0</v>
      </c>
      <c r="L779" s="3">
        <f t="shared" si="24"/>
        <v>3608360</v>
      </c>
      <c r="M779" s="21">
        <v>3157315</v>
      </c>
      <c r="N779" s="3">
        <f t="shared" si="25"/>
        <v>451045</v>
      </c>
    </row>
    <row r="780" spans="1:14" hidden="1" x14ac:dyDescent="0.25">
      <c r="A780">
        <v>395</v>
      </c>
      <c r="B780">
        <v>1145</v>
      </c>
      <c r="C780" s="5">
        <v>43143</v>
      </c>
      <c r="D780" t="s">
        <v>1995</v>
      </c>
      <c r="E780">
        <v>31</v>
      </c>
      <c r="F780" t="s">
        <v>68</v>
      </c>
      <c r="G780">
        <v>706</v>
      </c>
      <c r="H780" s="5">
        <v>43143</v>
      </c>
      <c r="I780" t="s">
        <v>1996</v>
      </c>
      <c r="J780" s="3">
        <v>3374280</v>
      </c>
      <c r="K780" s="3">
        <v>482040</v>
      </c>
      <c r="L780" s="3">
        <f t="shared" si="24"/>
        <v>2892240</v>
      </c>
      <c r="M780" s="21">
        <v>2892240</v>
      </c>
      <c r="N780" s="3">
        <f t="shared" si="25"/>
        <v>0</v>
      </c>
    </row>
    <row r="781" spans="1:14" hidden="1" x14ac:dyDescent="0.25">
      <c r="A781">
        <v>395</v>
      </c>
      <c r="B781">
        <v>1146</v>
      </c>
      <c r="C781" s="5">
        <v>43143</v>
      </c>
      <c r="D781" t="s">
        <v>1997</v>
      </c>
      <c r="E781">
        <v>31</v>
      </c>
      <c r="F781" t="s">
        <v>68</v>
      </c>
      <c r="G781">
        <v>707</v>
      </c>
      <c r="H781" s="5">
        <v>43143</v>
      </c>
      <c r="I781" t="s">
        <v>1998</v>
      </c>
      <c r="J781" s="3">
        <v>6530693</v>
      </c>
      <c r="K781" s="3">
        <v>0</v>
      </c>
      <c r="L781" s="3">
        <f t="shared" si="24"/>
        <v>6530693</v>
      </c>
      <c r="M781" s="21">
        <v>4521249</v>
      </c>
      <c r="N781" s="3">
        <f t="shared" si="25"/>
        <v>2009444</v>
      </c>
    </row>
    <row r="782" spans="1:14" hidden="1" x14ac:dyDescent="0.25">
      <c r="A782">
        <v>395</v>
      </c>
      <c r="B782">
        <v>1147</v>
      </c>
      <c r="C782" s="5">
        <v>43143</v>
      </c>
      <c r="D782" t="s">
        <v>1999</v>
      </c>
      <c r="E782">
        <v>31</v>
      </c>
      <c r="F782" t="s">
        <v>68</v>
      </c>
      <c r="G782">
        <v>695</v>
      </c>
      <c r="H782" s="5">
        <v>43143</v>
      </c>
      <c r="I782" t="s">
        <v>2000</v>
      </c>
      <c r="J782" s="3">
        <v>3046771</v>
      </c>
      <c r="K782" s="3">
        <v>435253</v>
      </c>
      <c r="L782" s="3">
        <f t="shared" si="24"/>
        <v>2611518</v>
      </c>
      <c r="M782" s="21">
        <v>2611518</v>
      </c>
      <c r="N782" s="3">
        <f t="shared" si="25"/>
        <v>0</v>
      </c>
    </row>
    <row r="783" spans="1:14" hidden="1" x14ac:dyDescent="0.25">
      <c r="A783">
        <v>395</v>
      </c>
      <c r="B783">
        <v>1148</v>
      </c>
      <c r="C783" s="5">
        <v>43143</v>
      </c>
      <c r="D783" t="s">
        <v>2001</v>
      </c>
      <c r="E783">
        <v>31</v>
      </c>
      <c r="F783" t="s">
        <v>68</v>
      </c>
      <c r="G783">
        <v>812</v>
      </c>
      <c r="H783" s="5">
        <v>43143</v>
      </c>
      <c r="I783" t="s">
        <v>2002</v>
      </c>
      <c r="J783" s="3">
        <v>2977086</v>
      </c>
      <c r="K783" s="3">
        <v>0</v>
      </c>
      <c r="L783" s="3">
        <f t="shared" si="24"/>
        <v>2977086</v>
      </c>
      <c r="M783" s="21">
        <v>1488543</v>
      </c>
      <c r="N783" s="3">
        <f t="shared" si="25"/>
        <v>1488543</v>
      </c>
    </row>
    <row r="784" spans="1:14" hidden="1" x14ac:dyDescent="0.25">
      <c r="A784">
        <v>395</v>
      </c>
      <c r="B784">
        <v>1149</v>
      </c>
      <c r="C784" s="5">
        <v>43143</v>
      </c>
      <c r="D784" t="s">
        <v>2003</v>
      </c>
      <c r="E784">
        <v>31</v>
      </c>
      <c r="F784" t="s">
        <v>68</v>
      </c>
      <c r="G784">
        <v>813</v>
      </c>
      <c r="H784" s="5">
        <v>43143</v>
      </c>
      <c r="I784" t="s">
        <v>2004</v>
      </c>
      <c r="J784" s="3">
        <v>2482374</v>
      </c>
      <c r="K784" s="3">
        <v>413729</v>
      </c>
      <c r="L784" s="3">
        <f t="shared" si="24"/>
        <v>2068645</v>
      </c>
      <c r="M784" s="21">
        <v>2068645</v>
      </c>
      <c r="N784" s="3">
        <f t="shared" si="25"/>
        <v>0</v>
      </c>
    </row>
    <row r="785" spans="1:14" hidden="1" x14ac:dyDescent="0.25">
      <c r="A785">
        <v>395</v>
      </c>
      <c r="B785">
        <v>1150</v>
      </c>
      <c r="C785" s="5">
        <v>43143</v>
      </c>
      <c r="D785" t="s">
        <v>2005</v>
      </c>
      <c r="E785">
        <v>31</v>
      </c>
      <c r="F785" t="s">
        <v>68</v>
      </c>
      <c r="G785">
        <v>814</v>
      </c>
      <c r="H785" s="5">
        <v>43143</v>
      </c>
      <c r="I785" t="s">
        <v>2006</v>
      </c>
      <c r="J785" s="3">
        <v>2590566</v>
      </c>
      <c r="K785" s="3">
        <v>431761</v>
      </c>
      <c r="L785" s="3">
        <f t="shared" si="24"/>
        <v>2158805</v>
      </c>
      <c r="M785" s="21">
        <v>2158805</v>
      </c>
      <c r="N785" s="3">
        <f t="shared" si="25"/>
        <v>0</v>
      </c>
    </row>
    <row r="786" spans="1:14" hidden="1" x14ac:dyDescent="0.25">
      <c r="A786">
        <v>395</v>
      </c>
      <c r="B786">
        <v>1151</v>
      </c>
      <c r="C786" s="5">
        <v>43143</v>
      </c>
      <c r="D786" t="s">
        <v>2007</v>
      </c>
      <c r="E786">
        <v>31</v>
      </c>
      <c r="F786" t="s">
        <v>68</v>
      </c>
      <c r="G786">
        <v>815</v>
      </c>
      <c r="H786" s="5">
        <v>43143</v>
      </c>
      <c r="I786" t="s">
        <v>2008</v>
      </c>
      <c r="J786" s="3">
        <v>4062460</v>
      </c>
      <c r="K786" s="3">
        <v>0</v>
      </c>
      <c r="L786" s="3">
        <f t="shared" si="24"/>
        <v>4062460</v>
      </c>
      <c r="M786" s="21">
        <v>3249968</v>
      </c>
      <c r="N786" s="3">
        <f t="shared" si="25"/>
        <v>812492</v>
      </c>
    </row>
    <row r="787" spans="1:14" hidden="1" x14ac:dyDescent="0.25">
      <c r="A787">
        <v>395</v>
      </c>
      <c r="B787">
        <v>1152</v>
      </c>
      <c r="C787" s="5">
        <v>43143</v>
      </c>
      <c r="D787" t="s">
        <v>2009</v>
      </c>
      <c r="E787">
        <v>31</v>
      </c>
      <c r="F787" t="s">
        <v>68</v>
      </c>
      <c r="G787">
        <v>816</v>
      </c>
      <c r="H787" s="5">
        <v>43143</v>
      </c>
      <c r="I787" t="s">
        <v>2010</v>
      </c>
      <c r="J787" s="3">
        <v>4795160</v>
      </c>
      <c r="K787" s="3">
        <v>0</v>
      </c>
      <c r="L787" s="3">
        <f t="shared" si="24"/>
        <v>4795160</v>
      </c>
      <c r="M787" s="21">
        <v>3356612</v>
      </c>
      <c r="N787" s="3">
        <f t="shared" si="25"/>
        <v>1438548</v>
      </c>
    </row>
    <row r="788" spans="1:14" hidden="1" x14ac:dyDescent="0.25">
      <c r="A788">
        <v>395</v>
      </c>
      <c r="B788">
        <v>1153</v>
      </c>
      <c r="C788" s="5">
        <v>43143</v>
      </c>
      <c r="D788" t="s">
        <v>2011</v>
      </c>
      <c r="E788">
        <v>31</v>
      </c>
      <c r="F788" t="s">
        <v>68</v>
      </c>
      <c r="G788">
        <v>847</v>
      </c>
      <c r="H788" s="5">
        <v>43143</v>
      </c>
      <c r="I788" t="s">
        <v>2012</v>
      </c>
      <c r="J788" s="3">
        <v>7259136</v>
      </c>
      <c r="K788" s="3">
        <v>0</v>
      </c>
      <c r="L788" s="3">
        <f t="shared" si="24"/>
        <v>7259136</v>
      </c>
      <c r="M788" s="21">
        <v>4839424</v>
      </c>
      <c r="N788" s="3">
        <f t="shared" si="25"/>
        <v>2419712</v>
      </c>
    </row>
    <row r="789" spans="1:14" hidden="1" x14ac:dyDescent="0.25">
      <c r="A789">
        <v>395</v>
      </c>
      <c r="B789">
        <v>1154</v>
      </c>
      <c r="C789" s="5">
        <v>43143</v>
      </c>
      <c r="D789" t="s">
        <v>2013</v>
      </c>
      <c r="E789">
        <v>31</v>
      </c>
      <c r="F789" t="s">
        <v>68</v>
      </c>
      <c r="G789">
        <v>848</v>
      </c>
      <c r="H789" s="5">
        <v>43143</v>
      </c>
      <c r="I789" t="s">
        <v>2014</v>
      </c>
      <c r="J789" s="3">
        <v>5765760</v>
      </c>
      <c r="K789" s="3">
        <v>0</v>
      </c>
      <c r="L789" s="3">
        <f t="shared" si="24"/>
        <v>5765760</v>
      </c>
      <c r="M789" s="21">
        <v>3843840</v>
      </c>
      <c r="N789" s="3">
        <f t="shared" si="25"/>
        <v>1921920</v>
      </c>
    </row>
    <row r="790" spans="1:14" hidden="1" x14ac:dyDescent="0.25">
      <c r="A790">
        <v>395</v>
      </c>
      <c r="B790">
        <v>1155</v>
      </c>
      <c r="C790" s="5">
        <v>43143</v>
      </c>
      <c r="D790" t="s">
        <v>2015</v>
      </c>
      <c r="E790">
        <v>31</v>
      </c>
      <c r="F790" t="s">
        <v>68</v>
      </c>
      <c r="G790">
        <v>849</v>
      </c>
      <c r="H790" s="5">
        <v>43143</v>
      </c>
      <c r="I790" t="s">
        <v>2016</v>
      </c>
      <c r="J790" s="3">
        <v>5178771</v>
      </c>
      <c r="K790" s="3">
        <v>0</v>
      </c>
      <c r="L790" s="3">
        <f t="shared" si="24"/>
        <v>5178771</v>
      </c>
      <c r="M790" s="21">
        <v>3186936</v>
      </c>
      <c r="N790" s="3">
        <f t="shared" si="25"/>
        <v>1991835</v>
      </c>
    </row>
    <row r="791" spans="1:14" hidden="1" x14ac:dyDescent="0.25">
      <c r="A791">
        <v>395</v>
      </c>
      <c r="B791">
        <v>1156</v>
      </c>
      <c r="C791" s="5">
        <v>43143</v>
      </c>
      <c r="D791" t="s">
        <v>2017</v>
      </c>
      <c r="E791">
        <v>31</v>
      </c>
      <c r="F791" t="s">
        <v>68</v>
      </c>
      <c r="G791">
        <v>850</v>
      </c>
      <c r="H791" s="5">
        <v>43143</v>
      </c>
      <c r="I791" t="s">
        <v>2018</v>
      </c>
      <c r="J791" s="3">
        <v>5754190</v>
      </c>
      <c r="K791" s="3">
        <v>0</v>
      </c>
      <c r="L791" s="3">
        <f t="shared" si="24"/>
        <v>5754190</v>
      </c>
      <c r="M791" s="21">
        <v>3983670</v>
      </c>
      <c r="N791" s="3">
        <f t="shared" si="25"/>
        <v>1770520</v>
      </c>
    </row>
    <row r="792" spans="1:14" hidden="1" x14ac:dyDescent="0.25">
      <c r="A792">
        <v>395</v>
      </c>
      <c r="B792">
        <v>1157</v>
      </c>
      <c r="C792" s="5">
        <v>43143</v>
      </c>
      <c r="D792" t="s">
        <v>2019</v>
      </c>
      <c r="E792">
        <v>31</v>
      </c>
      <c r="F792" t="s">
        <v>68</v>
      </c>
      <c r="G792">
        <v>851</v>
      </c>
      <c r="H792" s="5">
        <v>43143</v>
      </c>
      <c r="I792" t="s">
        <v>2020</v>
      </c>
      <c r="J792" s="3">
        <v>5285280</v>
      </c>
      <c r="K792" s="3">
        <v>0</v>
      </c>
      <c r="L792" s="3">
        <f t="shared" si="24"/>
        <v>5285280</v>
      </c>
      <c r="M792" s="21">
        <v>3659040</v>
      </c>
      <c r="N792" s="3">
        <f t="shared" si="25"/>
        <v>1626240</v>
      </c>
    </row>
    <row r="793" spans="1:14" hidden="1" x14ac:dyDescent="0.25">
      <c r="A793">
        <v>395</v>
      </c>
      <c r="B793">
        <v>1158</v>
      </c>
      <c r="C793" s="5">
        <v>43143</v>
      </c>
      <c r="D793" t="s">
        <v>2021</v>
      </c>
      <c r="E793">
        <v>31</v>
      </c>
      <c r="F793" t="s">
        <v>68</v>
      </c>
      <c r="G793">
        <v>852</v>
      </c>
      <c r="H793" s="5">
        <v>43143</v>
      </c>
      <c r="I793" t="s">
        <v>2022</v>
      </c>
      <c r="J793" s="3">
        <v>4136000</v>
      </c>
      <c r="K793" s="3">
        <v>0</v>
      </c>
      <c r="L793" s="3">
        <f t="shared" si="24"/>
        <v>4136000</v>
      </c>
      <c r="M793" s="21">
        <v>3619000</v>
      </c>
      <c r="N793" s="3">
        <f t="shared" si="25"/>
        <v>517000</v>
      </c>
    </row>
    <row r="794" spans="1:14" hidden="1" x14ac:dyDescent="0.25">
      <c r="A794">
        <v>395</v>
      </c>
      <c r="B794">
        <v>1159</v>
      </c>
      <c r="C794" s="5">
        <v>43143</v>
      </c>
      <c r="D794" t="s">
        <v>2023</v>
      </c>
      <c r="E794">
        <v>31</v>
      </c>
      <c r="F794" t="s">
        <v>68</v>
      </c>
      <c r="G794">
        <v>853</v>
      </c>
      <c r="H794" s="5">
        <v>43143</v>
      </c>
      <c r="I794" t="s">
        <v>2024</v>
      </c>
      <c r="J794" s="3">
        <v>7702552</v>
      </c>
      <c r="K794" s="3">
        <v>0</v>
      </c>
      <c r="L794" s="3">
        <f t="shared" si="24"/>
        <v>7702552</v>
      </c>
      <c r="M794" s="21">
        <v>5332536</v>
      </c>
      <c r="N794" s="3">
        <f t="shared" si="25"/>
        <v>2370016</v>
      </c>
    </row>
    <row r="795" spans="1:14" hidden="1" x14ac:dyDescent="0.25">
      <c r="A795">
        <v>395</v>
      </c>
      <c r="B795">
        <v>1160</v>
      </c>
      <c r="C795" s="5">
        <v>43143</v>
      </c>
      <c r="D795" t="s">
        <v>2025</v>
      </c>
      <c r="E795">
        <v>31</v>
      </c>
      <c r="F795" t="s">
        <v>68</v>
      </c>
      <c r="G795">
        <v>854</v>
      </c>
      <c r="H795" s="5">
        <v>43143</v>
      </c>
      <c r="I795" t="s">
        <v>2026</v>
      </c>
      <c r="J795" s="3">
        <v>6618756</v>
      </c>
      <c r="K795" s="3">
        <v>0</v>
      </c>
      <c r="L795" s="3">
        <f t="shared" si="24"/>
        <v>6618756</v>
      </c>
      <c r="M795" s="21">
        <v>4412504</v>
      </c>
      <c r="N795" s="3">
        <f t="shared" si="25"/>
        <v>2206252</v>
      </c>
    </row>
    <row r="796" spans="1:14" hidden="1" x14ac:dyDescent="0.25">
      <c r="A796">
        <v>395</v>
      </c>
      <c r="B796">
        <v>1161</v>
      </c>
      <c r="C796" s="5">
        <v>43143</v>
      </c>
      <c r="D796" t="s">
        <v>2027</v>
      </c>
      <c r="E796">
        <v>31</v>
      </c>
      <c r="F796" t="s">
        <v>68</v>
      </c>
      <c r="G796">
        <v>855</v>
      </c>
      <c r="H796" s="5">
        <v>43143</v>
      </c>
      <c r="I796" t="s">
        <v>2028</v>
      </c>
      <c r="J796" s="3">
        <v>5466487</v>
      </c>
      <c r="K796" s="3">
        <v>0</v>
      </c>
      <c r="L796" s="3">
        <f t="shared" si="24"/>
        <v>5466487</v>
      </c>
      <c r="M796" s="21">
        <v>3784491</v>
      </c>
      <c r="N796" s="3">
        <f t="shared" si="25"/>
        <v>1681996</v>
      </c>
    </row>
    <row r="797" spans="1:14" hidden="1" x14ac:dyDescent="0.25">
      <c r="A797">
        <v>395</v>
      </c>
      <c r="B797">
        <v>1162</v>
      </c>
      <c r="C797" s="5">
        <v>43143</v>
      </c>
      <c r="D797" t="s">
        <v>2029</v>
      </c>
      <c r="E797">
        <v>31</v>
      </c>
      <c r="F797" t="s">
        <v>68</v>
      </c>
      <c r="G797">
        <v>856</v>
      </c>
      <c r="H797" s="5">
        <v>43143</v>
      </c>
      <c r="I797" t="s">
        <v>2030</v>
      </c>
      <c r="J797" s="3">
        <v>2213148</v>
      </c>
      <c r="K797" s="3">
        <v>1844290</v>
      </c>
      <c r="L797" s="3">
        <f t="shared" si="24"/>
        <v>368858</v>
      </c>
      <c r="M797" s="21">
        <v>368858</v>
      </c>
      <c r="N797" s="3">
        <f t="shared" si="25"/>
        <v>0</v>
      </c>
    </row>
    <row r="798" spans="1:14" hidden="1" x14ac:dyDescent="0.25">
      <c r="A798">
        <v>395</v>
      </c>
      <c r="B798">
        <v>1163</v>
      </c>
      <c r="C798" s="5">
        <v>43143</v>
      </c>
      <c r="D798" t="s">
        <v>2031</v>
      </c>
      <c r="E798">
        <v>31</v>
      </c>
      <c r="F798" t="s">
        <v>68</v>
      </c>
      <c r="G798">
        <v>857</v>
      </c>
      <c r="H798" s="5">
        <v>43143</v>
      </c>
      <c r="I798" t="s">
        <v>2032</v>
      </c>
      <c r="J798" s="3">
        <v>4426296</v>
      </c>
      <c r="K798" s="3">
        <v>0</v>
      </c>
      <c r="L798" s="3">
        <f t="shared" si="24"/>
        <v>4426296</v>
      </c>
      <c r="M798" s="21">
        <v>2950864</v>
      </c>
      <c r="N798" s="3">
        <f t="shared" si="25"/>
        <v>1475432</v>
      </c>
    </row>
    <row r="799" spans="1:14" hidden="1" x14ac:dyDescent="0.25">
      <c r="A799">
        <v>395</v>
      </c>
      <c r="B799">
        <v>1164</v>
      </c>
      <c r="C799" s="5">
        <v>43143</v>
      </c>
      <c r="D799" t="s">
        <v>2033</v>
      </c>
      <c r="E799">
        <v>31</v>
      </c>
      <c r="F799" t="s">
        <v>68</v>
      </c>
      <c r="G799">
        <v>777</v>
      </c>
      <c r="H799" s="5">
        <v>43143</v>
      </c>
      <c r="I799" t="s">
        <v>2034</v>
      </c>
      <c r="J799" s="3">
        <v>5490900</v>
      </c>
      <c r="K799" s="3">
        <v>0</v>
      </c>
      <c r="L799" s="3">
        <f t="shared" si="24"/>
        <v>5490900</v>
      </c>
      <c r="M799" s="21">
        <v>2745450</v>
      </c>
      <c r="N799" s="3">
        <f t="shared" si="25"/>
        <v>2745450</v>
      </c>
    </row>
    <row r="800" spans="1:14" hidden="1" x14ac:dyDescent="0.25">
      <c r="A800">
        <v>395</v>
      </c>
      <c r="B800">
        <v>1165</v>
      </c>
      <c r="C800" s="5">
        <v>43143</v>
      </c>
      <c r="D800" t="s">
        <v>2035</v>
      </c>
      <c r="E800">
        <v>31</v>
      </c>
      <c r="F800" t="s">
        <v>68</v>
      </c>
      <c r="G800">
        <v>858</v>
      </c>
      <c r="H800" s="5">
        <v>43143</v>
      </c>
      <c r="I800" t="s">
        <v>2036</v>
      </c>
      <c r="J800" s="3">
        <v>2882880</v>
      </c>
      <c r="K800" s="3">
        <v>480480</v>
      </c>
      <c r="L800" s="3">
        <f t="shared" si="24"/>
        <v>2402400</v>
      </c>
      <c r="M800" s="21">
        <v>2402400</v>
      </c>
      <c r="N800" s="3">
        <f t="shared" si="25"/>
        <v>0</v>
      </c>
    </row>
    <row r="801" spans="1:14" hidden="1" x14ac:dyDescent="0.25">
      <c r="A801">
        <v>395</v>
      </c>
      <c r="B801">
        <v>1166</v>
      </c>
      <c r="C801" s="5">
        <v>43143</v>
      </c>
      <c r="D801" t="s">
        <v>2037</v>
      </c>
      <c r="E801">
        <v>31</v>
      </c>
      <c r="F801" t="s">
        <v>68</v>
      </c>
      <c r="G801">
        <v>859</v>
      </c>
      <c r="H801" s="5">
        <v>43143</v>
      </c>
      <c r="I801" t="s">
        <v>2038</v>
      </c>
      <c r="J801" s="3">
        <v>6163755</v>
      </c>
      <c r="K801" s="3">
        <v>0</v>
      </c>
      <c r="L801" s="3">
        <f t="shared" si="24"/>
        <v>6163755</v>
      </c>
      <c r="M801" s="21">
        <v>4267215</v>
      </c>
      <c r="N801" s="3">
        <f t="shared" si="25"/>
        <v>1896540</v>
      </c>
    </row>
    <row r="802" spans="1:14" hidden="1" x14ac:dyDescent="0.25">
      <c r="A802">
        <v>395</v>
      </c>
      <c r="B802">
        <v>1167</v>
      </c>
      <c r="C802" s="5">
        <v>43143</v>
      </c>
      <c r="D802" t="s">
        <v>2039</v>
      </c>
      <c r="E802">
        <v>31</v>
      </c>
      <c r="F802" t="s">
        <v>68</v>
      </c>
      <c r="G802">
        <v>884</v>
      </c>
      <c r="H802" s="5">
        <v>43143</v>
      </c>
      <c r="I802" t="s">
        <v>2040</v>
      </c>
      <c r="J802" s="3">
        <v>2899710</v>
      </c>
      <c r="K802" s="3">
        <v>483285</v>
      </c>
      <c r="L802" s="3">
        <f t="shared" si="24"/>
        <v>2416425</v>
      </c>
      <c r="M802" s="21">
        <v>2416425</v>
      </c>
      <c r="N802" s="3">
        <f t="shared" si="25"/>
        <v>0</v>
      </c>
    </row>
    <row r="803" spans="1:14" hidden="1" x14ac:dyDescent="0.25">
      <c r="A803">
        <v>395</v>
      </c>
      <c r="B803">
        <v>1168</v>
      </c>
      <c r="C803" s="5">
        <v>43143</v>
      </c>
      <c r="D803" t="s">
        <v>2041</v>
      </c>
      <c r="E803">
        <v>31</v>
      </c>
      <c r="F803" t="s">
        <v>68</v>
      </c>
      <c r="G803">
        <v>860</v>
      </c>
      <c r="H803" s="5">
        <v>43143</v>
      </c>
      <c r="I803" t="s">
        <v>2042</v>
      </c>
      <c r="J803" s="3">
        <v>2860710</v>
      </c>
      <c r="K803" s="3">
        <v>476785</v>
      </c>
      <c r="L803" s="3">
        <f t="shared" si="24"/>
        <v>2383925</v>
      </c>
      <c r="M803" s="21">
        <v>2383925</v>
      </c>
      <c r="N803" s="3">
        <f t="shared" si="25"/>
        <v>0</v>
      </c>
    </row>
    <row r="804" spans="1:14" hidden="1" x14ac:dyDescent="0.25">
      <c r="A804">
        <v>395</v>
      </c>
      <c r="B804">
        <v>1169</v>
      </c>
      <c r="C804" s="5">
        <v>43143</v>
      </c>
      <c r="D804" t="s">
        <v>2043</v>
      </c>
      <c r="E804">
        <v>31</v>
      </c>
      <c r="F804" t="s">
        <v>68</v>
      </c>
      <c r="G804">
        <v>861</v>
      </c>
      <c r="H804" s="5">
        <v>43143</v>
      </c>
      <c r="I804" t="s">
        <v>2044</v>
      </c>
      <c r="J804" s="3">
        <v>6274047</v>
      </c>
      <c r="K804" s="3">
        <v>0</v>
      </c>
      <c r="L804" s="3">
        <f t="shared" si="24"/>
        <v>6274047</v>
      </c>
      <c r="M804" s="21">
        <v>4343571</v>
      </c>
      <c r="N804" s="3">
        <f t="shared" si="25"/>
        <v>1930476</v>
      </c>
    </row>
    <row r="805" spans="1:14" hidden="1" x14ac:dyDescent="0.25">
      <c r="A805">
        <v>395</v>
      </c>
      <c r="B805">
        <v>1170</v>
      </c>
      <c r="C805" s="5">
        <v>43143</v>
      </c>
      <c r="D805" t="s">
        <v>2045</v>
      </c>
      <c r="E805">
        <v>31</v>
      </c>
      <c r="F805" t="s">
        <v>68</v>
      </c>
      <c r="G805">
        <v>778</v>
      </c>
      <c r="H805" s="5">
        <v>43143</v>
      </c>
      <c r="I805" t="s">
        <v>2046</v>
      </c>
      <c r="J805" s="3">
        <v>3356612</v>
      </c>
      <c r="K805" s="3">
        <v>479516</v>
      </c>
      <c r="L805" s="3">
        <f t="shared" si="24"/>
        <v>2877096</v>
      </c>
      <c r="M805" s="21">
        <v>2877096</v>
      </c>
      <c r="N805" s="3">
        <f t="shared" si="25"/>
        <v>0</v>
      </c>
    </row>
    <row r="806" spans="1:14" hidden="1" x14ac:dyDescent="0.25">
      <c r="A806">
        <v>395</v>
      </c>
      <c r="B806">
        <v>1171</v>
      </c>
      <c r="C806" s="5">
        <v>43143</v>
      </c>
      <c r="D806" t="s">
        <v>2047</v>
      </c>
      <c r="E806">
        <v>31</v>
      </c>
      <c r="F806" t="s">
        <v>68</v>
      </c>
      <c r="G806">
        <v>862</v>
      </c>
      <c r="H806" s="5">
        <v>43143</v>
      </c>
      <c r="I806" t="s">
        <v>2048</v>
      </c>
      <c r="J806" s="3">
        <v>7672262</v>
      </c>
      <c r="K806" s="3">
        <v>0</v>
      </c>
      <c r="L806" s="3">
        <f t="shared" si="24"/>
        <v>7672262</v>
      </c>
      <c r="M806" s="21">
        <v>5311566</v>
      </c>
      <c r="N806" s="3">
        <f t="shared" si="25"/>
        <v>2360696</v>
      </c>
    </row>
    <row r="807" spans="1:14" hidden="1" x14ac:dyDescent="0.25">
      <c r="A807">
        <v>395</v>
      </c>
      <c r="B807">
        <v>1172</v>
      </c>
      <c r="C807" s="5">
        <v>43143</v>
      </c>
      <c r="D807" t="s">
        <v>2049</v>
      </c>
      <c r="E807">
        <v>31</v>
      </c>
      <c r="F807" t="s">
        <v>68</v>
      </c>
      <c r="G807">
        <v>885</v>
      </c>
      <c r="H807" s="5">
        <v>43143</v>
      </c>
      <c r="I807" t="s">
        <v>2050</v>
      </c>
      <c r="J807" s="3">
        <v>2442336</v>
      </c>
      <c r="K807" s="3">
        <v>407056</v>
      </c>
      <c r="L807" s="3">
        <f t="shared" si="24"/>
        <v>2035280</v>
      </c>
      <c r="M807" s="21">
        <v>2035280</v>
      </c>
      <c r="N807" s="3">
        <f t="shared" si="25"/>
        <v>0</v>
      </c>
    </row>
    <row r="808" spans="1:14" hidden="1" x14ac:dyDescent="0.25">
      <c r="A808">
        <v>395</v>
      </c>
      <c r="B808">
        <v>1173</v>
      </c>
      <c r="C808" s="5">
        <v>43143</v>
      </c>
      <c r="D808" t="s">
        <v>2051</v>
      </c>
      <c r="E808">
        <v>31</v>
      </c>
      <c r="F808" t="s">
        <v>68</v>
      </c>
      <c r="G808">
        <v>863</v>
      </c>
      <c r="H808" s="5">
        <v>43143</v>
      </c>
      <c r="I808" t="s">
        <v>2052</v>
      </c>
      <c r="J808" s="3">
        <v>6030557</v>
      </c>
      <c r="K808" s="3">
        <v>0</v>
      </c>
      <c r="L808" s="3">
        <f t="shared" si="24"/>
        <v>6030557</v>
      </c>
      <c r="M808" s="21">
        <v>4175001</v>
      </c>
      <c r="N808" s="3">
        <f t="shared" si="25"/>
        <v>1855556</v>
      </c>
    </row>
    <row r="809" spans="1:14" hidden="1" x14ac:dyDescent="0.25">
      <c r="A809">
        <v>395</v>
      </c>
      <c r="B809">
        <v>1174</v>
      </c>
      <c r="C809" s="5">
        <v>43143</v>
      </c>
      <c r="D809" t="s">
        <v>2053</v>
      </c>
      <c r="E809">
        <v>31</v>
      </c>
      <c r="F809" t="s">
        <v>68</v>
      </c>
      <c r="G809">
        <v>886</v>
      </c>
      <c r="H809" s="5">
        <v>43143</v>
      </c>
      <c r="I809" t="s">
        <v>2054</v>
      </c>
      <c r="J809" s="3">
        <v>2439360</v>
      </c>
      <c r="K809" s="3">
        <v>406560</v>
      </c>
      <c r="L809" s="3">
        <f t="shared" si="24"/>
        <v>2032800</v>
      </c>
      <c r="M809" s="21">
        <v>2032800</v>
      </c>
      <c r="N809" s="3">
        <f t="shared" si="25"/>
        <v>0</v>
      </c>
    </row>
    <row r="810" spans="1:14" hidden="1" x14ac:dyDescent="0.25">
      <c r="A810">
        <v>395</v>
      </c>
      <c r="B810">
        <v>1175</v>
      </c>
      <c r="C810" s="5">
        <v>43143</v>
      </c>
      <c r="D810" t="s">
        <v>2055</v>
      </c>
      <c r="E810">
        <v>31</v>
      </c>
      <c r="F810" t="s">
        <v>68</v>
      </c>
      <c r="G810">
        <v>779</v>
      </c>
      <c r="H810" s="5">
        <v>43143</v>
      </c>
      <c r="I810" t="s">
        <v>2056</v>
      </c>
      <c r="J810" s="3">
        <v>3098412</v>
      </c>
      <c r="K810" s="3">
        <v>516402</v>
      </c>
      <c r="L810" s="3">
        <f t="shared" si="24"/>
        <v>2582010</v>
      </c>
      <c r="M810" s="21">
        <v>2582010</v>
      </c>
      <c r="N810" s="3">
        <f t="shared" si="25"/>
        <v>0</v>
      </c>
    </row>
    <row r="811" spans="1:14" hidden="1" x14ac:dyDescent="0.25">
      <c r="A811">
        <v>395</v>
      </c>
      <c r="B811">
        <v>1176</v>
      </c>
      <c r="C811" s="5">
        <v>43143</v>
      </c>
      <c r="D811" t="s">
        <v>2057</v>
      </c>
      <c r="E811">
        <v>31</v>
      </c>
      <c r="F811" t="s">
        <v>68</v>
      </c>
      <c r="G811">
        <v>864</v>
      </c>
      <c r="H811" s="5">
        <v>43143</v>
      </c>
      <c r="I811" t="s">
        <v>2058</v>
      </c>
      <c r="J811" s="3">
        <v>3614814</v>
      </c>
      <c r="K811" s="3">
        <v>516402</v>
      </c>
      <c r="L811" s="3">
        <f t="shared" si="24"/>
        <v>3098412</v>
      </c>
      <c r="M811" s="21">
        <v>3098412</v>
      </c>
      <c r="N811" s="3">
        <f t="shared" si="25"/>
        <v>0</v>
      </c>
    </row>
    <row r="812" spans="1:14" hidden="1" x14ac:dyDescent="0.25">
      <c r="A812">
        <v>395</v>
      </c>
      <c r="B812">
        <v>1177</v>
      </c>
      <c r="C812" s="5">
        <v>43143</v>
      </c>
      <c r="D812" t="s">
        <v>2059</v>
      </c>
      <c r="E812">
        <v>31</v>
      </c>
      <c r="F812" t="s">
        <v>68</v>
      </c>
      <c r="G812">
        <v>887</v>
      </c>
      <c r="H812" s="5">
        <v>43143</v>
      </c>
      <c r="I812" t="s">
        <v>2060</v>
      </c>
      <c r="J812" s="3">
        <v>2213148</v>
      </c>
      <c r="K812" s="3">
        <v>0</v>
      </c>
      <c r="L812" s="3">
        <f t="shared" si="24"/>
        <v>2213148</v>
      </c>
      <c r="M812" s="21">
        <v>737716</v>
      </c>
      <c r="N812" s="3">
        <f t="shared" si="25"/>
        <v>1475432</v>
      </c>
    </row>
    <row r="813" spans="1:14" hidden="1" x14ac:dyDescent="0.25">
      <c r="A813">
        <v>395</v>
      </c>
      <c r="B813">
        <v>1178</v>
      </c>
      <c r="C813" s="5">
        <v>43143</v>
      </c>
      <c r="D813" t="s">
        <v>2061</v>
      </c>
      <c r="E813">
        <v>31</v>
      </c>
      <c r="F813" t="s">
        <v>68</v>
      </c>
      <c r="G813">
        <v>865</v>
      </c>
      <c r="H813" s="5">
        <v>43143</v>
      </c>
      <c r="I813" t="s">
        <v>2062</v>
      </c>
      <c r="J813" s="3">
        <v>2668074</v>
      </c>
      <c r="K813" s="3">
        <v>444679</v>
      </c>
      <c r="L813" s="3">
        <f t="shared" si="24"/>
        <v>2223395</v>
      </c>
      <c r="M813" s="21">
        <v>2223395</v>
      </c>
      <c r="N813" s="3">
        <f t="shared" si="25"/>
        <v>0</v>
      </c>
    </row>
    <row r="814" spans="1:14" hidden="1" x14ac:dyDescent="0.25">
      <c r="A814">
        <v>395</v>
      </c>
      <c r="B814">
        <v>1179</v>
      </c>
      <c r="C814" s="5">
        <v>43143</v>
      </c>
      <c r="D814" t="s">
        <v>2063</v>
      </c>
      <c r="E814">
        <v>31</v>
      </c>
      <c r="F814" t="s">
        <v>68</v>
      </c>
      <c r="G814">
        <v>780</v>
      </c>
      <c r="H814" s="5">
        <v>43143</v>
      </c>
      <c r="I814" t="s">
        <v>2064</v>
      </c>
      <c r="J814" s="3">
        <v>3233538</v>
      </c>
      <c r="K814" s="3">
        <v>461934</v>
      </c>
      <c r="L814" s="3">
        <f t="shared" si="24"/>
        <v>2771604</v>
      </c>
      <c r="M814" s="21">
        <v>2771604</v>
      </c>
      <c r="N814" s="3">
        <f t="shared" si="25"/>
        <v>0</v>
      </c>
    </row>
    <row r="815" spans="1:14" hidden="1" x14ac:dyDescent="0.25">
      <c r="A815">
        <v>395</v>
      </c>
      <c r="B815">
        <v>1180</v>
      </c>
      <c r="C815" s="5">
        <v>43143</v>
      </c>
      <c r="D815" t="s">
        <v>2065</v>
      </c>
      <c r="E815">
        <v>31</v>
      </c>
      <c r="F815" t="s">
        <v>68</v>
      </c>
      <c r="G815">
        <v>866</v>
      </c>
      <c r="H815" s="5">
        <v>43143</v>
      </c>
      <c r="I815" t="s">
        <v>2066</v>
      </c>
      <c r="J815" s="3">
        <v>2522994</v>
      </c>
      <c r="K815" s="3">
        <v>420499</v>
      </c>
      <c r="L815" s="3">
        <f t="shared" si="24"/>
        <v>2102495</v>
      </c>
      <c r="M815" s="21">
        <v>2102495</v>
      </c>
      <c r="N815" s="3">
        <f t="shared" si="25"/>
        <v>0</v>
      </c>
    </row>
    <row r="816" spans="1:14" hidden="1" x14ac:dyDescent="0.25">
      <c r="A816">
        <v>395</v>
      </c>
      <c r="B816">
        <v>1181</v>
      </c>
      <c r="C816" s="5">
        <v>43143</v>
      </c>
      <c r="D816" t="s">
        <v>2067</v>
      </c>
      <c r="E816">
        <v>31</v>
      </c>
      <c r="F816" t="s">
        <v>68</v>
      </c>
      <c r="G816">
        <v>888</v>
      </c>
      <c r="H816" s="5">
        <v>43143</v>
      </c>
      <c r="I816" t="s">
        <v>2068</v>
      </c>
      <c r="J816" s="3">
        <v>2586000</v>
      </c>
      <c r="K816" s="3">
        <v>431000</v>
      </c>
      <c r="L816" s="3">
        <f t="shared" si="24"/>
        <v>2155000</v>
      </c>
      <c r="M816" s="21">
        <v>2155000</v>
      </c>
      <c r="N816" s="3">
        <f t="shared" si="25"/>
        <v>0</v>
      </c>
    </row>
    <row r="817" spans="1:14" hidden="1" x14ac:dyDescent="0.25">
      <c r="A817">
        <v>395</v>
      </c>
      <c r="B817">
        <v>1182</v>
      </c>
      <c r="C817" s="5">
        <v>43143</v>
      </c>
      <c r="D817" t="s">
        <v>2069</v>
      </c>
      <c r="E817">
        <v>31</v>
      </c>
      <c r="F817" t="s">
        <v>68</v>
      </c>
      <c r="G817">
        <v>867</v>
      </c>
      <c r="H817" s="5">
        <v>43143</v>
      </c>
      <c r="I817" t="s">
        <v>2070</v>
      </c>
      <c r="J817" s="3">
        <v>2965620</v>
      </c>
      <c r="K817" s="3">
        <v>494270</v>
      </c>
      <c r="L817" s="3">
        <f t="shared" si="24"/>
        <v>2471350</v>
      </c>
      <c r="M817" s="21">
        <v>2471350</v>
      </c>
      <c r="N817" s="3">
        <f t="shared" si="25"/>
        <v>0</v>
      </c>
    </row>
    <row r="818" spans="1:14" hidden="1" x14ac:dyDescent="0.25">
      <c r="A818">
        <v>395</v>
      </c>
      <c r="B818">
        <v>1183</v>
      </c>
      <c r="C818" s="5">
        <v>43143</v>
      </c>
      <c r="D818" t="s">
        <v>2071</v>
      </c>
      <c r="E818">
        <v>31</v>
      </c>
      <c r="F818" t="s">
        <v>68</v>
      </c>
      <c r="G818">
        <v>781</v>
      </c>
      <c r="H818" s="5">
        <v>43143</v>
      </c>
      <c r="I818" t="s">
        <v>2072</v>
      </c>
      <c r="J818" s="3">
        <v>3098410</v>
      </c>
      <c r="K818" s="3">
        <v>442630</v>
      </c>
      <c r="L818" s="3">
        <f t="shared" si="24"/>
        <v>2655780</v>
      </c>
      <c r="M818" s="21">
        <v>2655780</v>
      </c>
      <c r="N818" s="3">
        <f t="shared" si="25"/>
        <v>0</v>
      </c>
    </row>
    <row r="819" spans="1:14" hidden="1" x14ac:dyDescent="0.25">
      <c r="A819">
        <v>395</v>
      </c>
      <c r="B819">
        <v>1184</v>
      </c>
      <c r="C819" s="5">
        <v>43143</v>
      </c>
      <c r="D819" t="s">
        <v>2073</v>
      </c>
      <c r="E819">
        <v>31</v>
      </c>
      <c r="F819" t="s">
        <v>68</v>
      </c>
      <c r="G819">
        <v>889</v>
      </c>
      <c r="H819" s="5">
        <v>43143</v>
      </c>
      <c r="I819" t="s">
        <v>2074</v>
      </c>
      <c r="J819" s="3">
        <v>2402505</v>
      </c>
      <c r="K819" s="3">
        <v>480501</v>
      </c>
      <c r="L819" s="3">
        <f t="shared" si="24"/>
        <v>1922004</v>
      </c>
      <c r="M819" s="21">
        <v>1922004</v>
      </c>
      <c r="N819" s="3">
        <f t="shared" si="25"/>
        <v>0</v>
      </c>
    </row>
    <row r="820" spans="1:14" hidden="1" x14ac:dyDescent="0.25">
      <c r="A820">
        <v>395</v>
      </c>
      <c r="B820">
        <v>1185</v>
      </c>
      <c r="C820" s="5">
        <v>43143</v>
      </c>
      <c r="D820" t="s">
        <v>2075</v>
      </c>
      <c r="E820">
        <v>31</v>
      </c>
      <c r="F820" t="s">
        <v>68</v>
      </c>
      <c r="G820">
        <v>868</v>
      </c>
      <c r="H820" s="5">
        <v>43143</v>
      </c>
      <c r="I820" t="s">
        <v>2076</v>
      </c>
      <c r="J820" s="3">
        <v>2886588</v>
      </c>
      <c r="K820" s="3">
        <v>481098</v>
      </c>
      <c r="L820" s="3">
        <f t="shared" si="24"/>
        <v>2405490</v>
      </c>
      <c r="M820" s="21">
        <v>2405490</v>
      </c>
      <c r="N820" s="3">
        <f t="shared" si="25"/>
        <v>0</v>
      </c>
    </row>
    <row r="821" spans="1:14" hidden="1" x14ac:dyDescent="0.25">
      <c r="A821">
        <v>395</v>
      </c>
      <c r="B821">
        <v>1186</v>
      </c>
      <c r="C821" s="5">
        <v>43143</v>
      </c>
      <c r="D821" t="s">
        <v>2077</v>
      </c>
      <c r="E821">
        <v>31</v>
      </c>
      <c r="F821" t="s">
        <v>68</v>
      </c>
      <c r="G821">
        <v>869</v>
      </c>
      <c r="H821" s="5">
        <v>43143</v>
      </c>
      <c r="I821" t="s">
        <v>2078</v>
      </c>
      <c r="J821" s="3">
        <v>2652156</v>
      </c>
      <c r="K821" s="3">
        <v>442026</v>
      </c>
      <c r="L821" s="3">
        <f t="shared" si="24"/>
        <v>2210130</v>
      </c>
      <c r="M821" s="21">
        <v>2210130</v>
      </c>
      <c r="N821" s="3">
        <f t="shared" si="25"/>
        <v>0</v>
      </c>
    </row>
    <row r="822" spans="1:14" hidden="1" x14ac:dyDescent="0.25">
      <c r="A822">
        <v>395</v>
      </c>
      <c r="B822">
        <v>1187</v>
      </c>
      <c r="C822" s="5">
        <v>43143</v>
      </c>
      <c r="D822" t="s">
        <v>2079</v>
      </c>
      <c r="E822">
        <v>31</v>
      </c>
      <c r="F822" t="s">
        <v>68</v>
      </c>
      <c r="G822">
        <v>890</v>
      </c>
      <c r="H822" s="5">
        <v>43143</v>
      </c>
      <c r="I822" t="s">
        <v>2080</v>
      </c>
      <c r="J822" s="3">
        <v>2286925</v>
      </c>
      <c r="K822" s="3">
        <v>457385</v>
      </c>
      <c r="L822" s="3">
        <f t="shared" si="24"/>
        <v>1829540</v>
      </c>
      <c r="M822" s="21">
        <v>1829540</v>
      </c>
      <c r="N822" s="3">
        <f t="shared" si="25"/>
        <v>0</v>
      </c>
    </row>
    <row r="823" spans="1:14" hidden="1" x14ac:dyDescent="0.25">
      <c r="A823">
        <v>395</v>
      </c>
      <c r="B823">
        <v>1188</v>
      </c>
      <c r="C823" s="5">
        <v>43143</v>
      </c>
      <c r="D823" t="s">
        <v>2081</v>
      </c>
      <c r="E823">
        <v>31</v>
      </c>
      <c r="F823" t="s">
        <v>68</v>
      </c>
      <c r="G823">
        <v>782</v>
      </c>
      <c r="H823" s="5">
        <v>43143</v>
      </c>
      <c r="I823" t="s">
        <v>2082</v>
      </c>
      <c r="J823" s="3">
        <v>3873016</v>
      </c>
      <c r="K823" s="3">
        <v>553288</v>
      </c>
      <c r="L823" s="3">
        <f t="shared" si="24"/>
        <v>3319728</v>
      </c>
      <c r="M823" s="21">
        <v>3319728</v>
      </c>
      <c r="N823" s="3">
        <f t="shared" si="25"/>
        <v>0</v>
      </c>
    </row>
    <row r="824" spans="1:14" hidden="1" x14ac:dyDescent="0.25">
      <c r="A824">
        <v>395</v>
      </c>
      <c r="B824">
        <v>1189</v>
      </c>
      <c r="C824" s="5">
        <v>43143</v>
      </c>
      <c r="D824" t="s">
        <v>2083</v>
      </c>
      <c r="E824">
        <v>31</v>
      </c>
      <c r="F824" t="s">
        <v>68</v>
      </c>
      <c r="G824">
        <v>870</v>
      </c>
      <c r="H824" s="5">
        <v>43143</v>
      </c>
      <c r="I824" t="s">
        <v>2084</v>
      </c>
      <c r="J824" s="3">
        <v>3441024</v>
      </c>
      <c r="K824" s="3">
        <v>573504</v>
      </c>
      <c r="L824" s="3">
        <f t="shared" si="24"/>
        <v>2867520</v>
      </c>
      <c r="M824" s="21">
        <v>2867520</v>
      </c>
      <c r="N824" s="3">
        <f t="shared" si="25"/>
        <v>0</v>
      </c>
    </row>
    <row r="825" spans="1:14" hidden="1" x14ac:dyDescent="0.25">
      <c r="A825">
        <v>395</v>
      </c>
      <c r="B825">
        <v>1190</v>
      </c>
      <c r="C825" s="5">
        <v>43143</v>
      </c>
      <c r="D825" t="s">
        <v>2085</v>
      </c>
      <c r="E825">
        <v>31</v>
      </c>
      <c r="F825" t="s">
        <v>68</v>
      </c>
      <c r="G825">
        <v>891</v>
      </c>
      <c r="H825" s="5">
        <v>43143</v>
      </c>
      <c r="I825" t="s">
        <v>2086</v>
      </c>
      <c r="J825" s="3">
        <v>2878200</v>
      </c>
      <c r="K825" s="3">
        <v>479700</v>
      </c>
      <c r="L825" s="3">
        <f t="shared" si="24"/>
        <v>2398500</v>
      </c>
      <c r="M825" s="21">
        <v>2398500</v>
      </c>
      <c r="N825" s="3">
        <f t="shared" si="25"/>
        <v>0</v>
      </c>
    </row>
    <row r="826" spans="1:14" hidden="1" x14ac:dyDescent="0.25">
      <c r="A826">
        <v>395</v>
      </c>
      <c r="B826">
        <v>1191</v>
      </c>
      <c r="C826" s="5">
        <v>43143</v>
      </c>
      <c r="D826" t="s">
        <v>2087</v>
      </c>
      <c r="E826">
        <v>31</v>
      </c>
      <c r="F826" t="s">
        <v>68</v>
      </c>
      <c r="G826">
        <v>783</v>
      </c>
      <c r="H826" s="5">
        <v>43143</v>
      </c>
      <c r="I826" t="s">
        <v>2088</v>
      </c>
      <c r="J826" s="3">
        <v>7119970</v>
      </c>
      <c r="K826" s="3">
        <v>1095380</v>
      </c>
      <c r="L826" s="3">
        <f t="shared" si="24"/>
        <v>6024590</v>
      </c>
      <c r="M826" s="21">
        <v>3833830</v>
      </c>
      <c r="N826" s="3">
        <f t="shared" si="25"/>
        <v>2190760</v>
      </c>
    </row>
    <row r="827" spans="1:14" hidden="1" x14ac:dyDescent="0.25">
      <c r="A827">
        <v>395</v>
      </c>
      <c r="B827">
        <v>1192</v>
      </c>
      <c r="C827" s="5">
        <v>43143</v>
      </c>
      <c r="D827" t="s">
        <v>2089</v>
      </c>
      <c r="E827">
        <v>31</v>
      </c>
      <c r="F827" t="s">
        <v>68</v>
      </c>
      <c r="G827">
        <v>871</v>
      </c>
      <c r="H827" s="5">
        <v>43143</v>
      </c>
      <c r="I827" t="s">
        <v>2090</v>
      </c>
      <c r="J827" s="3">
        <v>2590566</v>
      </c>
      <c r="K827" s="3">
        <v>0</v>
      </c>
      <c r="L827" s="3">
        <f t="shared" si="24"/>
        <v>2590566</v>
      </c>
      <c r="M827" s="21">
        <v>1727044</v>
      </c>
      <c r="N827" s="3">
        <f t="shared" si="25"/>
        <v>863522</v>
      </c>
    </row>
    <row r="828" spans="1:14" hidden="1" x14ac:dyDescent="0.25">
      <c r="A828">
        <v>395</v>
      </c>
      <c r="B828">
        <v>1193</v>
      </c>
      <c r="C828" s="5">
        <v>43143</v>
      </c>
      <c r="D828" t="s">
        <v>1423</v>
      </c>
      <c r="E828">
        <v>31</v>
      </c>
      <c r="F828" t="s">
        <v>68</v>
      </c>
      <c r="G828">
        <v>892</v>
      </c>
      <c r="H828" s="5">
        <v>43143</v>
      </c>
      <c r="I828" t="s">
        <v>1424</v>
      </c>
      <c r="J828" s="3">
        <v>4878720</v>
      </c>
      <c r="K828" s="3">
        <v>0</v>
      </c>
      <c r="L828" s="3">
        <f t="shared" si="24"/>
        <v>4878720</v>
      </c>
      <c r="M828" s="21">
        <v>3252480</v>
      </c>
      <c r="N828" s="3">
        <f t="shared" si="25"/>
        <v>1626240</v>
      </c>
    </row>
    <row r="829" spans="1:14" hidden="1" x14ac:dyDescent="0.25">
      <c r="A829">
        <v>395</v>
      </c>
      <c r="B829">
        <v>1194</v>
      </c>
      <c r="C829" s="5">
        <v>43143</v>
      </c>
      <c r="D829" t="s">
        <v>2091</v>
      </c>
      <c r="E829">
        <v>31</v>
      </c>
      <c r="F829" t="s">
        <v>68</v>
      </c>
      <c r="G829">
        <v>872</v>
      </c>
      <c r="H829" s="5">
        <v>43143</v>
      </c>
      <c r="I829" t="s">
        <v>2092</v>
      </c>
      <c r="J829" s="3">
        <v>2564766</v>
      </c>
      <c r="K829" s="3">
        <v>0</v>
      </c>
      <c r="L829" s="3">
        <f t="shared" si="24"/>
        <v>2564766</v>
      </c>
      <c r="M829" s="21">
        <v>2137305</v>
      </c>
      <c r="N829" s="3">
        <f t="shared" si="25"/>
        <v>427461</v>
      </c>
    </row>
    <row r="830" spans="1:14" hidden="1" x14ac:dyDescent="0.25">
      <c r="A830">
        <v>395</v>
      </c>
      <c r="B830">
        <v>1195</v>
      </c>
      <c r="C830" s="5">
        <v>43143</v>
      </c>
      <c r="D830" t="s">
        <v>2093</v>
      </c>
      <c r="E830">
        <v>31</v>
      </c>
      <c r="F830" t="s">
        <v>68</v>
      </c>
      <c r="G830">
        <v>893</v>
      </c>
      <c r="H830" s="5">
        <v>43143</v>
      </c>
      <c r="I830" t="s">
        <v>2094</v>
      </c>
      <c r="J830" s="3">
        <v>2582006</v>
      </c>
      <c r="K830" s="3">
        <v>368858</v>
      </c>
      <c r="L830" s="3">
        <f t="shared" si="24"/>
        <v>2213148</v>
      </c>
      <c r="M830" s="21">
        <v>2213148</v>
      </c>
      <c r="N830" s="3">
        <f t="shared" si="25"/>
        <v>0</v>
      </c>
    </row>
    <row r="831" spans="1:14" hidden="1" x14ac:dyDescent="0.25">
      <c r="A831">
        <v>395</v>
      </c>
      <c r="B831">
        <v>1196</v>
      </c>
      <c r="C831" s="5">
        <v>43143</v>
      </c>
      <c r="D831" t="s">
        <v>2095</v>
      </c>
      <c r="E831">
        <v>31</v>
      </c>
      <c r="F831" t="s">
        <v>68</v>
      </c>
      <c r="G831">
        <v>873</v>
      </c>
      <c r="H831" s="5">
        <v>43143</v>
      </c>
      <c r="I831" t="s">
        <v>2096</v>
      </c>
      <c r="J831" s="3">
        <v>3157315</v>
      </c>
      <c r="K831" s="3">
        <v>451045</v>
      </c>
      <c r="L831" s="3">
        <f t="shared" si="24"/>
        <v>2706270</v>
      </c>
      <c r="M831" s="21">
        <v>2706270</v>
      </c>
      <c r="N831" s="3">
        <f t="shared" si="25"/>
        <v>0</v>
      </c>
    </row>
    <row r="832" spans="1:14" hidden="1" x14ac:dyDescent="0.25">
      <c r="A832">
        <v>395</v>
      </c>
      <c r="B832">
        <v>1197</v>
      </c>
      <c r="C832" s="5">
        <v>43143</v>
      </c>
      <c r="D832" t="s">
        <v>2097</v>
      </c>
      <c r="E832">
        <v>31</v>
      </c>
      <c r="F832" t="s">
        <v>68</v>
      </c>
      <c r="G832">
        <v>784</v>
      </c>
      <c r="H832" s="5">
        <v>43143</v>
      </c>
      <c r="I832" t="s">
        <v>2098</v>
      </c>
      <c r="J832" s="3">
        <v>2846046</v>
      </c>
      <c r="K832" s="3">
        <v>0</v>
      </c>
      <c r="L832" s="3">
        <f t="shared" si="24"/>
        <v>2846046</v>
      </c>
      <c r="M832" s="21">
        <v>1626312</v>
      </c>
      <c r="N832" s="3">
        <f t="shared" si="25"/>
        <v>1219734</v>
      </c>
    </row>
    <row r="833" spans="1:14" hidden="1" x14ac:dyDescent="0.25">
      <c r="A833">
        <v>395</v>
      </c>
      <c r="B833">
        <v>1198</v>
      </c>
      <c r="C833" s="5">
        <v>43143</v>
      </c>
      <c r="D833" t="s">
        <v>2099</v>
      </c>
      <c r="E833">
        <v>31</v>
      </c>
      <c r="F833" t="s">
        <v>68</v>
      </c>
      <c r="G833">
        <v>874</v>
      </c>
      <c r="H833" s="5">
        <v>43143</v>
      </c>
      <c r="I833" t="s">
        <v>2100</v>
      </c>
      <c r="J833" s="3">
        <v>4204986</v>
      </c>
      <c r="K833" s="3">
        <v>700831</v>
      </c>
      <c r="L833" s="3">
        <f t="shared" si="24"/>
        <v>3504155</v>
      </c>
      <c r="M833" s="21">
        <v>3504155</v>
      </c>
      <c r="N833" s="3">
        <f t="shared" si="25"/>
        <v>0</v>
      </c>
    </row>
    <row r="834" spans="1:14" hidden="1" x14ac:dyDescent="0.25">
      <c r="A834">
        <v>395</v>
      </c>
      <c r="B834">
        <v>1199</v>
      </c>
      <c r="C834" s="5">
        <v>43143</v>
      </c>
      <c r="D834" t="s">
        <v>2101</v>
      </c>
      <c r="E834">
        <v>31</v>
      </c>
      <c r="F834" t="s">
        <v>68</v>
      </c>
      <c r="G834">
        <v>875</v>
      </c>
      <c r="H834" s="5">
        <v>43143</v>
      </c>
      <c r="I834" t="s">
        <v>2102</v>
      </c>
      <c r="J834" s="20">
        <v>1534452</v>
      </c>
      <c r="K834" s="3">
        <v>383613</v>
      </c>
      <c r="L834" s="3">
        <f t="shared" si="24"/>
        <v>1150839</v>
      </c>
      <c r="M834" s="21">
        <v>1150839</v>
      </c>
      <c r="N834" s="3">
        <f t="shared" si="25"/>
        <v>0</v>
      </c>
    </row>
    <row r="835" spans="1:14" hidden="1" x14ac:dyDescent="0.25">
      <c r="A835">
        <v>395</v>
      </c>
      <c r="B835">
        <v>1200</v>
      </c>
      <c r="C835" s="5">
        <v>43143</v>
      </c>
      <c r="D835" t="s">
        <v>2103</v>
      </c>
      <c r="E835">
        <v>31</v>
      </c>
      <c r="F835" t="s">
        <v>68</v>
      </c>
      <c r="G835">
        <v>894</v>
      </c>
      <c r="H835" s="5">
        <v>43143</v>
      </c>
      <c r="I835" t="s">
        <v>2104</v>
      </c>
      <c r="J835" s="3">
        <v>2788569</v>
      </c>
      <c r="K835" s="3">
        <v>398367</v>
      </c>
      <c r="L835" s="3">
        <f t="shared" si="24"/>
        <v>2390202</v>
      </c>
      <c r="M835" s="21">
        <v>2390202</v>
      </c>
      <c r="N835" s="3">
        <f t="shared" si="25"/>
        <v>0</v>
      </c>
    </row>
    <row r="836" spans="1:14" hidden="1" x14ac:dyDescent="0.25">
      <c r="A836">
        <v>395</v>
      </c>
      <c r="B836">
        <v>1201</v>
      </c>
      <c r="C836" s="5">
        <v>43143</v>
      </c>
      <c r="D836" t="s">
        <v>2105</v>
      </c>
      <c r="E836">
        <v>31</v>
      </c>
      <c r="F836" t="s">
        <v>68</v>
      </c>
      <c r="G836">
        <v>876</v>
      </c>
      <c r="H836" s="5">
        <v>43143</v>
      </c>
      <c r="I836" t="s">
        <v>2106</v>
      </c>
      <c r="J836" s="3">
        <v>5430984</v>
      </c>
      <c r="K836" s="3">
        <v>0</v>
      </c>
      <c r="L836" s="3">
        <f t="shared" si="24"/>
        <v>5430984</v>
      </c>
      <c r="M836" s="21">
        <v>835536</v>
      </c>
      <c r="N836" s="3">
        <f t="shared" si="25"/>
        <v>4595448</v>
      </c>
    </row>
    <row r="837" spans="1:14" hidden="1" x14ac:dyDescent="0.25">
      <c r="A837">
        <v>395</v>
      </c>
      <c r="B837">
        <v>1202</v>
      </c>
      <c r="C837" s="5">
        <v>43143</v>
      </c>
      <c r="D837" t="s">
        <v>2107</v>
      </c>
      <c r="E837">
        <v>31</v>
      </c>
      <c r="F837" t="s">
        <v>68</v>
      </c>
      <c r="G837">
        <v>785</v>
      </c>
      <c r="H837" s="5">
        <v>43143</v>
      </c>
      <c r="I837" t="s">
        <v>2108</v>
      </c>
      <c r="J837" s="3">
        <v>5285280</v>
      </c>
      <c r="K837" s="3">
        <v>0</v>
      </c>
      <c r="L837" s="3">
        <f t="shared" ref="L837:L900" si="26">J837-K837</f>
        <v>5285280</v>
      </c>
      <c r="M837" s="21">
        <v>3659040</v>
      </c>
      <c r="N837" s="3">
        <f t="shared" ref="N837:N900" si="27">L837-M837</f>
        <v>1626240</v>
      </c>
    </row>
    <row r="838" spans="1:14" hidden="1" x14ac:dyDescent="0.25">
      <c r="A838">
        <v>395</v>
      </c>
      <c r="B838">
        <v>1203</v>
      </c>
      <c r="C838" s="5">
        <v>43143</v>
      </c>
      <c r="D838" t="s">
        <v>2109</v>
      </c>
      <c r="E838">
        <v>31</v>
      </c>
      <c r="F838" t="s">
        <v>68</v>
      </c>
      <c r="G838">
        <v>877</v>
      </c>
      <c r="H838" s="5">
        <v>43143</v>
      </c>
      <c r="I838" t="s">
        <v>2110</v>
      </c>
      <c r="J838" s="3">
        <v>2661239</v>
      </c>
      <c r="K838" s="3">
        <v>380177</v>
      </c>
      <c r="L838" s="3">
        <f t="shared" si="26"/>
        <v>2281062</v>
      </c>
      <c r="M838" s="21">
        <v>2281062</v>
      </c>
      <c r="N838" s="3">
        <f t="shared" si="27"/>
        <v>0</v>
      </c>
    </row>
    <row r="839" spans="1:14" hidden="1" x14ac:dyDescent="0.25">
      <c r="A839">
        <v>395</v>
      </c>
      <c r="B839">
        <v>1204</v>
      </c>
      <c r="C839" s="5">
        <v>43143</v>
      </c>
      <c r="D839" t="s">
        <v>2111</v>
      </c>
      <c r="E839">
        <v>31</v>
      </c>
      <c r="F839" t="s">
        <v>68</v>
      </c>
      <c r="G839">
        <v>878</v>
      </c>
      <c r="H839" s="5">
        <v>43143</v>
      </c>
      <c r="I839" t="s">
        <v>2112</v>
      </c>
      <c r="J839" s="3">
        <v>2582006</v>
      </c>
      <c r="K839" s="3">
        <v>368858</v>
      </c>
      <c r="L839" s="3">
        <f t="shared" si="26"/>
        <v>2213148</v>
      </c>
      <c r="M839" s="21">
        <v>2213148</v>
      </c>
      <c r="N839" s="3">
        <f t="shared" si="27"/>
        <v>0</v>
      </c>
    </row>
    <row r="840" spans="1:14" hidden="1" x14ac:dyDescent="0.25">
      <c r="A840">
        <v>395</v>
      </c>
      <c r="B840">
        <v>1205</v>
      </c>
      <c r="C840" s="5">
        <v>43143</v>
      </c>
      <c r="D840" t="s">
        <v>2113</v>
      </c>
      <c r="E840">
        <v>31</v>
      </c>
      <c r="F840" t="s">
        <v>68</v>
      </c>
      <c r="G840">
        <v>786</v>
      </c>
      <c r="H840" s="5">
        <v>43143</v>
      </c>
      <c r="I840" t="s">
        <v>2114</v>
      </c>
      <c r="J840" s="3">
        <v>5178771</v>
      </c>
      <c r="K840" s="3">
        <v>0</v>
      </c>
      <c r="L840" s="3">
        <f t="shared" si="26"/>
        <v>5178771</v>
      </c>
      <c r="M840" s="21">
        <v>3585303</v>
      </c>
      <c r="N840" s="3">
        <f t="shared" si="27"/>
        <v>1593468</v>
      </c>
    </row>
    <row r="841" spans="1:14" hidden="1" x14ac:dyDescent="0.25">
      <c r="A841">
        <v>395</v>
      </c>
      <c r="B841">
        <v>1206</v>
      </c>
      <c r="C841" s="5">
        <v>43143</v>
      </c>
      <c r="D841" t="s">
        <v>2115</v>
      </c>
      <c r="E841">
        <v>31</v>
      </c>
      <c r="F841" t="s">
        <v>68</v>
      </c>
      <c r="G841">
        <v>879</v>
      </c>
      <c r="H841" s="5">
        <v>43143</v>
      </c>
      <c r="I841" t="s">
        <v>2116</v>
      </c>
      <c r="J841" s="3">
        <v>7082088</v>
      </c>
      <c r="K841" s="3">
        <v>0</v>
      </c>
      <c r="L841" s="3">
        <f t="shared" si="26"/>
        <v>7082088</v>
      </c>
      <c r="M841" s="21">
        <v>5311566</v>
      </c>
      <c r="N841" s="3">
        <f t="shared" si="27"/>
        <v>1770522</v>
      </c>
    </row>
    <row r="842" spans="1:14" hidden="1" x14ac:dyDescent="0.25">
      <c r="A842">
        <v>395</v>
      </c>
      <c r="B842">
        <v>1207</v>
      </c>
      <c r="C842" s="5">
        <v>43143</v>
      </c>
      <c r="D842" t="s">
        <v>2117</v>
      </c>
      <c r="E842">
        <v>31</v>
      </c>
      <c r="F842" t="s">
        <v>68</v>
      </c>
      <c r="G842">
        <v>880</v>
      </c>
      <c r="H842" s="5">
        <v>43143</v>
      </c>
      <c r="I842" t="s">
        <v>2118</v>
      </c>
      <c r="J842" s="3">
        <v>2924376</v>
      </c>
      <c r="K842" s="3">
        <v>417768</v>
      </c>
      <c r="L842" s="3">
        <f t="shared" si="26"/>
        <v>2506608</v>
      </c>
      <c r="M842" s="21">
        <v>2506608</v>
      </c>
      <c r="N842" s="3">
        <f t="shared" si="27"/>
        <v>0</v>
      </c>
    </row>
    <row r="843" spans="1:14" hidden="1" x14ac:dyDescent="0.25">
      <c r="A843">
        <v>395</v>
      </c>
      <c r="B843">
        <v>1208</v>
      </c>
      <c r="C843" s="5">
        <v>43143</v>
      </c>
      <c r="D843" t="s">
        <v>2119</v>
      </c>
      <c r="E843">
        <v>31</v>
      </c>
      <c r="F843" t="s">
        <v>68</v>
      </c>
      <c r="G843">
        <v>787</v>
      </c>
      <c r="H843" s="5">
        <v>43143</v>
      </c>
      <c r="I843" t="s">
        <v>2120</v>
      </c>
      <c r="J843" s="3">
        <v>2382790</v>
      </c>
      <c r="K843" s="3">
        <v>476558</v>
      </c>
      <c r="L843" s="3">
        <f t="shared" si="26"/>
        <v>1906232</v>
      </c>
      <c r="M843" s="21">
        <v>1906232</v>
      </c>
      <c r="N843" s="3">
        <f t="shared" si="27"/>
        <v>0</v>
      </c>
    </row>
    <row r="844" spans="1:14" hidden="1" x14ac:dyDescent="0.25">
      <c r="A844">
        <v>395</v>
      </c>
      <c r="B844">
        <v>1209</v>
      </c>
      <c r="C844" s="5">
        <v>43143</v>
      </c>
      <c r="D844" t="s">
        <v>2121</v>
      </c>
      <c r="E844">
        <v>31</v>
      </c>
      <c r="F844" t="s">
        <v>68</v>
      </c>
      <c r="G844">
        <v>881</v>
      </c>
      <c r="H844" s="5">
        <v>43143</v>
      </c>
      <c r="I844" t="s">
        <v>2122</v>
      </c>
      <c r="J844" s="3">
        <v>5436970</v>
      </c>
      <c r="K844" s="3">
        <v>0</v>
      </c>
      <c r="L844" s="3">
        <f t="shared" si="26"/>
        <v>5436970</v>
      </c>
      <c r="M844" s="21">
        <v>4448430</v>
      </c>
      <c r="N844" s="3">
        <f t="shared" si="27"/>
        <v>988540</v>
      </c>
    </row>
    <row r="845" spans="1:14" hidden="1" x14ac:dyDescent="0.25">
      <c r="A845">
        <v>395</v>
      </c>
      <c r="B845">
        <v>1210</v>
      </c>
      <c r="C845" s="5">
        <v>43143</v>
      </c>
      <c r="D845" t="s">
        <v>2123</v>
      </c>
      <c r="E845">
        <v>31</v>
      </c>
      <c r="F845" t="s">
        <v>68</v>
      </c>
      <c r="G845">
        <v>788</v>
      </c>
      <c r="H845" s="5">
        <v>43143</v>
      </c>
      <c r="I845" t="s">
        <v>2124</v>
      </c>
      <c r="J845" s="3">
        <v>4795154</v>
      </c>
      <c r="K845" s="3">
        <v>0</v>
      </c>
      <c r="L845" s="3">
        <f t="shared" si="26"/>
        <v>4795154</v>
      </c>
      <c r="M845" s="21">
        <v>3319722</v>
      </c>
      <c r="N845" s="3">
        <f t="shared" si="27"/>
        <v>1475432</v>
      </c>
    </row>
    <row r="846" spans="1:14" hidden="1" x14ac:dyDescent="0.25">
      <c r="A846">
        <v>395</v>
      </c>
      <c r="B846">
        <v>1211</v>
      </c>
      <c r="C846" s="5">
        <v>43143</v>
      </c>
      <c r="D846" t="s">
        <v>2125</v>
      </c>
      <c r="E846">
        <v>31</v>
      </c>
      <c r="F846" t="s">
        <v>68</v>
      </c>
      <c r="G846">
        <v>882</v>
      </c>
      <c r="H846" s="5">
        <v>43143</v>
      </c>
      <c r="I846" t="s">
        <v>2126</v>
      </c>
      <c r="J846" s="3">
        <v>3017000</v>
      </c>
      <c r="K846" s="3">
        <v>431000</v>
      </c>
      <c r="L846" s="3">
        <f t="shared" si="26"/>
        <v>2586000</v>
      </c>
      <c r="M846" s="21">
        <v>2586000</v>
      </c>
      <c r="N846" s="3">
        <f t="shared" si="27"/>
        <v>0</v>
      </c>
    </row>
    <row r="847" spans="1:14" hidden="1" x14ac:dyDescent="0.25">
      <c r="A847">
        <v>395</v>
      </c>
      <c r="B847">
        <v>1212</v>
      </c>
      <c r="C847" s="5">
        <v>43143</v>
      </c>
      <c r="D847" t="s">
        <v>2127</v>
      </c>
      <c r="E847">
        <v>31</v>
      </c>
      <c r="F847" t="s">
        <v>68</v>
      </c>
      <c r="G847">
        <v>895</v>
      </c>
      <c r="H847" s="5">
        <v>43143</v>
      </c>
      <c r="I847" t="s">
        <v>2128</v>
      </c>
      <c r="J847" s="20">
        <v>1626240</v>
      </c>
      <c r="K847" s="3">
        <v>406560</v>
      </c>
      <c r="L847" s="3">
        <f t="shared" si="26"/>
        <v>1219680</v>
      </c>
      <c r="M847" s="21">
        <v>1219680</v>
      </c>
      <c r="N847" s="3">
        <f t="shared" si="27"/>
        <v>0</v>
      </c>
    </row>
    <row r="848" spans="1:14" hidden="1" x14ac:dyDescent="0.25">
      <c r="A848">
        <v>395</v>
      </c>
      <c r="B848">
        <v>1213</v>
      </c>
      <c r="C848" s="5">
        <v>43143</v>
      </c>
      <c r="D848" t="s">
        <v>2129</v>
      </c>
      <c r="E848">
        <v>31</v>
      </c>
      <c r="F848" t="s">
        <v>68</v>
      </c>
      <c r="G848">
        <v>896</v>
      </c>
      <c r="H848" s="5">
        <v>43143</v>
      </c>
      <c r="I848" t="s">
        <v>2130</v>
      </c>
      <c r="J848" s="20">
        <v>2213152</v>
      </c>
      <c r="K848" s="3">
        <v>553288</v>
      </c>
      <c r="L848" s="3">
        <f t="shared" si="26"/>
        <v>1659864</v>
      </c>
      <c r="M848" s="21">
        <v>1659864</v>
      </c>
      <c r="N848" s="3">
        <f t="shared" si="27"/>
        <v>0</v>
      </c>
    </row>
    <row r="849" spans="1:14" hidden="1" x14ac:dyDescent="0.25">
      <c r="A849">
        <v>395</v>
      </c>
      <c r="B849">
        <v>1214</v>
      </c>
      <c r="C849" s="5">
        <v>43143</v>
      </c>
      <c r="D849" t="s">
        <v>2131</v>
      </c>
      <c r="E849">
        <v>31</v>
      </c>
      <c r="F849" t="s">
        <v>68</v>
      </c>
      <c r="G849">
        <v>789</v>
      </c>
      <c r="H849" s="5">
        <v>43143</v>
      </c>
      <c r="I849" t="s">
        <v>2132</v>
      </c>
      <c r="J849" s="3">
        <v>4795154</v>
      </c>
      <c r="K849" s="3">
        <v>0</v>
      </c>
      <c r="L849" s="3">
        <f t="shared" si="26"/>
        <v>4795154</v>
      </c>
      <c r="M849" s="21">
        <v>3319722</v>
      </c>
      <c r="N849" s="3">
        <f t="shared" si="27"/>
        <v>1475432</v>
      </c>
    </row>
    <row r="850" spans="1:14" hidden="1" x14ac:dyDescent="0.25">
      <c r="A850">
        <v>395</v>
      </c>
      <c r="B850">
        <v>1215</v>
      </c>
      <c r="C850" s="5">
        <v>43143</v>
      </c>
      <c r="D850" t="s">
        <v>2133</v>
      </c>
      <c r="E850">
        <v>31</v>
      </c>
      <c r="F850" t="s">
        <v>68</v>
      </c>
      <c r="G850">
        <v>897</v>
      </c>
      <c r="H850" s="5">
        <v>43143</v>
      </c>
      <c r="I850" t="s">
        <v>2134</v>
      </c>
      <c r="J850" s="3">
        <v>1844290</v>
      </c>
      <c r="K850" s="3">
        <v>368858</v>
      </c>
      <c r="L850" s="3">
        <f t="shared" si="26"/>
        <v>1475432</v>
      </c>
      <c r="M850" s="21">
        <v>1475432</v>
      </c>
      <c r="N850" s="3">
        <f t="shared" si="27"/>
        <v>0</v>
      </c>
    </row>
    <row r="851" spans="1:14" hidden="1" x14ac:dyDescent="0.25">
      <c r="A851">
        <v>395</v>
      </c>
      <c r="B851">
        <v>1216</v>
      </c>
      <c r="C851" s="5">
        <v>43143</v>
      </c>
      <c r="D851" t="s">
        <v>2135</v>
      </c>
      <c r="E851">
        <v>31</v>
      </c>
      <c r="F851" t="s">
        <v>68</v>
      </c>
      <c r="G851">
        <v>790</v>
      </c>
      <c r="H851" s="5">
        <v>43143</v>
      </c>
      <c r="I851" t="s">
        <v>2136</v>
      </c>
      <c r="J851" s="3">
        <v>5178771</v>
      </c>
      <c r="K851" s="3">
        <v>0</v>
      </c>
      <c r="L851" s="3">
        <f t="shared" si="26"/>
        <v>5178771</v>
      </c>
      <c r="M851" s="21">
        <v>3585303</v>
      </c>
      <c r="N851" s="3">
        <f t="shared" si="27"/>
        <v>1593468</v>
      </c>
    </row>
    <row r="852" spans="1:14" hidden="1" x14ac:dyDescent="0.25">
      <c r="A852">
        <v>395</v>
      </c>
      <c r="B852">
        <v>1217</v>
      </c>
      <c r="C852" s="5">
        <v>43143</v>
      </c>
      <c r="D852" t="s">
        <v>2137</v>
      </c>
      <c r="E852">
        <v>31</v>
      </c>
      <c r="F852" t="s">
        <v>68</v>
      </c>
      <c r="G852">
        <v>898</v>
      </c>
      <c r="H852" s="5">
        <v>43143</v>
      </c>
      <c r="I852" t="s">
        <v>2138</v>
      </c>
      <c r="J852" s="20">
        <v>1701340</v>
      </c>
      <c r="K852" s="3">
        <v>425335</v>
      </c>
      <c r="L852" s="3">
        <f t="shared" si="26"/>
        <v>1276005</v>
      </c>
      <c r="M852" s="21">
        <v>1276005</v>
      </c>
      <c r="N852" s="3">
        <f t="shared" si="27"/>
        <v>0</v>
      </c>
    </row>
    <row r="853" spans="1:14" hidden="1" x14ac:dyDescent="0.25">
      <c r="A853">
        <v>395</v>
      </c>
      <c r="B853">
        <v>1218</v>
      </c>
      <c r="C853" s="5">
        <v>43143</v>
      </c>
      <c r="D853" t="s">
        <v>2139</v>
      </c>
      <c r="E853">
        <v>31</v>
      </c>
      <c r="F853" t="s">
        <v>68</v>
      </c>
      <c r="G853">
        <v>791</v>
      </c>
      <c r="H853" s="5">
        <v>43143</v>
      </c>
      <c r="I853" t="s">
        <v>2140</v>
      </c>
      <c r="J853" s="3">
        <v>4687452</v>
      </c>
      <c r="K853" s="3">
        <v>0</v>
      </c>
      <c r="L853" s="3">
        <f t="shared" si="26"/>
        <v>4687452</v>
      </c>
      <c r="M853" s="21">
        <v>3124968</v>
      </c>
      <c r="N853" s="3">
        <f t="shared" si="27"/>
        <v>1562484</v>
      </c>
    </row>
    <row r="854" spans="1:14" hidden="1" x14ac:dyDescent="0.25">
      <c r="A854">
        <v>395</v>
      </c>
      <c r="B854">
        <v>1219</v>
      </c>
      <c r="C854" s="5">
        <v>43143</v>
      </c>
      <c r="D854" t="s">
        <v>2141</v>
      </c>
      <c r="E854">
        <v>31</v>
      </c>
      <c r="F854" t="s">
        <v>68</v>
      </c>
      <c r="G854">
        <v>792</v>
      </c>
      <c r="H854" s="5">
        <v>43143</v>
      </c>
      <c r="I854" t="s">
        <v>2142</v>
      </c>
      <c r="J854" s="3">
        <v>5172000</v>
      </c>
      <c r="K854" s="3">
        <v>0</v>
      </c>
      <c r="L854" s="3">
        <f t="shared" si="26"/>
        <v>5172000</v>
      </c>
      <c r="M854" s="21">
        <v>3448000</v>
      </c>
      <c r="N854" s="3">
        <f t="shared" si="27"/>
        <v>1724000</v>
      </c>
    </row>
    <row r="855" spans="1:14" hidden="1" x14ac:dyDescent="0.25">
      <c r="A855">
        <v>395</v>
      </c>
      <c r="B855">
        <v>1220</v>
      </c>
      <c r="C855" s="5">
        <v>43143</v>
      </c>
      <c r="D855" t="s">
        <v>2143</v>
      </c>
      <c r="E855">
        <v>31</v>
      </c>
      <c r="F855" t="s">
        <v>68</v>
      </c>
      <c r="G855">
        <v>899</v>
      </c>
      <c r="H855" s="5">
        <v>43143</v>
      </c>
      <c r="I855" t="s">
        <v>2144</v>
      </c>
      <c r="J855" s="20">
        <v>2319056</v>
      </c>
      <c r="K855" s="3">
        <v>579764</v>
      </c>
      <c r="L855" s="3">
        <f t="shared" si="26"/>
        <v>1739292</v>
      </c>
      <c r="M855" s="21">
        <v>1739292</v>
      </c>
      <c r="N855" s="3">
        <f t="shared" si="27"/>
        <v>0</v>
      </c>
    </row>
    <row r="856" spans="1:14" hidden="1" x14ac:dyDescent="0.25">
      <c r="A856">
        <v>395</v>
      </c>
      <c r="B856">
        <v>1221</v>
      </c>
      <c r="C856" s="5">
        <v>43143</v>
      </c>
      <c r="D856" t="s">
        <v>2145</v>
      </c>
      <c r="E856">
        <v>31</v>
      </c>
      <c r="F856" t="s">
        <v>68</v>
      </c>
      <c r="G856">
        <v>900</v>
      </c>
      <c r="H856" s="5">
        <v>43143</v>
      </c>
      <c r="I856" t="s">
        <v>2146</v>
      </c>
      <c r="J856" s="3">
        <v>2964130</v>
      </c>
      <c r="K856" s="3">
        <v>592826</v>
      </c>
      <c r="L856" s="3">
        <f t="shared" si="26"/>
        <v>2371304</v>
      </c>
      <c r="M856" s="21">
        <v>2371304</v>
      </c>
      <c r="N856" s="3">
        <f t="shared" si="27"/>
        <v>0</v>
      </c>
    </row>
    <row r="857" spans="1:14" hidden="1" x14ac:dyDescent="0.25">
      <c r="A857">
        <v>395</v>
      </c>
      <c r="B857">
        <v>1222</v>
      </c>
      <c r="C857" s="5">
        <v>43143</v>
      </c>
      <c r="D857" t="s">
        <v>2147</v>
      </c>
      <c r="E857">
        <v>31</v>
      </c>
      <c r="F857" t="s">
        <v>68</v>
      </c>
      <c r="G857">
        <v>901</v>
      </c>
      <c r="H857" s="5">
        <v>43143</v>
      </c>
      <c r="I857" t="s">
        <v>2148</v>
      </c>
      <c r="J857" s="20">
        <v>1829540</v>
      </c>
      <c r="K857" s="3">
        <v>457385</v>
      </c>
      <c r="L857" s="3">
        <f t="shared" si="26"/>
        <v>1372155</v>
      </c>
      <c r="M857" s="21">
        <v>1372155</v>
      </c>
      <c r="N857" s="3">
        <f t="shared" si="27"/>
        <v>0</v>
      </c>
    </row>
    <row r="858" spans="1:14" hidden="1" x14ac:dyDescent="0.25">
      <c r="A858">
        <v>395</v>
      </c>
      <c r="B858">
        <v>1223</v>
      </c>
      <c r="C858" s="5">
        <v>43143</v>
      </c>
      <c r="D858" t="s">
        <v>2149</v>
      </c>
      <c r="E858">
        <v>31</v>
      </c>
      <c r="F858" t="s">
        <v>68</v>
      </c>
      <c r="G858">
        <v>902</v>
      </c>
      <c r="H858" s="5">
        <v>43143</v>
      </c>
      <c r="I858" t="s">
        <v>2150</v>
      </c>
      <c r="J858" s="20">
        <v>2319720</v>
      </c>
      <c r="K858" s="3">
        <v>579930</v>
      </c>
      <c r="L858" s="3">
        <f t="shared" si="26"/>
        <v>1739790</v>
      </c>
      <c r="M858" s="21">
        <v>1739790</v>
      </c>
      <c r="N858" s="3">
        <f t="shared" si="27"/>
        <v>0</v>
      </c>
    </row>
    <row r="859" spans="1:14" hidden="1" x14ac:dyDescent="0.25">
      <c r="A859">
        <v>395</v>
      </c>
      <c r="B859">
        <v>1224</v>
      </c>
      <c r="C859" s="5">
        <v>43143</v>
      </c>
      <c r="D859" t="s">
        <v>2151</v>
      </c>
      <c r="E859">
        <v>31</v>
      </c>
      <c r="F859" t="s">
        <v>68</v>
      </c>
      <c r="G859">
        <v>793</v>
      </c>
      <c r="H859" s="5">
        <v>43143</v>
      </c>
      <c r="I859" t="s">
        <v>2152</v>
      </c>
      <c r="J859" s="3">
        <v>5796466</v>
      </c>
      <c r="K859" s="3">
        <v>0</v>
      </c>
      <c r="L859" s="3">
        <f t="shared" si="26"/>
        <v>5796466</v>
      </c>
      <c r="M859" s="21">
        <v>4012938</v>
      </c>
      <c r="N859" s="3">
        <f t="shared" si="27"/>
        <v>1783528</v>
      </c>
    </row>
    <row r="860" spans="1:14" hidden="1" x14ac:dyDescent="0.25">
      <c r="A860">
        <v>395</v>
      </c>
      <c r="B860">
        <v>1225</v>
      </c>
      <c r="C860" s="5">
        <v>43143</v>
      </c>
      <c r="D860" t="s">
        <v>2153</v>
      </c>
      <c r="E860">
        <v>31</v>
      </c>
      <c r="F860" t="s">
        <v>68</v>
      </c>
      <c r="G860">
        <v>903</v>
      </c>
      <c r="H860" s="5">
        <v>43143</v>
      </c>
      <c r="I860" t="s">
        <v>2154</v>
      </c>
      <c r="J860" s="20">
        <v>2360696</v>
      </c>
      <c r="K860" s="3">
        <v>590174</v>
      </c>
      <c r="L860" s="3">
        <f t="shared" si="26"/>
        <v>1770522</v>
      </c>
      <c r="M860" s="21">
        <v>1770522</v>
      </c>
      <c r="N860" s="3">
        <f t="shared" si="27"/>
        <v>0</v>
      </c>
    </row>
    <row r="861" spans="1:14" hidden="1" x14ac:dyDescent="0.25">
      <c r="A861">
        <v>395</v>
      </c>
      <c r="B861">
        <v>1226</v>
      </c>
      <c r="C861" s="5">
        <v>43143</v>
      </c>
      <c r="D861" t="s">
        <v>2155</v>
      </c>
      <c r="E861">
        <v>31</v>
      </c>
      <c r="F861" t="s">
        <v>68</v>
      </c>
      <c r="G861">
        <v>794</v>
      </c>
      <c r="H861" s="5">
        <v>43143</v>
      </c>
      <c r="I861" t="s">
        <v>2156</v>
      </c>
      <c r="J861" s="3">
        <v>3363507</v>
      </c>
      <c r="K861" s="3">
        <v>480501</v>
      </c>
      <c r="L861" s="3">
        <f t="shared" si="26"/>
        <v>2883006</v>
      </c>
      <c r="M861" s="21">
        <v>2883006</v>
      </c>
      <c r="N861" s="3">
        <f t="shared" si="27"/>
        <v>0</v>
      </c>
    </row>
    <row r="862" spans="1:14" hidden="1" x14ac:dyDescent="0.25">
      <c r="A862">
        <v>395</v>
      </c>
      <c r="B862">
        <v>1227</v>
      </c>
      <c r="C862" s="5">
        <v>43143</v>
      </c>
      <c r="D862" t="s">
        <v>2157</v>
      </c>
      <c r="E862">
        <v>31</v>
      </c>
      <c r="F862" t="s">
        <v>68</v>
      </c>
      <c r="G862">
        <v>904</v>
      </c>
      <c r="H862" s="5">
        <v>43143</v>
      </c>
      <c r="I862" t="s">
        <v>2158</v>
      </c>
      <c r="J862" s="3">
        <v>5603000</v>
      </c>
      <c r="K862" s="3">
        <v>0</v>
      </c>
      <c r="L862" s="3">
        <f t="shared" si="26"/>
        <v>5603000</v>
      </c>
      <c r="M862" s="21">
        <v>3017000</v>
      </c>
      <c r="N862" s="3">
        <f t="shared" si="27"/>
        <v>2586000</v>
      </c>
    </row>
    <row r="863" spans="1:14" hidden="1" x14ac:dyDescent="0.25">
      <c r="A863">
        <v>395</v>
      </c>
      <c r="B863">
        <v>1228</v>
      </c>
      <c r="C863" s="5">
        <v>43143</v>
      </c>
      <c r="D863" t="s">
        <v>2159</v>
      </c>
      <c r="E863">
        <v>31</v>
      </c>
      <c r="F863" t="s">
        <v>68</v>
      </c>
      <c r="G863">
        <v>905</v>
      </c>
      <c r="H863" s="5">
        <v>43143</v>
      </c>
      <c r="I863" t="s">
        <v>2160</v>
      </c>
      <c r="J863" s="3">
        <v>2734345</v>
      </c>
      <c r="K863" s="3">
        <v>546869</v>
      </c>
      <c r="L863" s="3">
        <f t="shared" si="26"/>
        <v>2187476</v>
      </c>
      <c r="M863" s="21">
        <v>2187476</v>
      </c>
      <c r="N863" s="3">
        <f t="shared" si="27"/>
        <v>0</v>
      </c>
    </row>
    <row r="864" spans="1:14" hidden="1" x14ac:dyDescent="0.25">
      <c r="A864">
        <v>395</v>
      </c>
      <c r="B864">
        <v>1229</v>
      </c>
      <c r="C864" s="5">
        <v>43143</v>
      </c>
      <c r="D864" t="s">
        <v>2161</v>
      </c>
      <c r="E864">
        <v>31</v>
      </c>
      <c r="F864" t="s">
        <v>68</v>
      </c>
      <c r="G864">
        <v>906</v>
      </c>
      <c r="H864" s="5">
        <v>43143</v>
      </c>
      <c r="I864" t="s">
        <v>2162</v>
      </c>
      <c r="J864" s="3">
        <v>4942301</v>
      </c>
      <c r="K864" s="3">
        <v>0</v>
      </c>
      <c r="L864" s="3">
        <f t="shared" si="26"/>
        <v>4942301</v>
      </c>
      <c r="M864" s="21">
        <v>3421593</v>
      </c>
      <c r="N864" s="3">
        <f t="shared" si="27"/>
        <v>1520708</v>
      </c>
    </row>
    <row r="865" spans="1:14" hidden="1" x14ac:dyDescent="0.25">
      <c r="A865">
        <v>395</v>
      </c>
      <c r="B865">
        <v>1230</v>
      </c>
      <c r="C865" s="5">
        <v>43143</v>
      </c>
      <c r="D865" t="s">
        <v>2163</v>
      </c>
      <c r="E865">
        <v>31</v>
      </c>
      <c r="F865" t="s">
        <v>68</v>
      </c>
      <c r="G865">
        <v>907</v>
      </c>
      <c r="H865" s="5">
        <v>43143</v>
      </c>
      <c r="I865" t="s">
        <v>2164</v>
      </c>
      <c r="J865" s="3">
        <v>4027933</v>
      </c>
      <c r="K865" s="3">
        <v>575419</v>
      </c>
      <c r="L865" s="3">
        <f t="shared" si="26"/>
        <v>3452514</v>
      </c>
      <c r="M865" s="21">
        <v>3452514</v>
      </c>
      <c r="N865" s="3">
        <f t="shared" si="27"/>
        <v>0</v>
      </c>
    </row>
    <row r="866" spans="1:14" hidden="1" x14ac:dyDescent="0.25">
      <c r="A866">
        <v>395</v>
      </c>
      <c r="B866">
        <v>1231</v>
      </c>
      <c r="C866" s="5">
        <v>43143</v>
      </c>
      <c r="D866" t="s">
        <v>2165</v>
      </c>
      <c r="E866">
        <v>31</v>
      </c>
      <c r="F866" t="s">
        <v>68</v>
      </c>
      <c r="G866">
        <v>795</v>
      </c>
      <c r="H866" s="5">
        <v>43143</v>
      </c>
      <c r="I866" t="s">
        <v>2166</v>
      </c>
      <c r="J866" s="3">
        <v>5736263</v>
      </c>
      <c r="K866" s="3">
        <v>0</v>
      </c>
      <c r="L866" s="3">
        <f t="shared" si="26"/>
        <v>5736263</v>
      </c>
      <c r="M866" s="21">
        <v>3971259</v>
      </c>
      <c r="N866" s="3">
        <f t="shared" si="27"/>
        <v>1765004</v>
      </c>
    </row>
    <row r="867" spans="1:14" hidden="1" x14ac:dyDescent="0.25">
      <c r="A867">
        <v>395</v>
      </c>
      <c r="B867">
        <v>1232</v>
      </c>
      <c r="C867" s="5">
        <v>43143</v>
      </c>
      <c r="D867" t="s">
        <v>2167</v>
      </c>
      <c r="E867">
        <v>31</v>
      </c>
      <c r="F867" t="s">
        <v>68</v>
      </c>
      <c r="G867">
        <v>796</v>
      </c>
      <c r="H867" s="5">
        <v>43143</v>
      </c>
      <c r="I867" t="s">
        <v>2168</v>
      </c>
      <c r="J867" s="3">
        <v>3014166</v>
      </c>
      <c r="K867" s="3">
        <v>502361</v>
      </c>
      <c r="L867" s="3">
        <f t="shared" si="26"/>
        <v>2511805</v>
      </c>
      <c r="M867" s="21">
        <v>2511805</v>
      </c>
      <c r="N867" s="3">
        <f t="shared" si="27"/>
        <v>0</v>
      </c>
    </row>
    <row r="868" spans="1:14" hidden="1" x14ac:dyDescent="0.25">
      <c r="A868">
        <v>395</v>
      </c>
      <c r="B868">
        <v>1233</v>
      </c>
      <c r="C868" s="5">
        <v>43143</v>
      </c>
      <c r="D868" t="s">
        <v>2169</v>
      </c>
      <c r="E868">
        <v>31</v>
      </c>
      <c r="F868" t="s">
        <v>68</v>
      </c>
      <c r="G868">
        <v>797</v>
      </c>
      <c r="H868" s="5">
        <v>43143</v>
      </c>
      <c r="I868" t="s">
        <v>2170</v>
      </c>
      <c r="J868" s="3">
        <v>4929600</v>
      </c>
      <c r="K868" s="3">
        <v>0</v>
      </c>
      <c r="L868" s="3">
        <f t="shared" si="26"/>
        <v>4929600</v>
      </c>
      <c r="M868" s="21">
        <v>3412800</v>
      </c>
      <c r="N868" s="3">
        <f t="shared" si="27"/>
        <v>1516800</v>
      </c>
    </row>
    <row r="869" spans="1:14" hidden="1" x14ac:dyDescent="0.25">
      <c r="A869">
        <v>395</v>
      </c>
      <c r="B869">
        <v>1234</v>
      </c>
      <c r="C869" s="5">
        <v>43143</v>
      </c>
      <c r="D869" t="s">
        <v>2171</v>
      </c>
      <c r="E869">
        <v>31</v>
      </c>
      <c r="F869" t="s">
        <v>68</v>
      </c>
      <c r="G869">
        <v>798</v>
      </c>
      <c r="H869" s="5">
        <v>43143</v>
      </c>
      <c r="I869" t="s">
        <v>2172</v>
      </c>
      <c r="J869" s="3">
        <v>6431698</v>
      </c>
      <c r="K869" s="3">
        <v>0</v>
      </c>
      <c r="L869" s="3">
        <f t="shared" si="26"/>
        <v>6431698</v>
      </c>
      <c r="M869" s="21">
        <v>4452714</v>
      </c>
      <c r="N869" s="3">
        <f t="shared" si="27"/>
        <v>1978984</v>
      </c>
    </row>
    <row r="870" spans="1:14" hidden="1" x14ac:dyDescent="0.25">
      <c r="A870">
        <v>395</v>
      </c>
      <c r="B870">
        <v>1235</v>
      </c>
      <c r="C870" s="5">
        <v>43143</v>
      </c>
      <c r="D870" t="s">
        <v>2173</v>
      </c>
      <c r="E870">
        <v>31</v>
      </c>
      <c r="F870" t="s">
        <v>68</v>
      </c>
      <c r="G870">
        <v>799</v>
      </c>
      <c r="H870" s="5">
        <v>43143</v>
      </c>
      <c r="I870" t="s">
        <v>2174</v>
      </c>
      <c r="J870" s="3">
        <v>3541044</v>
      </c>
      <c r="K870" s="3">
        <v>1770522</v>
      </c>
      <c r="L870" s="3">
        <f t="shared" si="26"/>
        <v>1770522</v>
      </c>
      <c r="M870" s="21">
        <v>1770522</v>
      </c>
      <c r="N870" s="3">
        <f t="shared" si="27"/>
        <v>0</v>
      </c>
    </row>
    <row r="871" spans="1:14" hidden="1" x14ac:dyDescent="0.25">
      <c r="A871">
        <v>395</v>
      </c>
      <c r="B871">
        <v>1236</v>
      </c>
      <c r="C871" s="5">
        <v>43143</v>
      </c>
      <c r="D871" t="s">
        <v>2175</v>
      </c>
      <c r="E871">
        <v>31</v>
      </c>
      <c r="F871" t="s">
        <v>68</v>
      </c>
      <c r="G871">
        <v>800</v>
      </c>
      <c r="H871" s="5">
        <v>43143</v>
      </c>
      <c r="I871" t="s">
        <v>2176</v>
      </c>
      <c r="J871" s="3">
        <v>4878720</v>
      </c>
      <c r="K871" s="3">
        <v>0</v>
      </c>
      <c r="L871" s="3">
        <f t="shared" si="26"/>
        <v>4878720</v>
      </c>
      <c r="M871" s="21">
        <v>3252480</v>
      </c>
      <c r="N871" s="3">
        <f t="shared" si="27"/>
        <v>1626240</v>
      </c>
    </row>
    <row r="872" spans="1:14" hidden="1" x14ac:dyDescent="0.25">
      <c r="A872">
        <v>395</v>
      </c>
      <c r="B872">
        <v>1237</v>
      </c>
      <c r="C872" s="5">
        <v>43144</v>
      </c>
      <c r="D872" t="s">
        <v>2177</v>
      </c>
      <c r="E872">
        <v>31</v>
      </c>
      <c r="F872" t="s">
        <v>68</v>
      </c>
      <c r="G872">
        <v>818</v>
      </c>
      <c r="H872" s="5">
        <v>43144</v>
      </c>
      <c r="I872" t="s">
        <v>2178</v>
      </c>
      <c r="J872" s="3">
        <v>2545125</v>
      </c>
      <c r="K872" s="3">
        <v>509025</v>
      </c>
      <c r="L872" s="3">
        <f t="shared" si="26"/>
        <v>2036100</v>
      </c>
      <c r="M872" s="21">
        <v>2036100</v>
      </c>
      <c r="N872" s="3">
        <f t="shared" si="27"/>
        <v>0</v>
      </c>
    </row>
    <row r="873" spans="1:14" hidden="1" x14ac:dyDescent="0.25">
      <c r="A873">
        <v>395</v>
      </c>
      <c r="B873">
        <v>1238</v>
      </c>
      <c r="C873" s="5">
        <v>43144</v>
      </c>
      <c r="D873" t="s">
        <v>2179</v>
      </c>
      <c r="E873">
        <v>31</v>
      </c>
      <c r="F873" t="s">
        <v>68</v>
      </c>
      <c r="G873">
        <v>819</v>
      </c>
      <c r="H873" s="5">
        <v>43144</v>
      </c>
      <c r="I873" t="s">
        <v>2180</v>
      </c>
      <c r="J873" s="3">
        <v>2343726</v>
      </c>
      <c r="K873" s="3">
        <v>390621</v>
      </c>
      <c r="L873" s="3">
        <f t="shared" si="26"/>
        <v>1953105</v>
      </c>
      <c r="M873" s="21">
        <v>1953105</v>
      </c>
      <c r="N873" s="3">
        <f t="shared" si="27"/>
        <v>0</v>
      </c>
    </row>
    <row r="874" spans="1:14" hidden="1" x14ac:dyDescent="0.25">
      <c r="A874">
        <v>395</v>
      </c>
      <c r="B874">
        <v>1239</v>
      </c>
      <c r="C874" s="5">
        <v>43144</v>
      </c>
      <c r="D874" t="s">
        <v>2181</v>
      </c>
      <c r="E874">
        <v>31</v>
      </c>
      <c r="F874" t="s">
        <v>68</v>
      </c>
      <c r="G874">
        <v>820</v>
      </c>
      <c r="H874" s="5">
        <v>43144</v>
      </c>
      <c r="I874" t="s">
        <v>2182</v>
      </c>
      <c r="J874" s="3">
        <v>2299050</v>
      </c>
      <c r="K874" s="3">
        <v>459810</v>
      </c>
      <c r="L874" s="3">
        <f t="shared" si="26"/>
        <v>1839240</v>
      </c>
      <c r="M874" s="21">
        <v>1839240</v>
      </c>
      <c r="N874" s="3">
        <f t="shared" si="27"/>
        <v>0</v>
      </c>
    </row>
    <row r="875" spans="1:14" hidden="1" x14ac:dyDescent="0.25">
      <c r="A875">
        <v>483</v>
      </c>
      <c r="B875">
        <v>1240</v>
      </c>
      <c r="C875" s="5">
        <v>43144</v>
      </c>
      <c r="D875" t="s">
        <v>821</v>
      </c>
      <c r="E875">
        <v>1</v>
      </c>
      <c r="F875" t="s">
        <v>822</v>
      </c>
      <c r="G875">
        <v>15</v>
      </c>
      <c r="H875" s="5">
        <v>43144</v>
      </c>
      <c r="I875" t="s">
        <v>825</v>
      </c>
      <c r="J875" s="3">
        <v>2023800</v>
      </c>
      <c r="K875" s="3">
        <v>0</v>
      </c>
      <c r="L875" s="3">
        <f t="shared" si="26"/>
        <v>2023800</v>
      </c>
      <c r="M875" s="21">
        <v>2023800</v>
      </c>
      <c r="N875" s="3">
        <f t="shared" si="27"/>
        <v>0</v>
      </c>
    </row>
    <row r="876" spans="1:14" hidden="1" x14ac:dyDescent="0.25">
      <c r="A876">
        <v>395</v>
      </c>
      <c r="B876">
        <v>1241</v>
      </c>
      <c r="C876" s="5">
        <v>43144</v>
      </c>
      <c r="D876" t="s">
        <v>2183</v>
      </c>
      <c r="E876">
        <v>31</v>
      </c>
      <c r="F876" t="s">
        <v>68</v>
      </c>
      <c r="G876">
        <v>801</v>
      </c>
      <c r="H876" s="5">
        <v>43144</v>
      </c>
      <c r="I876" t="s">
        <v>2184</v>
      </c>
      <c r="J876" s="3">
        <v>4176009</v>
      </c>
      <c r="K876" s="3">
        <v>0</v>
      </c>
      <c r="L876" s="3">
        <f t="shared" si="26"/>
        <v>4176009</v>
      </c>
      <c r="M876" s="21">
        <v>3712008</v>
      </c>
      <c r="N876" s="3">
        <f t="shared" si="27"/>
        <v>464001</v>
      </c>
    </row>
    <row r="877" spans="1:14" hidden="1" x14ac:dyDescent="0.25">
      <c r="A877">
        <v>395</v>
      </c>
      <c r="B877">
        <v>1242</v>
      </c>
      <c r="C877" s="5">
        <v>43144</v>
      </c>
      <c r="D877" t="s">
        <v>2185</v>
      </c>
      <c r="E877">
        <v>31</v>
      </c>
      <c r="F877" t="s">
        <v>68</v>
      </c>
      <c r="G877">
        <v>802</v>
      </c>
      <c r="H877" s="5">
        <v>43144</v>
      </c>
      <c r="I877" t="s">
        <v>2186</v>
      </c>
      <c r="J877" s="3">
        <v>2590566</v>
      </c>
      <c r="K877" s="3">
        <v>431761</v>
      </c>
      <c r="L877" s="3">
        <f t="shared" si="26"/>
        <v>2158805</v>
      </c>
      <c r="M877" s="21">
        <v>2158805</v>
      </c>
      <c r="N877" s="3">
        <f t="shared" si="27"/>
        <v>0</v>
      </c>
    </row>
    <row r="878" spans="1:14" hidden="1" x14ac:dyDescent="0.25">
      <c r="A878">
        <v>395</v>
      </c>
      <c r="B878">
        <v>1243</v>
      </c>
      <c r="C878" s="5">
        <v>43144</v>
      </c>
      <c r="D878" t="s">
        <v>2187</v>
      </c>
      <c r="E878">
        <v>31</v>
      </c>
      <c r="F878" t="s">
        <v>68</v>
      </c>
      <c r="G878">
        <v>821</v>
      </c>
      <c r="H878" s="5">
        <v>43144</v>
      </c>
      <c r="I878" t="s">
        <v>2188</v>
      </c>
      <c r="J878" s="3">
        <v>4949004</v>
      </c>
      <c r="K878" s="3">
        <v>0</v>
      </c>
      <c r="L878" s="3">
        <f t="shared" si="26"/>
        <v>4949004</v>
      </c>
      <c r="M878" s="21">
        <v>3299336</v>
      </c>
      <c r="N878" s="3">
        <f t="shared" si="27"/>
        <v>1649668</v>
      </c>
    </row>
    <row r="879" spans="1:14" hidden="1" x14ac:dyDescent="0.25">
      <c r="A879">
        <v>395</v>
      </c>
      <c r="B879">
        <v>1244</v>
      </c>
      <c r="C879" s="5">
        <v>43144</v>
      </c>
      <c r="D879" t="s">
        <v>2189</v>
      </c>
      <c r="E879">
        <v>31</v>
      </c>
      <c r="F879" t="s">
        <v>68</v>
      </c>
      <c r="G879">
        <v>803</v>
      </c>
      <c r="H879" s="5">
        <v>43144</v>
      </c>
      <c r="I879" t="s">
        <v>2190</v>
      </c>
      <c r="J879" s="3">
        <v>3186936</v>
      </c>
      <c r="K879" s="3">
        <v>2655780</v>
      </c>
      <c r="L879" s="3">
        <f t="shared" si="26"/>
        <v>531156</v>
      </c>
      <c r="M879" s="21">
        <v>531156</v>
      </c>
      <c r="N879" s="3">
        <f t="shared" si="27"/>
        <v>0</v>
      </c>
    </row>
    <row r="880" spans="1:14" hidden="1" x14ac:dyDescent="0.25">
      <c r="A880">
        <v>395</v>
      </c>
      <c r="B880">
        <v>1245</v>
      </c>
      <c r="C880" s="5">
        <v>43144</v>
      </c>
      <c r="D880" t="s">
        <v>2191</v>
      </c>
      <c r="E880">
        <v>31</v>
      </c>
      <c r="F880" t="s">
        <v>68</v>
      </c>
      <c r="G880">
        <v>804</v>
      </c>
      <c r="H880" s="5">
        <v>43144</v>
      </c>
      <c r="I880" t="s">
        <v>2192</v>
      </c>
      <c r="J880" s="3">
        <v>5361707</v>
      </c>
      <c r="K880" s="3">
        <v>0</v>
      </c>
      <c r="L880" s="3">
        <f t="shared" si="26"/>
        <v>5361707</v>
      </c>
      <c r="M880" s="21">
        <v>3711951</v>
      </c>
      <c r="N880" s="3">
        <f t="shared" si="27"/>
        <v>1649756</v>
      </c>
    </row>
    <row r="881" spans="1:14" hidden="1" x14ac:dyDescent="0.25">
      <c r="A881">
        <v>395</v>
      </c>
      <c r="B881">
        <v>1246</v>
      </c>
      <c r="C881" s="5">
        <v>43144</v>
      </c>
      <c r="D881" t="s">
        <v>2193</v>
      </c>
      <c r="E881">
        <v>31</v>
      </c>
      <c r="F881" t="s">
        <v>68</v>
      </c>
      <c r="G881">
        <v>805</v>
      </c>
      <c r="H881" s="5">
        <v>43144</v>
      </c>
      <c r="I881" t="s">
        <v>2194</v>
      </c>
      <c r="J881" s="3">
        <v>5100900</v>
      </c>
      <c r="K881" s="3">
        <v>0</v>
      </c>
      <c r="L881" s="3">
        <f t="shared" si="26"/>
        <v>5100900</v>
      </c>
      <c r="M881" s="21">
        <v>3400600</v>
      </c>
      <c r="N881" s="3">
        <f t="shared" si="27"/>
        <v>1700300</v>
      </c>
    </row>
    <row r="882" spans="1:14" hidden="1" x14ac:dyDescent="0.25">
      <c r="A882">
        <v>395</v>
      </c>
      <c r="B882">
        <v>1247</v>
      </c>
      <c r="C882" s="5">
        <v>43144</v>
      </c>
      <c r="D882" t="s">
        <v>2195</v>
      </c>
      <c r="E882">
        <v>31</v>
      </c>
      <c r="F882" t="s">
        <v>68</v>
      </c>
      <c r="G882">
        <v>806</v>
      </c>
      <c r="H882" s="5">
        <v>43144</v>
      </c>
      <c r="I882" t="s">
        <v>2196</v>
      </c>
      <c r="J882" s="3">
        <v>3186936</v>
      </c>
      <c r="K882" s="3">
        <v>531156</v>
      </c>
      <c r="L882" s="3">
        <f t="shared" si="26"/>
        <v>2655780</v>
      </c>
      <c r="M882" s="21">
        <v>2655780</v>
      </c>
      <c r="N882" s="3">
        <f t="shared" si="27"/>
        <v>0</v>
      </c>
    </row>
    <row r="883" spans="1:14" hidden="1" x14ac:dyDescent="0.25">
      <c r="A883">
        <v>395</v>
      </c>
      <c r="B883">
        <v>1248</v>
      </c>
      <c r="C883" s="5">
        <v>43144</v>
      </c>
      <c r="D883" t="s">
        <v>2197</v>
      </c>
      <c r="E883">
        <v>31</v>
      </c>
      <c r="F883" t="s">
        <v>68</v>
      </c>
      <c r="G883">
        <v>807</v>
      </c>
      <c r="H883" s="5">
        <v>43144</v>
      </c>
      <c r="I883" t="s">
        <v>2198</v>
      </c>
      <c r="J883" s="3">
        <v>2700000</v>
      </c>
      <c r="K883" s="3">
        <v>450000</v>
      </c>
      <c r="L883" s="3">
        <f t="shared" si="26"/>
        <v>2250000</v>
      </c>
      <c r="M883" s="21">
        <v>2250000</v>
      </c>
      <c r="N883" s="3">
        <f t="shared" si="27"/>
        <v>0</v>
      </c>
    </row>
    <row r="884" spans="1:14" hidden="1" x14ac:dyDescent="0.25">
      <c r="A884">
        <v>395</v>
      </c>
      <c r="B884">
        <v>1249</v>
      </c>
      <c r="C884" s="5">
        <v>43144</v>
      </c>
      <c r="D884" t="s">
        <v>2199</v>
      </c>
      <c r="E884">
        <v>31</v>
      </c>
      <c r="F884" t="s">
        <v>68</v>
      </c>
      <c r="G884">
        <v>808</v>
      </c>
      <c r="H884" s="5">
        <v>43144</v>
      </c>
      <c r="I884" t="s">
        <v>2200</v>
      </c>
      <c r="J884" s="3">
        <v>5336148</v>
      </c>
      <c r="K884" s="3">
        <v>0</v>
      </c>
      <c r="L884" s="3">
        <f t="shared" si="26"/>
        <v>5336148</v>
      </c>
      <c r="M884" s="21">
        <v>3112753</v>
      </c>
      <c r="N884" s="3">
        <f t="shared" si="27"/>
        <v>2223395</v>
      </c>
    </row>
    <row r="885" spans="1:14" hidden="1" x14ac:dyDescent="0.25">
      <c r="A885">
        <v>395</v>
      </c>
      <c r="B885">
        <v>1250</v>
      </c>
      <c r="C885" s="5">
        <v>43144</v>
      </c>
      <c r="D885" t="s">
        <v>2201</v>
      </c>
      <c r="E885">
        <v>31</v>
      </c>
      <c r="F885" t="s">
        <v>68</v>
      </c>
      <c r="G885">
        <v>809</v>
      </c>
      <c r="H885" s="5">
        <v>43144</v>
      </c>
      <c r="I885" t="s">
        <v>2202</v>
      </c>
      <c r="J885" s="3">
        <v>2531226</v>
      </c>
      <c r="K885" s="3">
        <v>421871</v>
      </c>
      <c r="L885" s="3">
        <f t="shared" si="26"/>
        <v>2109355</v>
      </c>
      <c r="M885" s="21">
        <v>2109355</v>
      </c>
      <c r="N885" s="3">
        <f t="shared" si="27"/>
        <v>0</v>
      </c>
    </row>
    <row r="886" spans="1:14" hidden="1" x14ac:dyDescent="0.25">
      <c r="A886">
        <v>395</v>
      </c>
      <c r="B886">
        <v>1251</v>
      </c>
      <c r="C886" s="5">
        <v>43144</v>
      </c>
      <c r="D886" t="s">
        <v>2203</v>
      </c>
      <c r="E886">
        <v>31</v>
      </c>
      <c r="F886" t="s">
        <v>68</v>
      </c>
      <c r="G886">
        <v>810</v>
      </c>
      <c r="H886" s="5">
        <v>43144</v>
      </c>
      <c r="I886" t="s">
        <v>2204</v>
      </c>
      <c r="J886" s="3">
        <v>3363507</v>
      </c>
      <c r="K886" s="3">
        <v>480501</v>
      </c>
      <c r="L886" s="3">
        <f t="shared" si="26"/>
        <v>2883006</v>
      </c>
      <c r="M886" s="21">
        <v>2883006</v>
      </c>
      <c r="N886" s="3">
        <f t="shared" si="27"/>
        <v>0</v>
      </c>
    </row>
    <row r="887" spans="1:14" hidden="1" x14ac:dyDescent="0.25">
      <c r="A887">
        <v>395</v>
      </c>
      <c r="B887">
        <v>1252</v>
      </c>
      <c r="C887" s="5">
        <v>43144</v>
      </c>
      <c r="D887" t="s">
        <v>2205</v>
      </c>
      <c r="E887">
        <v>31</v>
      </c>
      <c r="F887" t="s">
        <v>68</v>
      </c>
      <c r="G887">
        <v>811</v>
      </c>
      <c r="H887" s="5">
        <v>43144</v>
      </c>
      <c r="I887" t="s">
        <v>2206</v>
      </c>
      <c r="J887" s="3">
        <v>4802539</v>
      </c>
      <c r="K887" s="3">
        <v>686077</v>
      </c>
      <c r="L887" s="3">
        <f t="shared" si="26"/>
        <v>4116462</v>
      </c>
      <c r="M887" s="21">
        <v>4116462</v>
      </c>
      <c r="N887" s="3">
        <f t="shared" si="27"/>
        <v>0</v>
      </c>
    </row>
    <row r="888" spans="1:14" hidden="1" x14ac:dyDescent="0.25">
      <c r="A888">
        <v>395</v>
      </c>
      <c r="B888">
        <v>1253</v>
      </c>
      <c r="C888" s="5">
        <v>43144</v>
      </c>
      <c r="D888" t="s">
        <v>2207</v>
      </c>
      <c r="E888">
        <v>31</v>
      </c>
      <c r="F888" t="s">
        <v>68</v>
      </c>
      <c r="G888">
        <v>908</v>
      </c>
      <c r="H888" s="5">
        <v>43144</v>
      </c>
      <c r="I888" t="s">
        <v>2208</v>
      </c>
      <c r="J888" s="20">
        <v>2165056</v>
      </c>
      <c r="K888" s="3">
        <v>541264</v>
      </c>
      <c r="L888" s="3">
        <f t="shared" si="26"/>
        <v>1623792</v>
      </c>
      <c r="M888" s="21">
        <v>1623792</v>
      </c>
      <c r="N888" s="3">
        <f t="shared" si="27"/>
        <v>0</v>
      </c>
    </row>
    <row r="889" spans="1:14" hidden="1" x14ac:dyDescent="0.25">
      <c r="A889">
        <v>395</v>
      </c>
      <c r="B889">
        <v>1254</v>
      </c>
      <c r="C889" s="5">
        <v>43144</v>
      </c>
      <c r="D889" t="s">
        <v>2209</v>
      </c>
      <c r="E889">
        <v>31</v>
      </c>
      <c r="F889" t="s">
        <v>68</v>
      </c>
      <c r="G889">
        <v>909</v>
      </c>
      <c r="H889" s="5">
        <v>43144</v>
      </c>
      <c r="I889" t="s">
        <v>2210</v>
      </c>
      <c r="J889" s="3">
        <v>2924376</v>
      </c>
      <c r="K889" s="3">
        <v>417768</v>
      </c>
      <c r="L889" s="3">
        <f t="shared" si="26"/>
        <v>2506608</v>
      </c>
      <c r="M889" s="21">
        <v>2506608</v>
      </c>
      <c r="N889" s="3">
        <f t="shared" si="27"/>
        <v>0</v>
      </c>
    </row>
    <row r="890" spans="1:14" hidden="1" x14ac:dyDescent="0.25">
      <c r="A890">
        <v>395</v>
      </c>
      <c r="B890">
        <v>1255</v>
      </c>
      <c r="C890" s="5">
        <v>43144</v>
      </c>
      <c r="D890" t="s">
        <v>2211</v>
      </c>
      <c r="E890">
        <v>31</v>
      </c>
      <c r="F890" t="s">
        <v>68</v>
      </c>
      <c r="G890">
        <v>910</v>
      </c>
      <c r="H890" s="5">
        <v>43144</v>
      </c>
      <c r="I890" t="s">
        <v>2212</v>
      </c>
      <c r="J890" s="3">
        <v>2437476</v>
      </c>
      <c r="K890" s="3">
        <v>406246</v>
      </c>
      <c r="L890" s="3">
        <f t="shared" si="26"/>
        <v>2031230</v>
      </c>
      <c r="M890" s="21">
        <v>2031230</v>
      </c>
      <c r="N890" s="3">
        <f t="shared" si="27"/>
        <v>0</v>
      </c>
    </row>
    <row r="891" spans="1:14" hidden="1" x14ac:dyDescent="0.25">
      <c r="A891">
        <v>395</v>
      </c>
      <c r="B891">
        <v>1256</v>
      </c>
      <c r="C891" s="5">
        <v>43144</v>
      </c>
      <c r="D891" t="s">
        <v>2213</v>
      </c>
      <c r="E891">
        <v>31</v>
      </c>
      <c r="F891" t="s">
        <v>68</v>
      </c>
      <c r="G891">
        <v>911</v>
      </c>
      <c r="H891" s="5">
        <v>43144</v>
      </c>
      <c r="I891" t="s">
        <v>2214</v>
      </c>
      <c r="J891" s="3">
        <v>2706492</v>
      </c>
      <c r="K891" s="3">
        <v>0</v>
      </c>
      <c r="L891" s="3">
        <f t="shared" si="26"/>
        <v>2706492</v>
      </c>
      <c r="M891" s="21">
        <v>902164</v>
      </c>
      <c r="N891" s="3">
        <f t="shared" si="27"/>
        <v>1804328</v>
      </c>
    </row>
    <row r="892" spans="1:14" hidden="1" x14ac:dyDescent="0.25">
      <c r="A892">
        <v>395</v>
      </c>
      <c r="B892">
        <v>1257</v>
      </c>
      <c r="C892" s="5">
        <v>43144</v>
      </c>
      <c r="D892" t="s">
        <v>2215</v>
      </c>
      <c r="E892">
        <v>31</v>
      </c>
      <c r="F892" t="s">
        <v>68</v>
      </c>
      <c r="G892">
        <v>769</v>
      </c>
      <c r="H892" s="5">
        <v>43144</v>
      </c>
      <c r="I892" t="s">
        <v>2216</v>
      </c>
      <c r="J892" s="20">
        <v>1804204</v>
      </c>
      <c r="K892" s="3">
        <v>451051</v>
      </c>
      <c r="L892" s="3">
        <f t="shared" si="26"/>
        <v>1353153</v>
      </c>
      <c r="M892" s="21">
        <v>1353153</v>
      </c>
      <c r="N892" s="3">
        <f t="shared" si="27"/>
        <v>0</v>
      </c>
    </row>
    <row r="893" spans="1:14" hidden="1" x14ac:dyDescent="0.25">
      <c r="A893">
        <v>395</v>
      </c>
      <c r="B893">
        <v>1258</v>
      </c>
      <c r="C893" s="5">
        <v>43144</v>
      </c>
      <c r="D893" t="s">
        <v>2217</v>
      </c>
      <c r="E893">
        <v>31</v>
      </c>
      <c r="F893" t="s">
        <v>68</v>
      </c>
      <c r="G893">
        <v>770</v>
      </c>
      <c r="H893" s="5">
        <v>43144</v>
      </c>
      <c r="I893" t="s">
        <v>2218</v>
      </c>
      <c r="J893" s="20">
        <v>1534452</v>
      </c>
      <c r="K893" s="3">
        <v>383613</v>
      </c>
      <c r="L893" s="3">
        <f t="shared" si="26"/>
        <v>1150839</v>
      </c>
      <c r="M893" s="21">
        <v>1150839</v>
      </c>
      <c r="N893" s="3">
        <f t="shared" si="27"/>
        <v>0</v>
      </c>
    </row>
    <row r="894" spans="1:14" hidden="1" x14ac:dyDescent="0.25">
      <c r="A894">
        <v>395</v>
      </c>
      <c r="B894">
        <v>1259</v>
      </c>
      <c r="C894" s="5">
        <v>43144</v>
      </c>
      <c r="D894" t="s">
        <v>2219</v>
      </c>
      <c r="E894">
        <v>31</v>
      </c>
      <c r="F894" t="s">
        <v>68</v>
      </c>
      <c r="G894">
        <v>771</v>
      </c>
      <c r="H894" s="5">
        <v>43144</v>
      </c>
      <c r="I894" t="s">
        <v>2220</v>
      </c>
      <c r="J894" s="20">
        <v>1933048</v>
      </c>
      <c r="K894" s="3">
        <v>483262</v>
      </c>
      <c r="L894" s="3">
        <f t="shared" si="26"/>
        <v>1449786</v>
      </c>
      <c r="M894" s="21">
        <v>1449786</v>
      </c>
      <c r="N894" s="3">
        <f t="shared" si="27"/>
        <v>0</v>
      </c>
    </row>
    <row r="895" spans="1:14" hidden="1" x14ac:dyDescent="0.25">
      <c r="A895">
        <v>395</v>
      </c>
      <c r="B895">
        <v>1260</v>
      </c>
      <c r="C895" s="5">
        <v>43144</v>
      </c>
      <c r="D895" t="s">
        <v>2221</v>
      </c>
      <c r="E895">
        <v>31</v>
      </c>
      <c r="F895" t="s">
        <v>68</v>
      </c>
      <c r="G895">
        <v>772</v>
      </c>
      <c r="H895" s="5">
        <v>43144</v>
      </c>
      <c r="I895" t="s">
        <v>2222</v>
      </c>
      <c r="J895" s="3">
        <v>5466487</v>
      </c>
      <c r="K895" s="3">
        <v>4625489</v>
      </c>
      <c r="L895" s="3">
        <f t="shared" si="26"/>
        <v>840998</v>
      </c>
      <c r="M895" s="21">
        <v>840998</v>
      </c>
      <c r="N895" s="3">
        <f t="shared" si="27"/>
        <v>0</v>
      </c>
    </row>
    <row r="896" spans="1:14" hidden="1" x14ac:dyDescent="0.25">
      <c r="A896">
        <v>395</v>
      </c>
      <c r="B896">
        <v>1261</v>
      </c>
      <c r="C896" s="5">
        <v>43144</v>
      </c>
      <c r="D896" t="s">
        <v>2223</v>
      </c>
      <c r="E896">
        <v>31</v>
      </c>
      <c r="F896" t="s">
        <v>68</v>
      </c>
      <c r="G896">
        <v>822</v>
      </c>
      <c r="H896" s="5">
        <v>43144</v>
      </c>
      <c r="I896" t="s">
        <v>2224</v>
      </c>
      <c r="J896" s="3">
        <v>2892240</v>
      </c>
      <c r="K896" s="3">
        <v>0</v>
      </c>
      <c r="L896" s="3">
        <f t="shared" si="26"/>
        <v>2892240</v>
      </c>
      <c r="M896" s="21">
        <v>964080</v>
      </c>
      <c r="N896" s="3">
        <f t="shared" si="27"/>
        <v>1928160</v>
      </c>
    </row>
    <row r="897" spans="1:14" hidden="1" x14ac:dyDescent="0.25">
      <c r="A897">
        <v>395</v>
      </c>
      <c r="B897">
        <v>1262</v>
      </c>
      <c r="C897" s="5">
        <v>43144</v>
      </c>
      <c r="D897" t="s">
        <v>2225</v>
      </c>
      <c r="E897">
        <v>31</v>
      </c>
      <c r="F897" t="s">
        <v>68</v>
      </c>
      <c r="G897">
        <v>773</v>
      </c>
      <c r="H897" s="5">
        <v>43144</v>
      </c>
      <c r="I897" t="s">
        <v>2226</v>
      </c>
      <c r="J897" s="3">
        <v>5430984</v>
      </c>
      <c r="K897" s="3">
        <v>0</v>
      </c>
      <c r="L897" s="3">
        <f t="shared" si="26"/>
        <v>5430984</v>
      </c>
      <c r="M897" s="21">
        <v>3759912</v>
      </c>
      <c r="N897" s="3">
        <f t="shared" si="27"/>
        <v>1671072</v>
      </c>
    </row>
    <row r="898" spans="1:14" hidden="1" x14ac:dyDescent="0.25">
      <c r="A898">
        <v>395</v>
      </c>
      <c r="B898">
        <v>1263</v>
      </c>
      <c r="C898" s="5">
        <v>43144</v>
      </c>
      <c r="D898" t="s">
        <v>2227</v>
      </c>
      <c r="E898">
        <v>31</v>
      </c>
      <c r="F898" t="s">
        <v>68</v>
      </c>
      <c r="G898">
        <v>774</v>
      </c>
      <c r="H898" s="5">
        <v>43144</v>
      </c>
      <c r="I898" t="s">
        <v>2228</v>
      </c>
      <c r="J898" s="3">
        <v>4986969</v>
      </c>
      <c r="K898" s="3">
        <v>0</v>
      </c>
      <c r="L898" s="3">
        <f t="shared" si="26"/>
        <v>4986969</v>
      </c>
      <c r="M898" s="21">
        <v>3452517</v>
      </c>
      <c r="N898" s="3">
        <f t="shared" si="27"/>
        <v>1534452</v>
      </c>
    </row>
    <row r="899" spans="1:14" hidden="1" x14ac:dyDescent="0.25">
      <c r="A899">
        <v>395</v>
      </c>
      <c r="B899">
        <v>1264</v>
      </c>
      <c r="C899" s="5">
        <v>43144</v>
      </c>
      <c r="D899" t="s">
        <v>2229</v>
      </c>
      <c r="E899">
        <v>31</v>
      </c>
      <c r="F899" t="s">
        <v>68</v>
      </c>
      <c r="G899">
        <v>826</v>
      </c>
      <c r="H899" s="5">
        <v>43144</v>
      </c>
      <c r="I899" t="s">
        <v>2230</v>
      </c>
      <c r="J899" s="3">
        <v>5430984</v>
      </c>
      <c r="K899" s="3">
        <v>0</v>
      </c>
      <c r="L899" s="3">
        <f t="shared" si="26"/>
        <v>5430984</v>
      </c>
      <c r="M899" s="21">
        <v>417768</v>
      </c>
      <c r="N899" s="3">
        <f t="shared" si="27"/>
        <v>5013216</v>
      </c>
    </row>
    <row r="900" spans="1:14" hidden="1" x14ac:dyDescent="0.25">
      <c r="A900">
        <v>395</v>
      </c>
      <c r="B900">
        <v>1265</v>
      </c>
      <c r="C900" s="5">
        <v>43144</v>
      </c>
      <c r="D900" t="s">
        <v>2231</v>
      </c>
      <c r="E900">
        <v>31</v>
      </c>
      <c r="F900" t="s">
        <v>68</v>
      </c>
      <c r="G900">
        <v>823</v>
      </c>
      <c r="H900" s="5">
        <v>43144</v>
      </c>
      <c r="I900" t="s">
        <v>2232</v>
      </c>
      <c r="J900" s="3">
        <v>3421842</v>
      </c>
      <c r="K900" s="3">
        <v>0</v>
      </c>
      <c r="L900" s="3">
        <f t="shared" si="26"/>
        <v>3421842</v>
      </c>
      <c r="M900" s="21">
        <v>1140614</v>
      </c>
      <c r="N900" s="3">
        <f t="shared" si="27"/>
        <v>2281228</v>
      </c>
    </row>
    <row r="901" spans="1:14" hidden="1" x14ac:dyDescent="0.25">
      <c r="A901">
        <v>395</v>
      </c>
      <c r="B901">
        <v>1266</v>
      </c>
      <c r="C901" s="5">
        <v>43144</v>
      </c>
      <c r="D901" t="s">
        <v>2233</v>
      </c>
      <c r="E901">
        <v>31</v>
      </c>
      <c r="F901" t="s">
        <v>68</v>
      </c>
      <c r="G901">
        <v>775</v>
      </c>
      <c r="H901" s="5">
        <v>43144</v>
      </c>
      <c r="I901" t="s">
        <v>2234</v>
      </c>
      <c r="J901" s="3">
        <v>3363360</v>
      </c>
      <c r="K901" s="3">
        <v>480480</v>
      </c>
      <c r="L901" s="3">
        <f t="shared" ref="L901:L964" si="28">J901-K901</f>
        <v>2882880</v>
      </c>
      <c r="M901" s="21">
        <v>2882880</v>
      </c>
      <c r="N901" s="3">
        <f t="shared" ref="N901:N964" si="29">L901-M901</f>
        <v>0</v>
      </c>
    </row>
    <row r="902" spans="1:14" hidden="1" x14ac:dyDescent="0.25">
      <c r="A902">
        <v>395</v>
      </c>
      <c r="B902">
        <v>1267</v>
      </c>
      <c r="C902" s="5">
        <v>43144</v>
      </c>
      <c r="D902" t="s">
        <v>2235</v>
      </c>
      <c r="E902">
        <v>31</v>
      </c>
      <c r="F902" t="s">
        <v>68</v>
      </c>
      <c r="G902">
        <v>827</v>
      </c>
      <c r="H902" s="5">
        <v>43144</v>
      </c>
      <c r="I902" t="s">
        <v>2236</v>
      </c>
      <c r="J902" s="3">
        <v>6266520</v>
      </c>
      <c r="K902" s="3">
        <v>0</v>
      </c>
      <c r="L902" s="3">
        <f t="shared" si="28"/>
        <v>6266520</v>
      </c>
      <c r="M902" s="21">
        <v>482040</v>
      </c>
      <c r="N902" s="3">
        <f t="shared" si="29"/>
        <v>5784480</v>
      </c>
    </row>
    <row r="903" spans="1:14" hidden="1" x14ac:dyDescent="0.25">
      <c r="A903">
        <v>395</v>
      </c>
      <c r="B903">
        <v>1268</v>
      </c>
      <c r="C903" s="5">
        <v>43144</v>
      </c>
      <c r="D903" t="s">
        <v>2237</v>
      </c>
      <c r="E903">
        <v>31</v>
      </c>
      <c r="F903" t="s">
        <v>68</v>
      </c>
      <c r="G903">
        <v>776</v>
      </c>
      <c r="H903" s="5">
        <v>43144</v>
      </c>
      <c r="I903" t="s">
        <v>2238</v>
      </c>
      <c r="J903" s="3">
        <v>2552010</v>
      </c>
      <c r="K903" s="3">
        <v>425335</v>
      </c>
      <c r="L903" s="3">
        <f t="shared" si="28"/>
        <v>2126675</v>
      </c>
      <c r="M903" s="21">
        <v>2126675</v>
      </c>
      <c r="N903" s="3">
        <f t="shared" si="29"/>
        <v>0</v>
      </c>
    </row>
    <row r="904" spans="1:14" hidden="1" x14ac:dyDescent="0.25">
      <c r="A904">
        <v>395</v>
      </c>
      <c r="B904">
        <v>1269</v>
      </c>
      <c r="C904" s="5">
        <v>43144</v>
      </c>
      <c r="D904" t="s">
        <v>2239</v>
      </c>
      <c r="E904">
        <v>31</v>
      </c>
      <c r="F904" t="s">
        <v>68</v>
      </c>
      <c r="G904">
        <v>828</v>
      </c>
      <c r="H904" s="5">
        <v>43144</v>
      </c>
      <c r="I904" t="s">
        <v>2240</v>
      </c>
      <c r="J904" s="3">
        <v>5378477</v>
      </c>
      <c r="K904" s="3">
        <v>0</v>
      </c>
      <c r="L904" s="3">
        <f t="shared" si="28"/>
        <v>5378477</v>
      </c>
      <c r="M904" s="21">
        <v>3309832</v>
      </c>
      <c r="N904" s="3">
        <f t="shared" si="29"/>
        <v>2068645</v>
      </c>
    </row>
    <row r="905" spans="1:14" hidden="1" x14ac:dyDescent="0.25">
      <c r="A905">
        <v>395</v>
      </c>
      <c r="B905">
        <v>1270</v>
      </c>
      <c r="C905" s="5">
        <v>43144</v>
      </c>
      <c r="D905" t="s">
        <v>2241</v>
      </c>
      <c r="E905">
        <v>31</v>
      </c>
      <c r="F905" t="s">
        <v>68</v>
      </c>
      <c r="G905">
        <v>829</v>
      </c>
      <c r="H905" s="5">
        <v>43144</v>
      </c>
      <c r="I905" t="s">
        <v>2242</v>
      </c>
      <c r="J905" s="3">
        <v>8632728</v>
      </c>
      <c r="K905" s="3">
        <v>0</v>
      </c>
      <c r="L905" s="3">
        <f t="shared" si="28"/>
        <v>8632728</v>
      </c>
      <c r="M905" s="21">
        <v>5312448</v>
      </c>
      <c r="N905" s="3">
        <f t="shared" si="29"/>
        <v>3320280</v>
      </c>
    </row>
    <row r="906" spans="1:14" hidden="1" x14ac:dyDescent="0.25">
      <c r="A906">
        <v>395</v>
      </c>
      <c r="B906">
        <v>1271</v>
      </c>
      <c r="C906" s="5">
        <v>43144</v>
      </c>
      <c r="D906" t="s">
        <v>2243</v>
      </c>
      <c r="E906">
        <v>31</v>
      </c>
      <c r="F906" t="s">
        <v>68</v>
      </c>
      <c r="G906">
        <v>824</v>
      </c>
      <c r="H906" s="5">
        <v>43144</v>
      </c>
      <c r="I906" t="s">
        <v>2244</v>
      </c>
      <c r="J906" s="3">
        <v>928002</v>
      </c>
      <c r="K906" s="3">
        <v>464001</v>
      </c>
      <c r="L906" s="3">
        <f t="shared" si="28"/>
        <v>464001</v>
      </c>
      <c r="M906" s="21">
        <v>464001</v>
      </c>
      <c r="N906" s="3">
        <f t="shared" si="29"/>
        <v>0</v>
      </c>
    </row>
    <row r="907" spans="1:14" hidden="1" x14ac:dyDescent="0.25">
      <c r="A907">
        <v>395</v>
      </c>
      <c r="B907">
        <v>1272</v>
      </c>
      <c r="C907" s="5">
        <v>43144</v>
      </c>
      <c r="D907" t="s">
        <v>2245</v>
      </c>
      <c r="E907">
        <v>31</v>
      </c>
      <c r="F907" t="s">
        <v>68</v>
      </c>
      <c r="G907">
        <v>523</v>
      </c>
      <c r="H907" s="5">
        <v>43144</v>
      </c>
      <c r="I907" t="s">
        <v>1551</v>
      </c>
      <c r="J907" s="3">
        <v>7020000</v>
      </c>
      <c r="K907" s="3">
        <v>0</v>
      </c>
      <c r="L907" s="3">
        <f t="shared" si="28"/>
        <v>7020000</v>
      </c>
      <c r="M907" s="21">
        <v>4860000</v>
      </c>
      <c r="N907" s="3">
        <f t="shared" si="29"/>
        <v>2160000</v>
      </c>
    </row>
    <row r="908" spans="1:14" hidden="1" x14ac:dyDescent="0.25">
      <c r="A908">
        <v>395</v>
      </c>
      <c r="B908">
        <v>1273</v>
      </c>
      <c r="C908" s="5">
        <v>43144</v>
      </c>
      <c r="D908" t="s">
        <v>2246</v>
      </c>
      <c r="E908">
        <v>31</v>
      </c>
      <c r="F908" t="s">
        <v>68</v>
      </c>
      <c r="G908">
        <v>830</v>
      </c>
      <c r="H908" s="5">
        <v>43144</v>
      </c>
      <c r="I908" t="s">
        <v>2247</v>
      </c>
      <c r="J908" s="3">
        <v>2706270</v>
      </c>
      <c r="K908" s="3">
        <v>902090</v>
      </c>
      <c r="L908" s="3">
        <f t="shared" si="28"/>
        <v>1804180</v>
      </c>
      <c r="M908" s="21">
        <v>1804180</v>
      </c>
      <c r="N908" s="3">
        <f t="shared" si="29"/>
        <v>0</v>
      </c>
    </row>
    <row r="909" spans="1:14" hidden="1" x14ac:dyDescent="0.25">
      <c r="A909">
        <v>395</v>
      </c>
      <c r="B909">
        <v>1274</v>
      </c>
      <c r="C909" s="5">
        <v>43144</v>
      </c>
      <c r="D909" t="s">
        <v>2248</v>
      </c>
      <c r="E909">
        <v>31</v>
      </c>
      <c r="F909" t="s">
        <v>68</v>
      </c>
      <c r="G909">
        <v>831</v>
      </c>
      <c r="H909" s="5">
        <v>43144</v>
      </c>
      <c r="I909" t="s">
        <v>2249</v>
      </c>
      <c r="J909" s="3">
        <v>6205092</v>
      </c>
      <c r="K909" s="3">
        <v>0</v>
      </c>
      <c r="L909" s="3">
        <f t="shared" si="28"/>
        <v>6205092</v>
      </c>
      <c r="M909" s="21">
        <v>4136728</v>
      </c>
      <c r="N909" s="3">
        <f t="shared" si="29"/>
        <v>2068364</v>
      </c>
    </row>
    <row r="910" spans="1:14" hidden="1" x14ac:dyDescent="0.25">
      <c r="A910">
        <v>395</v>
      </c>
      <c r="B910">
        <v>1275</v>
      </c>
      <c r="C910" s="5">
        <v>43144</v>
      </c>
      <c r="D910" t="s">
        <v>2250</v>
      </c>
      <c r="E910">
        <v>31</v>
      </c>
      <c r="F910" t="s">
        <v>68</v>
      </c>
      <c r="G910">
        <v>832</v>
      </c>
      <c r="H910" s="5">
        <v>43144</v>
      </c>
      <c r="I910" t="s">
        <v>2251</v>
      </c>
      <c r="J910" s="3">
        <v>3319728</v>
      </c>
      <c r="K910" s="3">
        <v>553288</v>
      </c>
      <c r="L910" s="3">
        <f t="shared" si="28"/>
        <v>2766440</v>
      </c>
      <c r="M910" s="21">
        <v>2766440</v>
      </c>
      <c r="N910" s="3">
        <f t="shared" si="29"/>
        <v>0</v>
      </c>
    </row>
    <row r="911" spans="1:14" hidden="1" x14ac:dyDescent="0.25">
      <c r="A911">
        <v>395</v>
      </c>
      <c r="B911">
        <v>1276</v>
      </c>
      <c r="C911" s="5">
        <v>43144</v>
      </c>
      <c r="D911" t="s">
        <v>2252</v>
      </c>
      <c r="E911">
        <v>31</v>
      </c>
      <c r="F911" t="s">
        <v>68</v>
      </c>
      <c r="G911">
        <v>833</v>
      </c>
      <c r="H911" s="5">
        <v>43144</v>
      </c>
      <c r="I911" t="s">
        <v>2253</v>
      </c>
      <c r="J911" s="3">
        <v>4780404</v>
      </c>
      <c r="K911" s="3">
        <v>0</v>
      </c>
      <c r="L911" s="3">
        <f t="shared" si="28"/>
        <v>4780404</v>
      </c>
      <c r="M911" s="21">
        <v>3186936</v>
      </c>
      <c r="N911" s="3">
        <f t="shared" si="29"/>
        <v>1593468</v>
      </c>
    </row>
    <row r="912" spans="1:14" hidden="1" x14ac:dyDescent="0.25">
      <c r="A912">
        <v>395</v>
      </c>
      <c r="B912">
        <v>1277</v>
      </c>
      <c r="C912" s="5">
        <v>43144</v>
      </c>
      <c r="D912" t="s">
        <v>2254</v>
      </c>
      <c r="E912">
        <v>31</v>
      </c>
      <c r="F912" t="s">
        <v>68</v>
      </c>
      <c r="G912">
        <v>834</v>
      </c>
      <c r="H912" s="5">
        <v>43144</v>
      </c>
      <c r="I912" t="s">
        <v>2255</v>
      </c>
      <c r="J912" s="3">
        <v>6196824</v>
      </c>
      <c r="K912" s="3">
        <v>0</v>
      </c>
      <c r="L912" s="3">
        <f t="shared" si="28"/>
        <v>6196824</v>
      </c>
      <c r="M912" s="21">
        <v>4131216</v>
      </c>
      <c r="N912" s="3">
        <f t="shared" si="29"/>
        <v>2065608</v>
      </c>
    </row>
    <row r="913" spans="1:14" hidden="1" x14ac:dyDescent="0.25">
      <c r="A913">
        <v>395</v>
      </c>
      <c r="B913">
        <v>1278</v>
      </c>
      <c r="C913" s="5">
        <v>43144</v>
      </c>
      <c r="D913" t="s">
        <v>2256</v>
      </c>
      <c r="E913">
        <v>31</v>
      </c>
      <c r="F913" t="s">
        <v>68</v>
      </c>
      <c r="G913">
        <v>835</v>
      </c>
      <c r="H913" s="5">
        <v>43144</v>
      </c>
      <c r="I913" t="s">
        <v>2257</v>
      </c>
      <c r="J913" s="3">
        <v>2442336</v>
      </c>
      <c r="K913" s="3">
        <v>0</v>
      </c>
      <c r="L913" s="3">
        <f t="shared" si="28"/>
        <v>2442336</v>
      </c>
      <c r="M913" s="21">
        <v>1221168</v>
      </c>
      <c r="N913" s="3">
        <f t="shared" si="29"/>
        <v>1221168</v>
      </c>
    </row>
    <row r="914" spans="1:14" hidden="1" x14ac:dyDescent="0.25">
      <c r="A914">
        <v>395</v>
      </c>
      <c r="B914">
        <v>1279</v>
      </c>
      <c r="C914" s="5">
        <v>43144</v>
      </c>
      <c r="D914" t="s">
        <v>2258</v>
      </c>
      <c r="E914">
        <v>31</v>
      </c>
      <c r="F914" t="s">
        <v>68</v>
      </c>
      <c r="G914">
        <v>836</v>
      </c>
      <c r="H914" s="5">
        <v>43144</v>
      </c>
      <c r="I914" t="s">
        <v>2259</v>
      </c>
      <c r="J914" s="3">
        <v>2550450</v>
      </c>
      <c r="K914" s="3">
        <v>425075</v>
      </c>
      <c r="L914" s="3">
        <f t="shared" si="28"/>
        <v>2125375</v>
      </c>
      <c r="M914" s="21">
        <v>2125375</v>
      </c>
      <c r="N914" s="3">
        <f t="shared" si="29"/>
        <v>0</v>
      </c>
    </row>
    <row r="915" spans="1:14" hidden="1" x14ac:dyDescent="0.25">
      <c r="A915">
        <v>395</v>
      </c>
      <c r="B915">
        <v>1280</v>
      </c>
      <c r="C915" s="5">
        <v>43144</v>
      </c>
      <c r="D915" t="s">
        <v>2260</v>
      </c>
      <c r="E915">
        <v>31</v>
      </c>
      <c r="F915" t="s">
        <v>68</v>
      </c>
      <c r="G915">
        <v>837</v>
      </c>
      <c r="H915" s="5">
        <v>43144</v>
      </c>
      <c r="I915" t="s">
        <v>2261</v>
      </c>
      <c r="J915" s="3">
        <v>2892240</v>
      </c>
      <c r="K915" s="3">
        <v>482040</v>
      </c>
      <c r="L915" s="3">
        <f t="shared" si="28"/>
        <v>2410200</v>
      </c>
      <c r="M915" s="21">
        <v>2410200</v>
      </c>
      <c r="N915" s="3">
        <f t="shared" si="29"/>
        <v>0</v>
      </c>
    </row>
    <row r="916" spans="1:14" hidden="1" x14ac:dyDescent="0.25">
      <c r="A916">
        <v>395</v>
      </c>
      <c r="B916">
        <v>1282</v>
      </c>
      <c r="C916" s="5">
        <v>43144</v>
      </c>
      <c r="D916" t="s">
        <v>2262</v>
      </c>
      <c r="E916">
        <v>31</v>
      </c>
      <c r="F916" t="s">
        <v>68</v>
      </c>
      <c r="G916">
        <v>838</v>
      </c>
      <c r="H916" s="5">
        <v>43144</v>
      </c>
      <c r="I916" t="s">
        <v>2263</v>
      </c>
      <c r="J916" s="3">
        <v>6108300</v>
      </c>
      <c r="K916" s="3">
        <v>0</v>
      </c>
      <c r="L916" s="3">
        <f t="shared" si="28"/>
        <v>6108300</v>
      </c>
      <c r="M916" s="21">
        <v>4072200</v>
      </c>
      <c r="N916" s="3">
        <f t="shared" si="29"/>
        <v>2036100</v>
      </c>
    </row>
    <row r="917" spans="1:14" hidden="1" x14ac:dyDescent="0.25">
      <c r="A917">
        <v>395</v>
      </c>
      <c r="B917">
        <v>1283</v>
      </c>
      <c r="C917" s="5">
        <v>43144</v>
      </c>
      <c r="D917" t="s">
        <v>2264</v>
      </c>
      <c r="E917">
        <v>31</v>
      </c>
      <c r="F917" t="s">
        <v>68</v>
      </c>
      <c r="G917">
        <v>839</v>
      </c>
      <c r="H917" s="5">
        <v>43144</v>
      </c>
      <c r="I917" t="s">
        <v>2265</v>
      </c>
      <c r="J917" s="3">
        <v>2671848</v>
      </c>
      <c r="K917" s="3">
        <v>445308</v>
      </c>
      <c r="L917" s="3">
        <f t="shared" si="28"/>
        <v>2226540</v>
      </c>
      <c r="M917" s="21">
        <v>2226540</v>
      </c>
      <c r="N917" s="3">
        <f t="shared" si="29"/>
        <v>0</v>
      </c>
    </row>
    <row r="918" spans="1:14" hidden="1" x14ac:dyDescent="0.25">
      <c r="A918">
        <v>395</v>
      </c>
      <c r="B918">
        <v>1284</v>
      </c>
      <c r="C918" s="5">
        <v>43144</v>
      </c>
      <c r="D918" t="s">
        <v>2266</v>
      </c>
      <c r="E918">
        <v>31</v>
      </c>
      <c r="F918" t="s">
        <v>68</v>
      </c>
      <c r="G918">
        <v>840</v>
      </c>
      <c r="H918" s="5">
        <v>43144</v>
      </c>
      <c r="I918" t="s">
        <v>2267</v>
      </c>
      <c r="J918" s="3">
        <v>2924376</v>
      </c>
      <c r="K918" s="3">
        <v>417768</v>
      </c>
      <c r="L918" s="3">
        <f t="shared" si="28"/>
        <v>2506608</v>
      </c>
      <c r="M918" s="21">
        <v>2506608</v>
      </c>
      <c r="N918" s="3">
        <f t="shared" si="29"/>
        <v>0</v>
      </c>
    </row>
    <row r="919" spans="1:14" hidden="1" x14ac:dyDescent="0.25">
      <c r="A919">
        <v>395</v>
      </c>
      <c r="B919">
        <v>1285</v>
      </c>
      <c r="C919" s="5">
        <v>43144</v>
      </c>
      <c r="D919" t="s">
        <v>2268</v>
      </c>
      <c r="E919">
        <v>31</v>
      </c>
      <c r="F919" t="s">
        <v>68</v>
      </c>
      <c r="G919">
        <v>841</v>
      </c>
      <c r="H919" s="5">
        <v>43144</v>
      </c>
      <c r="I919" t="s">
        <v>2269</v>
      </c>
      <c r="J919" s="3">
        <v>2343726</v>
      </c>
      <c r="K919" s="3">
        <v>390621</v>
      </c>
      <c r="L919" s="3">
        <f t="shared" si="28"/>
        <v>1953105</v>
      </c>
      <c r="M919" s="21">
        <v>1953105</v>
      </c>
      <c r="N919" s="3">
        <f t="shared" si="29"/>
        <v>0</v>
      </c>
    </row>
    <row r="920" spans="1:14" hidden="1" x14ac:dyDescent="0.25">
      <c r="A920">
        <v>395</v>
      </c>
      <c r="B920">
        <v>1286</v>
      </c>
      <c r="C920" s="5">
        <v>43144</v>
      </c>
      <c r="D920" t="s">
        <v>2270</v>
      </c>
      <c r="E920">
        <v>31</v>
      </c>
      <c r="F920" t="s">
        <v>68</v>
      </c>
      <c r="G920">
        <v>842</v>
      </c>
      <c r="H920" s="5">
        <v>43144</v>
      </c>
      <c r="I920" t="s">
        <v>2271</v>
      </c>
      <c r="J920" s="3">
        <v>4868928</v>
      </c>
      <c r="K920" s="3">
        <v>0</v>
      </c>
      <c r="L920" s="3">
        <f t="shared" si="28"/>
        <v>4868928</v>
      </c>
      <c r="M920" s="21">
        <v>3245952</v>
      </c>
      <c r="N920" s="3">
        <f t="shared" si="29"/>
        <v>1622976</v>
      </c>
    </row>
    <row r="921" spans="1:14" hidden="1" x14ac:dyDescent="0.25">
      <c r="A921">
        <v>395</v>
      </c>
      <c r="B921">
        <v>1287</v>
      </c>
      <c r="C921" s="5">
        <v>43144</v>
      </c>
      <c r="D921" t="s">
        <v>2272</v>
      </c>
      <c r="E921">
        <v>31</v>
      </c>
      <c r="F921" t="s">
        <v>68</v>
      </c>
      <c r="G921">
        <v>843</v>
      </c>
      <c r="H921" s="5">
        <v>43144</v>
      </c>
      <c r="I921" t="s">
        <v>2273</v>
      </c>
      <c r="J921" s="3">
        <v>4687452</v>
      </c>
      <c r="K921" s="3">
        <v>0</v>
      </c>
      <c r="L921" s="3">
        <f t="shared" si="28"/>
        <v>4687452</v>
      </c>
      <c r="M921" s="21">
        <v>3124968</v>
      </c>
      <c r="N921" s="3">
        <f t="shared" si="29"/>
        <v>1562484</v>
      </c>
    </row>
    <row r="922" spans="1:14" hidden="1" x14ac:dyDescent="0.25">
      <c r="A922">
        <v>395</v>
      </c>
      <c r="B922">
        <v>1288</v>
      </c>
      <c r="C922" s="5">
        <v>43144</v>
      </c>
      <c r="D922" t="s">
        <v>2274</v>
      </c>
      <c r="E922">
        <v>31</v>
      </c>
      <c r="F922" t="s">
        <v>68</v>
      </c>
      <c r="G922">
        <v>844</v>
      </c>
      <c r="H922" s="5">
        <v>43144</v>
      </c>
      <c r="I922" t="s">
        <v>2275</v>
      </c>
      <c r="J922" s="3">
        <v>2343726</v>
      </c>
      <c r="K922" s="3">
        <v>390621</v>
      </c>
      <c r="L922" s="3">
        <f t="shared" si="28"/>
        <v>1953105</v>
      </c>
      <c r="M922" s="21">
        <v>1953105</v>
      </c>
      <c r="N922" s="3">
        <f t="shared" si="29"/>
        <v>0</v>
      </c>
    </row>
    <row r="923" spans="1:14" hidden="1" x14ac:dyDescent="0.25">
      <c r="A923">
        <v>395</v>
      </c>
      <c r="B923">
        <v>1289</v>
      </c>
      <c r="C923" s="5">
        <v>43144</v>
      </c>
      <c r="D923" t="s">
        <v>2276</v>
      </c>
      <c r="E923">
        <v>31</v>
      </c>
      <c r="F923" t="s">
        <v>68</v>
      </c>
      <c r="G923">
        <v>845</v>
      </c>
      <c r="H923" s="5">
        <v>43144</v>
      </c>
      <c r="I923" t="s">
        <v>2277</v>
      </c>
      <c r="J923" s="3">
        <v>5304312</v>
      </c>
      <c r="K923" s="3">
        <v>0</v>
      </c>
      <c r="L923" s="3">
        <f t="shared" si="28"/>
        <v>5304312</v>
      </c>
      <c r="M923" s="21">
        <v>3536208</v>
      </c>
      <c r="N923" s="3">
        <f t="shared" si="29"/>
        <v>1768104</v>
      </c>
    </row>
    <row r="924" spans="1:14" hidden="1" x14ac:dyDescent="0.25">
      <c r="A924">
        <v>395</v>
      </c>
      <c r="B924">
        <v>1290</v>
      </c>
      <c r="C924" s="5">
        <v>43144</v>
      </c>
      <c r="D924" t="s">
        <v>2278</v>
      </c>
      <c r="E924">
        <v>31</v>
      </c>
      <c r="F924" t="s">
        <v>68</v>
      </c>
      <c r="G924">
        <v>846</v>
      </c>
      <c r="H924" s="5">
        <v>43144</v>
      </c>
      <c r="I924" t="s">
        <v>2279</v>
      </c>
      <c r="J924" s="3">
        <v>3247524</v>
      </c>
      <c r="K924" s="3">
        <v>541254</v>
      </c>
      <c r="L924" s="3">
        <f t="shared" si="28"/>
        <v>2706270</v>
      </c>
      <c r="M924" s="21">
        <v>2706270</v>
      </c>
      <c r="N924" s="3">
        <f t="shared" si="29"/>
        <v>0</v>
      </c>
    </row>
    <row r="925" spans="1:14" hidden="1" x14ac:dyDescent="0.25">
      <c r="A925">
        <v>395</v>
      </c>
      <c r="B925">
        <v>1291</v>
      </c>
      <c r="C925" s="5">
        <v>43144</v>
      </c>
      <c r="D925" t="s">
        <v>2280</v>
      </c>
      <c r="E925">
        <v>31</v>
      </c>
      <c r="F925" t="s">
        <v>68</v>
      </c>
      <c r="G925">
        <v>817</v>
      </c>
      <c r="H925" s="5">
        <v>43144</v>
      </c>
      <c r="I925" t="s">
        <v>2281</v>
      </c>
      <c r="J925" s="3">
        <v>3098412</v>
      </c>
      <c r="K925" s="3">
        <v>516402</v>
      </c>
      <c r="L925" s="3">
        <f t="shared" si="28"/>
        <v>2582010</v>
      </c>
      <c r="M925" s="21">
        <v>2582010</v>
      </c>
      <c r="N925" s="3">
        <f t="shared" si="29"/>
        <v>0</v>
      </c>
    </row>
    <row r="926" spans="1:14" hidden="1" x14ac:dyDescent="0.25">
      <c r="A926">
        <v>395</v>
      </c>
      <c r="B926">
        <v>1292</v>
      </c>
      <c r="C926" s="5">
        <v>43144</v>
      </c>
      <c r="D926" t="s">
        <v>2282</v>
      </c>
      <c r="E926">
        <v>31</v>
      </c>
      <c r="F926" t="s">
        <v>68</v>
      </c>
      <c r="G926">
        <v>825</v>
      </c>
      <c r="H926" s="5">
        <v>43144</v>
      </c>
      <c r="I926" t="s">
        <v>2283</v>
      </c>
      <c r="J926" s="3">
        <v>5721420</v>
      </c>
      <c r="K926" s="3">
        <v>0</v>
      </c>
      <c r="L926" s="3">
        <f t="shared" si="28"/>
        <v>5721420</v>
      </c>
      <c r="M926" s="21">
        <v>3814280</v>
      </c>
      <c r="N926" s="3">
        <f t="shared" si="29"/>
        <v>1907140</v>
      </c>
    </row>
    <row r="927" spans="1:14" hidden="1" x14ac:dyDescent="0.25">
      <c r="A927">
        <v>395</v>
      </c>
      <c r="B927">
        <v>1293</v>
      </c>
      <c r="C927" s="5">
        <v>43144</v>
      </c>
      <c r="D927" t="s">
        <v>2284</v>
      </c>
      <c r="E927">
        <v>31</v>
      </c>
      <c r="F927" t="s">
        <v>68</v>
      </c>
      <c r="G927">
        <v>999</v>
      </c>
      <c r="H927" s="5">
        <v>43144</v>
      </c>
      <c r="I927" t="s">
        <v>2285</v>
      </c>
      <c r="J927" s="3">
        <v>3983670</v>
      </c>
      <c r="K927" s="3">
        <v>0</v>
      </c>
      <c r="L927" s="3">
        <f t="shared" si="28"/>
        <v>3983670</v>
      </c>
      <c r="M927" s="21">
        <v>3541040</v>
      </c>
      <c r="N927" s="3">
        <f t="shared" si="29"/>
        <v>442630</v>
      </c>
    </row>
    <row r="928" spans="1:14" hidden="1" x14ac:dyDescent="0.25">
      <c r="A928">
        <v>395</v>
      </c>
      <c r="B928">
        <v>1294</v>
      </c>
      <c r="C928" s="5">
        <v>43144</v>
      </c>
      <c r="D928" t="s">
        <v>2286</v>
      </c>
      <c r="E928">
        <v>31</v>
      </c>
      <c r="F928" t="s">
        <v>68</v>
      </c>
      <c r="G928">
        <v>998</v>
      </c>
      <c r="H928" s="5">
        <v>43144</v>
      </c>
      <c r="I928" t="s">
        <v>2287</v>
      </c>
      <c r="J928" s="3">
        <v>2706270</v>
      </c>
      <c r="K928" s="3">
        <v>0</v>
      </c>
      <c r="L928" s="3">
        <f t="shared" si="28"/>
        <v>2706270</v>
      </c>
      <c r="M928" s="21">
        <v>1804180</v>
      </c>
      <c r="N928" s="3">
        <f t="shared" si="29"/>
        <v>902090</v>
      </c>
    </row>
    <row r="929" spans="1:14" hidden="1" x14ac:dyDescent="0.25">
      <c r="A929">
        <v>395</v>
      </c>
      <c r="B929">
        <v>1295</v>
      </c>
      <c r="C929" s="5">
        <v>43144</v>
      </c>
      <c r="D929" t="s">
        <v>2288</v>
      </c>
      <c r="E929">
        <v>31</v>
      </c>
      <c r="F929" t="s">
        <v>68</v>
      </c>
      <c r="G929">
        <v>997</v>
      </c>
      <c r="H929" s="5">
        <v>43144</v>
      </c>
      <c r="I929" t="s">
        <v>2289</v>
      </c>
      <c r="J929" s="20">
        <v>1593468</v>
      </c>
      <c r="K929" s="3">
        <v>398367</v>
      </c>
      <c r="L929" s="3">
        <f t="shared" si="28"/>
        <v>1195101</v>
      </c>
      <c r="M929" s="21">
        <v>1195101</v>
      </c>
      <c r="N929" s="3">
        <f t="shared" si="29"/>
        <v>0</v>
      </c>
    </row>
    <row r="930" spans="1:14" hidden="1" x14ac:dyDescent="0.25">
      <c r="A930">
        <v>395</v>
      </c>
      <c r="B930">
        <v>1296</v>
      </c>
      <c r="C930" s="5">
        <v>43144</v>
      </c>
      <c r="D930" t="s">
        <v>2290</v>
      </c>
      <c r="E930">
        <v>31</v>
      </c>
      <c r="F930" t="s">
        <v>68</v>
      </c>
      <c r="G930">
        <v>996</v>
      </c>
      <c r="H930" s="5">
        <v>43144</v>
      </c>
      <c r="I930" t="s">
        <v>2291</v>
      </c>
      <c r="J930" s="3">
        <v>4795154</v>
      </c>
      <c r="K930" s="3">
        <v>0</v>
      </c>
      <c r="L930" s="3">
        <f t="shared" si="28"/>
        <v>4795154</v>
      </c>
      <c r="M930" s="21">
        <v>3319722</v>
      </c>
      <c r="N930" s="3">
        <f t="shared" si="29"/>
        <v>1475432</v>
      </c>
    </row>
    <row r="931" spans="1:14" hidden="1" x14ac:dyDescent="0.25">
      <c r="A931">
        <v>395</v>
      </c>
      <c r="B931">
        <v>1297</v>
      </c>
      <c r="C931" s="5">
        <v>43144</v>
      </c>
      <c r="D931" t="s">
        <v>2292</v>
      </c>
      <c r="E931">
        <v>31</v>
      </c>
      <c r="F931" t="s">
        <v>68</v>
      </c>
      <c r="G931">
        <v>990</v>
      </c>
      <c r="H931" s="5">
        <v>43144</v>
      </c>
      <c r="I931" t="s">
        <v>2293</v>
      </c>
      <c r="J931" s="3">
        <v>6450353</v>
      </c>
      <c r="K931" s="3">
        <v>1488543</v>
      </c>
      <c r="L931" s="3">
        <f t="shared" si="28"/>
        <v>4961810</v>
      </c>
      <c r="M931" s="21">
        <v>2977086</v>
      </c>
      <c r="N931" s="3">
        <f t="shared" si="29"/>
        <v>1984724</v>
      </c>
    </row>
    <row r="932" spans="1:14" hidden="1" x14ac:dyDescent="0.25">
      <c r="A932">
        <v>395</v>
      </c>
      <c r="B932">
        <v>1298</v>
      </c>
      <c r="C932" s="5">
        <v>43144</v>
      </c>
      <c r="D932" t="s">
        <v>2294</v>
      </c>
      <c r="E932">
        <v>31</v>
      </c>
      <c r="F932" t="s">
        <v>68</v>
      </c>
      <c r="G932">
        <v>995</v>
      </c>
      <c r="H932" s="5">
        <v>43144</v>
      </c>
      <c r="I932" t="s">
        <v>2295</v>
      </c>
      <c r="J932" s="3">
        <v>2586000</v>
      </c>
      <c r="K932" s="3">
        <v>431000</v>
      </c>
      <c r="L932" s="3">
        <f t="shared" si="28"/>
        <v>2155000</v>
      </c>
      <c r="M932" s="21">
        <v>2155000</v>
      </c>
      <c r="N932" s="3">
        <f t="shared" si="29"/>
        <v>0</v>
      </c>
    </row>
    <row r="933" spans="1:14" hidden="1" x14ac:dyDescent="0.25">
      <c r="A933">
        <v>395</v>
      </c>
      <c r="B933">
        <v>1299</v>
      </c>
      <c r="C933" s="5">
        <v>43144</v>
      </c>
      <c r="D933" t="s">
        <v>2296</v>
      </c>
      <c r="E933">
        <v>31</v>
      </c>
      <c r="F933" t="s">
        <v>68</v>
      </c>
      <c r="G933">
        <v>994</v>
      </c>
      <c r="H933" s="5">
        <v>43144</v>
      </c>
      <c r="I933" t="s">
        <v>2297</v>
      </c>
      <c r="J933" s="3">
        <v>5181132</v>
      </c>
      <c r="K933" s="3">
        <v>0</v>
      </c>
      <c r="L933" s="3">
        <f t="shared" si="28"/>
        <v>5181132</v>
      </c>
      <c r="M933" s="21">
        <v>2590566</v>
      </c>
      <c r="N933" s="3">
        <f t="shared" si="29"/>
        <v>2590566</v>
      </c>
    </row>
    <row r="934" spans="1:14" hidden="1" x14ac:dyDescent="0.25">
      <c r="A934">
        <v>395</v>
      </c>
      <c r="B934">
        <v>1300</v>
      </c>
      <c r="C934" s="5">
        <v>43144</v>
      </c>
      <c r="D934" t="s">
        <v>2298</v>
      </c>
      <c r="E934">
        <v>31</v>
      </c>
      <c r="F934" t="s">
        <v>68</v>
      </c>
      <c r="G934">
        <v>989</v>
      </c>
      <c r="H934" s="5">
        <v>43144</v>
      </c>
      <c r="I934" t="s">
        <v>2299</v>
      </c>
      <c r="J934" s="3">
        <v>2358570</v>
      </c>
      <c r="K934" s="3">
        <v>393095</v>
      </c>
      <c r="L934" s="3">
        <f t="shared" si="28"/>
        <v>1965475</v>
      </c>
      <c r="M934" s="21">
        <v>1965475</v>
      </c>
      <c r="N934" s="3">
        <f t="shared" si="29"/>
        <v>0</v>
      </c>
    </row>
    <row r="935" spans="1:14" hidden="1" x14ac:dyDescent="0.25">
      <c r="A935">
        <v>395</v>
      </c>
      <c r="B935">
        <v>1301</v>
      </c>
      <c r="C935" s="5">
        <v>43144</v>
      </c>
      <c r="D935" t="s">
        <v>2300</v>
      </c>
      <c r="E935">
        <v>31</v>
      </c>
      <c r="F935" t="s">
        <v>68</v>
      </c>
      <c r="G935">
        <v>1008</v>
      </c>
      <c r="H935" s="5">
        <v>43144</v>
      </c>
      <c r="I935" t="s">
        <v>2301</v>
      </c>
      <c r="J935" s="3">
        <v>5285280</v>
      </c>
      <c r="K935" s="3">
        <v>0</v>
      </c>
      <c r="L935" s="3">
        <f t="shared" si="28"/>
        <v>5285280</v>
      </c>
      <c r="M935" s="21">
        <v>3659040</v>
      </c>
      <c r="N935" s="3">
        <f t="shared" si="29"/>
        <v>1626240</v>
      </c>
    </row>
    <row r="936" spans="1:14" hidden="1" x14ac:dyDescent="0.25">
      <c r="A936">
        <v>395</v>
      </c>
      <c r="B936">
        <v>1302</v>
      </c>
      <c r="C936" s="5">
        <v>43144</v>
      </c>
      <c r="D936" t="s">
        <v>2302</v>
      </c>
      <c r="E936">
        <v>31</v>
      </c>
      <c r="F936" t="s">
        <v>68</v>
      </c>
      <c r="G936">
        <v>993</v>
      </c>
      <c r="H936" s="5">
        <v>43144</v>
      </c>
      <c r="I936" t="s">
        <v>2303</v>
      </c>
      <c r="J936" s="3">
        <v>5031235</v>
      </c>
      <c r="K936" s="3">
        <v>0</v>
      </c>
      <c r="L936" s="3">
        <f t="shared" si="28"/>
        <v>5031235</v>
      </c>
      <c r="M936" s="21">
        <v>3659080</v>
      </c>
      <c r="N936" s="3">
        <f t="shared" si="29"/>
        <v>1372155</v>
      </c>
    </row>
    <row r="937" spans="1:14" hidden="1" x14ac:dyDescent="0.25">
      <c r="A937">
        <v>395</v>
      </c>
      <c r="B937">
        <v>1303</v>
      </c>
      <c r="C937" s="5">
        <v>43144</v>
      </c>
      <c r="D937" t="s">
        <v>2304</v>
      </c>
      <c r="E937">
        <v>31</v>
      </c>
      <c r="F937" t="s">
        <v>68</v>
      </c>
      <c r="G937">
        <v>992</v>
      </c>
      <c r="H937" s="5">
        <v>43144</v>
      </c>
      <c r="I937" t="s">
        <v>2305</v>
      </c>
      <c r="J937" s="3">
        <v>5754192</v>
      </c>
      <c r="K937" s="3">
        <v>0</v>
      </c>
      <c r="L937" s="3">
        <f t="shared" si="28"/>
        <v>5754192</v>
      </c>
      <c r="M937" s="21">
        <v>3836128</v>
      </c>
      <c r="N937" s="3">
        <f t="shared" si="29"/>
        <v>1918064</v>
      </c>
    </row>
    <row r="938" spans="1:14" hidden="1" x14ac:dyDescent="0.25">
      <c r="A938">
        <v>395</v>
      </c>
      <c r="B938">
        <v>1304</v>
      </c>
      <c r="C938" s="5">
        <v>43144</v>
      </c>
      <c r="D938" t="s">
        <v>2306</v>
      </c>
      <c r="E938">
        <v>31</v>
      </c>
      <c r="F938" t="s">
        <v>68</v>
      </c>
      <c r="G938">
        <v>1007</v>
      </c>
      <c r="H938" s="5">
        <v>43144</v>
      </c>
      <c r="I938" t="s">
        <v>2307</v>
      </c>
      <c r="J938" s="3">
        <v>5110235</v>
      </c>
      <c r="K938" s="3">
        <v>0</v>
      </c>
      <c r="L938" s="3">
        <f t="shared" si="28"/>
        <v>5110235</v>
      </c>
      <c r="M938" s="21">
        <v>3144760</v>
      </c>
      <c r="N938" s="3">
        <f t="shared" si="29"/>
        <v>1965475</v>
      </c>
    </row>
    <row r="939" spans="1:14" hidden="1" x14ac:dyDescent="0.25">
      <c r="A939">
        <v>395</v>
      </c>
      <c r="B939">
        <v>1305</v>
      </c>
      <c r="C939" s="5">
        <v>43144</v>
      </c>
      <c r="D939" t="s">
        <v>2308</v>
      </c>
      <c r="E939">
        <v>31</v>
      </c>
      <c r="F939" t="s">
        <v>68</v>
      </c>
      <c r="G939">
        <v>988</v>
      </c>
      <c r="H939" s="5">
        <v>43144</v>
      </c>
      <c r="I939" t="s">
        <v>2309</v>
      </c>
      <c r="J939" s="3">
        <v>3102546</v>
      </c>
      <c r="K939" s="3">
        <v>517091</v>
      </c>
      <c r="L939" s="3">
        <f t="shared" si="28"/>
        <v>2585455</v>
      </c>
      <c r="M939" s="21">
        <v>2585455</v>
      </c>
      <c r="N939" s="3">
        <f t="shared" si="29"/>
        <v>0</v>
      </c>
    </row>
    <row r="940" spans="1:14" hidden="1" x14ac:dyDescent="0.25">
      <c r="A940">
        <v>395</v>
      </c>
      <c r="B940">
        <v>1306</v>
      </c>
      <c r="C940" s="5">
        <v>43144</v>
      </c>
      <c r="D940" t="s">
        <v>2310</v>
      </c>
      <c r="E940">
        <v>31</v>
      </c>
      <c r="F940" t="s">
        <v>68</v>
      </c>
      <c r="G940">
        <v>991</v>
      </c>
      <c r="H940" s="5">
        <v>43144</v>
      </c>
      <c r="I940" t="s">
        <v>2311</v>
      </c>
      <c r="J940" s="3">
        <v>2435382</v>
      </c>
      <c r="K940" s="3">
        <v>405897</v>
      </c>
      <c r="L940" s="3">
        <f t="shared" si="28"/>
        <v>2029485</v>
      </c>
      <c r="M940" s="21">
        <v>2029485</v>
      </c>
      <c r="N940" s="3">
        <f t="shared" si="29"/>
        <v>0</v>
      </c>
    </row>
    <row r="941" spans="1:14" hidden="1" x14ac:dyDescent="0.25">
      <c r="A941">
        <v>395</v>
      </c>
      <c r="B941">
        <v>1307</v>
      </c>
      <c r="C941" s="5">
        <v>43144</v>
      </c>
      <c r="D941" t="s">
        <v>2312</v>
      </c>
      <c r="E941">
        <v>31</v>
      </c>
      <c r="F941" t="s">
        <v>68</v>
      </c>
      <c r="G941">
        <v>1006</v>
      </c>
      <c r="H941" s="5">
        <v>43144</v>
      </c>
      <c r="I941" t="s">
        <v>2313</v>
      </c>
      <c r="J941" s="3">
        <v>7113432</v>
      </c>
      <c r="K941" s="3">
        <v>0</v>
      </c>
      <c r="L941" s="3">
        <f t="shared" si="28"/>
        <v>7113432</v>
      </c>
      <c r="M941" s="21">
        <v>4742288</v>
      </c>
      <c r="N941" s="3">
        <f t="shared" si="29"/>
        <v>2371144</v>
      </c>
    </row>
    <row r="942" spans="1:14" hidden="1" x14ac:dyDescent="0.25">
      <c r="A942">
        <v>395</v>
      </c>
      <c r="B942">
        <v>1308</v>
      </c>
      <c r="C942" s="5">
        <v>43144</v>
      </c>
      <c r="D942" t="s">
        <v>2314</v>
      </c>
      <c r="E942">
        <v>31</v>
      </c>
      <c r="F942" t="s">
        <v>68</v>
      </c>
      <c r="G942">
        <v>1005</v>
      </c>
      <c r="H942" s="5">
        <v>43144</v>
      </c>
      <c r="I942" t="s">
        <v>2315</v>
      </c>
      <c r="J942" s="3">
        <v>3098410</v>
      </c>
      <c r="K942" s="3">
        <v>442630</v>
      </c>
      <c r="L942" s="3">
        <f t="shared" si="28"/>
        <v>2655780</v>
      </c>
      <c r="M942" s="21">
        <v>2655780</v>
      </c>
      <c r="N942" s="3">
        <f t="shared" si="29"/>
        <v>0</v>
      </c>
    </row>
    <row r="943" spans="1:14" hidden="1" x14ac:dyDescent="0.25">
      <c r="A943">
        <v>395</v>
      </c>
      <c r="B943">
        <v>1309</v>
      </c>
      <c r="C943" s="5">
        <v>43144</v>
      </c>
      <c r="D943" t="s">
        <v>2316</v>
      </c>
      <c r="E943">
        <v>31</v>
      </c>
      <c r="F943" t="s">
        <v>68</v>
      </c>
      <c r="G943">
        <v>1004</v>
      </c>
      <c r="H943" s="5">
        <v>43144</v>
      </c>
      <c r="I943" t="s">
        <v>2317</v>
      </c>
      <c r="J943" s="20">
        <v>2360696</v>
      </c>
      <c r="K943" s="3">
        <v>590174</v>
      </c>
      <c r="L943" s="3">
        <f t="shared" si="28"/>
        <v>1770522</v>
      </c>
      <c r="M943" s="21">
        <v>1770522</v>
      </c>
      <c r="N943" s="3">
        <f t="shared" si="29"/>
        <v>0</v>
      </c>
    </row>
    <row r="944" spans="1:14" hidden="1" x14ac:dyDescent="0.25">
      <c r="A944">
        <v>395</v>
      </c>
      <c r="B944">
        <v>1310</v>
      </c>
      <c r="C944" s="5">
        <v>43144</v>
      </c>
      <c r="D944" t="s">
        <v>2318</v>
      </c>
      <c r="E944">
        <v>31</v>
      </c>
      <c r="F944" t="s">
        <v>68</v>
      </c>
      <c r="G944">
        <v>1003</v>
      </c>
      <c r="H944" s="5">
        <v>43144</v>
      </c>
      <c r="I944" t="s">
        <v>2319</v>
      </c>
      <c r="J944" s="3">
        <v>4057438</v>
      </c>
      <c r="K944" s="3">
        <v>0</v>
      </c>
      <c r="L944" s="3">
        <f t="shared" si="28"/>
        <v>4057438</v>
      </c>
      <c r="M944" s="21">
        <v>2950864</v>
      </c>
      <c r="N944" s="3">
        <f t="shared" si="29"/>
        <v>1106574</v>
      </c>
    </row>
    <row r="945" spans="1:14" hidden="1" x14ac:dyDescent="0.25">
      <c r="A945">
        <v>395</v>
      </c>
      <c r="B945">
        <v>1311</v>
      </c>
      <c r="C945" s="5">
        <v>43144</v>
      </c>
      <c r="D945" t="s">
        <v>2320</v>
      </c>
      <c r="E945">
        <v>31</v>
      </c>
      <c r="F945" t="s">
        <v>68</v>
      </c>
      <c r="G945">
        <v>987</v>
      </c>
      <c r="H945" s="5">
        <v>43144</v>
      </c>
      <c r="I945" t="s">
        <v>2321</v>
      </c>
      <c r="J945" s="3">
        <v>9302605</v>
      </c>
      <c r="K945" s="3">
        <v>0</v>
      </c>
      <c r="L945" s="3">
        <f t="shared" si="28"/>
        <v>9302605</v>
      </c>
      <c r="M945" s="21">
        <v>6440265</v>
      </c>
      <c r="N945" s="3">
        <f t="shared" si="29"/>
        <v>2862340</v>
      </c>
    </row>
    <row r="946" spans="1:14" hidden="1" x14ac:dyDescent="0.25">
      <c r="A946">
        <v>395</v>
      </c>
      <c r="B946">
        <v>1312</v>
      </c>
      <c r="C946" s="5">
        <v>43144</v>
      </c>
      <c r="D946" t="s">
        <v>2322</v>
      </c>
      <c r="E946">
        <v>31</v>
      </c>
      <c r="F946" t="s">
        <v>68</v>
      </c>
      <c r="G946">
        <v>986</v>
      </c>
      <c r="H946" s="5">
        <v>43144</v>
      </c>
      <c r="I946" t="s">
        <v>2323</v>
      </c>
      <c r="J946" s="3">
        <v>3216354</v>
      </c>
      <c r="K946" s="3">
        <v>536059</v>
      </c>
      <c r="L946" s="3">
        <f t="shared" si="28"/>
        <v>2680295</v>
      </c>
      <c r="M946" s="21">
        <v>2680295</v>
      </c>
      <c r="N946" s="3">
        <f t="shared" si="29"/>
        <v>0</v>
      </c>
    </row>
    <row r="947" spans="1:14" hidden="1" x14ac:dyDescent="0.25">
      <c r="A947">
        <v>395</v>
      </c>
      <c r="B947">
        <v>1313</v>
      </c>
      <c r="C947" s="5">
        <v>43144</v>
      </c>
      <c r="D947" t="s">
        <v>2324</v>
      </c>
      <c r="E947">
        <v>31</v>
      </c>
      <c r="F947" t="s">
        <v>68</v>
      </c>
      <c r="G947">
        <v>985</v>
      </c>
      <c r="H947" s="5">
        <v>43144</v>
      </c>
      <c r="I947" t="s">
        <v>2325</v>
      </c>
      <c r="J947" s="3">
        <v>2582006</v>
      </c>
      <c r="K947" s="3">
        <v>368858</v>
      </c>
      <c r="L947" s="3">
        <f t="shared" si="28"/>
        <v>2213148</v>
      </c>
      <c r="M947" s="21">
        <v>2213148</v>
      </c>
      <c r="N947" s="3">
        <f t="shared" si="29"/>
        <v>0</v>
      </c>
    </row>
    <row r="948" spans="1:14" hidden="1" x14ac:dyDescent="0.25">
      <c r="A948">
        <v>395</v>
      </c>
      <c r="B948">
        <v>1314</v>
      </c>
      <c r="C948" s="5">
        <v>43144</v>
      </c>
      <c r="D948" t="s">
        <v>2326</v>
      </c>
      <c r="E948">
        <v>31</v>
      </c>
      <c r="F948" t="s">
        <v>68</v>
      </c>
      <c r="G948">
        <v>984</v>
      </c>
      <c r="H948" s="5">
        <v>43144</v>
      </c>
      <c r="I948" t="s">
        <v>2327</v>
      </c>
      <c r="J948" s="3">
        <v>3275466</v>
      </c>
      <c r="K948" s="3">
        <v>545911</v>
      </c>
      <c r="L948" s="3">
        <f t="shared" si="28"/>
        <v>2729555</v>
      </c>
      <c r="M948" s="21">
        <v>2729555</v>
      </c>
      <c r="N948" s="3">
        <f t="shared" si="29"/>
        <v>0</v>
      </c>
    </row>
    <row r="949" spans="1:14" hidden="1" x14ac:dyDescent="0.25">
      <c r="A949">
        <v>395</v>
      </c>
      <c r="B949">
        <v>1315</v>
      </c>
      <c r="C949" s="5">
        <v>43144</v>
      </c>
      <c r="D949" t="s">
        <v>2328</v>
      </c>
      <c r="E949">
        <v>31</v>
      </c>
      <c r="F949" t="s">
        <v>68</v>
      </c>
      <c r="G949">
        <v>1009</v>
      </c>
      <c r="H949" s="5">
        <v>43144</v>
      </c>
      <c r="I949" t="s">
        <v>2329</v>
      </c>
      <c r="J949" s="3">
        <v>2582006</v>
      </c>
      <c r="K949" s="3">
        <v>368858</v>
      </c>
      <c r="L949" s="3">
        <f t="shared" si="28"/>
        <v>2213148</v>
      </c>
      <c r="M949" s="21">
        <v>2213148</v>
      </c>
      <c r="N949" s="3">
        <f t="shared" si="29"/>
        <v>0</v>
      </c>
    </row>
    <row r="950" spans="1:14" hidden="1" x14ac:dyDescent="0.25">
      <c r="A950">
        <v>395</v>
      </c>
      <c r="B950">
        <v>1316</v>
      </c>
      <c r="C950" s="5">
        <v>43144</v>
      </c>
      <c r="D950" t="s">
        <v>2330</v>
      </c>
      <c r="E950">
        <v>31</v>
      </c>
      <c r="F950" t="s">
        <v>68</v>
      </c>
      <c r="G950">
        <v>1093</v>
      </c>
      <c r="H950" s="5">
        <v>43144</v>
      </c>
      <c r="I950" t="s">
        <v>2331</v>
      </c>
      <c r="J950" s="3">
        <v>3209076</v>
      </c>
      <c r="K950" s="3">
        <v>534846</v>
      </c>
      <c r="L950" s="3">
        <f t="shared" si="28"/>
        <v>2674230</v>
      </c>
      <c r="M950" s="21">
        <v>2674230</v>
      </c>
      <c r="N950" s="3">
        <f t="shared" si="29"/>
        <v>0</v>
      </c>
    </row>
    <row r="951" spans="1:14" hidden="1" x14ac:dyDescent="0.25">
      <c r="A951">
        <v>395</v>
      </c>
      <c r="B951">
        <v>1317</v>
      </c>
      <c r="C951" s="5">
        <v>43144</v>
      </c>
      <c r="D951" t="s">
        <v>2243</v>
      </c>
      <c r="E951">
        <v>31</v>
      </c>
      <c r="F951" t="s">
        <v>68</v>
      </c>
      <c r="G951">
        <v>1092</v>
      </c>
      <c r="H951" s="5">
        <v>43144</v>
      </c>
      <c r="I951" t="s">
        <v>2244</v>
      </c>
      <c r="J951" s="3">
        <v>2784006</v>
      </c>
      <c r="K951" s="3">
        <v>464001</v>
      </c>
      <c r="L951" s="3">
        <f t="shared" si="28"/>
        <v>2320005</v>
      </c>
      <c r="M951" s="21">
        <v>2320005</v>
      </c>
      <c r="N951" s="3">
        <f t="shared" si="29"/>
        <v>0</v>
      </c>
    </row>
    <row r="952" spans="1:14" hidden="1" x14ac:dyDescent="0.25">
      <c r="A952">
        <v>395</v>
      </c>
      <c r="B952">
        <v>1318</v>
      </c>
      <c r="C952" s="5">
        <v>43144</v>
      </c>
      <c r="D952" t="s">
        <v>2332</v>
      </c>
      <c r="E952">
        <v>31</v>
      </c>
      <c r="F952" t="s">
        <v>68</v>
      </c>
      <c r="G952">
        <v>1091</v>
      </c>
      <c r="H952" s="5">
        <v>43144</v>
      </c>
      <c r="I952" t="s">
        <v>2333</v>
      </c>
      <c r="J952" s="3">
        <v>7207200</v>
      </c>
      <c r="K952" s="3">
        <v>0</v>
      </c>
      <c r="L952" s="3">
        <f t="shared" si="28"/>
        <v>7207200</v>
      </c>
      <c r="M952" s="21">
        <v>4989600</v>
      </c>
      <c r="N952" s="3">
        <f t="shared" si="29"/>
        <v>2217600</v>
      </c>
    </row>
    <row r="953" spans="1:14" hidden="1" x14ac:dyDescent="0.25">
      <c r="A953">
        <v>395</v>
      </c>
      <c r="B953">
        <v>1319</v>
      </c>
      <c r="C953" s="5">
        <v>43144</v>
      </c>
      <c r="D953" t="s">
        <v>2334</v>
      </c>
      <c r="E953">
        <v>31</v>
      </c>
      <c r="F953" t="s">
        <v>68</v>
      </c>
      <c r="G953">
        <v>983</v>
      </c>
      <c r="H953" s="5">
        <v>43144</v>
      </c>
      <c r="I953" t="s">
        <v>2335</v>
      </c>
      <c r="J953" s="3">
        <v>2788569</v>
      </c>
      <c r="K953" s="3">
        <v>398367</v>
      </c>
      <c r="L953" s="3">
        <f t="shared" si="28"/>
        <v>2390202</v>
      </c>
      <c r="M953" s="21">
        <v>2390202</v>
      </c>
      <c r="N953" s="3">
        <f t="shared" si="29"/>
        <v>0</v>
      </c>
    </row>
    <row r="954" spans="1:14" hidden="1" x14ac:dyDescent="0.25">
      <c r="A954">
        <v>395</v>
      </c>
      <c r="B954">
        <v>1320</v>
      </c>
      <c r="C954" s="5">
        <v>43144</v>
      </c>
      <c r="D954" t="s">
        <v>2336</v>
      </c>
      <c r="E954">
        <v>31</v>
      </c>
      <c r="F954" t="s">
        <v>68</v>
      </c>
      <c r="G954">
        <v>1015</v>
      </c>
      <c r="H954" s="5">
        <v>43144</v>
      </c>
      <c r="I954" t="s">
        <v>2337</v>
      </c>
      <c r="J954" s="3">
        <v>4604880</v>
      </c>
      <c r="K954" s="3">
        <v>0</v>
      </c>
      <c r="L954" s="3">
        <f t="shared" si="28"/>
        <v>4604880</v>
      </c>
      <c r="M954" s="21">
        <v>3683904</v>
      </c>
      <c r="N954" s="3">
        <f t="shared" si="29"/>
        <v>920976</v>
      </c>
    </row>
    <row r="955" spans="1:14" hidden="1" x14ac:dyDescent="0.25">
      <c r="A955">
        <v>395</v>
      </c>
      <c r="B955">
        <v>1321</v>
      </c>
      <c r="C955" s="5">
        <v>43144</v>
      </c>
      <c r="D955" t="s">
        <v>2338</v>
      </c>
      <c r="E955">
        <v>31</v>
      </c>
      <c r="F955" t="s">
        <v>68</v>
      </c>
      <c r="G955">
        <v>1002</v>
      </c>
      <c r="H955" s="5">
        <v>43144</v>
      </c>
      <c r="I955" t="s">
        <v>2339</v>
      </c>
      <c r="J955" s="3">
        <v>6491914</v>
      </c>
      <c r="K955" s="3">
        <v>0</v>
      </c>
      <c r="L955" s="3">
        <f t="shared" si="28"/>
        <v>6491914</v>
      </c>
      <c r="M955" s="21">
        <v>3541044</v>
      </c>
      <c r="N955" s="3">
        <f t="shared" si="29"/>
        <v>2950870</v>
      </c>
    </row>
    <row r="956" spans="1:14" hidden="1" x14ac:dyDescent="0.25">
      <c r="A956">
        <v>395</v>
      </c>
      <c r="B956">
        <v>1322</v>
      </c>
      <c r="C956" s="5">
        <v>43144</v>
      </c>
      <c r="D956" t="s">
        <v>2340</v>
      </c>
      <c r="E956">
        <v>31</v>
      </c>
      <c r="F956" t="s">
        <v>68</v>
      </c>
      <c r="G956">
        <v>1014</v>
      </c>
      <c r="H956" s="5">
        <v>43144</v>
      </c>
      <c r="I956" t="s">
        <v>2341</v>
      </c>
      <c r="J956" s="3">
        <v>5532880</v>
      </c>
      <c r="K956" s="3">
        <v>0</v>
      </c>
      <c r="L956" s="3">
        <f t="shared" si="28"/>
        <v>5532880</v>
      </c>
      <c r="M956" s="21">
        <v>3319728</v>
      </c>
      <c r="N956" s="3">
        <f t="shared" si="29"/>
        <v>2213152</v>
      </c>
    </row>
    <row r="957" spans="1:14" hidden="1" x14ac:dyDescent="0.25">
      <c r="A957">
        <v>395</v>
      </c>
      <c r="B957">
        <v>1323</v>
      </c>
      <c r="C957" s="5">
        <v>43144</v>
      </c>
      <c r="D957" t="s">
        <v>2342</v>
      </c>
      <c r="E957">
        <v>31</v>
      </c>
      <c r="F957" t="s">
        <v>68</v>
      </c>
      <c r="G957">
        <v>982</v>
      </c>
      <c r="H957" s="5">
        <v>43144</v>
      </c>
      <c r="I957" t="s">
        <v>2343</v>
      </c>
      <c r="J957" s="3">
        <v>4687452</v>
      </c>
      <c r="K957" s="3">
        <v>0</v>
      </c>
      <c r="L957" s="3">
        <f t="shared" si="28"/>
        <v>4687452</v>
      </c>
      <c r="M957" s="21">
        <v>1953105</v>
      </c>
      <c r="N957" s="3">
        <f t="shared" si="29"/>
        <v>2734347</v>
      </c>
    </row>
    <row r="958" spans="1:14" hidden="1" x14ac:dyDescent="0.25">
      <c r="A958">
        <v>395</v>
      </c>
      <c r="B958">
        <v>1324</v>
      </c>
      <c r="C958" s="5">
        <v>43144</v>
      </c>
      <c r="D958" t="s">
        <v>2344</v>
      </c>
      <c r="E958">
        <v>31</v>
      </c>
      <c r="F958" t="s">
        <v>68</v>
      </c>
      <c r="G958">
        <v>1013</v>
      </c>
      <c r="H958" s="5">
        <v>43144</v>
      </c>
      <c r="I958" t="s">
        <v>2345</v>
      </c>
      <c r="J958" s="3">
        <v>5901740</v>
      </c>
      <c r="K958" s="3">
        <v>0</v>
      </c>
      <c r="L958" s="3">
        <f t="shared" si="28"/>
        <v>5901740</v>
      </c>
      <c r="M958" s="21">
        <v>3541044</v>
      </c>
      <c r="N958" s="3">
        <f t="shared" si="29"/>
        <v>2360696</v>
      </c>
    </row>
    <row r="959" spans="1:14" hidden="1" x14ac:dyDescent="0.25">
      <c r="A959">
        <v>395</v>
      </c>
      <c r="B959">
        <v>1325</v>
      </c>
      <c r="C959" s="5">
        <v>43144</v>
      </c>
      <c r="D959" t="s">
        <v>2346</v>
      </c>
      <c r="E959">
        <v>31</v>
      </c>
      <c r="F959" t="s">
        <v>68</v>
      </c>
      <c r="G959">
        <v>1001</v>
      </c>
      <c r="H959" s="5">
        <v>43144</v>
      </c>
      <c r="I959" t="s">
        <v>2347</v>
      </c>
      <c r="J959" s="3">
        <v>2531226</v>
      </c>
      <c r="K959" s="3">
        <v>421871</v>
      </c>
      <c r="L959" s="3">
        <f t="shared" si="28"/>
        <v>2109355</v>
      </c>
      <c r="M959" s="21">
        <v>2109355</v>
      </c>
      <c r="N959" s="3">
        <f t="shared" si="29"/>
        <v>0</v>
      </c>
    </row>
    <row r="960" spans="1:14" hidden="1" x14ac:dyDescent="0.25">
      <c r="A960">
        <v>395</v>
      </c>
      <c r="B960">
        <v>1326</v>
      </c>
      <c r="C960" s="5">
        <v>43144</v>
      </c>
      <c r="D960" t="s">
        <v>2348</v>
      </c>
      <c r="E960">
        <v>31</v>
      </c>
      <c r="F960" t="s">
        <v>68</v>
      </c>
      <c r="G960">
        <v>981</v>
      </c>
      <c r="H960" s="5">
        <v>43144</v>
      </c>
      <c r="I960" t="s">
        <v>2349</v>
      </c>
      <c r="J960" s="3">
        <v>3088757</v>
      </c>
      <c r="K960" s="3">
        <v>441251</v>
      </c>
      <c r="L960" s="3">
        <f t="shared" si="28"/>
        <v>2647506</v>
      </c>
      <c r="M960" s="21">
        <v>2647506</v>
      </c>
      <c r="N960" s="3">
        <f t="shared" si="29"/>
        <v>0</v>
      </c>
    </row>
    <row r="961" spans="1:14" hidden="1" x14ac:dyDescent="0.25">
      <c r="A961">
        <v>395</v>
      </c>
      <c r="B961">
        <v>1327</v>
      </c>
      <c r="C961" s="5">
        <v>43144</v>
      </c>
      <c r="D961" t="s">
        <v>2350</v>
      </c>
      <c r="E961">
        <v>31</v>
      </c>
      <c r="F961" t="s">
        <v>68</v>
      </c>
      <c r="G961">
        <v>1012</v>
      </c>
      <c r="H961" s="5">
        <v>43144</v>
      </c>
      <c r="I961" t="s">
        <v>2351</v>
      </c>
      <c r="J961" s="3">
        <v>5489556</v>
      </c>
      <c r="K961" s="3">
        <v>0</v>
      </c>
      <c r="L961" s="3">
        <f t="shared" si="28"/>
        <v>5489556</v>
      </c>
      <c r="M961" s="21">
        <v>4117167</v>
      </c>
      <c r="N961" s="3">
        <f t="shared" si="29"/>
        <v>1372389</v>
      </c>
    </row>
    <row r="962" spans="1:14" hidden="1" x14ac:dyDescent="0.25">
      <c r="A962">
        <v>395</v>
      </c>
      <c r="B962">
        <v>1328</v>
      </c>
      <c r="C962" s="5">
        <v>43144</v>
      </c>
      <c r="D962" t="s">
        <v>2352</v>
      </c>
      <c r="E962">
        <v>31</v>
      </c>
      <c r="F962" t="s">
        <v>68</v>
      </c>
      <c r="G962">
        <v>1011</v>
      </c>
      <c r="H962" s="5">
        <v>43144</v>
      </c>
      <c r="I962" t="s">
        <v>2353</v>
      </c>
      <c r="J962" s="3">
        <v>2213148</v>
      </c>
      <c r="K962" s="3">
        <v>368858</v>
      </c>
      <c r="L962" s="3">
        <f t="shared" si="28"/>
        <v>1844290</v>
      </c>
      <c r="M962" s="21">
        <v>1844290</v>
      </c>
      <c r="N962" s="3">
        <f t="shared" si="29"/>
        <v>0</v>
      </c>
    </row>
    <row r="963" spans="1:14" hidden="1" x14ac:dyDescent="0.25">
      <c r="A963">
        <v>395</v>
      </c>
      <c r="B963">
        <v>1329</v>
      </c>
      <c r="C963" s="5">
        <v>43144</v>
      </c>
      <c r="D963" t="s">
        <v>2354</v>
      </c>
      <c r="E963">
        <v>31</v>
      </c>
      <c r="F963" t="s">
        <v>68</v>
      </c>
      <c r="G963">
        <v>1000</v>
      </c>
      <c r="H963" s="5">
        <v>43144</v>
      </c>
      <c r="I963" t="s">
        <v>2355</v>
      </c>
      <c r="J963" s="3">
        <v>5812440</v>
      </c>
      <c r="K963" s="3">
        <v>0</v>
      </c>
      <c r="L963" s="3">
        <f t="shared" si="28"/>
        <v>5812440</v>
      </c>
      <c r="M963" s="21">
        <v>3390590</v>
      </c>
      <c r="N963" s="3">
        <f t="shared" si="29"/>
        <v>2421850</v>
      </c>
    </row>
    <row r="964" spans="1:14" hidden="1" x14ac:dyDescent="0.25">
      <c r="A964">
        <v>395</v>
      </c>
      <c r="B964">
        <v>1330</v>
      </c>
      <c r="C964" s="5">
        <v>43144</v>
      </c>
      <c r="D964" t="s">
        <v>2356</v>
      </c>
      <c r="E964">
        <v>31</v>
      </c>
      <c r="F964" t="s">
        <v>68</v>
      </c>
      <c r="G964">
        <v>1010</v>
      </c>
      <c r="H964" s="5">
        <v>43144</v>
      </c>
      <c r="I964" t="s">
        <v>2357</v>
      </c>
      <c r="J964" s="3">
        <v>3098410</v>
      </c>
      <c r="K964" s="3">
        <v>442630</v>
      </c>
      <c r="L964" s="3">
        <f t="shared" si="28"/>
        <v>2655780</v>
      </c>
      <c r="M964" s="21">
        <v>2655780</v>
      </c>
      <c r="N964" s="3">
        <f t="shared" si="29"/>
        <v>0</v>
      </c>
    </row>
    <row r="965" spans="1:14" hidden="1" x14ac:dyDescent="0.25">
      <c r="A965">
        <v>595</v>
      </c>
      <c r="B965">
        <v>1331</v>
      </c>
      <c r="C965" s="5">
        <v>43144</v>
      </c>
      <c r="D965" t="s">
        <v>2358</v>
      </c>
      <c r="E965">
        <v>31</v>
      </c>
      <c r="F965" t="s">
        <v>68</v>
      </c>
      <c r="G965">
        <v>1098</v>
      </c>
      <c r="H965" s="5">
        <v>43144</v>
      </c>
      <c r="I965" t="s">
        <v>591</v>
      </c>
      <c r="J965" s="3">
        <v>54686940</v>
      </c>
      <c r="K965" s="3">
        <v>0</v>
      </c>
      <c r="L965" s="3">
        <f t="shared" ref="L965:L1028" si="30">J965-K965</f>
        <v>54686940</v>
      </c>
      <c r="M965">
        <v>0</v>
      </c>
      <c r="N965" s="3">
        <f t="shared" ref="N965:N1028" si="31">L965-M965</f>
        <v>54686940</v>
      </c>
    </row>
    <row r="966" spans="1:14" hidden="1" x14ac:dyDescent="0.25">
      <c r="A966">
        <v>397</v>
      </c>
      <c r="B966">
        <v>1332</v>
      </c>
      <c r="C966" s="5">
        <v>43144</v>
      </c>
      <c r="D966" t="s">
        <v>2359</v>
      </c>
      <c r="E966">
        <v>31</v>
      </c>
      <c r="F966" t="s">
        <v>68</v>
      </c>
      <c r="G966">
        <v>1102</v>
      </c>
      <c r="H966" s="5">
        <v>43144</v>
      </c>
      <c r="I966" t="s">
        <v>510</v>
      </c>
      <c r="J966" s="3">
        <v>54686940</v>
      </c>
      <c r="K966" s="3">
        <v>0</v>
      </c>
      <c r="L966" s="3">
        <f t="shared" si="30"/>
        <v>54686940</v>
      </c>
      <c r="M966" s="21">
        <v>54686940</v>
      </c>
      <c r="N966" s="3">
        <f t="shared" si="31"/>
        <v>0</v>
      </c>
    </row>
    <row r="967" spans="1:14" hidden="1" x14ac:dyDescent="0.25">
      <c r="A967">
        <v>538</v>
      </c>
      <c r="B967">
        <v>1333</v>
      </c>
      <c r="C967" s="5">
        <v>43144</v>
      </c>
      <c r="D967" t="s">
        <v>2360</v>
      </c>
      <c r="E967">
        <v>31</v>
      </c>
      <c r="F967" t="s">
        <v>68</v>
      </c>
      <c r="G967">
        <v>762</v>
      </c>
      <c r="H967" s="5">
        <v>43144</v>
      </c>
      <c r="I967" t="s">
        <v>560</v>
      </c>
      <c r="J967" s="3">
        <v>54686940</v>
      </c>
      <c r="K967" s="3">
        <v>0</v>
      </c>
      <c r="L967" s="3">
        <f t="shared" si="30"/>
        <v>54686940</v>
      </c>
      <c r="M967" s="21">
        <v>54686940</v>
      </c>
      <c r="N967" s="3">
        <f t="shared" si="31"/>
        <v>0</v>
      </c>
    </row>
    <row r="968" spans="1:14" hidden="1" x14ac:dyDescent="0.25">
      <c r="A968">
        <v>572</v>
      </c>
      <c r="B968">
        <v>1336</v>
      </c>
      <c r="C968" s="5">
        <v>43144</v>
      </c>
      <c r="D968" t="s">
        <v>2363</v>
      </c>
      <c r="E968">
        <v>31</v>
      </c>
      <c r="F968" t="s">
        <v>68</v>
      </c>
      <c r="G968">
        <v>1099</v>
      </c>
      <c r="H968" s="5">
        <v>43144</v>
      </c>
      <c r="I968" t="s">
        <v>571</v>
      </c>
      <c r="J968" s="3">
        <v>54686940</v>
      </c>
      <c r="K968" s="3">
        <v>0</v>
      </c>
      <c r="L968" s="3">
        <f t="shared" si="30"/>
        <v>54686940</v>
      </c>
      <c r="M968" s="21">
        <v>54686940</v>
      </c>
      <c r="N968" s="3">
        <f t="shared" si="31"/>
        <v>0</v>
      </c>
    </row>
    <row r="969" spans="1:14" hidden="1" x14ac:dyDescent="0.25">
      <c r="A969">
        <v>596</v>
      </c>
      <c r="B969">
        <v>1337</v>
      </c>
      <c r="C969" s="5">
        <v>43144</v>
      </c>
      <c r="D969" t="s">
        <v>2361</v>
      </c>
      <c r="E969">
        <v>31</v>
      </c>
      <c r="F969" t="s">
        <v>68</v>
      </c>
      <c r="G969">
        <v>1101</v>
      </c>
      <c r="H969" s="5">
        <v>43144</v>
      </c>
      <c r="I969" t="s">
        <v>766</v>
      </c>
      <c r="J969" s="3">
        <v>54686940</v>
      </c>
      <c r="K969" s="3">
        <v>0</v>
      </c>
      <c r="L969" s="3">
        <f t="shared" si="30"/>
        <v>54686940</v>
      </c>
      <c r="M969" s="21">
        <v>54686940</v>
      </c>
      <c r="N969" s="3">
        <f t="shared" si="31"/>
        <v>0</v>
      </c>
    </row>
    <row r="970" spans="1:14" hidden="1" x14ac:dyDescent="0.25">
      <c r="A970">
        <v>591</v>
      </c>
      <c r="B970">
        <v>1338</v>
      </c>
      <c r="C970" s="5">
        <v>43144</v>
      </c>
      <c r="D970" t="s">
        <v>2364</v>
      </c>
      <c r="E970">
        <v>31</v>
      </c>
      <c r="F970" t="s">
        <v>68</v>
      </c>
      <c r="G970">
        <v>1126</v>
      </c>
      <c r="H970" s="5">
        <v>43144</v>
      </c>
      <c r="I970" t="s">
        <v>588</v>
      </c>
      <c r="J970" s="3">
        <v>54686940</v>
      </c>
      <c r="K970" s="3">
        <v>0</v>
      </c>
      <c r="L970" s="3">
        <f t="shared" si="30"/>
        <v>54686940</v>
      </c>
      <c r="M970" s="21">
        <v>54686940</v>
      </c>
      <c r="N970" s="3">
        <f t="shared" si="31"/>
        <v>0</v>
      </c>
    </row>
    <row r="971" spans="1:14" hidden="1" x14ac:dyDescent="0.25">
      <c r="A971">
        <v>625</v>
      </c>
      <c r="B971">
        <v>1339</v>
      </c>
      <c r="C971" s="5">
        <v>43144</v>
      </c>
      <c r="D971" t="s">
        <v>2365</v>
      </c>
      <c r="E971">
        <v>31</v>
      </c>
      <c r="F971" t="s">
        <v>68</v>
      </c>
      <c r="G971">
        <v>1105</v>
      </c>
      <c r="H971" s="5">
        <v>43144</v>
      </c>
      <c r="I971" t="s">
        <v>794</v>
      </c>
      <c r="J971" s="3">
        <v>54686940</v>
      </c>
      <c r="K971" s="3">
        <v>0</v>
      </c>
      <c r="L971" s="3">
        <f t="shared" si="30"/>
        <v>54686940</v>
      </c>
      <c r="M971" s="21">
        <v>54686940</v>
      </c>
      <c r="N971" s="3">
        <f t="shared" si="31"/>
        <v>0</v>
      </c>
    </row>
    <row r="972" spans="1:14" hidden="1" x14ac:dyDescent="0.25">
      <c r="A972">
        <v>612</v>
      </c>
      <c r="B972">
        <v>1340</v>
      </c>
      <c r="C972" s="5">
        <v>43144</v>
      </c>
      <c r="D972" t="s">
        <v>2366</v>
      </c>
      <c r="E972">
        <v>31</v>
      </c>
      <c r="F972" t="s">
        <v>68</v>
      </c>
      <c r="G972">
        <v>1097</v>
      </c>
      <c r="H972" s="5">
        <v>43144</v>
      </c>
      <c r="I972" t="s">
        <v>781</v>
      </c>
      <c r="J972" s="3">
        <v>54686940</v>
      </c>
      <c r="K972" s="3">
        <v>0</v>
      </c>
      <c r="L972" s="3">
        <f t="shared" si="30"/>
        <v>54686940</v>
      </c>
      <c r="M972" s="21">
        <v>54686940</v>
      </c>
      <c r="N972" s="3">
        <f t="shared" si="31"/>
        <v>0</v>
      </c>
    </row>
    <row r="973" spans="1:14" hidden="1" x14ac:dyDescent="0.25">
      <c r="A973">
        <v>605</v>
      </c>
      <c r="B973">
        <v>1341</v>
      </c>
      <c r="C973" s="5">
        <v>43144</v>
      </c>
      <c r="D973" t="s">
        <v>2367</v>
      </c>
      <c r="E973">
        <v>31</v>
      </c>
      <c r="F973" t="s">
        <v>68</v>
      </c>
      <c r="G973">
        <v>1104</v>
      </c>
      <c r="H973" s="5">
        <v>43144</v>
      </c>
      <c r="I973" t="s">
        <v>774</v>
      </c>
      <c r="J973" s="3">
        <v>54686940</v>
      </c>
      <c r="K973" s="3">
        <v>0</v>
      </c>
      <c r="L973" s="3">
        <f t="shared" si="30"/>
        <v>54686940</v>
      </c>
      <c r="M973" s="21">
        <v>54686940</v>
      </c>
      <c r="N973" s="3">
        <f t="shared" si="31"/>
        <v>0</v>
      </c>
    </row>
    <row r="974" spans="1:14" hidden="1" x14ac:dyDescent="0.25">
      <c r="A974">
        <v>622</v>
      </c>
      <c r="B974">
        <v>1342</v>
      </c>
      <c r="C974" s="5">
        <v>43144</v>
      </c>
      <c r="D974" t="s">
        <v>2368</v>
      </c>
      <c r="E974">
        <v>31</v>
      </c>
      <c r="F974" t="s">
        <v>68</v>
      </c>
      <c r="G974">
        <v>1096</v>
      </c>
      <c r="H974" s="5">
        <v>43144</v>
      </c>
      <c r="I974" t="s">
        <v>791</v>
      </c>
      <c r="J974" s="3">
        <v>54686940</v>
      </c>
      <c r="K974" s="3">
        <v>0</v>
      </c>
      <c r="L974" s="3">
        <f t="shared" si="30"/>
        <v>54686940</v>
      </c>
      <c r="M974" s="21">
        <v>54686940</v>
      </c>
      <c r="N974" s="3">
        <f t="shared" si="31"/>
        <v>0</v>
      </c>
    </row>
    <row r="975" spans="1:14" hidden="1" x14ac:dyDescent="0.25">
      <c r="A975">
        <v>615</v>
      </c>
      <c r="B975">
        <v>1343</v>
      </c>
      <c r="C975" s="5">
        <v>43144</v>
      </c>
      <c r="D975" t="s">
        <v>2362</v>
      </c>
      <c r="E975">
        <v>31</v>
      </c>
      <c r="F975" t="s">
        <v>68</v>
      </c>
      <c r="G975">
        <v>1100</v>
      </c>
      <c r="H975" s="5">
        <v>43144</v>
      </c>
      <c r="I975" t="s">
        <v>784</v>
      </c>
      <c r="J975" s="3">
        <v>54686940</v>
      </c>
      <c r="K975" s="3">
        <v>0</v>
      </c>
      <c r="L975" s="3">
        <f t="shared" si="30"/>
        <v>54686940</v>
      </c>
      <c r="M975" s="21">
        <v>54686940</v>
      </c>
      <c r="N975" s="3">
        <f t="shared" si="31"/>
        <v>0</v>
      </c>
    </row>
    <row r="976" spans="1:14" hidden="1" x14ac:dyDescent="0.25">
      <c r="A976">
        <v>619</v>
      </c>
      <c r="B976">
        <v>1344</v>
      </c>
      <c r="C976" s="5">
        <v>43144</v>
      </c>
      <c r="D976" t="s">
        <v>2369</v>
      </c>
      <c r="E976">
        <v>31</v>
      </c>
      <c r="F976" t="s">
        <v>68</v>
      </c>
      <c r="G976">
        <v>1095</v>
      </c>
      <c r="H976" s="5">
        <v>43144</v>
      </c>
      <c r="I976" t="s">
        <v>788</v>
      </c>
      <c r="J976" s="3">
        <v>54686940</v>
      </c>
      <c r="K976" s="3">
        <v>0</v>
      </c>
      <c r="L976" s="3">
        <f t="shared" si="30"/>
        <v>54686940</v>
      </c>
      <c r="M976" s="21">
        <v>54686940</v>
      </c>
      <c r="N976" s="3">
        <f t="shared" si="31"/>
        <v>0</v>
      </c>
    </row>
    <row r="977" spans="1:14" hidden="1" x14ac:dyDescent="0.25">
      <c r="A977">
        <v>606</v>
      </c>
      <c r="B977">
        <v>1345</v>
      </c>
      <c r="C977" s="5">
        <v>43144</v>
      </c>
      <c r="D977" t="s">
        <v>2370</v>
      </c>
      <c r="E977">
        <v>31</v>
      </c>
      <c r="F977" t="s">
        <v>68</v>
      </c>
      <c r="G977">
        <v>1103</v>
      </c>
      <c r="H977" s="5">
        <v>43144</v>
      </c>
      <c r="I977" t="s">
        <v>775</v>
      </c>
      <c r="J977" s="3">
        <v>54686940</v>
      </c>
      <c r="K977" s="3">
        <v>0</v>
      </c>
      <c r="L977" s="3">
        <f t="shared" si="30"/>
        <v>54686940</v>
      </c>
      <c r="M977" s="21">
        <v>54686940</v>
      </c>
      <c r="N977" s="3">
        <f t="shared" si="31"/>
        <v>0</v>
      </c>
    </row>
    <row r="978" spans="1:14" hidden="1" x14ac:dyDescent="0.25">
      <c r="A978">
        <v>395</v>
      </c>
      <c r="B978">
        <v>1346</v>
      </c>
      <c r="C978" s="5">
        <v>43145</v>
      </c>
      <c r="D978" t="s">
        <v>2371</v>
      </c>
      <c r="E978">
        <v>31</v>
      </c>
      <c r="F978" t="s">
        <v>68</v>
      </c>
      <c r="G978">
        <v>732</v>
      </c>
      <c r="H978" s="5">
        <v>43145</v>
      </c>
      <c r="I978" t="s">
        <v>1984</v>
      </c>
      <c r="J978" s="3">
        <v>3330061</v>
      </c>
      <c r="K978" s="3">
        <v>475723</v>
      </c>
      <c r="L978" s="3">
        <f t="shared" si="30"/>
        <v>2854338</v>
      </c>
      <c r="M978" s="21">
        <v>2854338</v>
      </c>
      <c r="N978" s="3">
        <f t="shared" si="31"/>
        <v>0</v>
      </c>
    </row>
    <row r="979" spans="1:14" hidden="1" x14ac:dyDescent="0.25">
      <c r="A979">
        <v>395</v>
      </c>
      <c r="B979">
        <v>1347</v>
      </c>
      <c r="C979" s="5">
        <v>43145</v>
      </c>
      <c r="D979" t="s">
        <v>2372</v>
      </c>
      <c r="E979">
        <v>31</v>
      </c>
      <c r="F979" t="s">
        <v>68</v>
      </c>
      <c r="G979">
        <v>1177</v>
      </c>
      <c r="H979" s="5">
        <v>43145</v>
      </c>
      <c r="I979" t="s">
        <v>2373</v>
      </c>
      <c r="J979" s="3">
        <v>3382995</v>
      </c>
      <c r="K979" s="3">
        <v>483285</v>
      </c>
      <c r="L979" s="3">
        <f t="shared" si="30"/>
        <v>2899710</v>
      </c>
      <c r="M979" s="21">
        <v>2899710</v>
      </c>
      <c r="N979" s="3">
        <f t="shared" si="31"/>
        <v>0</v>
      </c>
    </row>
    <row r="980" spans="1:14" hidden="1" x14ac:dyDescent="0.25">
      <c r="A980">
        <v>395</v>
      </c>
      <c r="B980">
        <v>1348</v>
      </c>
      <c r="C980" s="5">
        <v>43145</v>
      </c>
      <c r="D980" t="s">
        <v>2374</v>
      </c>
      <c r="E980">
        <v>31</v>
      </c>
      <c r="F980" t="s">
        <v>68</v>
      </c>
      <c r="G980">
        <v>1178</v>
      </c>
      <c r="H980" s="5">
        <v>43145</v>
      </c>
      <c r="I980" t="s">
        <v>2375</v>
      </c>
      <c r="J980" s="3">
        <v>3201695</v>
      </c>
      <c r="K980" s="3">
        <v>457385</v>
      </c>
      <c r="L980" s="3">
        <f t="shared" si="30"/>
        <v>2744310</v>
      </c>
      <c r="M980" s="21">
        <v>2744310</v>
      </c>
      <c r="N980" s="3">
        <f t="shared" si="31"/>
        <v>0</v>
      </c>
    </row>
    <row r="981" spans="1:14" hidden="1" x14ac:dyDescent="0.25">
      <c r="A981">
        <v>395</v>
      </c>
      <c r="B981">
        <v>1349</v>
      </c>
      <c r="C981" s="5">
        <v>43145</v>
      </c>
      <c r="D981" t="s">
        <v>2376</v>
      </c>
      <c r="E981">
        <v>31</v>
      </c>
      <c r="F981" t="s">
        <v>68</v>
      </c>
      <c r="G981">
        <v>1179</v>
      </c>
      <c r="H981" s="5">
        <v>43145</v>
      </c>
      <c r="I981" t="s">
        <v>2377</v>
      </c>
      <c r="J981" s="20">
        <v>2596764</v>
      </c>
      <c r="K981" s="3">
        <v>649191</v>
      </c>
      <c r="L981" s="3">
        <f t="shared" si="30"/>
        <v>1947573</v>
      </c>
      <c r="M981" s="21">
        <v>1947573</v>
      </c>
      <c r="N981" s="3">
        <f t="shared" si="31"/>
        <v>0</v>
      </c>
    </row>
    <row r="982" spans="1:14" hidden="1" x14ac:dyDescent="0.25">
      <c r="A982">
        <v>395</v>
      </c>
      <c r="B982">
        <v>1350</v>
      </c>
      <c r="C982" s="5">
        <v>43145</v>
      </c>
      <c r="D982" t="s">
        <v>2378</v>
      </c>
      <c r="E982">
        <v>31</v>
      </c>
      <c r="F982" t="s">
        <v>68</v>
      </c>
      <c r="G982">
        <v>1183</v>
      </c>
      <c r="H982" s="5">
        <v>43145</v>
      </c>
      <c r="I982" t="s">
        <v>2379</v>
      </c>
      <c r="J982" s="3">
        <v>4986969</v>
      </c>
      <c r="K982" s="3">
        <v>0</v>
      </c>
      <c r="L982" s="3">
        <f t="shared" si="30"/>
        <v>4986969</v>
      </c>
      <c r="M982" s="21">
        <v>3452517</v>
      </c>
      <c r="N982" s="3">
        <f t="shared" si="31"/>
        <v>1534452</v>
      </c>
    </row>
    <row r="983" spans="1:14" hidden="1" x14ac:dyDescent="0.25">
      <c r="A983">
        <v>395</v>
      </c>
      <c r="B983">
        <v>1351</v>
      </c>
      <c r="C983" s="5">
        <v>43145</v>
      </c>
      <c r="D983" t="s">
        <v>2380</v>
      </c>
      <c r="E983">
        <v>31</v>
      </c>
      <c r="F983" t="s">
        <v>68</v>
      </c>
      <c r="G983">
        <v>1174</v>
      </c>
      <c r="H983" s="5">
        <v>43145</v>
      </c>
      <c r="I983" t="s">
        <v>2381</v>
      </c>
      <c r="J983" s="3">
        <v>6722183</v>
      </c>
      <c r="K983" s="3">
        <v>0</v>
      </c>
      <c r="L983" s="3">
        <f t="shared" si="30"/>
        <v>6722183</v>
      </c>
      <c r="M983" s="21">
        <v>4653819</v>
      </c>
      <c r="N983" s="3">
        <f t="shared" si="31"/>
        <v>2068364</v>
      </c>
    </row>
    <row r="984" spans="1:14" hidden="1" x14ac:dyDescent="0.25">
      <c r="A984">
        <v>395</v>
      </c>
      <c r="B984">
        <v>1352</v>
      </c>
      <c r="C984" s="5">
        <v>43145</v>
      </c>
      <c r="D984" t="s">
        <v>2382</v>
      </c>
      <c r="E984">
        <v>31</v>
      </c>
      <c r="F984" t="s">
        <v>68</v>
      </c>
      <c r="G984">
        <v>1175</v>
      </c>
      <c r="H984" s="5">
        <v>43145</v>
      </c>
      <c r="I984" t="s">
        <v>2383</v>
      </c>
      <c r="J984" s="3">
        <v>4795154</v>
      </c>
      <c r="K984" s="3">
        <v>0</v>
      </c>
      <c r="L984" s="3">
        <f t="shared" si="30"/>
        <v>4795154</v>
      </c>
      <c r="M984" s="21">
        <v>3319722</v>
      </c>
      <c r="N984" s="3">
        <f t="shared" si="31"/>
        <v>1475432</v>
      </c>
    </row>
    <row r="985" spans="1:14" hidden="1" x14ac:dyDescent="0.25">
      <c r="A985">
        <v>395</v>
      </c>
      <c r="B985">
        <v>1353</v>
      </c>
      <c r="C985" s="5">
        <v>43145</v>
      </c>
      <c r="D985" t="s">
        <v>2384</v>
      </c>
      <c r="E985">
        <v>31</v>
      </c>
      <c r="F985" t="s">
        <v>68</v>
      </c>
      <c r="G985">
        <v>1176</v>
      </c>
      <c r="H985" s="5">
        <v>43145</v>
      </c>
      <c r="I985" t="s">
        <v>2385</v>
      </c>
      <c r="J985" s="3">
        <v>3150049</v>
      </c>
      <c r="K985" s="3">
        <v>450007</v>
      </c>
      <c r="L985" s="3">
        <f t="shared" si="30"/>
        <v>2700042</v>
      </c>
      <c r="M985" s="21">
        <v>2700042</v>
      </c>
      <c r="N985" s="3">
        <f t="shared" si="31"/>
        <v>0</v>
      </c>
    </row>
    <row r="986" spans="1:14" hidden="1" x14ac:dyDescent="0.25">
      <c r="A986">
        <v>395</v>
      </c>
      <c r="B986">
        <v>1354</v>
      </c>
      <c r="C986" s="5">
        <v>43145</v>
      </c>
      <c r="D986" t="s">
        <v>2386</v>
      </c>
      <c r="E986">
        <v>31</v>
      </c>
      <c r="F986" t="s">
        <v>68</v>
      </c>
      <c r="G986">
        <v>1184</v>
      </c>
      <c r="H986" s="5">
        <v>43145</v>
      </c>
      <c r="I986" t="s">
        <v>2387</v>
      </c>
      <c r="J986" s="3">
        <v>3247524</v>
      </c>
      <c r="K986" s="3">
        <v>541254</v>
      </c>
      <c r="L986" s="3">
        <f t="shared" si="30"/>
        <v>2706270</v>
      </c>
      <c r="M986" s="21">
        <v>2706270</v>
      </c>
      <c r="N986" s="3">
        <f t="shared" si="31"/>
        <v>0</v>
      </c>
    </row>
    <row r="987" spans="1:14" hidden="1" x14ac:dyDescent="0.25">
      <c r="A987">
        <v>601</v>
      </c>
      <c r="B987">
        <v>1355</v>
      </c>
      <c r="C987" s="5">
        <v>43145</v>
      </c>
      <c r="D987" t="s">
        <v>2388</v>
      </c>
      <c r="E987">
        <v>31</v>
      </c>
      <c r="F987" t="s">
        <v>68</v>
      </c>
      <c r="G987">
        <v>1094</v>
      </c>
      <c r="H987" s="5">
        <v>43145</v>
      </c>
      <c r="I987" t="s">
        <v>770</v>
      </c>
      <c r="J987" s="3">
        <v>54686940</v>
      </c>
      <c r="K987" s="3">
        <v>0</v>
      </c>
      <c r="L987" s="3">
        <f t="shared" si="30"/>
        <v>54686940</v>
      </c>
      <c r="M987">
        <v>54686940</v>
      </c>
      <c r="N987" s="3">
        <f t="shared" si="31"/>
        <v>0</v>
      </c>
    </row>
    <row r="988" spans="1:14" hidden="1" x14ac:dyDescent="0.25">
      <c r="A988">
        <v>395</v>
      </c>
      <c r="B988">
        <v>1356</v>
      </c>
      <c r="C988" s="5">
        <v>43146</v>
      </c>
      <c r="D988" t="s">
        <v>2389</v>
      </c>
      <c r="E988">
        <v>31</v>
      </c>
      <c r="F988" t="s">
        <v>68</v>
      </c>
      <c r="G988">
        <v>1180</v>
      </c>
      <c r="H988" s="5">
        <v>43146</v>
      </c>
      <c r="I988" t="s">
        <v>2390</v>
      </c>
      <c r="J988" s="3">
        <v>3769724</v>
      </c>
      <c r="K988" s="3">
        <v>538532</v>
      </c>
      <c r="L988" s="3">
        <f t="shared" si="30"/>
        <v>3231192</v>
      </c>
      <c r="M988" s="21">
        <v>3231192</v>
      </c>
      <c r="N988" s="3">
        <f t="shared" si="31"/>
        <v>0</v>
      </c>
    </row>
    <row r="989" spans="1:14" hidden="1" x14ac:dyDescent="0.25">
      <c r="A989">
        <v>395</v>
      </c>
      <c r="B989">
        <v>1357</v>
      </c>
      <c r="C989" s="5">
        <v>43146</v>
      </c>
      <c r="D989" t="s">
        <v>2391</v>
      </c>
      <c r="E989">
        <v>31</v>
      </c>
      <c r="F989" t="s">
        <v>68</v>
      </c>
      <c r="G989">
        <v>1181</v>
      </c>
      <c r="H989" s="5">
        <v>43146</v>
      </c>
      <c r="I989" t="s">
        <v>2392</v>
      </c>
      <c r="J989" s="3">
        <v>3865040</v>
      </c>
      <c r="K989" s="3">
        <v>0</v>
      </c>
      <c r="L989" s="3">
        <f t="shared" si="30"/>
        <v>3865040</v>
      </c>
      <c r="M989" s="21">
        <v>3381910</v>
      </c>
      <c r="N989" s="3">
        <f t="shared" si="31"/>
        <v>483130</v>
      </c>
    </row>
    <row r="990" spans="1:14" hidden="1" x14ac:dyDescent="0.25">
      <c r="A990">
        <v>395</v>
      </c>
      <c r="B990">
        <v>1358</v>
      </c>
      <c r="C990" s="5">
        <v>43146</v>
      </c>
      <c r="D990" t="s">
        <v>2393</v>
      </c>
      <c r="E990">
        <v>31</v>
      </c>
      <c r="F990" t="s">
        <v>68</v>
      </c>
      <c r="G990">
        <v>1182</v>
      </c>
      <c r="H990" s="5">
        <v>43146</v>
      </c>
      <c r="I990" t="s">
        <v>2394</v>
      </c>
      <c r="J990" s="3">
        <v>5276661</v>
      </c>
      <c r="K990" s="3">
        <v>811794</v>
      </c>
      <c r="L990" s="3">
        <f t="shared" si="30"/>
        <v>4464867</v>
      </c>
      <c r="M990" s="21">
        <v>2841279</v>
      </c>
      <c r="N990" s="3">
        <f t="shared" si="31"/>
        <v>1623588</v>
      </c>
    </row>
    <row r="991" spans="1:14" hidden="1" x14ac:dyDescent="0.25">
      <c r="A991">
        <v>496</v>
      </c>
      <c r="B991">
        <v>1361</v>
      </c>
      <c r="C991" s="5">
        <v>43146</v>
      </c>
      <c r="D991" t="s">
        <v>2395</v>
      </c>
      <c r="E991">
        <v>31</v>
      </c>
      <c r="F991" t="s">
        <v>68</v>
      </c>
      <c r="G991">
        <v>1266</v>
      </c>
      <c r="H991" s="5">
        <v>43146</v>
      </c>
      <c r="I991" t="s">
        <v>546</v>
      </c>
      <c r="J991" s="3">
        <v>39062100</v>
      </c>
      <c r="K991" s="3">
        <v>0</v>
      </c>
      <c r="L991" s="3">
        <f t="shared" si="30"/>
        <v>39062100</v>
      </c>
      <c r="M991" s="21">
        <v>39062100</v>
      </c>
      <c r="N991" s="3">
        <f t="shared" si="31"/>
        <v>0</v>
      </c>
    </row>
    <row r="992" spans="1:14" hidden="1" x14ac:dyDescent="0.25">
      <c r="A992">
        <v>616</v>
      </c>
      <c r="B992">
        <v>1363</v>
      </c>
      <c r="C992" s="5">
        <v>43147</v>
      </c>
      <c r="D992" t="s">
        <v>2396</v>
      </c>
      <c r="E992">
        <v>31</v>
      </c>
      <c r="F992" t="s">
        <v>68</v>
      </c>
      <c r="G992">
        <v>1274</v>
      </c>
      <c r="H992" s="5">
        <v>43147</v>
      </c>
      <c r="I992" t="s">
        <v>785</v>
      </c>
      <c r="J992" s="3">
        <v>54686940</v>
      </c>
      <c r="K992" s="3">
        <v>0</v>
      </c>
      <c r="L992" s="3">
        <f t="shared" si="30"/>
        <v>54686940</v>
      </c>
      <c r="M992" s="21">
        <v>54686940</v>
      </c>
      <c r="N992" s="3">
        <f t="shared" si="31"/>
        <v>0</v>
      </c>
    </row>
    <row r="993" spans="1:14" hidden="1" x14ac:dyDescent="0.25">
      <c r="A993">
        <v>610</v>
      </c>
      <c r="B993">
        <v>1364</v>
      </c>
      <c r="C993" s="5">
        <v>43147</v>
      </c>
      <c r="D993" t="s">
        <v>2397</v>
      </c>
      <c r="E993">
        <v>31</v>
      </c>
      <c r="F993" t="s">
        <v>68</v>
      </c>
      <c r="G993">
        <v>1275</v>
      </c>
      <c r="H993" s="5">
        <v>43147</v>
      </c>
      <c r="I993" t="s">
        <v>779</v>
      </c>
      <c r="J993" s="3">
        <v>54686940</v>
      </c>
      <c r="K993" s="3">
        <v>0</v>
      </c>
      <c r="L993" s="3">
        <f t="shared" si="30"/>
        <v>54686940</v>
      </c>
      <c r="M993" s="21">
        <v>54686940</v>
      </c>
      <c r="N993" s="3">
        <f t="shared" si="31"/>
        <v>0</v>
      </c>
    </row>
    <row r="994" spans="1:14" hidden="1" x14ac:dyDescent="0.25">
      <c r="A994">
        <v>617</v>
      </c>
      <c r="B994">
        <v>1365</v>
      </c>
      <c r="C994" s="5">
        <v>43147</v>
      </c>
      <c r="D994" t="s">
        <v>2398</v>
      </c>
      <c r="E994">
        <v>31</v>
      </c>
      <c r="F994" t="s">
        <v>68</v>
      </c>
      <c r="G994">
        <v>1277</v>
      </c>
      <c r="H994" s="5">
        <v>43147</v>
      </c>
      <c r="I994" t="s">
        <v>786</v>
      </c>
      <c r="J994" s="3">
        <v>54686940</v>
      </c>
      <c r="K994" s="3">
        <v>0</v>
      </c>
      <c r="L994" s="3">
        <f t="shared" si="30"/>
        <v>54686940</v>
      </c>
      <c r="M994">
        <v>54686940</v>
      </c>
      <c r="N994" s="3">
        <f t="shared" si="31"/>
        <v>0</v>
      </c>
    </row>
    <row r="995" spans="1:14" hidden="1" x14ac:dyDescent="0.25">
      <c r="A995">
        <v>626</v>
      </c>
      <c r="B995">
        <v>1366</v>
      </c>
      <c r="C995" s="5">
        <v>43147</v>
      </c>
      <c r="D995" t="s">
        <v>2399</v>
      </c>
      <c r="E995">
        <v>31</v>
      </c>
      <c r="F995" t="s">
        <v>68</v>
      </c>
      <c r="G995">
        <v>1276</v>
      </c>
      <c r="H995" s="5">
        <v>43147</v>
      </c>
      <c r="I995" t="s">
        <v>772</v>
      </c>
      <c r="J995" s="3">
        <v>54686940</v>
      </c>
      <c r="K995" s="3">
        <v>0</v>
      </c>
      <c r="L995" s="3">
        <f t="shared" si="30"/>
        <v>54686940</v>
      </c>
      <c r="M995">
        <v>54686940</v>
      </c>
      <c r="N995" s="3">
        <f t="shared" si="31"/>
        <v>0</v>
      </c>
    </row>
    <row r="996" spans="1:14" hidden="1" x14ac:dyDescent="0.25">
      <c r="A996">
        <v>578</v>
      </c>
      <c r="B996">
        <v>1367</v>
      </c>
      <c r="C996" s="5">
        <v>43147</v>
      </c>
      <c r="D996" t="s">
        <v>2400</v>
      </c>
      <c r="E996">
        <v>31</v>
      </c>
      <c r="F996" t="s">
        <v>68</v>
      </c>
      <c r="G996">
        <v>1269</v>
      </c>
      <c r="H996" s="5">
        <v>43147</v>
      </c>
      <c r="I996" t="s">
        <v>577</v>
      </c>
      <c r="J996" s="3">
        <v>54686940</v>
      </c>
      <c r="K996" s="3">
        <v>0</v>
      </c>
      <c r="L996" s="3">
        <f t="shared" si="30"/>
        <v>54686940</v>
      </c>
      <c r="M996" s="21">
        <v>54686940</v>
      </c>
      <c r="N996" s="3">
        <f t="shared" si="31"/>
        <v>0</v>
      </c>
    </row>
    <row r="997" spans="1:14" hidden="1" x14ac:dyDescent="0.25">
      <c r="A997">
        <v>621</v>
      </c>
      <c r="B997">
        <v>1368</v>
      </c>
      <c r="C997" s="5">
        <v>43147</v>
      </c>
      <c r="D997" t="s">
        <v>2401</v>
      </c>
      <c r="E997">
        <v>31</v>
      </c>
      <c r="F997" t="s">
        <v>68</v>
      </c>
      <c r="G997">
        <v>1272</v>
      </c>
      <c r="H997" s="5">
        <v>43147</v>
      </c>
      <c r="I997" t="s">
        <v>790</v>
      </c>
      <c r="J997" s="3">
        <v>54686940</v>
      </c>
      <c r="K997" s="3">
        <v>0</v>
      </c>
      <c r="L997" s="3">
        <f t="shared" si="30"/>
        <v>54686940</v>
      </c>
      <c r="M997" s="21">
        <v>54686940</v>
      </c>
      <c r="N997" s="3">
        <f t="shared" si="31"/>
        <v>0</v>
      </c>
    </row>
    <row r="998" spans="1:14" hidden="1" x14ac:dyDescent="0.25">
      <c r="A998">
        <v>593</v>
      </c>
      <c r="B998">
        <v>1369</v>
      </c>
      <c r="C998" s="5">
        <v>43147</v>
      </c>
      <c r="D998" t="s">
        <v>2402</v>
      </c>
      <c r="E998">
        <v>31</v>
      </c>
      <c r="F998" t="s">
        <v>68</v>
      </c>
      <c r="G998">
        <v>1268</v>
      </c>
      <c r="H998" s="5">
        <v>43147</v>
      </c>
      <c r="I998" t="s">
        <v>590</v>
      </c>
      <c r="J998" s="3">
        <v>54686940</v>
      </c>
      <c r="K998" s="3">
        <v>0</v>
      </c>
      <c r="L998" s="3">
        <f t="shared" si="30"/>
        <v>54686940</v>
      </c>
      <c r="M998" s="21">
        <v>54686940</v>
      </c>
      <c r="N998" s="3">
        <f t="shared" si="31"/>
        <v>0</v>
      </c>
    </row>
    <row r="999" spans="1:14" hidden="1" x14ac:dyDescent="0.25">
      <c r="A999">
        <v>623</v>
      </c>
      <c r="B999">
        <v>1370</v>
      </c>
      <c r="C999" s="5">
        <v>43147</v>
      </c>
      <c r="D999" t="s">
        <v>2403</v>
      </c>
      <c r="E999">
        <v>31</v>
      </c>
      <c r="F999" t="s">
        <v>68</v>
      </c>
      <c r="G999">
        <v>1270</v>
      </c>
      <c r="H999" s="5">
        <v>43147</v>
      </c>
      <c r="I999" t="s">
        <v>792</v>
      </c>
      <c r="J999" s="3">
        <v>54686940</v>
      </c>
      <c r="K999" s="3">
        <v>0</v>
      </c>
      <c r="L999" s="3">
        <f t="shared" si="30"/>
        <v>54686940</v>
      </c>
      <c r="M999" s="21">
        <v>54686940</v>
      </c>
      <c r="N999" s="3">
        <f t="shared" si="31"/>
        <v>0</v>
      </c>
    </row>
    <row r="1000" spans="1:14" hidden="1" x14ac:dyDescent="0.25">
      <c r="A1000">
        <v>589</v>
      </c>
      <c r="B1000">
        <v>1371</v>
      </c>
      <c r="C1000" s="5">
        <v>43147</v>
      </c>
      <c r="D1000" t="s">
        <v>2404</v>
      </c>
      <c r="E1000">
        <v>31</v>
      </c>
      <c r="F1000" t="s">
        <v>68</v>
      </c>
      <c r="G1000">
        <v>1273</v>
      </c>
      <c r="H1000" s="5">
        <v>43147</v>
      </c>
      <c r="I1000" t="s">
        <v>587</v>
      </c>
      <c r="J1000" s="3">
        <v>54686940</v>
      </c>
      <c r="K1000" s="3">
        <v>0</v>
      </c>
      <c r="L1000" s="3">
        <f t="shared" si="30"/>
        <v>54686940</v>
      </c>
      <c r="M1000" s="21">
        <v>54686940</v>
      </c>
      <c r="N1000" s="3">
        <f t="shared" si="31"/>
        <v>0</v>
      </c>
    </row>
    <row r="1001" spans="1:14" hidden="1" x14ac:dyDescent="0.25">
      <c r="A1001">
        <v>597</v>
      </c>
      <c r="B1001">
        <v>1372</v>
      </c>
      <c r="C1001" s="5">
        <v>43147</v>
      </c>
      <c r="D1001" t="s">
        <v>2405</v>
      </c>
      <c r="E1001">
        <v>31</v>
      </c>
      <c r="F1001" t="s">
        <v>68</v>
      </c>
      <c r="G1001">
        <v>1271</v>
      </c>
      <c r="H1001" s="5">
        <v>43147</v>
      </c>
      <c r="I1001" t="s">
        <v>767</v>
      </c>
      <c r="J1001" s="3">
        <v>54686940</v>
      </c>
      <c r="K1001" s="3">
        <v>0</v>
      </c>
      <c r="L1001" s="3">
        <f t="shared" si="30"/>
        <v>54686940</v>
      </c>
      <c r="M1001" s="21">
        <v>54686940</v>
      </c>
      <c r="N1001" s="3">
        <f t="shared" si="31"/>
        <v>0</v>
      </c>
    </row>
    <row r="1002" spans="1:14" hidden="1" x14ac:dyDescent="0.25">
      <c r="A1002">
        <v>611</v>
      </c>
      <c r="B1002">
        <v>1373</v>
      </c>
      <c r="C1002" s="5">
        <v>43147</v>
      </c>
      <c r="D1002" t="s">
        <v>2406</v>
      </c>
      <c r="E1002">
        <v>31</v>
      </c>
      <c r="F1002" t="s">
        <v>68</v>
      </c>
      <c r="G1002">
        <v>1279</v>
      </c>
      <c r="H1002" s="5">
        <v>43147</v>
      </c>
      <c r="I1002" t="s">
        <v>780</v>
      </c>
      <c r="J1002" s="3">
        <v>54686940</v>
      </c>
      <c r="K1002" s="3">
        <v>0</v>
      </c>
      <c r="L1002" s="3">
        <f t="shared" si="30"/>
        <v>54686940</v>
      </c>
      <c r="M1002" s="21">
        <v>54686940</v>
      </c>
      <c r="N1002" s="3">
        <f t="shared" si="31"/>
        <v>0</v>
      </c>
    </row>
    <row r="1003" spans="1:14" hidden="1" x14ac:dyDescent="0.25">
      <c r="A1003">
        <v>613</v>
      </c>
      <c r="B1003">
        <v>1374</v>
      </c>
      <c r="C1003" s="5">
        <v>43147</v>
      </c>
      <c r="D1003" t="s">
        <v>2407</v>
      </c>
      <c r="E1003">
        <v>31</v>
      </c>
      <c r="F1003" t="s">
        <v>68</v>
      </c>
      <c r="G1003">
        <v>1278</v>
      </c>
      <c r="H1003" s="5">
        <v>43147</v>
      </c>
      <c r="I1003" t="s">
        <v>782</v>
      </c>
      <c r="J1003" s="3">
        <v>54686940</v>
      </c>
      <c r="K1003" s="3">
        <v>0</v>
      </c>
      <c r="L1003" s="3">
        <f t="shared" si="30"/>
        <v>54686940</v>
      </c>
      <c r="M1003" s="21">
        <v>54686940</v>
      </c>
      <c r="N1003" s="3">
        <f t="shared" si="31"/>
        <v>0</v>
      </c>
    </row>
    <row r="1004" spans="1:14" hidden="1" x14ac:dyDescent="0.25">
      <c r="A1004">
        <v>637</v>
      </c>
      <c r="B1004">
        <v>1375</v>
      </c>
      <c r="C1004" s="5">
        <v>43147</v>
      </c>
      <c r="D1004" t="s">
        <v>2408</v>
      </c>
      <c r="E1004">
        <v>31</v>
      </c>
      <c r="F1004" t="s">
        <v>68</v>
      </c>
      <c r="G1004">
        <v>1283</v>
      </c>
      <c r="H1004" s="5">
        <v>43147</v>
      </c>
      <c r="I1004" t="s">
        <v>800</v>
      </c>
      <c r="J1004" s="3">
        <v>54686940</v>
      </c>
      <c r="K1004" s="3">
        <v>0</v>
      </c>
      <c r="L1004" s="3">
        <f t="shared" si="30"/>
        <v>54686940</v>
      </c>
      <c r="M1004" s="21">
        <v>54686940</v>
      </c>
      <c r="N1004" s="3">
        <f t="shared" si="31"/>
        <v>0</v>
      </c>
    </row>
    <row r="1005" spans="1:14" hidden="1" x14ac:dyDescent="0.25">
      <c r="A1005">
        <v>634</v>
      </c>
      <c r="B1005">
        <v>1376</v>
      </c>
      <c r="C1005" s="5">
        <v>43147</v>
      </c>
      <c r="D1005" t="s">
        <v>2409</v>
      </c>
      <c r="E1005">
        <v>31</v>
      </c>
      <c r="F1005" t="s">
        <v>68</v>
      </c>
      <c r="G1005">
        <v>1282</v>
      </c>
      <c r="H1005" s="5">
        <v>43147</v>
      </c>
      <c r="I1005" t="s">
        <v>797</v>
      </c>
      <c r="J1005" s="3">
        <v>54686940</v>
      </c>
      <c r="K1005" s="3">
        <v>0</v>
      </c>
      <c r="L1005" s="3">
        <f t="shared" si="30"/>
        <v>54686940</v>
      </c>
      <c r="M1005">
        <v>54686940</v>
      </c>
      <c r="N1005" s="3">
        <f t="shared" si="31"/>
        <v>0</v>
      </c>
    </row>
    <row r="1006" spans="1:14" hidden="1" x14ac:dyDescent="0.25">
      <c r="A1006">
        <v>631</v>
      </c>
      <c r="B1006">
        <v>1377</v>
      </c>
      <c r="C1006" s="5">
        <v>43147</v>
      </c>
      <c r="D1006" t="s">
        <v>2410</v>
      </c>
      <c r="E1006">
        <v>31</v>
      </c>
      <c r="F1006" t="s">
        <v>68</v>
      </c>
      <c r="G1006">
        <v>1281</v>
      </c>
      <c r="H1006" s="5">
        <v>43147</v>
      </c>
      <c r="I1006" t="s">
        <v>795</v>
      </c>
      <c r="J1006" s="3">
        <v>54686940</v>
      </c>
      <c r="K1006" s="3">
        <v>0</v>
      </c>
      <c r="L1006" s="3">
        <f t="shared" si="30"/>
        <v>54686940</v>
      </c>
      <c r="M1006" s="21">
        <v>54686940</v>
      </c>
      <c r="N1006" s="3">
        <f t="shared" si="31"/>
        <v>0</v>
      </c>
    </row>
    <row r="1007" spans="1:14" hidden="1" x14ac:dyDescent="0.25">
      <c r="A1007">
        <v>642</v>
      </c>
      <c r="B1007">
        <v>1381</v>
      </c>
      <c r="C1007" s="5">
        <v>43150</v>
      </c>
      <c r="D1007" t="s">
        <v>2411</v>
      </c>
      <c r="E1007">
        <v>31</v>
      </c>
      <c r="F1007" t="s">
        <v>68</v>
      </c>
      <c r="G1007">
        <v>1284</v>
      </c>
      <c r="H1007" s="5">
        <v>43150</v>
      </c>
      <c r="I1007" t="s">
        <v>803</v>
      </c>
      <c r="J1007" s="3">
        <v>54686940</v>
      </c>
      <c r="K1007" s="3">
        <v>0</v>
      </c>
      <c r="L1007" s="3">
        <f t="shared" si="30"/>
        <v>54686940</v>
      </c>
      <c r="M1007" s="21">
        <v>54686940</v>
      </c>
      <c r="N1007" s="3">
        <f t="shared" si="31"/>
        <v>0</v>
      </c>
    </row>
    <row r="1008" spans="1:14" hidden="1" x14ac:dyDescent="0.25">
      <c r="A1008">
        <v>608</v>
      </c>
      <c r="B1008">
        <v>1382</v>
      </c>
      <c r="C1008" s="5">
        <v>43150</v>
      </c>
      <c r="D1008" t="s">
        <v>2412</v>
      </c>
      <c r="E1008">
        <v>31</v>
      </c>
      <c r="F1008" t="s">
        <v>68</v>
      </c>
      <c r="G1008">
        <v>1285</v>
      </c>
      <c r="H1008" s="5">
        <v>43150</v>
      </c>
      <c r="I1008" t="s">
        <v>777</v>
      </c>
      <c r="J1008" s="3">
        <v>54686940</v>
      </c>
      <c r="K1008" s="3">
        <v>0</v>
      </c>
      <c r="L1008" s="3">
        <f t="shared" si="30"/>
        <v>54686940</v>
      </c>
      <c r="M1008" s="21">
        <v>54686940</v>
      </c>
      <c r="N1008" s="3">
        <f t="shared" si="31"/>
        <v>0</v>
      </c>
    </row>
    <row r="1009" spans="1:14" hidden="1" x14ac:dyDescent="0.25">
      <c r="A1009">
        <v>576</v>
      </c>
      <c r="B1009">
        <v>1383</v>
      </c>
      <c r="C1009" s="5">
        <v>43150</v>
      </c>
      <c r="D1009" t="s">
        <v>836</v>
      </c>
      <c r="E1009">
        <v>31</v>
      </c>
      <c r="F1009" t="s">
        <v>68</v>
      </c>
      <c r="G1009">
        <v>1280</v>
      </c>
      <c r="H1009" s="5">
        <v>43150</v>
      </c>
      <c r="I1009" t="s">
        <v>2413</v>
      </c>
      <c r="J1009" s="3">
        <v>54686940</v>
      </c>
      <c r="K1009" s="3">
        <v>0</v>
      </c>
      <c r="L1009" s="3">
        <f t="shared" si="30"/>
        <v>54686940</v>
      </c>
      <c r="M1009" s="21">
        <v>54686940</v>
      </c>
      <c r="N1009" s="3">
        <f t="shared" si="31"/>
        <v>0</v>
      </c>
    </row>
    <row r="1010" spans="1:14" hidden="1" x14ac:dyDescent="0.25">
      <c r="A1010">
        <v>483</v>
      </c>
      <c r="B1010">
        <v>1391</v>
      </c>
      <c r="C1010" s="5">
        <v>43151</v>
      </c>
      <c r="D1010" t="s">
        <v>821</v>
      </c>
      <c r="E1010">
        <v>1</v>
      </c>
      <c r="F1010" t="s">
        <v>822</v>
      </c>
      <c r="G1010">
        <v>17</v>
      </c>
      <c r="H1010" s="5">
        <v>43151</v>
      </c>
      <c r="I1010" t="s">
        <v>826</v>
      </c>
      <c r="J1010" s="3">
        <v>109439448</v>
      </c>
      <c r="K1010" s="3">
        <v>0</v>
      </c>
      <c r="L1010" s="3">
        <f t="shared" si="30"/>
        <v>109439448</v>
      </c>
      <c r="M1010" s="21">
        <v>109439448</v>
      </c>
      <c r="N1010" s="3">
        <f t="shared" si="31"/>
        <v>0</v>
      </c>
    </row>
    <row r="1011" spans="1:14" hidden="1" x14ac:dyDescent="0.25">
      <c r="A1011">
        <v>395</v>
      </c>
      <c r="B1011">
        <v>1392</v>
      </c>
      <c r="C1011" s="5">
        <v>43151</v>
      </c>
      <c r="D1011" t="s">
        <v>2414</v>
      </c>
      <c r="E1011">
        <v>31</v>
      </c>
      <c r="F1011" t="s">
        <v>68</v>
      </c>
      <c r="G1011">
        <v>1347</v>
      </c>
      <c r="H1011" s="5">
        <v>43151</v>
      </c>
      <c r="I1011" t="s">
        <v>2415</v>
      </c>
      <c r="J1011" s="3">
        <v>2550450</v>
      </c>
      <c r="K1011" s="3">
        <v>425075</v>
      </c>
      <c r="L1011" s="3">
        <f t="shared" si="30"/>
        <v>2125375</v>
      </c>
      <c r="M1011" s="21">
        <v>2125375</v>
      </c>
      <c r="N1011" s="3">
        <f t="shared" si="31"/>
        <v>0</v>
      </c>
    </row>
    <row r="1012" spans="1:14" hidden="1" x14ac:dyDescent="0.25">
      <c r="A1012">
        <v>395</v>
      </c>
      <c r="B1012">
        <v>1393</v>
      </c>
      <c r="C1012" s="5">
        <v>43151</v>
      </c>
      <c r="D1012" t="s">
        <v>2416</v>
      </c>
      <c r="E1012">
        <v>31</v>
      </c>
      <c r="F1012" t="s">
        <v>68</v>
      </c>
      <c r="G1012">
        <v>1333</v>
      </c>
      <c r="H1012" s="5">
        <v>43151</v>
      </c>
      <c r="I1012" t="s">
        <v>2417</v>
      </c>
      <c r="J1012" s="3">
        <v>2706270</v>
      </c>
      <c r="K1012" s="3">
        <v>451045</v>
      </c>
      <c r="L1012" s="3">
        <f t="shared" si="30"/>
        <v>2255225</v>
      </c>
      <c r="M1012" s="21">
        <v>2255225</v>
      </c>
      <c r="N1012" s="3">
        <f t="shared" si="31"/>
        <v>0</v>
      </c>
    </row>
    <row r="1013" spans="1:14" hidden="1" x14ac:dyDescent="0.25">
      <c r="A1013">
        <v>395</v>
      </c>
      <c r="B1013">
        <v>1394</v>
      </c>
      <c r="C1013" s="5">
        <v>43151</v>
      </c>
      <c r="D1013" t="s">
        <v>2418</v>
      </c>
      <c r="E1013">
        <v>31</v>
      </c>
      <c r="F1013" t="s">
        <v>68</v>
      </c>
      <c r="G1013">
        <v>1334</v>
      </c>
      <c r="H1013" s="5">
        <v>43151</v>
      </c>
      <c r="I1013" t="s">
        <v>2419</v>
      </c>
      <c r="J1013" s="3">
        <v>2213148</v>
      </c>
      <c r="K1013" s="3">
        <v>368858</v>
      </c>
      <c r="L1013" s="3">
        <f t="shared" si="30"/>
        <v>1844290</v>
      </c>
      <c r="M1013" s="21">
        <v>1844290</v>
      </c>
      <c r="N1013" s="3">
        <f t="shared" si="31"/>
        <v>0</v>
      </c>
    </row>
    <row r="1014" spans="1:14" hidden="1" x14ac:dyDescent="0.25">
      <c r="A1014">
        <v>395</v>
      </c>
      <c r="B1014">
        <v>1395</v>
      </c>
      <c r="C1014" s="5">
        <v>43151</v>
      </c>
      <c r="D1014" t="s">
        <v>2420</v>
      </c>
      <c r="E1014">
        <v>31</v>
      </c>
      <c r="F1014" t="s">
        <v>68</v>
      </c>
      <c r="G1014">
        <v>1335</v>
      </c>
      <c r="H1014" s="5">
        <v>43151</v>
      </c>
      <c r="I1014" t="s">
        <v>2421</v>
      </c>
      <c r="J1014" s="3">
        <v>3054150</v>
      </c>
      <c r="K1014" s="3">
        <v>509025</v>
      </c>
      <c r="L1014" s="3">
        <f t="shared" si="30"/>
        <v>2545125</v>
      </c>
      <c r="M1014" s="21">
        <v>2545125</v>
      </c>
      <c r="N1014" s="3">
        <f t="shared" si="31"/>
        <v>0</v>
      </c>
    </row>
    <row r="1015" spans="1:14" hidden="1" x14ac:dyDescent="0.25">
      <c r="A1015">
        <v>395</v>
      </c>
      <c r="B1015">
        <v>1396</v>
      </c>
      <c r="C1015" s="5">
        <v>43151</v>
      </c>
      <c r="D1015" t="s">
        <v>2422</v>
      </c>
      <c r="E1015">
        <v>31</v>
      </c>
      <c r="F1015" t="s">
        <v>68</v>
      </c>
      <c r="G1015">
        <v>1336</v>
      </c>
      <c r="H1015" s="5">
        <v>43151</v>
      </c>
      <c r="I1015" t="s">
        <v>2423</v>
      </c>
      <c r="J1015" s="3">
        <v>3014166</v>
      </c>
      <c r="K1015" s="3">
        <v>502361</v>
      </c>
      <c r="L1015" s="3">
        <f t="shared" si="30"/>
        <v>2511805</v>
      </c>
      <c r="M1015" s="21">
        <v>2511805</v>
      </c>
      <c r="N1015" s="3">
        <f t="shared" si="31"/>
        <v>0</v>
      </c>
    </row>
    <row r="1016" spans="1:14" hidden="1" x14ac:dyDescent="0.25">
      <c r="A1016">
        <v>395</v>
      </c>
      <c r="B1016">
        <v>1397</v>
      </c>
      <c r="C1016" s="5">
        <v>43151</v>
      </c>
      <c r="D1016" t="s">
        <v>2424</v>
      </c>
      <c r="E1016">
        <v>31</v>
      </c>
      <c r="F1016" t="s">
        <v>68</v>
      </c>
      <c r="G1016">
        <v>1337</v>
      </c>
      <c r="H1016" s="5">
        <v>43151</v>
      </c>
      <c r="I1016" t="s">
        <v>2425</v>
      </c>
      <c r="J1016" s="3">
        <v>2301678</v>
      </c>
      <c r="K1016" s="3">
        <v>383613</v>
      </c>
      <c r="L1016" s="3">
        <f t="shared" si="30"/>
        <v>1918065</v>
      </c>
      <c r="M1016" s="21">
        <v>1918065</v>
      </c>
      <c r="N1016" s="3">
        <f t="shared" si="31"/>
        <v>0</v>
      </c>
    </row>
    <row r="1017" spans="1:14" hidden="1" x14ac:dyDescent="0.25">
      <c r="A1017">
        <v>395</v>
      </c>
      <c r="B1017">
        <v>1398</v>
      </c>
      <c r="C1017" s="5">
        <v>43151</v>
      </c>
      <c r="D1017" t="s">
        <v>2426</v>
      </c>
      <c r="E1017">
        <v>31</v>
      </c>
      <c r="F1017" t="s">
        <v>68</v>
      </c>
      <c r="G1017">
        <v>1338</v>
      </c>
      <c r="H1017" s="5">
        <v>43151</v>
      </c>
      <c r="I1017" t="s">
        <v>2427</v>
      </c>
      <c r="J1017" s="3">
        <v>2854338</v>
      </c>
      <c r="K1017" s="3">
        <v>475723</v>
      </c>
      <c r="L1017" s="3">
        <f t="shared" si="30"/>
        <v>2378615</v>
      </c>
      <c r="M1017" s="21">
        <v>2378615</v>
      </c>
      <c r="N1017" s="3">
        <f t="shared" si="31"/>
        <v>0</v>
      </c>
    </row>
    <row r="1018" spans="1:14" hidden="1" x14ac:dyDescent="0.25">
      <c r="A1018">
        <v>395</v>
      </c>
      <c r="B1018">
        <v>1399</v>
      </c>
      <c r="C1018" s="5">
        <v>43151</v>
      </c>
      <c r="D1018" t="s">
        <v>2428</v>
      </c>
      <c r="E1018">
        <v>31</v>
      </c>
      <c r="F1018" t="s">
        <v>68</v>
      </c>
      <c r="G1018">
        <v>1339</v>
      </c>
      <c r="H1018" s="5">
        <v>43151</v>
      </c>
      <c r="I1018" t="s">
        <v>2429</v>
      </c>
      <c r="J1018" s="3">
        <v>2987262</v>
      </c>
      <c r="K1018" s="3">
        <v>497877</v>
      </c>
      <c r="L1018" s="3">
        <f t="shared" si="30"/>
        <v>2489385</v>
      </c>
      <c r="M1018" s="21">
        <v>2489385</v>
      </c>
      <c r="N1018" s="3">
        <f t="shared" si="31"/>
        <v>0</v>
      </c>
    </row>
    <row r="1019" spans="1:14" hidden="1" x14ac:dyDescent="0.25">
      <c r="A1019">
        <v>395</v>
      </c>
      <c r="B1019">
        <v>1400</v>
      </c>
      <c r="C1019" s="5">
        <v>43151</v>
      </c>
      <c r="D1019" t="s">
        <v>2430</v>
      </c>
      <c r="E1019">
        <v>31</v>
      </c>
      <c r="F1019" t="s">
        <v>68</v>
      </c>
      <c r="G1019">
        <v>1340</v>
      </c>
      <c r="H1019" s="5">
        <v>43151</v>
      </c>
      <c r="I1019" t="s">
        <v>2431</v>
      </c>
      <c r="J1019" s="3">
        <v>2706270</v>
      </c>
      <c r="K1019" s="3">
        <v>451045</v>
      </c>
      <c r="L1019" s="3">
        <f t="shared" si="30"/>
        <v>2255225</v>
      </c>
      <c r="M1019" s="21">
        <v>2255225</v>
      </c>
      <c r="N1019" s="3">
        <f t="shared" si="31"/>
        <v>0</v>
      </c>
    </row>
    <row r="1020" spans="1:14" hidden="1" x14ac:dyDescent="0.25">
      <c r="A1020">
        <v>395</v>
      </c>
      <c r="B1020">
        <v>1401</v>
      </c>
      <c r="C1020" s="5">
        <v>43151</v>
      </c>
      <c r="D1020" t="s">
        <v>2432</v>
      </c>
      <c r="E1020">
        <v>31</v>
      </c>
      <c r="F1020" t="s">
        <v>68</v>
      </c>
      <c r="G1020">
        <v>1341</v>
      </c>
      <c r="H1020" s="5">
        <v>43151</v>
      </c>
      <c r="I1020" t="s">
        <v>2433</v>
      </c>
      <c r="J1020" s="3">
        <v>2213148</v>
      </c>
      <c r="K1020" s="3">
        <v>368858</v>
      </c>
      <c r="L1020" s="3">
        <f t="shared" si="30"/>
        <v>1844290</v>
      </c>
      <c r="M1020" s="21">
        <v>1844290</v>
      </c>
      <c r="N1020" s="3">
        <f t="shared" si="31"/>
        <v>0</v>
      </c>
    </row>
    <row r="1021" spans="1:14" hidden="1" x14ac:dyDescent="0.25">
      <c r="A1021">
        <v>395</v>
      </c>
      <c r="B1021">
        <v>1403</v>
      </c>
      <c r="C1021" s="5">
        <v>43151</v>
      </c>
      <c r="D1021" t="s">
        <v>2436</v>
      </c>
      <c r="E1021">
        <v>31</v>
      </c>
      <c r="F1021" t="s">
        <v>68</v>
      </c>
      <c r="G1021">
        <v>1342</v>
      </c>
      <c r="H1021" s="5">
        <v>43151</v>
      </c>
      <c r="I1021" t="s">
        <v>2437</v>
      </c>
      <c r="J1021" s="3">
        <v>2439360</v>
      </c>
      <c r="K1021" s="3">
        <v>406560</v>
      </c>
      <c r="L1021" s="3">
        <f t="shared" si="30"/>
        <v>2032800</v>
      </c>
      <c r="M1021" s="21">
        <v>2032800</v>
      </c>
      <c r="N1021" s="3">
        <f t="shared" si="31"/>
        <v>0</v>
      </c>
    </row>
    <row r="1022" spans="1:14" hidden="1" x14ac:dyDescent="0.25">
      <c r="A1022">
        <v>395</v>
      </c>
      <c r="B1022">
        <v>1404</v>
      </c>
      <c r="C1022" s="5">
        <v>43151</v>
      </c>
      <c r="D1022" t="s">
        <v>2438</v>
      </c>
      <c r="E1022">
        <v>31</v>
      </c>
      <c r="F1022" t="s">
        <v>68</v>
      </c>
      <c r="G1022">
        <v>1306</v>
      </c>
      <c r="H1022" s="5">
        <v>43151</v>
      </c>
      <c r="I1022" t="s">
        <v>2439</v>
      </c>
      <c r="J1022" s="3">
        <v>2655780</v>
      </c>
      <c r="K1022" s="3">
        <v>442630</v>
      </c>
      <c r="L1022" s="3">
        <f t="shared" si="30"/>
        <v>2213150</v>
      </c>
      <c r="M1022" s="21">
        <v>2213150</v>
      </c>
      <c r="N1022" s="3">
        <f t="shared" si="31"/>
        <v>0</v>
      </c>
    </row>
    <row r="1023" spans="1:14" hidden="1" x14ac:dyDescent="0.25">
      <c r="A1023">
        <v>395</v>
      </c>
      <c r="B1023">
        <v>1405</v>
      </c>
      <c r="C1023" s="5">
        <v>43151</v>
      </c>
      <c r="D1023" t="s">
        <v>2440</v>
      </c>
      <c r="E1023">
        <v>31</v>
      </c>
      <c r="F1023" t="s">
        <v>68</v>
      </c>
      <c r="G1023">
        <v>1343</v>
      </c>
      <c r="H1023" s="5">
        <v>43151</v>
      </c>
      <c r="I1023" t="s">
        <v>2441</v>
      </c>
      <c r="J1023" s="3">
        <v>2899932</v>
      </c>
      <c r="K1023" s="3">
        <v>483322</v>
      </c>
      <c r="L1023" s="3">
        <f t="shared" si="30"/>
        <v>2416610</v>
      </c>
      <c r="M1023" s="21">
        <v>2416610</v>
      </c>
      <c r="N1023" s="3">
        <f t="shared" si="31"/>
        <v>0</v>
      </c>
    </row>
    <row r="1024" spans="1:14" hidden="1" x14ac:dyDescent="0.25">
      <c r="A1024">
        <v>395</v>
      </c>
      <c r="B1024">
        <v>1406</v>
      </c>
      <c r="C1024" s="5">
        <v>43151</v>
      </c>
      <c r="D1024" t="s">
        <v>2442</v>
      </c>
      <c r="E1024">
        <v>31</v>
      </c>
      <c r="F1024" t="s">
        <v>68</v>
      </c>
      <c r="G1024">
        <v>1344</v>
      </c>
      <c r="H1024" s="5">
        <v>43151</v>
      </c>
      <c r="I1024" t="s">
        <v>2443</v>
      </c>
      <c r="J1024" s="3">
        <v>2551518</v>
      </c>
      <c r="K1024" s="3">
        <v>425253</v>
      </c>
      <c r="L1024" s="3">
        <f t="shared" si="30"/>
        <v>2126265</v>
      </c>
      <c r="M1024" s="21">
        <v>2126265</v>
      </c>
      <c r="N1024" s="3">
        <f t="shared" si="31"/>
        <v>0</v>
      </c>
    </row>
    <row r="1025" spans="1:14" hidden="1" x14ac:dyDescent="0.25">
      <c r="A1025">
        <v>395</v>
      </c>
      <c r="B1025">
        <v>1407</v>
      </c>
      <c r="C1025" s="5">
        <v>43151</v>
      </c>
      <c r="D1025" t="s">
        <v>2444</v>
      </c>
      <c r="E1025">
        <v>31</v>
      </c>
      <c r="F1025" t="s">
        <v>68</v>
      </c>
      <c r="G1025">
        <v>1307</v>
      </c>
      <c r="H1025" s="5">
        <v>43151</v>
      </c>
      <c r="I1025" t="s">
        <v>2445</v>
      </c>
      <c r="J1025" s="3">
        <v>2844810</v>
      </c>
      <c r="K1025" s="3">
        <v>474135</v>
      </c>
      <c r="L1025" s="3">
        <f t="shared" si="30"/>
        <v>2370675</v>
      </c>
      <c r="M1025" s="21">
        <v>2370675</v>
      </c>
      <c r="N1025" s="3">
        <f t="shared" si="31"/>
        <v>0</v>
      </c>
    </row>
    <row r="1026" spans="1:14" hidden="1" x14ac:dyDescent="0.25">
      <c r="A1026">
        <v>395</v>
      </c>
      <c r="B1026">
        <v>1408</v>
      </c>
      <c r="C1026" s="5">
        <v>43151</v>
      </c>
      <c r="D1026" t="s">
        <v>2446</v>
      </c>
      <c r="E1026">
        <v>31</v>
      </c>
      <c r="F1026" t="s">
        <v>68</v>
      </c>
      <c r="G1026">
        <v>1308</v>
      </c>
      <c r="H1026" s="5">
        <v>43151</v>
      </c>
      <c r="I1026" t="s">
        <v>2447</v>
      </c>
      <c r="J1026" s="3">
        <v>2358570</v>
      </c>
      <c r="K1026" s="3">
        <v>393095</v>
      </c>
      <c r="L1026" s="3">
        <f t="shared" si="30"/>
        <v>1965475</v>
      </c>
      <c r="M1026" s="21">
        <v>1965475</v>
      </c>
      <c r="N1026" s="3">
        <f t="shared" si="31"/>
        <v>0</v>
      </c>
    </row>
    <row r="1027" spans="1:14" hidden="1" x14ac:dyDescent="0.25">
      <c r="A1027">
        <v>395</v>
      </c>
      <c r="B1027">
        <v>1410</v>
      </c>
      <c r="C1027" s="5">
        <v>43151</v>
      </c>
      <c r="D1027" t="s">
        <v>2450</v>
      </c>
      <c r="E1027">
        <v>31</v>
      </c>
      <c r="F1027" t="s">
        <v>68</v>
      </c>
      <c r="G1027">
        <v>1346</v>
      </c>
      <c r="H1027" s="5">
        <v>43151</v>
      </c>
      <c r="I1027" t="s">
        <v>2451</v>
      </c>
      <c r="J1027" s="3">
        <v>2474274</v>
      </c>
      <c r="K1027" s="3">
        <v>412379</v>
      </c>
      <c r="L1027" s="3">
        <f t="shared" si="30"/>
        <v>2061895</v>
      </c>
      <c r="M1027" s="21">
        <v>2061895</v>
      </c>
      <c r="N1027" s="3">
        <f t="shared" si="31"/>
        <v>0</v>
      </c>
    </row>
    <row r="1028" spans="1:14" hidden="1" x14ac:dyDescent="0.25">
      <c r="A1028">
        <v>395</v>
      </c>
      <c r="B1028">
        <v>1411</v>
      </c>
      <c r="C1028" s="5">
        <v>43151</v>
      </c>
      <c r="D1028" t="s">
        <v>2452</v>
      </c>
      <c r="E1028">
        <v>31</v>
      </c>
      <c r="F1028" t="s">
        <v>68</v>
      </c>
      <c r="G1028">
        <v>1309</v>
      </c>
      <c r="H1028" s="5">
        <v>43151</v>
      </c>
      <c r="I1028" t="s">
        <v>2453</v>
      </c>
      <c r="J1028" s="3">
        <v>2474274</v>
      </c>
      <c r="K1028" s="3">
        <v>412379</v>
      </c>
      <c r="L1028" s="3">
        <f t="shared" si="30"/>
        <v>2061895</v>
      </c>
      <c r="M1028" s="21">
        <v>2061895</v>
      </c>
      <c r="N1028" s="3">
        <f t="shared" si="31"/>
        <v>0</v>
      </c>
    </row>
    <row r="1029" spans="1:14" hidden="1" x14ac:dyDescent="0.25">
      <c r="A1029">
        <v>395</v>
      </c>
      <c r="B1029">
        <v>1413</v>
      </c>
      <c r="C1029" s="5">
        <v>43151</v>
      </c>
      <c r="D1029" t="s">
        <v>2454</v>
      </c>
      <c r="E1029">
        <v>31</v>
      </c>
      <c r="F1029" t="s">
        <v>68</v>
      </c>
      <c r="G1029">
        <v>1349</v>
      </c>
      <c r="H1029" s="5">
        <v>43151</v>
      </c>
      <c r="I1029" t="s">
        <v>2455</v>
      </c>
      <c r="J1029" s="3">
        <v>2706270</v>
      </c>
      <c r="K1029" s="3">
        <v>451045</v>
      </c>
      <c r="L1029" s="3">
        <f t="shared" ref="L1029:L1092" si="32">J1029-K1029</f>
        <v>2255225</v>
      </c>
      <c r="M1029" s="21">
        <v>2255225</v>
      </c>
      <c r="N1029" s="3">
        <f t="shared" ref="N1029:N1092" si="33">L1029-M1029</f>
        <v>0</v>
      </c>
    </row>
    <row r="1030" spans="1:14" hidden="1" x14ac:dyDescent="0.25">
      <c r="A1030">
        <v>395</v>
      </c>
      <c r="B1030">
        <v>1414</v>
      </c>
      <c r="C1030" s="5">
        <v>43151</v>
      </c>
      <c r="D1030" t="s">
        <v>2456</v>
      </c>
      <c r="E1030">
        <v>31</v>
      </c>
      <c r="F1030" t="s">
        <v>68</v>
      </c>
      <c r="G1030">
        <v>1310</v>
      </c>
      <c r="H1030" s="5">
        <v>43151</v>
      </c>
      <c r="I1030" t="s">
        <v>2457</v>
      </c>
      <c r="J1030" s="3">
        <v>2550450</v>
      </c>
      <c r="K1030" s="3">
        <v>425075</v>
      </c>
      <c r="L1030" s="3">
        <f t="shared" si="32"/>
        <v>2125375</v>
      </c>
      <c r="M1030" s="21">
        <v>2125375</v>
      </c>
      <c r="N1030" s="3">
        <f t="shared" si="33"/>
        <v>0</v>
      </c>
    </row>
    <row r="1031" spans="1:14" hidden="1" x14ac:dyDescent="0.25">
      <c r="A1031">
        <v>395</v>
      </c>
      <c r="B1031">
        <v>1415</v>
      </c>
      <c r="C1031" s="5">
        <v>43151</v>
      </c>
      <c r="D1031" t="s">
        <v>2458</v>
      </c>
      <c r="E1031">
        <v>31</v>
      </c>
      <c r="F1031" t="s">
        <v>68</v>
      </c>
      <c r="G1031">
        <v>1291</v>
      </c>
      <c r="H1031" s="5">
        <v>43151</v>
      </c>
      <c r="I1031" t="s">
        <v>2459</v>
      </c>
      <c r="J1031" s="3">
        <v>2882880</v>
      </c>
      <c r="K1031" s="3">
        <v>480480</v>
      </c>
      <c r="L1031" s="3">
        <f t="shared" si="32"/>
        <v>2402400</v>
      </c>
      <c r="M1031" s="21">
        <v>2402400</v>
      </c>
      <c r="N1031" s="3">
        <f t="shared" si="33"/>
        <v>0</v>
      </c>
    </row>
    <row r="1032" spans="1:14" hidden="1" x14ac:dyDescent="0.25">
      <c r="A1032">
        <v>395</v>
      </c>
      <c r="B1032">
        <v>1416</v>
      </c>
      <c r="C1032" s="5">
        <v>43151</v>
      </c>
      <c r="D1032" t="s">
        <v>2460</v>
      </c>
      <c r="E1032">
        <v>31</v>
      </c>
      <c r="F1032" t="s">
        <v>68</v>
      </c>
      <c r="G1032">
        <v>1292</v>
      </c>
      <c r="H1032" s="5">
        <v>43151</v>
      </c>
      <c r="I1032" t="s">
        <v>2461</v>
      </c>
      <c r="J1032" s="3">
        <v>2439360</v>
      </c>
      <c r="K1032" s="3">
        <v>406560</v>
      </c>
      <c r="L1032" s="3">
        <f t="shared" si="32"/>
        <v>2032800</v>
      </c>
      <c r="M1032" s="21">
        <v>2032800</v>
      </c>
      <c r="N1032" s="3">
        <f t="shared" si="33"/>
        <v>0</v>
      </c>
    </row>
    <row r="1033" spans="1:14" hidden="1" x14ac:dyDescent="0.25">
      <c r="A1033">
        <v>395</v>
      </c>
      <c r="B1033">
        <v>1417</v>
      </c>
      <c r="C1033" s="5">
        <v>43151</v>
      </c>
      <c r="D1033" t="s">
        <v>2462</v>
      </c>
      <c r="E1033">
        <v>31</v>
      </c>
      <c r="F1033" t="s">
        <v>68</v>
      </c>
      <c r="G1033">
        <v>1311</v>
      </c>
      <c r="H1033" s="5">
        <v>43151</v>
      </c>
      <c r="I1033" t="s">
        <v>2463</v>
      </c>
      <c r="J1033" s="3">
        <v>2553138</v>
      </c>
      <c r="K1033" s="3">
        <v>425523</v>
      </c>
      <c r="L1033" s="3">
        <f t="shared" si="32"/>
        <v>2127615</v>
      </c>
      <c r="M1033" s="21">
        <v>2127615</v>
      </c>
      <c r="N1033" s="3">
        <f t="shared" si="33"/>
        <v>0</v>
      </c>
    </row>
    <row r="1034" spans="1:14" hidden="1" x14ac:dyDescent="0.25">
      <c r="A1034">
        <v>395</v>
      </c>
      <c r="B1034">
        <v>1418</v>
      </c>
      <c r="C1034" s="5">
        <v>43151</v>
      </c>
      <c r="D1034" t="s">
        <v>2464</v>
      </c>
      <c r="E1034">
        <v>31</v>
      </c>
      <c r="F1034" t="s">
        <v>68</v>
      </c>
      <c r="G1034">
        <v>1293</v>
      </c>
      <c r="H1034" s="5">
        <v>43151</v>
      </c>
      <c r="I1034" t="s">
        <v>2465</v>
      </c>
      <c r="J1034" s="3">
        <v>2887073</v>
      </c>
      <c r="K1034" s="3">
        <v>412439</v>
      </c>
      <c r="L1034" s="3">
        <f t="shared" si="32"/>
        <v>2474634</v>
      </c>
      <c r="M1034" s="21">
        <v>2474634</v>
      </c>
      <c r="N1034" s="3">
        <f t="shared" si="33"/>
        <v>0</v>
      </c>
    </row>
    <row r="1035" spans="1:14" hidden="1" x14ac:dyDescent="0.25">
      <c r="A1035">
        <v>395</v>
      </c>
      <c r="B1035">
        <v>1419</v>
      </c>
      <c r="C1035" s="5">
        <v>43151</v>
      </c>
      <c r="D1035" t="s">
        <v>2466</v>
      </c>
      <c r="E1035">
        <v>31</v>
      </c>
      <c r="F1035" t="s">
        <v>68</v>
      </c>
      <c r="G1035">
        <v>1312</v>
      </c>
      <c r="H1035" s="5">
        <v>43151</v>
      </c>
      <c r="I1035" t="s">
        <v>2467</v>
      </c>
      <c r="J1035" s="3">
        <v>3014166</v>
      </c>
      <c r="K1035" s="3">
        <v>502361</v>
      </c>
      <c r="L1035" s="3">
        <f t="shared" si="32"/>
        <v>2511805</v>
      </c>
      <c r="M1035" s="21">
        <v>2511805</v>
      </c>
      <c r="N1035" s="3">
        <f t="shared" si="33"/>
        <v>0</v>
      </c>
    </row>
    <row r="1036" spans="1:14" hidden="1" x14ac:dyDescent="0.25">
      <c r="A1036">
        <v>395</v>
      </c>
      <c r="B1036">
        <v>1420</v>
      </c>
      <c r="C1036" s="5">
        <v>43151</v>
      </c>
      <c r="D1036" t="s">
        <v>2468</v>
      </c>
      <c r="E1036">
        <v>31</v>
      </c>
      <c r="F1036" t="s">
        <v>68</v>
      </c>
      <c r="G1036">
        <v>1313</v>
      </c>
      <c r="H1036" s="5">
        <v>43151</v>
      </c>
      <c r="I1036" t="s">
        <v>2469</v>
      </c>
      <c r="J1036" s="3">
        <v>3060180</v>
      </c>
      <c r="K1036" s="3">
        <v>510030</v>
      </c>
      <c r="L1036" s="3">
        <f t="shared" si="32"/>
        <v>2550150</v>
      </c>
      <c r="M1036" s="21">
        <v>2550150</v>
      </c>
      <c r="N1036" s="3">
        <f t="shared" si="33"/>
        <v>0</v>
      </c>
    </row>
    <row r="1037" spans="1:14" hidden="1" x14ac:dyDescent="0.25">
      <c r="A1037">
        <v>395</v>
      </c>
      <c r="B1037">
        <v>1421</v>
      </c>
      <c r="C1037" s="5">
        <v>43151</v>
      </c>
      <c r="D1037" t="s">
        <v>2470</v>
      </c>
      <c r="E1037">
        <v>31</v>
      </c>
      <c r="F1037" t="s">
        <v>68</v>
      </c>
      <c r="G1037">
        <v>1314</v>
      </c>
      <c r="H1037" s="5">
        <v>43151</v>
      </c>
      <c r="I1037" t="s">
        <v>2471</v>
      </c>
      <c r="J1037" s="3">
        <v>2590566</v>
      </c>
      <c r="K1037" s="3">
        <v>431761</v>
      </c>
      <c r="L1037" s="3">
        <f t="shared" si="32"/>
        <v>2158805</v>
      </c>
      <c r="M1037" s="21">
        <v>2158805</v>
      </c>
      <c r="N1037" s="3">
        <f t="shared" si="33"/>
        <v>0</v>
      </c>
    </row>
    <row r="1038" spans="1:14" hidden="1" x14ac:dyDescent="0.25">
      <c r="A1038">
        <v>395</v>
      </c>
      <c r="B1038">
        <v>1422</v>
      </c>
      <c r="C1038" s="5">
        <v>43151</v>
      </c>
      <c r="D1038" t="s">
        <v>2472</v>
      </c>
      <c r="E1038">
        <v>31</v>
      </c>
      <c r="F1038" t="s">
        <v>68</v>
      </c>
      <c r="G1038">
        <v>1315</v>
      </c>
      <c r="H1038" s="5">
        <v>43151</v>
      </c>
      <c r="I1038" t="s">
        <v>2473</v>
      </c>
      <c r="J1038" s="3">
        <v>2706270</v>
      </c>
      <c r="K1038" s="3">
        <v>451045</v>
      </c>
      <c r="L1038" s="3">
        <f t="shared" si="32"/>
        <v>2255225</v>
      </c>
      <c r="M1038" s="21">
        <v>2255225</v>
      </c>
      <c r="N1038" s="3">
        <f t="shared" si="33"/>
        <v>0</v>
      </c>
    </row>
    <row r="1039" spans="1:14" hidden="1" x14ac:dyDescent="0.25">
      <c r="A1039">
        <v>395</v>
      </c>
      <c r="B1039">
        <v>1423</v>
      </c>
      <c r="C1039" s="5">
        <v>43151</v>
      </c>
      <c r="D1039" t="s">
        <v>2474</v>
      </c>
      <c r="E1039">
        <v>31</v>
      </c>
      <c r="F1039" t="s">
        <v>68</v>
      </c>
      <c r="G1039">
        <v>1316</v>
      </c>
      <c r="H1039" s="5">
        <v>43151</v>
      </c>
      <c r="I1039" t="s">
        <v>2475</v>
      </c>
      <c r="J1039" s="3">
        <v>2586000</v>
      </c>
      <c r="K1039" s="3">
        <v>431000</v>
      </c>
      <c r="L1039" s="3">
        <f t="shared" si="32"/>
        <v>2155000</v>
      </c>
      <c r="M1039" s="21">
        <v>2155000</v>
      </c>
      <c r="N1039" s="3">
        <f t="shared" si="33"/>
        <v>0</v>
      </c>
    </row>
    <row r="1040" spans="1:14" hidden="1" x14ac:dyDescent="0.25">
      <c r="A1040">
        <v>395</v>
      </c>
      <c r="B1040">
        <v>1424</v>
      </c>
      <c r="C1040" s="5">
        <v>43151</v>
      </c>
      <c r="D1040" t="s">
        <v>2476</v>
      </c>
      <c r="E1040">
        <v>31</v>
      </c>
      <c r="F1040" t="s">
        <v>68</v>
      </c>
      <c r="G1040">
        <v>1317</v>
      </c>
      <c r="H1040" s="5">
        <v>43151</v>
      </c>
      <c r="I1040" t="s">
        <v>2477</v>
      </c>
      <c r="J1040" s="3">
        <v>2281062</v>
      </c>
      <c r="K1040" s="3">
        <v>380177</v>
      </c>
      <c r="L1040" s="3">
        <f t="shared" si="32"/>
        <v>1900885</v>
      </c>
      <c r="M1040" s="21">
        <v>1900885</v>
      </c>
      <c r="N1040" s="3">
        <f t="shared" si="33"/>
        <v>0</v>
      </c>
    </row>
    <row r="1041" spans="1:14" hidden="1" x14ac:dyDescent="0.25">
      <c r="A1041">
        <v>395</v>
      </c>
      <c r="B1041">
        <v>1425</v>
      </c>
      <c r="C1041" s="5">
        <v>43151</v>
      </c>
      <c r="D1041" t="s">
        <v>2478</v>
      </c>
      <c r="E1041">
        <v>31</v>
      </c>
      <c r="F1041" t="s">
        <v>68</v>
      </c>
      <c r="G1041">
        <v>1318</v>
      </c>
      <c r="H1041" s="5">
        <v>43151</v>
      </c>
      <c r="I1041" t="s">
        <v>2479</v>
      </c>
      <c r="J1041" s="3">
        <v>2844810</v>
      </c>
      <c r="K1041" s="3">
        <v>474135</v>
      </c>
      <c r="L1041" s="3">
        <f t="shared" si="32"/>
        <v>2370675</v>
      </c>
      <c r="M1041" s="21">
        <v>2370675</v>
      </c>
      <c r="N1041" s="3">
        <f t="shared" si="33"/>
        <v>0</v>
      </c>
    </row>
    <row r="1042" spans="1:14" hidden="1" x14ac:dyDescent="0.25">
      <c r="A1042">
        <v>395</v>
      </c>
      <c r="B1042">
        <v>1426</v>
      </c>
      <c r="C1042" s="5">
        <v>43151</v>
      </c>
      <c r="D1042" t="s">
        <v>2448</v>
      </c>
      <c r="E1042">
        <v>31</v>
      </c>
      <c r="F1042" t="s">
        <v>68</v>
      </c>
      <c r="G1042">
        <v>1345</v>
      </c>
      <c r="H1042" s="5">
        <v>43151</v>
      </c>
      <c r="I1042" t="s">
        <v>2449</v>
      </c>
      <c r="J1042" s="3">
        <v>3014166</v>
      </c>
      <c r="K1042" s="3">
        <v>502361</v>
      </c>
      <c r="L1042" s="3">
        <f t="shared" si="32"/>
        <v>2511805</v>
      </c>
      <c r="M1042" s="21">
        <v>2511805</v>
      </c>
      <c r="N1042" s="3">
        <f t="shared" si="33"/>
        <v>0</v>
      </c>
    </row>
    <row r="1043" spans="1:14" hidden="1" x14ac:dyDescent="0.25">
      <c r="A1043">
        <v>395</v>
      </c>
      <c r="B1043">
        <v>1427</v>
      </c>
      <c r="C1043" s="5">
        <v>43151</v>
      </c>
      <c r="D1043" t="s">
        <v>2434</v>
      </c>
      <c r="E1043">
        <v>31</v>
      </c>
      <c r="F1043" t="s">
        <v>68</v>
      </c>
      <c r="G1043">
        <v>1305</v>
      </c>
      <c r="H1043" s="5">
        <v>43151</v>
      </c>
      <c r="I1043" t="s">
        <v>2435</v>
      </c>
      <c r="J1043" s="3">
        <v>3054150</v>
      </c>
      <c r="K1043" s="3">
        <v>509025</v>
      </c>
      <c r="L1043" s="3">
        <f t="shared" si="32"/>
        <v>2545125</v>
      </c>
      <c r="M1043" s="21">
        <v>2545125</v>
      </c>
      <c r="N1043" s="3">
        <f t="shared" si="33"/>
        <v>0</v>
      </c>
    </row>
    <row r="1044" spans="1:14" hidden="1" x14ac:dyDescent="0.25">
      <c r="A1044">
        <v>395</v>
      </c>
      <c r="B1044">
        <v>1428</v>
      </c>
      <c r="C1044" s="5">
        <v>43152</v>
      </c>
      <c r="D1044" t="s">
        <v>2480</v>
      </c>
      <c r="E1044">
        <v>31</v>
      </c>
      <c r="F1044" t="s">
        <v>68</v>
      </c>
      <c r="G1044">
        <v>1348</v>
      </c>
      <c r="H1044" s="5">
        <v>43152</v>
      </c>
      <c r="I1044" t="s">
        <v>2481</v>
      </c>
      <c r="J1044" s="3">
        <v>2213148</v>
      </c>
      <c r="K1044" s="3">
        <v>368858</v>
      </c>
      <c r="L1044" s="3">
        <f t="shared" si="32"/>
        <v>1844290</v>
      </c>
      <c r="M1044" s="21">
        <v>1844290</v>
      </c>
      <c r="N1044" s="3">
        <f t="shared" si="33"/>
        <v>0</v>
      </c>
    </row>
    <row r="1045" spans="1:14" hidden="1" x14ac:dyDescent="0.25">
      <c r="A1045">
        <v>395</v>
      </c>
      <c r="B1045">
        <v>1429</v>
      </c>
      <c r="C1045" s="5">
        <v>43152</v>
      </c>
      <c r="D1045" t="s">
        <v>2482</v>
      </c>
      <c r="E1045">
        <v>31</v>
      </c>
      <c r="F1045" t="s">
        <v>68</v>
      </c>
      <c r="G1045">
        <v>1319</v>
      </c>
      <c r="H1045" s="5">
        <v>43152</v>
      </c>
      <c r="I1045" t="s">
        <v>2483</v>
      </c>
      <c r="J1045" s="3">
        <v>2213148</v>
      </c>
      <c r="K1045" s="3">
        <v>368858</v>
      </c>
      <c r="L1045" s="3">
        <f t="shared" si="32"/>
        <v>1844290</v>
      </c>
      <c r="M1045" s="21">
        <v>1844290</v>
      </c>
      <c r="N1045" s="3">
        <f t="shared" si="33"/>
        <v>0</v>
      </c>
    </row>
    <row r="1046" spans="1:14" hidden="1" x14ac:dyDescent="0.25">
      <c r="A1046">
        <v>395</v>
      </c>
      <c r="B1046">
        <v>1430</v>
      </c>
      <c r="C1046" s="5">
        <v>43152</v>
      </c>
      <c r="D1046" t="s">
        <v>2484</v>
      </c>
      <c r="E1046">
        <v>31</v>
      </c>
      <c r="F1046" t="s">
        <v>68</v>
      </c>
      <c r="G1046">
        <v>1320</v>
      </c>
      <c r="H1046" s="5">
        <v>43152</v>
      </c>
      <c r="I1046" t="s">
        <v>2485</v>
      </c>
      <c r="J1046" s="3">
        <v>2550450</v>
      </c>
      <c r="K1046" s="3">
        <v>425075</v>
      </c>
      <c r="L1046" s="3">
        <f t="shared" si="32"/>
        <v>2125375</v>
      </c>
      <c r="M1046" s="21">
        <v>2125375</v>
      </c>
      <c r="N1046" s="3">
        <f t="shared" si="33"/>
        <v>0</v>
      </c>
    </row>
    <row r="1047" spans="1:14" hidden="1" x14ac:dyDescent="0.25">
      <c r="A1047">
        <v>395</v>
      </c>
      <c r="B1047">
        <v>1431</v>
      </c>
      <c r="C1047" s="5">
        <v>43152</v>
      </c>
      <c r="D1047" t="s">
        <v>2486</v>
      </c>
      <c r="E1047">
        <v>31</v>
      </c>
      <c r="F1047" t="s">
        <v>68</v>
      </c>
      <c r="G1047">
        <v>1321</v>
      </c>
      <c r="H1047" s="5">
        <v>43152</v>
      </c>
      <c r="I1047" t="s">
        <v>2487</v>
      </c>
      <c r="J1047" s="3">
        <v>2213148</v>
      </c>
      <c r="K1047" s="3">
        <v>368858</v>
      </c>
      <c r="L1047" s="3">
        <f t="shared" si="32"/>
        <v>1844290</v>
      </c>
      <c r="M1047" s="21">
        <v>1844290</v>
      </c>
      <c r="N1047" s="3">
        <f t="shared" si="33"/>
        <v>0</v>
      </c>
    </row>
    <row r="1048" spans="1:14" hidden="1" x14ac:dyDescent="0.25">
      <c r="A1048">
        <v>395</v>
      </c>
      <c r="B1048">
        <v>1432</v>
      </c>
      <c r="C1048" s="5">
        <v>43152</v>
      </c>
      <c r="D1048" t="s">
        <v>2488</v>
      </c>
      <c r="E1048">
        <v>31</v>
      </c>
      <c r="F1048" t="s">
        <v>68</v>
      </c>
      <c r="G1048">
        <v>1322</v>
      </c>
      <c r="H1048" s="5">
        <v>43152</v>
      </c>
      <c r="I1048" t="s">
        <v>2489</v>
      </c>
      <c r="J1048" s="3">
        <v>2744310</v>
      </c>
      <c r="K1048" s="3">
        <v>457385</v>
      </c>
      <c r="L1048" s="3">
        <f t="shared" si="32"/>
        <v>2286925</v>
      </c>
      <c r="M1048" s="21">
        <v>2286925</v>
      </c>
      <c r="N1048" s="3">
        <f t="shared" si="33"/>
        <v>0</v>
      </c>
    </row>
    <row r="1049" spans="1:14" hidden="1" x14ac:dyDescent="0.25">
      <c r="A1049">
        <v>395</v>
      </c>
      <c r="B1049">
        <v>1433</v>
      </c>
      <c r="C1049" s="5">
        <v>43152</v>
      </c>
      <c r="D1049" t="s">
        <v>2490</v>
      </c>
      <c r="E1049">
        <v>31</v>
      </c>
      <c r="F1049" t="s">
        <v>68</v>
      </c>
      <c r="G1049">
        <v>1323</v>
      </c>
      <c r="H1049" s="5">
        <v>43152</v>
      </c>
      <c r="I1049" t="s">
        <v>2491</v>
      </c>
      <c r="J1049" s="3">
        <v>3170214</v>
      </c>
      <c r="K1049" s="3">
        <v>528369</v>
      </c>
      <c r="L1049" s="3">
        <f t="shared" si="32"/>
        <v>2641845</v>
      </c>
      <c r="M1049" s="21">
        <v>2641845</v>
      </c>
      <c r="N1049" s="3">
        <f t="shared" si="33"/>
        <v>0</v>
      </c>
    </row>
    <row r="1050" spans="1:14" hidden="1" x14ac:dyDescent="0.25">
      <c r="A1050">
        <v>395</v>
      </c>
      <c r="B1050">
        <v>1434</v>
      </c>
      <c r="C1050" s="5">
        <v>43152</v>
      </c>
      <c r="D1050" t="s">
        <v>2492</v>
      </c>
      <c r="E1050">
        <v>31</v>
      </c>
      <c r="F1050" t="s">
        <v>68</v>
      </c>
      <c r="G1050">
        <v>1324</v>
      </c>
      <c r="H1050" s="5">
        <v>43152</v>
      </c>
      <c r="I1050" t="s">
        <v>2493</v>
      </c>
      <c r="J1050" s="3">
        <v>3479664</v>
      </c>
      <c r="K1050" s="3">
        <v>579944</v>
      </c>
      <c r="L1050" s="3">
        <f t="shared" si="32"/>
        <v>2899720</v>
      </c>
      <c r="M1050" s="21">
        <v>2899720</v>
      </c>
      <c r="N1050" s="3">
        <f t="shared" si="33"/>
        <v>0</v>
      </c>
    </row>
    <row r="1051" spans="1:14" hidden="1" x14ac:dyDescent="0.25">
      <c r="A1051">
        <v>395</v>
      </c>
      <c r="B1051">
        <v>1435</v>
      </c>
      <c r="C1051" s="5">
        <v>43152</v>
      </c>
      <c r="D1051" t="s">
        <v>2494</v>
      </c>
      <c r="E1051">
        <v>31</v>
      </c>
      <c r="F1051" t="s">
        <v>68</v>
      </c>
      <c r="G1051">
        <v>1325</v>
      </c>
      <c r="H1051" s="5">
        <v>43152</v>
      </c>
      <c r="I1051" t="s">
        <v>2495</v>
      </c>
      <c r="J1051" s="3">
        <v>2586000</v>
      </c>
      <c r="K1051" s="3">
        <v>431000</v>
      </c>
      <c r="L1051" s="3">
        <f t="shared" si="32"/>
        <v>2155000</v>
      </c>
      <c r="M1051" s="21">
        <v>2155000</v>
      </c>
      <c r="N1051" s="3">
        <f t="shared" si="33"/>
        <v>0</v>
      </c>
    </row>
    <row r="1052" spans="1:14" hidden="1" x14ac:dyDescent="0.25">
      <c r="A1052">
        <v>395</v>
      </c>
      <c r="B1052">
        <v>1437</v>
      </c>
      <c r="C1052" s="5">
        <v>43152</v>
      </c>
      <c r="D1052" t="s">
        <v>2498</v>
      </c>
      <c r="E1052">
        <v>31</v>
      </c>
      <c r="F1052" t="s">
        <v>68</v>
      </c>
      <c r="G1052">
        <v>1295</v>
      </c>
      <c r="H1052" s="5">
        <v>43152</v>
      </c>
      <c r="I1052" t="s">
        <v>2499</v>
      </c>
      <c r="J1052" s="3">
        <v>2217222</v>
      </c>
      <c r="K1052" s="3">
        <v>369537</v>
      </c>
      <c r="L1052" s="3">
        <f t="shared" si="32"/>
        <v>1847685</v>
      </c>
      <c r="M1052" s="21">
        <v>1847685</v>
      </c>
      <c r="N1052" s="3">
        <f t="shared" si="33"/>
        <v>0</v>
      </c>
    </row>
    <row r="1053" spans="1:14" hidden="1" x14ac:dyDescent="0.25">
      <c r="A1053">
        <v>395</v>
      </c>
      <c r="B1053">
        <v>1438</v>
      </c>
      <c r="C1053" s="5">
        <v>43152</v>
      </c>
      <c r="D1053" t="s">
        <v>2500</v>
      </c>
      <c r="E1053">
        <v>31</v>
      </c>
      <c r="F1053" t="s">
        <v>68</v>
      </c>
      <c r="G1053">
        <v>1296</v>
      </c>
      <c r="H1053" s="5">
        <v>43152</v>
      </c>
      <c r="I1053" t="s">
        <v>2501</v>
      </c>
      <c r="J1053" s="3">
        <v>2213148</v>
      </c>
      <c r="K1053" s="3">
        <v>368858</v>
      </c>
      <c r="L1053" s="3">
        <f t="shared" si="32"/>
        <v>1844290</v>
      </c>
      <c r="M1053" s="21">
        <v>1844290</v>
      </c>
      <c r="N1053" s="3">
        <f t="shared" si="33"/>
        <v>0</v>
      </c>
    </row>
    <row r="1054" spans="1:14" hidden="1" x14ac:dyDescent="0.25">
      <c r="A1054">
        <v>395</v>
      </c>
      <c r="B1054">
        <v>1439</v>
      </c>
      <c r="C1054" s="5">
        <v>43152</v>
      </c>
      <c r="D1054" t="s">
        <v>2502</v>
      </c>
      <c r="E1054">
        <v>31</v>
      </c>
      <c r="F1054" t="s">
        <v>68</v>
      </c>
      <c r="G1054">
        <v>1297</v>
      </c>
      <c r="H1054" s="5">
        <v>43152</v>
      </c>
      <c r="I1054" t="s">
        <v>2503</v>
      </c>
      <c r="J1054" s="3">
        <v>2590566</v>
      </c>
      <c r="K1054" s="3">
        <v>431761</v>
      </c>
      <c r="L1054" s="3">
        <f t="shared" si="32"/>
        <v>2158805</v>
      </c>
      <c r="M1054" s="21">
        <v>2158805</v>
      </c>
      <c r="N1054" s="3">
        <f t="shared" si="33"/>
        <v>0</v>
      </c>
    </row>
    <row r="1055" spans="1:14" hidden="1" x14ac:dyDescent="0.25">
      <c r="A1055">
        <v>395</v>
      </c>
      <c r="B1055">
        <v>1440</v>
      </c>
      <c r="C1055" s="5">
        <v>43152</v>
      </c>
      <c r="D1055" t="s">
        <v>2504</v>
      </c>
      <c r="E1055">
        <v>31</v>
      </c>
      <c r="F1055" t="s">
        <v>68</v>
      </c>
      <c r="G1055">
        <v>1298</v>
      </c>
      <c r="H1055" s="5">
        <v>43152</v>
      </c>
      <c r="I1055" t="s">
        <v>2505</v>
      </c>
      <c r="J1055" s="3">
        <v>2550450</v>
      </c>
      <c r="K1055" s="3">
        <v>0</v>
      </c>
      <c r="L1055" s="3">
        <f t="shared" si="32"/>
        <v>2550450</v>
      </c>
      <c r="M1055" s="21">
        <v>1275225</v>
      </c>
      <c r="N1055" s="3">
        <f t="shared" si="33"/>
        <v>1275225</v>
      </c>
    </row>
    <row r="1056" spans="1:14" hidden="1" x14ac:dyDescent="0.25">
      <c r="A1056">
        <v>395</v>
      </c>
      <c r="B1056">
        <v>1441</v>
      </c>
      <c r="C1056" s="5">
        <v>43152</v>
      </c>
      <c r="D1056" t="s">
        <v>2506</v>
      </c>
      <c r="E1056">
        <v>31</v>
      </c>
      <c r="F1056" t="s">
        <v>68</v>
      </c>
      <c r="G1056">
        <v>1326</v>
      </c>
      <c r="H1056" s="5">
        <v>43152</v>
      </c>
      <c r="I1056" t="s">
        <v>2507</v>
      </c>
      <c r="J1056" s="3">
        <v>2390202</v>
      </c>
      <c r="K1056" s="3">
        <v>398367</v>
      </c>
      <c r="L1056" s="3">
        <f t="shared" si="32"/>
        <v>1991835</v>
      </c>
      <c r="M1056" s="21">
        <v>1991835</v>
      </c>
      <c r="N1056" s="3">
        <f t="shared" si="33"/>
        <v>0</v>
      </c>
    </row>
    <row r="1057" spans="1:14" hidden="1" x14ac:dyDescent="0.25">
      <c r="A1057">
        <v>395</v>
      </c>
      <c r="B1057">
        <v>1442</v>
      </c>
      <c r="C1057" s="5">
        <v>43152</v>
      </c>
      <c r="D1057" t="s">
        <v>2508</v>
      </c>
      <c r="E1057">
        <v>31</v>
      </c>
      <c r="F1057" t="s">
        <v>68</v>
      </c>
      <c r="G1057">
        <v>1327</v>
      </c>
      <c r="H1057" s="5">
        <v>43152</v>
      </c>
      <c r="I1057" t="s">
        <v>2509</v>
      </c>
      <c r="J1057" s="3">
        <v>2877096</v>
      </c>
      <c r="K1057" s="3">
        <v>479516</v>
      </c>
      <c r="L1057" s="3">
        <f t="shared" si="32"/>
        <v>2397580</v>
      </c>
      <c r="M1057" s="21">
        <v>2397580</v>
      </c>
      <c r="N1057" s="3">
        <f t="shared" si="33"/>
        <v>0</v>
      </c>
    </row>
    <row r="1058" spans="1:14" hidden="1" x14ac:dyDescent="0.25">
      <c r="A1058">
        <v>395</v>
      </c>
      <c r="B1058">
        <v>1443</v>
      </c>
      <c r="C1058" s="5">
        <v>43152</v>
      </c>
      <c r="D1058" t="s">
        <v>2510</v>
      </c>
      <c r="E1058">
        <v>31</v>
      </c>
      <c r="F1058" t="s">
        <v>68</v>
      </c>
      <c r="G1058">
        <v>1328</v>
      </c>
      <c r="H1058" s="5">
        <v>43152</v>
      </c>
      <c r="I1058" t="s">
        <v>2511</v>
      </c>
      <c r="J1058" s="3">
        <v>2539035</v>
      </c>
      <c r="K1058" s="3">
        <v>0</v>
      </c>
      <c r="L1058" s="3">
        <f t="shared" si="32"/>
        <v>2539035</v>
      </c>
      <c r="M1058" s="21">
        <v>1523421</v>
      </c>
      <c r="N1058" s="3">
        <f t="shared" si="33"/>
        <v>1015614</v>
      </c>
    </row>
    <row r="1059" spans="1:14" hidden="1" x14ac:dyDescent="0.25">
      <c r="A1059">
        <v>395</v>
      </c>
      <c r="B1059">
        <v>1444</v>
      </c>
      <c r="C1059" s="5">
        <v>43152</v>
      </c>
      <c r="D1059" t="s">
        <v>2512</v>
      </c>
      <c r="E1059">
        <v>31</v>
      </c>
      <c r="F1059" t="s">
        <v>68</v>
      </c>
      <c r="G1059">
        <v>1300</v>
      </c>
      <c r="H1059" s="5">
        <v>43152</v>
      </c>
      <c r="I1059" t="s">
        <v>2513</v>
      </c>
      <c r="J1059" s="3">
        <v>2301678</v>
      </c>
      <c r="K1059" s="3">
        <v>383613</v>
      </c>
      <c r="L1059" s="3">
        <f t="shared" si="32"/>
        <v>1918065</v>
      </c>
      <c r="M1059" s="21">
        <v>1918065</v>
      </c>
      <c r="N1059" s="3">
        <f t="shared" si="33"/>
        <v>0</v>
      </c>
    </row>
    <row r="1060" spans="1:14" hidden="1" x14ac:dyDescent="0.25">
      <c r="A1060">
        <v>395</v>
      </c>
      <c r="B1060">
        <v>1445</v>
      </c>
      <c r="C1060" s="5">
        <v>43152</v>
      </c>
      <c r="D1060" t="s">
        <v>2514</v>
      </c>
      <c r="E1060">
        <v>31</v>
      </c>
      <c r="F1060" t="s">
        <v>68</v>
      </c>
      <c r="G1060">
        <v>1301</v>
      </c>
      <c r="H1060" s="5">
        <v>43152</v>
      </c>
      <c r="I1060" t="s">
        <v>2515</v>
      </c>
      <c r="J1060" s="3">
        <v>2590566</v>
      </c>
      <c r="K1060" s="3">
        <v>431761</v>
      </c>
      <c r="L1060" s="3">
        <f t="shared" si="32"/>
        <v>2158805</v>
      </c>
      <c r="M1060" s="21">
        <v>2158805</v>
      </c>
      <c r="N1060" s="3">
        <f t="shared" si="33"/>
        <v>0</v>
      </c>
    </row>
    <row r="1061" spans="1:14" hidden="1" x14ac:dyDescent="0.25">
      <c r="A1061">
        <v>395</v>
      </c>
      <c r="B1061">
        <v>1446</v>
      </c>
      <c r="C1061" s="5">
        <v>43152</v>
      </c>
      <c r="D1061" t="s">
        <v>2516</v>
      </c>
      <c r="E1061">
        <v>31</v>
      </c>
      <c r="F1061" t="s">
        <v>68</v>
      </c>
      <c r="G1061">
        <v>1302</v>
      </c>
      <c r="H1061" s="5">
        <v>43152</v>
      </c>
      <c r="I1061" t="s">
        <v>2517</v>
      </c>
      <c r="J1061" s="3">
        <v>2892240</v>
      </c>
      <c r="K1061" s="3">
        <v>482040</v>
      </c>
      <c r="L1061" s="3">
        <f t="shared" si="32"/>
        <v>2410200</v>
      </c>
      <c r="M1061" s="21">
        <v>2410200</v>
      </c>
      <c r="N1061" s="3">
        <f t="shared" si="33"/>
        <v>0</v>
      </c>
    </row>
    <row r="1062" spans="1:14" hidden="1" x14ac:dyDescent="0.25">
      <c r="A1062">
        <v>395</v>
      </c>
      <c r="B1062">
        <v>1447</v>
      </c>
      <c r="C1062" s="5">
        <v>43152</v>
      </c>
      <c r="D1062" t="s">
        <v>2518</v>
      </c>
      <c r="E1062">
        <v>31</v>
      </c>
      <c r="F1062" t="s">
        <v>68</v>
      </c>
      <c r="G1062">
        <v>1303</v>
      </c>
      <c r="H1062" s="5">
        <v>43152</v>
      </c>
      <c r="I1062" t="s">
        <v>2519</v>
      </c>
      <c r="J1062" s="3">
        <v>3093150</v>
      </c>
      <c r="K1062" s="3">
        <v>515525</v>
      </c>
      <c r="L1062" s="3">
        <f t="shared" si="32"/>
        <v>2577625</v>
      </c>
      <c r="M1062" s="21">
        <v>2577625</v>
      </c>
      <c r="N1062" s="3">
        <f t="shared" si="33"/>
        <v>0</v>
      </c>
    </row>
    <row r="1063" spans="1:14" hidden="1" x14ac:dyDescent="0.25">
      <c r="A1063">
        <v>395</v>
      </c>
      <c r="B1063">
        <v>1448</v>
      </c>
      <c r="C1063" s="5">
        <v>43152</v>
      </c>
      <c r="D1063" t="s">
        <v>2520</v>
      </c>
      <c r="E1063">
        <v>31</v>
      </c>
      <c r="F1063" t="s">
        <v>68</v>
      </c>
      <c r="G1063">
        <v>1304</v>
      </c>
      <c r="H1063" s="5">
        <v>43152</v>
      </c>
      <c r="I1063" t="s">
        <v>2521</v>
      </c>
      <c r="J1063" s="3">
        <v>2439960</v>
      </c>
      <c r="K1063" s="3">
        <v>406660</v>
      </c>
      <c r="L1063" s="3">
        <f t="shared" si="32"/>
        <v>2033300</v>
      </c>
      <c r="M1063" s="21">
        <v>2033300</v>
      </c>
      <c r="N1063" s="3">
        <f t="shared" si="33"/>
        <v>0</v>
      </c>
    </row>
    <row r="1064" spans="1:14" hidden="1" x14ac:dyDescent="0.25">
      <c r="A1064">
        <v>395</v>
      </c>
      <c r="B1064">
        <v>1449</v>
      </c>
      <c r="C1064" s="5">
        <v>43152</v>
      </c>
      <c r="D1064" t="s">
        <v>2522</v>
      </c>
      <c r="E1064">
        <v>31</v>
      </c>
      <c r="F1064" t="s">
        <v>68</v>
      </c>
      <c r="G1064">
        <v>1329</v>
      </c>
      <c r="H1064" s="5">
        <v>43152</v>
      </c>
      <c r="I1064" t="s">
        <v>2523</v>
      </c>
      <c r="J1064" s="3">
        <v>4310000</v>
      </c>
      <c r="K1064" s="3">
        <v>0</v>
      </c>
      <c r="L1064" s="3">
        <f t="shared" si="32"/>
        <v>4310000</v>
      </c>
      <c r="M1064" s="21">
        <v>3448000</v>
      </c>
      <c r="N1064" s="3">
        <f t="shared" si="33"/>
        <v>862000</v>
      </c>
    </row>
    <row r="1065" spans="1:14" hidden="1" x14ac:dyDescent="0.25">
      <c r="A1065">
        <v>395</v>
      </c>
      <c r="B1065">
        <v>1450</v>
      </c>
      <c r="C1065" s="5">
        <v>43152</v>
      </c>
      <c r="D1065" t="s">
        <v>2524</v>
      </c>
      <c r="E1065">
        <v>31</v>
      </c>
      <c r="F1065" t="s">
        <v>68</v>
      </c>
      <c r="G1065">
        <v>1330</v>
      </c>
      <c r="H1065" s="5">
        <v>43152</v>
      </c>
      <c r="I1065" t="s">
        <v>2525</v>
      </c>
      <c r="J1065" s="3">
        <v>2551518</v>
      </c>
      <c r="K1065" s="3">
        <v>425253</v>
      </c>
      <c r="L1065" s="3">
        <f t="shared" si="32"/>
        <v>2126265</v>
      </c>
      <c r="M1065" s="21">
        <v>2126265</v>
      </c>
      <c r="N1065" s="3">
        <f t="shared" si="33"/>
        <v>0</v>
      </c>
    </row>
    <row r="1066" spans="1:14" hidden="1" x14ac:dyDescent="0.25">
      <c r="A1066">
        <v>395</v>
      </c>
      <c r="B1066">
        <v>1451</v>
      </c>
      <c r="C1066" s="5">
        <v>43152</v>
      </c>
      <c r="D1066" t="s">
        <v>2496</v>
      </c>
      <c r="E1066">
        <v>31</v>
      </c>
      <c r="F1066" t="s">
        <v>68</v>
      </c>
      <c r="G1066">
        <v>1294</v>
      </c>
      <c r="H1066" s="5">
        <v>43152</v>
      </c>
      <c r="I1066" t="s">
        <v>2497</v>
      </c>
      <c r="J1066" s="3">
        <v>3014166</v>
      </c>
      <c r="K1066" s="3">
        <v>502361</v>
      </c>
      <c r="L1066" s="3">
        <f t="shared" si="32"/>
        <v>2511805</v>
      </c>
      <c r="M1066" s="21">
        <v>2511805</v>
      </c>
      <c r="N1066" s="3">
        <f t="shared" si="33"/>
        <v>0</v>
      </c>
    </row>
    <row r="1067" spans="1:14" hidden="1" x14ac:dyDescent="0.25">
      <c r="A1067">
        <v>395</v>
      </c>
      <c r="B1067">
        <v>1452</v>
      </c>
      <c r="C1067" s="5">
        <v>43152</v>
      </c>
      <c r="D1067" t="s">
        <v>2526</v>
      </c>
      <c r="E1067">
        <v>31</v>
      </c>
      <c r="F1067" t="s">
        <v>68</v>
      </c>
      <c r="G1067">
        <v>1331</v>
      </c>
      <c r="H1067" s="5">
        <v>43152</v>
      </c>
      <c r="I1067" t="s">
        <v>2527</v>
      </c>
      <c r="J1067" s="3">
        <v>2213148</v>
      </c>
      <c r="K1067" s="3">
        <v>368858</v>
      </c>
      <c r="L1067" s="3">
        <f t="shared" si="32"/>
        <v>1844290</v>
      </c>
      <c r="M1067" s="21">
        <v>1844290</v>
      </c>
      <c r="N1067" s="3">
        <f t="shared" si="33"/>
        <v>0</v>
      </c>
    </row>
    <row r="1068" spans="1:14" hidden="1" x14ac:dyDescent="0.25">
      <c r="A1068">
        <v>395</v>
      </c>
      <c r="B1068">
        <v>1453</v>
      </c>
      <c r="C1068" s="5">
        <v>43152</v>
      </c>
      <c r="D1068" t="s">
        <v>2528</v>
      </c>
      <c r="E1068">
        <v>31</v>
      </c>
      <c r="F1068" t="s">
        <v>68</v>
      </c>
      <c r="G1068">
        <v>1332</v>
      </c>
      <c r="H1068" s="5">
        <v>43152</v>
      </c>
      <c r="I1068" t="s">
        <v>2529</v>
      </c>
      <c r="J1068" s="3">
        <v>3102000</v>
      </c>
      <c r="K1068" s="3">
        <v>517000</v>
      </c>
      <c r="L1068" s="3">
        <f t="shared" si="32"/>
        <v>2585000</v>
      </c>
      <c r="M1068" s="21">
        <v>2585000</v>
      </c>
      <c r="N1068" s="3">
        <f t="shared" si="33"/>
        <v>0</v>
      </c>
    </row>
    <row r="1069" spans="1:14" hidden="1" x14ac:dyDescent="0.25">
      <c r="A1069">
        <v>624</v>
      </c>
      <c r="B1069">
        <v>1454</v>
      </c>
      <c r="C1069" s="5">
        <v>43152</v>
      </c>
      <c r="D1069" t="s">
        <v>2530</v>
      </c>
      <c r="E1069">
        <v>31</v>
      </c>
      <c r="F1069" t="s">
        <v>68</v>
      </c>
      <c r="G1069">
        <v>1355</v>
      </c>
      <c r="H1069" s="5">
        <v>43152</v>
      </c>
      <c r="I1069" t="s">
        <v>793</v>
      </c>
      <c r="J1069" s="3">
        <v>54686940</v>
      </c>
      <c r="K1069" s="3">
        <v>0</v>
      </c>
      <c r="L1069" s="3">
        <f t="shared" si="32"/>
        <v>54686940</v>
      </c>
      <c r="M1069" s="21">
        <v>54686940</v>
      </c>
      <c r="N1069" s="3">
        <f t="shared" si="33"/>
        <v>0</v>
      </c>
    </row>
    <row r="1070" spans="1:14" hidden="1" x14ac:dyDescent="0.25">
      <c r="A1070">
        <v>573</v>
      </c>
      <c r="B1070">
        <v>1455</v>
      </c>
      <c r="C1070" s="5">
        <v>43153</v>
      </c>
      <c r="D1070" t="s">
        <v>2531</v>
      </c>
      <c r="E1070">
        <v>31</v>
      </c>
      <c r="F1070" t="s">
        <v>68</v>
      </c>
      <c r="G1070">
        <v>1357</v>
      </c>
      <c r="H1070" s="5">
        <v>43153</v>
      </c>
      <c r="I1070" t="s">
        <v>572</v>
      </c>
      <c r="J1070" s="3">
        <v>54686940</v>
      </c>
      <c r="K1070" s="3">
        <v>0</v>
      </c>
      <c r="L1070" s="3">
        <f t="shared" si="32"/>
        <v>54686940</v>
      </c>
      <c r="M1070" s="21">
        <v>54686940</v>
      </c>
      <c r="N1070" s="3">
        <f t="shared" si="33"/>
        <v>0</v>
      </c>
    </row>
    <row r="1071" spans="1:14" hidden="1" x14ac:dyDescent="0.25">
      <c r="A1071">
        <v>561</v>
      </c>
      <c r="B1071">
        <v>1458</v>
      </c>
      <c r="C1071" s="5">
        <v>43154</v>
      </c>
      <c r="D1071" t="s">
        <v>2532</v>
      </c>
      <c r="E1071">
        <v>31</v>
      </c>
      <c r="F1071" t="s">
        <v>68</v>
      </c>
      <c r="G1071">
        <v>1378</v>
      </c>
      <c r="H1071" s="5">
        <v>43154</v>
      </c>
      <c r="I1071" t="s">
        <v>564</v>
      </c>
      <c r="J1071" s="3">
        <v>4739060</v>
      </c>
      <c r="K1071" s="3">
        <v>0</v>
      </c>
      <c r="L1071" s="3">
        <f t="shared" si="32"/>
        <v>4739060</v>
      </c>
      <c r="M1071" s="21">
        <v>4739060</v>
      </c>
      <c r="N1071" s="3">
        <f t="shared" si="33"/>
        <v>0</v>
      </c>
    </row>
    <row r="1072" spans="1:14" hidden="1" x14ac:dyDescent="0.25">
      <c r="A1072">
        <v>646</v>
      </c>
      <c r="B1072">
        <v>1461</v>
      </c>
      <c r="C1072" s="5">
        <v>43154</v>
      </c>
      <c r="D1072" t="s">
        <v>2533</v>
      </c>
      <c r="E1072">
        <v>31</v>
      </c>
      <c r="F1072" t="s">
        <v>68</v>
      </c>
      <c r="G1072">
        <v>1356</v>
      </c>
      <c r="H1072" s="5">
        <v>43154</v>
      </c>
      <c r="I1072" t="s">
        <v>807</v>
      </c>
      <c r="J1072" s="3">
        <v>54686940</v>
      </c>
      <c r="K1072" s="3">
        <v>0</v>
      </c>
      <c r="L1072" s="3">
        <f t="shared" si="32"/>
        <v>54686940</v>
      </c>
      <c r="M1072" s="21">
        <v>54686940</v>
      </c>
      <c r="N1072" s="3">
        <f t="shared" si="33"/>
        <v>0</v>
      </c>
    </row>
    <row r="1073" spans="1:14" hidden="1" x14ac:dyDescent="0.25">
      <c r="A1073">
        <v>395</v>
      </c>
      <c r="B1073">
        <v>1462</v>
      </c>
      <c r="C1073" s="5">
        <v>43154</v>
      </c>
      <c r="D1073" t="s">
        <v>2534</v>
      </c>
      <c r="E1073">
        <v>31</v>
      </c>
      <c r="F1073" t="s">
        <v>68</v>
      </c>
      <c r="G1073">
        <v>1299</v>
      </c>
      <c r="H1073" s="5">
        <v>43154</v>
      </c>
      <c r="I1073" t="s">
        <v>2535</v>
      </c>
      <c r="J1073" s="3">
        <v>6296810</v>
      </c>
      <c r="K1073" s="3">
        <v>0</v>
      </c>
      <c r="L1073" s="3">
        <f t="shared" si="32"/>
        <v>6296810</v>
      </c>
      <c r="M1073" s="21">
        <v>3390590</v>
      </c>
      <c r="N1073" s="3">
        <f t="shared" si="33"/>
        <v>2906220</v>
      </c>
    </row>
    <row r="1074" spans="1:14" hidden="1" x14ac:dyDescent="0.25">
      <c r="A1074">
        <v>395</v>
      </c>
      <c r="B1074">
        <v>1463</v>
      </c>
      <c r="C1074" s="5">
        <v>43154</v>
      </c>
      <c r="D1074" t="s">
        <v>2536</v>
      </c>
      <c r="E1074">
        <v>31</v>
      </c>
      <c r="F1074" t="s">
        <v>68</v>
      </c>
      <c r="G1074">
        <v>1381</v>
      </c>
      <c r="H1074" s="5">
        <v>43154</v>
      </c>
      <c r="I1074" t="s">
        <v>2537</v>
      </c>
      <c r="J1074" s="3">
        <v>2301678</v>
      </c>
      <c r="K1074" s="3">
        <v>383613</v>
      </c>
      <c r="L1074" s="3">
        <f t="shared" si="32"/>
        <v>1918065</v>
      </c>
      <c r="M1074" s="21">
        <v>1918065</v>
      </c>
      <c r="N1074" s="3">
        <f t="shared" si="33"/>
        <v>0</v>
      </c>
    </row>
    <row r="1075" spans="1:14" hidden="1" x14ac:dyDescent="0.25">
      <c r="A1075">
        <v>395</v>
      </c>
      <c r="B1075">
        <v>1464</v>
      </c>
      <c r="C1075" s="5">
        <v>43154</v>
      </c>
      <c r="D1075" t="s">
        <v>2538</v>
      </c>
      <c r="E1075">
        <v>31</v>
      </c>
      <c r="F1075" t="s">
        <v>68</v>
      </c>
      <c r="G1075">
        <v>1376</v>
      </c>
      <c r="H1075" s="5">
        <v>43154</v>
      </c>
      <c r="I1075" t="s">
        <v>2539</v>
      </c>
      <c r="J1075" s="3">
        <v>3619000</v>
      </c>
      <c r="K1075" s="3">
        <v>517000</v>
      </c>
      <c r="L1075" s="3">
        <f t="shared" si="32"/>
        <v>3102000</v>
      </c>
      <c r="M1075" s="21">
        <v>3102000</v>
      </c>
      <c r="N1075" s="3">
        <f t="shared" si="33"/>
        <v>0</v>
      </c>
    </row>
    <row r="1076" spans="1:14" hidden="1" x14ac:dyDescent="0.25">
      <c r="A1076">
        <v>395</v>
      </c>
      <c r="B1076">
        <v>1465</v>
      </c>
      <c r="C1076" s="5">
        <v>43154</v>
      </c>
      <c r="D1076" t="s">
        <v>2540</v>
      </c>
      <c r="E1076">
        <v>31</v>
      </c>
      <c r="F1076" t="s">
        <v>68</v>
      </c>
      <c r="G1076">
        <v>1377</v>
      </c>
      <c r="H1076" s="5">
        <v>43154</v>
      </c>
      <c r="I1076" t="s">
        <v>2541</v>
      </c>
      <c r="J1076" s="3">
        <v>3017000</v>
      </c>
      <c r="K1076" s="3">
        <v>431000</v>
      </c>
      <c r="L1076" s="3">
        <f t="shared" si="32"/>
        <v>2586000</v>
      </c>
      <c r="M1076" s="21">
        <v>2586000</v>
      </c>
      <c r="N1076" s="3">
        <f t="shared" si="33"/>
        <v>0</v>
      </c>
    </row>
    <row r="1077" spans="1:14" hidden="1" x14ac:dyDescent="0.25">
      <c r="A1077">
        <v>395</v>
      </c>
      <c r="B1077">
        <v>1469</v>
      </c>
      <c r="C1077" s="5">
        <v>43154</v>
      </c>
      <c r="D1077" t="s">
        <v>2542</v>
      </c>
      <c r="E1077">
        <v>31</v>
      </c>
      <c r="F1077" t="s">
        <v>68</v>
      </c>
      <c r="G1077">
        <v>1380</v>
      </c>
      <c r="H1077" s="5">
        <v>43154</v>
      </c>
      <c r="I1077" t="s">
        <v>2543</v>
      </c>
      <c r="J1077" s="3">
        <v>2550450</v>
      </c>
      <c r="K1077" s="3">
        <v>425075</v>
      </c>
      <c r="L1077" s="3">
        <f t="shared" si="32"/>
        <v>2125375</v>
      </c>
      <c r="M1077" s="21">
        <v>2125375</v>
      </c>
      <c r="N1077" s="3">
        <f t="shared" si="33"/>
        <v>0</v>
      </c>
    </row>
    <row r="1078" spans="1:14" hidden="1" x14ac:dyDescent="0.25">
      <c r="A1078">
        <v>395</v>
      </c>
      <c r="B1078">
        <v>1470</v>
      </c>
      <c r="C1078" s="5">
        <v>43158</v>
      </c>
      <c r="D1078" t="s">
        <v>2544</v>
      </c>
      <c r="E1078">
        <v>31</v>
      </c>
      <c r="F1078" t="s">
        <v>68</v>
      </c>
      <c r="G1078">
        <v>1391</v>
      </c>
      <c r="H1078" s="5">
        <v>43158</v>
      </c>
      <c r="I1078" t="s">
        <v>2545</v>
      </c>
      <c r="J1078" s="3">
        <v>3357900</v>
      </c>
      <c r="K1078" s="3">
        <v>479700</v>
      </c>
      <c r="L1078" s="3">
        <f t="shared" si="32"/>
        <v>2878200</v>
      </c>
      <c r="M1078" s="21">
        <v>2878200</v>
      </c>
      <c r="N1078" s="3">
        <f t="shared" si="33"/>
        <v>0</v>
      </c>
    </row>
    <row r="1079" spans="1:14" hidden="1" x14ac:dyDescent="0.25">
      <c r="A1079">
        <v>395</v>
      </c>
      <c r="B1079">
        <v>1471</v>
      </c>
      <c r="C1079" s="5">
        <v>43158</v>
      </c>
      <c r="D1079" t="s">
        <v>2546</v>
      </c>
      <c r="E1079">
        <v>31</v>
      </c>
      <c r="F1079" t="s">
        <v>68</v>
      </c>
      <c r="G1079">
        <v>1392</v>
      </c>
      <c r="H1079" s="5">
        <v>43158</v>
      </c>
      <c r="I1079" t="s">
        <v>2547</v>
      </c>
      <c r="J1079" s="3">
        <v>3102000</v>
      </c>
      <c r="K1079" s="3">
        <v>517000</v>
      </c>
      <c r="L1079" s="3">
        <f t="shared" si="32"/>
        <v>2585000</v>
      </c>
      <c r="M1079" s="21">
        <v>2585000</v>
      </c>
      <c r="N1079" s="3">
        <f t="shared" si="33"/>
        <v>0</v>
      </c>
    </row>
    <row r="1080" spans="1:14" hidden="1" x14ac:dyDescent="0.25">
      <c r="A1080">
        <v>395</v>
      </c>
      <c r="B1080">
        <v>1472</v>
      </c>
      <c r="C1080" s="5">
        <v>43158</v>
      </c>
      <c r="D1080" t="s">
        <v>2548</v>
      </c>
      <c r="E1080">
        <v>31</v>
      </c>
      <c r="F1080" t="s">
        <v>68</v>
      </c>
      <c r="G1080">
        <v>1394</v>
      </c>
      <c r="H1080" s="5">
        <v>43158</v>
      </c>
      <c r="I1080" t="s">
        <v>2549</v>
      </c>
      <c r="J1080" s="3">
        <v>2590566</v>
      </c>
      <c r="K1080" s="3">
        <v>431761</v>
      </c>
      <c r="L1080" s="3">
        <f t="shared" si="32"/>
        <v>2158805</v>
      </c>
      <c r="M1080" s="21">
        <v>2158805</v>
      </c>
      <c r="N1080" s="3">
        <f t="shared" si="33"/>
        <v>0</v>
      </c>
    </row>
    <row r="1081" spans="1:14" hidden="1" x14ac:dyDescent="0.25">
      <c r="A1081">
        <v>395</v>
      </c>
      <c r="B1081">
        <v>1473</v>
      </c>
      <c r="C1081" s="5">
        <v>43159</v>
      </c>
      <c r="D1081" t="s">
        <v>2550</v>
      </c>
      <c r="E1081">
        <v>31</v>
      </c>
      <c r="F1081" t="s">
        <v>68</v>
      </c>
      <c r="G1081">
        <v>1395</v>
      </c>
      <c r="H1081" s="5">
        <v>43159</v>
      </c>
      <c r="I1081" t="s">
        <v>2551</v>
      </c>
      <c r="J1081" s="3">
        <v>2281062</v>
      </c>
      <c r="K1081" s="3">
        <v>380177</v>
      </c>
      <c r="L1081" s="3">
        <f t="shared" si="32"/>
        <v>1900885</v>
      </c>
      <c r="M1081" s="21">
        <v>1900885</v>
      </c>
      <c r="N1081" s="3">
        <f t="shared" si="33"/>
        <v>0</v>
      </c>
    </row>
    <row r="1082" spans="1:14" hidden="1" x14ac:dyDescent="0.25">
      <c r="A1082">
        <v>395</v>
      </c>
      <c r="B1082">
        <v>1474</v>
      </c>
      <c r="C1082" s="5">
        <v>43159</v>
      </c>
      <c r="D1082" t="s">
        <v>2552</v>
      </c>
      <c r="E1082">
        <v>31</v>
      </c>
      <c r="F1082" t="s">
        <v>68</v>
      </c>
      <c r="G1082">
        <v>1393</v>
      </c>
      <c r="H1082" s="5">
        <v>43159</v>
      </c>
      <c r="I1082" t="s">
        <v>2553</v>
      </c>
      <c r="J1082" s="3">
        <v>2550450</v>
      </c>
      <c r="K1082" s="3">
        <v>425075</v>
      </c>
      <c r="L1082" s="3">
        <f t="shared" si="32"/>
        <v>2125375</v>
      </c>
      <c r="M1082" s="21">
        <v>2125375</v>
      </c>
      <c r="N1082" s="3">
        <f t="shared" si="33"/>
        <v>0</v>
      </c>
    </row>
    <row r="1083" spans="1:14" hidden="1" x14ac:dyDescent="0.25">
      <c r="A1083">
        <v>655</v>
      </c>
      <c r="B1083">
        <v>1476</v>
      </c>
      <c r="C1083" s="5">
        <v>43160</v>
      </c>
      <c r="D1083" t="s">
        <v>2685</v>
      </c>
      <c r="E1083">
        <v>31</v>
      </c>
      <c r="F1083" t="s">
        <v>68</v>
      </c>
      <c r="G1083">
        <v>1415</v>
      </c>
      <c r="H1083" s="5">
        <v>43160</v>
      </c>
      <c r="I1083" t="s">
        <v>813</v>
      </c>
      <c r="J1083" s="3">
        <v>54686940</v>
      </c>
      <c r="K1083" s="3">
        <v>0</v>
      </c>
      <c r="L1083" s="3">
        <f t="shared" si="32"/>
        <v>54686940</v>
      </c>
      <c r="M1083" s="21">
        <v>54686940</v>
      </c>
      <c r="N1083" s="3">
        <f t="shared" si="33"/>
        <v>0</v>
      </c>
    </row>
    <row r="1084" spans="1:14" hidden="1" x14ac:dyDescent="0.25">
      <c r="A1084">
        <v>654</v>
      </c>
      <c r="B1084">
        <v>1477</v>
      </c>
      <c r="C1084" s="5">
        <v>43160</v>
      </c>
      <c r="D1084" t="s">
        <v>2686</v>
      </c>
      <c r="E1084">
        <v>31</v>
      </c>
      <c r="F1084" t="s">
        <v>68</v>
      </c>
      <c r="G1084">
        <v>1416</v>
      </c>
      <c r="H1084" s="5">
        <v>43160</v>
      </c>
      <c r="I1084" t="s">
        <v>812</v>
      </c>
      <c r="J1084" s="3">
        <v>54686940</v>
      </c>
      <c r="K1084" s="3">
        <v>0</v>
      </c>
      <c r="L1084" s="3">
        <f t="shared" si="32"/>
        <v>54686940</v>
      </c>
      <c r="M1084">
        <v>54686940</v>
      </c>
      <c r="N1084" s="3">
        <f t="shared" si="33"/>
        <v>0</v>
      </c>
    </row>
    <row r="1085" spans="1:14" hidden="1" x14ac:dyDescent="0.25">
      <c r="A1085">
        <v>647</v>
      </c>
      <c r="B1085">
        <v>1478</v>
      </c>
      <c r="C1085" s="5">
        <v>43160</v>
      </c>
      <c r="D1085" t="s">
        <v>2687</v>
      </c>
      <c r="E1085">
        <v>31</v>
      </c>
      <c r="F1085" t="s">
        <v>68</v>
      </c>
      <c r="G1085">
        <v>1413</v>
      </c>
      <c r="H1085" s="5">
        <v>43160</v>
      </c>
      <c r="I1085" t="s">
        <v>808</v>
      </c>
      <c r="J1085" s="3">
        <v>54686940</v>
      </c>
      <c r="K1085" s="3">
        <v>0</v>
      </c>
      <c r="L1085" s="3">
        <f t="shared" si="32"/>
        <v>54686940</v>
      </c>
      <c r="M1085" s="21">
        <v>54686940</v>
      </c>
      <c r="N1085" s="3">
        <f t="shared" si="33"/>
        <v>0</v>
      </c>
    </row>
    <row r="1086" spans="1:14" hidden="1" x14ac:dyDescent="0.25">
      <c r="A1086">
        <v>633</v>
      </c>
      <c r="B1086">
        <v>1479</v>
      </c>
      <c r="C1086" s="5">
        <v>43160</v>
      </c>
      <c r="D1086" t="s">
        <v>2688</v>
      </c>
      <c r="E1086">
        <v>31</v>
      </c>
      <c r="F1086" t="s">
        <v>68</v>
      </c>
      <c r="G1086">
        <v>1417</v>
      </c>
      <c r="H1086" s="5">
        <v>43160</v>
      </c>
      <c r="I1086" t="s">
        <v>796</v>
      </c>
      <c r="J1086" s="3">
        <v>54686940</v>
      </c>
      <c r="K1086" s="3">
        <v>0</v>
      </c>
      <c r="L1086" s="3">
        <f t="shared" si="32"/>
        <v>54686940</v>
      </c>
      <c r="M1086" s="21">
        <v>54686940</v>
      </c>
      <c r="N1086" s="3">
        <f t="shared" si="33"/>
        <v>0</v>
      </c>
    </row>
    <row r="1087" spans="1:14" hidden="1" x14ac:dyDescent="0.25">
      <c r="A1087">
        <v>635</v>
      </c>
      <c r="B1087">
        <v>1480</v>
      </c>
      <c r="C1087" s="5">
        <v>43160</v>
      </c>
      <c r="D1087" t="s">
        <v>2689</v>
      </c>
      <c r="E1087">
        <v>31</v>
      </c>
      <c r="F1087" t="s">
        <v>68</v>
      </c>
      <c r="G1087">
        <v>1414</v>
      </c>
      <c r="H1087" s="5">
        <v>43160</v>
      </c>
      <c r="I1087" t="s">
        <v>798</v>
      </c>
      <c r="J1087" s="3">
        <v>54686940</v>
      </c>
      <c r="K1087" s="3">
        <v>0</v>
      </c>
      <c r="L1087" s="3">
        <f t="shared" si="32"/>
        <v>54686940</v>
      </c>
      <c r="M1087" s="21">
        <v>54686940</v>
      </c>
      <c r="N1087" s="3">
        <f t="shared" si="33"/>
        <v>0</v>
      </c>
    </row>
    <row r="1088" spans="1:14" hidden="1" x14ac:dyDescent="0.25">
      <c r="A1088">
        <v>636</v>
      </c>
      <c r="B1088">
        <v>1481</v>
      </c>
      <c r="C1088" s="5">
        <v>43160</v>
      </c>
      <c r="D1088" t="s">
        <v>2690</v>
      </c>
      <c r="E1088">
        <v>31</v>
      </c>
      <c r="F1088" t="s">
        <v>68</v>
      </c>
      <c r="G1088">
        <v>1418</v>
      </c>
      <c r="H1088" s="5">
        <v>43160</v>
      </c>
      <c r="I1088" t="s">
        <v>799</v>
      </c>
      <c r="J1088" s="3">
        <v>54686940</v>
      </c>
      <c r="K1088" s="3">
        <v>0</v>
      </c>
      <c r="L1088" s="3">
        <f t="shared" si="32"/>
        <v>54686940</v>
      </c>
      <c r="M1088" s="21">
        <v>54686940</v>
      </c>
      <c r="N1088" s="3">
        <f t="shared" si="33"/>
        <v>0</v>
      </c>
    </row>
    <row r="1089" spans="1:14" hidden="1" x14ac:dyDescent="0.25">
      <c r="A1089">
        <v>656</v>
      </c>
      <c r="B1089">
        <v>1482</v>
      </c>
      <c r="C1089" s="5">
        <v>43160</v>
      </c>
      <c r="D1089" t="s">
        <v>2691</v>
      </c>
      <c r="E1089">
        <v>31</v>
      </c>
      <c r="F1089" t="s">
        <v>68</v>
      </c>
      <c r="G1089">
        <v>1462</v>
      </c>
      <c r="H1089" s="5">
        <v>43160</v>
      </c>
      <c r="I1089" t="s">
        <v>814</v>
      </c>
      <c r="J1089" s="3">
        <v>54686940</v>
      </c>
      <c r="K1089" s="3">
        <v>0</v>
      </c>
      <c r="L1089" s="3">
        <f t="shared" si="32"/>
        <v>54686940</v>
      </c>
      <c r="M1089" s="21">
        <v>54686940</v>
      </c>
      <c r="N1089" s="3">
        <f t="shared" si="33"/>
        <v>0</v>
      </c>
    </row>
    <row r="1090" spans="1:14" hidden="1" x14ac:dyDescent="0.25">
      <c r="A1090">
        <v>600</v>
      </c>
      <c r="B1090">
        <v>1483</v>
      </c>
      <c r="C1090" s="5">
        <v>43160</v>
      </c>
      <c r="D1090" t="s">
        <v>2692</v>
      </c>
      <c r="E1090">
        <v>31</v>
      </c>
      <c r="F1090" t="s">
        <v>68</v>
      </c>
      <c r="G1090">
        <v>1461</v>
      </c>
      <c r="H1090" s="5">
        <v>43160</v>
      </c>
      <c r="I1090" t="s">
        <v>769</v>
      </c>
      <c r="J1090" s="3">
        <v>54686940</v>
      </c>
      <c r="K1090" s="3">
        <v>0</v>
      </c>
      <c r="L1090" s="3">
        <f t="shared" si="32"/>
        <v>54686940</v>
      </c>
      <c r="M1090" s="21">
        <v>54686940</v>
      </c>
      <c r="N1090" s="3">
        <f t="shared" si="33"/>
        <v>0</v>
      </c>
    </row>
    <row r="1091" spans="1:14" hidden="1" x14ac:dyDescent="0.25">
      <c r="A1091">
        <v>599</v>
      </c>
      <c r="B1091">
        <v>1485</v>
      </c>
      <c r="C1091" s="5">
        <v>43160</v>
      </c>
      <c r="D1091" t="s">
        <v>2693</v>
      </c>
      <c r="E1091">
        <v>31</v>
      </c>
      <c r="F1091" t="s">
        <v>68</v>
      </c>
      <c r="G1091">
        <v>1460</v>
      </c>
      <c r="H1091" s="5">
        <v>43160</v>
      </c>
      <c r="I1091" t="s">
        <v>768</v>
      </c>
      <c r="J1091" s="3">
        <v>54686940</v>
      </c>
      <c r="K1091" s="3">
        <v>0</v>
      </c>
      <c r="L1091" s="3">
        <f t="shared" si="32"/>
        <v>54686940</v>
      </c>
      <c r="M1091" s="21">
        <v>54686940</v>
      </c>
      <c r="N1091" s="3">
        <f t="shared" si="33"/>
        <v>0</v>
      </c>
    </row>
    <row r="1092" spans="1:14" hidden="1" x14ac:dyDescent="0.25">
      <c r="A1092">
        <v>649</v>
      </c>
      <c r="B1092">
        <v>1486</v>
      </c>
      <c r="C1092" s="5">
        <v>43161</v>
      </c>
      <c r="D1092" t="s">
        <v>2694</v>
      </c>
      <c r="E1092">
        <v>31</v>
      </c>
      <c r="F1092" t="s">
        <v>68</v>
      </c>
      <c r="G1092">
        <v>1436</v>
      </c>
      <c r="H1092" s="5">
        <v>43161</v>
      </c>
      <c r="I1092" t="s">
        <v>2695</v>
      </c>
      <c r="J1092" s="3">
        <v>3201695</v>
      </c>
      <c r="K1092" s="3">
        <v>457385</v>
      </c>
      <c r="L1092" s="3">
        <f t="shared" si="32"/>
        <v>2744310</v>
      </c>
      <c r="M1092" s="21">
        <v>2744310</v>
      </c>
      <c r="N1092" s="3">
        <f t="shared" si="33"/>
        <v>0</v>
      </c>
    </row>
    <row r="1093" spans="1:14" hidden="1" x14ac:dyDescent="0.25">
      <c r="A1093">
        <v>649</v>
      </c>
      <c r="B1093">
        <v>1487</v>
      </c>
      <c r="C1093" s="5">
        <v>43161</v>
      </c>
      <c r="D1093" t="s">
        <v>2696</v>
      </c>
      <c r="E1093">
        <v>31</v>
      </c>
      <c r="F1093" t="s">
        <v>68</v>
      </c>
      <c r="G1093">
        <v>1437</v>
      </c>
      <c r="H1093" s="5">
        <v>43161</v>
      </c>
      <c r="I1093" t="s">
        <v>2697</v>
      </c>
      <c r="J1093" s="3">
        <v>4101524</v>
      </c>
      <c r="K1093" s="3">
        <v>0</v>
      </c>
      <c r="L1093" s="3">
        <f t="shared" ref="L1093:L1156" si="34">J1093-K1093</f>
        <v>4101524</v>
      </c>
      <c r="M1093" s="21">
        <v>3515592</v>
      </c>
      <c r="N1093" s="3">
        <f t="shared" ref="N1093:N1156" si="35">L1093-M1093</f>
        <v>585932</v>
      </c>
    </row>
    <row r="1094" spans="1:14" hidden="1" x14ac:dyDescent="0.25">
      <c r="A1094">
        <v>649</v>
      </c>
      <c r="B1094">
        <v>1488</v>
      </c>
      <c r="C1094" s="5">
        <v>43161</v>
      </c>
      <c r="D1094" t="s">
        <v>2698</v>
      </c>
      <c r="E1094">
        <v>31</v>
      </c>
      <c r="F1094" t="s">
        <v>68</v>
      </c>
      <c r="G1094">
        <v>1438</v>
      </c>
      <c r="H1094" s="5">
        <v>43161</v>
      </c>
      <c r="I1094" t="s">
        <v>2699</v>
      </c>
      <c r="J1094" s="3">
        <v>3712284</v>
      </c>
      <c r="K1094" s="3">
        <v>0</v>
      </c>
      <c r="L1094" s="3">
        <f t="shared" si="34"/>
        <v>3712284</v>
      </c>
      <c r="M1094" s="21">
        <v>2887332</v>
      </c>
      <c r="N1094" s="3">
        <f t="shared" si="35"/>
        <v>824952</v>
      </c>
    </row>
    <row r="1095" spans="1:14" hidden="1" x14ac:dyDescent="0.25">
      <c r="A1095">
        <v>649</v>
      </c>
      <c r="B1095">
        <v>1489</v>
      </c>
      <c r="C1095" s="5">
        <v>43161</v>
      </c>
      <c r="D1095" t="s">
        <v>2700</v>
      </c>
      <c r="E1095">
        <v>31</v>
      </c>
      <c r="F1095" t="s">
        <v>68</v>
      </c>
      <c r="G1095">
        <v>1439</v>
      </c>
      <c r="H1095" s="5">
        <v>43161</v>
      </c>
      <c r="I1095" t="s">
        <v>2701</v>
      </c>
      <c r="J1095" s="3">
        <v>4296831</v>
      </c>
      <c r="K1095" s="3">
        <v>0</v>
      </c>
      <c r="L1095" s="3">
        <f t="shared" si="34"/>
        <v>4296831</v>
      </c>
      <c r="M1095" s="21">
        <v>2343726</v>
      </c>
      <c r="N1095" s="3">
        <f t="shared" si="35"/>
        <v>1953105</v>
      </c>
    </row>
    <row r="1096" spans="1:14" hidden="1" x14ac:dyDescent="0.25">
      <c r="A1096">
        <v>649</v>
      </c>
      <c r="B1096">
        <v>1490</v>
      </c>
      <c r="C1096" s="5">
        <v>43161</v>
      </c>
      <c r="D1096" t="s">
        <v>2702</v>
      </c>
      <c r="E1096">
        <v>31</v>
      </c>
      <c r="F1096" t="s">
        <v>68</v>
      </c>
      <c r="G1096">
        <v>1440</v>
      </c>
      <c r="H1096" s="5">
        <v>43161</v>
      </c>
      <c r="I1096" t="s">
        <v>2703</v>
      </c>
      <c r="J1096" s="3">
        <v>3098410</v>
      </c>
      <c r="K1096" s="3">
        <v>442630</v>
      </c>
      <c r="L1096" s="3">
        <f t="shared" si="34"/>
        <v>2655780</v>
      </c>
      <c r="M1096" s="21">
        <v>2655780</v>
      </c>
      <c r="N1096" s="3">
        <f t="shared" si="35"/>
        <v>0</v>
      </c>
    </row>
    <row r="1097" spans="1:14" hidden="1" x14ac:dyDescent="0.25">
      <c r="A1097">
        <v>649</v>
      </c>
      <c r="B1097">
        <v>1491</v>
      </c>
      <c r="C1097" s="5">
        <v>43161</v>
      </c>
      <c r="D1097" t="s">
        <v>2704</v>
      </c>
      <c r="E1097">
        <v>31</v>
      </c>
      <c r="F1097" t="s">
        <v>68</v>
      </c>
      <c r="G1097">
        <v>1441</v>
      </c>
      <c r="H1097" s="5">
        <v>43161</v>
      </c>
      <c r="I1097" t="s">
        <v>2705</v>
      </c>
      <c r="J1097" s="3">
        <v>3098410</v>
      </c>
      <c r="K1097" s="3">
        <v>442630</v>
      </c>
      <c r="L1097" s="3">
        <f t="shared" si="34"/>
        <v>2655780</v>
      </c>
      <c r="M1097" s="21">
        <v>2655780</v>
      </c>
      <c r="N1097" s="3">
        <f t="shared" si="35"/>
        <v>0</v>
      </c>
    </row>
    <row r="1098" spans="1:14" hidden="1" x14ac:dyDescent="0.25">
      <c r="A1098">
        <v>649</v>
      </c>
      <c r="B1098">
        <v>1492</v>
      </c>
      <c r="C1098" s="5">
        <v>43161</v>
      </c>
      <c r="D1098" t="s">
        <v>2706</v>
      </c>
      <c r="E1098">
        <v>31</v>
      </c>
      <c r="F1098" t="s">
        <v>68</v>
      </c>
      <c r="G1098">
        <v>1442</v>
      </c>
      <c r="H1098" s="5">
        <v>43161</v>
      </c>
      <c r="I1098" t="s">
        <v>2707</v>
      </c>
      <c r="J1098" s="3">
        <v>5532880</v>
      </c>
      <c r="K1098" s="3">
        <v>0</v>
      </c>
      <c r="L1098" s="3">
        <f t="shared" si="34"/>
        <v>5532880</v>
      </c>
      <c r="M1098" s="21">
        <v>3319728</v>
      </c>
      <c r="N1098" s="3">
        <f t="shared" si="35"/>
        <v>2213152</v>
      </c>
    </row>
    <row r="1099" spans="1:14" hidden="1" x14ac:dyDescent="0.25">
      <c r="A1099">
        <v>649</v>
      </c>
      <c r="B1099">
        <v>1493</v>
      </c>
      <c r="C1099" s="5">
        <v>43161</v>
      </c>
      <c r="D1099" t="s">
        <v>2708</v>
      </c>
      <c r="E1099">
        <v>31</v>
      </c>
      <c r="F1099" t="s">
        <v>68</v>
      </c>
      <c r="G1099">
        <v>1443</v>
      </c>
      <c r="H1099" s="5">
        <v>43161</v>
      </c>
      <c r="I1099" t="s">
        <v>2709</v>
      </c>
      <c r="J1099" s="3">
        <v>5947019</v>
      </c>
      <c r="K1099" s="3">
        <v>0</v>
      </c>
      <c r="L1099" s="3">
        <f t="shared" si="34"/>
        <v>5947019</v>
      </c>
      <c r="M1099" s="21">
        <v>3202241</v>
      </c>
      <c r="N1099" s="3">
        <f t="shared" si="35"/>
        <v>2744778</v>
      </c>
    </row>
    <row r="1100" spans="1:14" hidden="1" x14ac:dyDescent="0.25">
      <c r="A1100">
        <v>649</v>
      </c>
      <c r="B1100">
        <v>1494</v>
      </c>
      <c r="C1100" s="5">
        <v>43161</v>
      </c>
      <c r="D1100" t="s">
        <v>2710</v>
      </c>
      <c r="E1100">
        <v>31</v>
      </c>
      <c r="F1100" t="s">
        <v>68</v>
      </c>
      <c r="G1100">
        <v>1435</v>
      </c>
      <c r="H1100" s="5">
        <v>43161</v>
      </c>
      <c r="I1100" t="s">
        <v>2711</v>
      </c>
      <c r="J1100" s="3">
        <v>4640581</v>
      </c>
      <c r="K1100" s="3">
        <v>0</v>
      </c>
      <c r="L1100" s="3">
        <f t="shared" si="34"/>
        <v>4640581</v>
      </c>
      <c r="M1100" s="21">
        <v>2953097</v>
      </c>
      <c r="N1100" s="3">
        <f t="shared" si="35"/>
        <v>1687484</v>
      </c>
    </row>
    <row r="1101" spans="1:14" hidden="1" x14ac:dyDescent="0.25">
      <c r="A1101">
        <v>649</v>
      </c>
      <c r="B1101">
        <v>1495</v>
      </c>
      <c r="C1101" s="5">
        <v>43161</v>
      </c>
      <c r="D1101" t="s">
        <v>2712</v>
      </c>
      <c r="E1101">
        <v>31</v>
      </c>
      <c r="F1101" t="s">
        <v>68</v>
      </c>
      <c r="G1101">
        <v>1427</v>
      </c>
      <c r="H1101" s="5">
        <v>43161</v>
      </c>
      <c r="I1101" t="s">
        <v>2713</v>
      </c>
      <c r="J1101" s="3">
        <v>4890237</v>
      </c>
      <c r="K1101" s="3">
        <v>0</v>
      </c>
      <c r="L1101" s="3">
        <f t="shared" si="34"/>
        <v>4890237</v>
      </c>
      <c r="M1101" s="21">
        <v>2667402</v>
      </c>
      <c r="N1101" s="3">
        <f t="shared" si="35"/>
        <v>2222835</v>
      </c>
    </row>
    <row r="1102" spans="1:14" hidden="1" x14ac:dyDescent="0.25">
      <c r="A1102">
        <v>492</v>
      </c>
      <c r="B1102">
        <v>1496</v>
      </c>
      <c r="C1102" s="5">
        <v>43161</v>
      </c>
      <c r="D1102" t="s">
        <v>2714</v>
      </c>
      <c r="E1102">
        <v>31</v>
      </c>
      <c r="F1102" t="s">
        <v>68</v>
      </c>
      <c r="G1102">
        <v>1463</v>
      </c>
      <c r="H1102" s="5">
        <v>43161</v>
      </c>
      <c r="I1102" t="s">
        <v>2715</v>
      </c>
      <c r="J1102" s="3">
        <v>420100300</v>
      </c>
      <c r="K1102" s="3">
        <v>0</v>
      </c>
      <c r="L1102" s="3">
        <f t="shared" si="34"/>
        <v>420100300</v>
      </c>
      <c r="M1102" s="21">
        <v>420100300</v>
      </c>
      <c r="N1102" s="3">
        <f t="shared" si="35"/>
        <v>0</v>
      </c>
    </row>
    <row r="1103" spans="1:14" hidden="1" x14ac:dyDescent="0.25">
      <c r="A1103">
        <v>649</v>
      </c>
      <c r="B1103">
        <v>1497</v>
      </c>
      <c r="C1103" s="5">
        <v>43161</v>
      </c>
      <c r="D1103" t="s">
        <v>2716</v>
      </c>
      <c r="E1103">
        <v>31</v>
      </c>
      <c r="F1103" t="s">
        <v>68</v>
      </c>
      <c r="G1103">
        <v>1428</v>
      </c>
      <c r="H1103" s="5">
        <v>43161</v>
      </c>
      <c r="I1103" t="s">
        <v>2717</v>
      </c>
      <c r="J1103" s="3">
        <v>2255225</v>
      </c>
      <c r="K1103" s="3">
        <v>451045</v>
      </c>
      <c r="L1103" s="3">
        <f t="shared" si="34"/>
        <v>1804180</v>
      </c>
      <c r="M1103" s="21">
        <v>1804180</v>
      </c>
      <c r="N1103" s="3">
        <f t="shared" si="35"/>
        <v>0</v>
      </c>
    </row>
    <row r="1104" spans="1:14" hidden="1" x14ac:dyDescent="0.25">
      <c r="A1104">
        <v>649</v>
      </c>
      <c r="B1104">
        <v>1498</v>
      </c>
      <c r="C1104" s="5">
        <v>43161</v>
      </c>
      <c r="D1104" t="s">
        <v>2718</v>
      </c>
      <c r="E1104">
        <v>31</v>
      </c>
      <c r="F1104" t="s">
        <v>68</v>
      </c>
      <c r="G1104">
        <v>1429</v>
      </c>
      <c r="H1104" s="5">
        <v>43161</v>
      </c>
      <c r="I1104" t="s">
        <v>2719</v>
      </c>
      <c r="J1104" s="3">
        <v>4759785</v>
      </c>
      <c r="K1104" s="3">
        <v>0</v>
      </c>
      <c r="L1104" s="3">
        <f t="shared" si="34"/>
        <v>4759785</v>
      </c>
      <c r="M1104" s="21">
        <v>3702055</v>
      </c>
      <c r="N1104" s="3">
        <f t="shared" si="35"/>
        <v>1057730</v>
      </c>
    </row>
    <row r="1105" spans="1:14" hidden="1" x14ac:dyDescent="0.25">
      <c r="A1105">
        <v>649</v>
      </c>
      <c r="B1105">
        <v>1499</v>
      </c>
      <c r="C1105" s="5">
        <v>43161</v>
      </c>
      <c r="D1105" t="s">
        <v>2720</v>
      </c>
      <c r="E1105">
        <v>31</v>
      </c>
      <c r="F1105" t="s">
        <v>68</v>
      </c>
      <c r="G1105">
        <v>1430</v>
      </c>
      <c r="H1105" s="5">
        <v>43161</v>
      </c>
      <c r="I1105" t="s">
        <v>2721</v>
      </c>
      <c r="J1105" s="3">
        <v>4749371</v>
      </c>
      <c r="K1105" s="3">
        <v>0</v>
      </c>
      <c r="L1105" s="3">
        <f t="shared" si="34"/>
        <v>4749371</v>
      </c>
      <c r="M1105" s="21">
        <v>3022327</v>
      </c>
      <c r="N1105" s="3">
        <f t="shared" si="35"/>
        <v>1727044</v>
      </c>
    </row>
    <row r="1106" spans="1:14" hidden="1" x14ac:dyDescent="0.25">
      <c r="A1106">
        <v>395</v>
      </c>
      <c r="B1106">
        <v>1500</v>
      </c>
      <c r="C1106" s="5">
        <v>43161</v>
      </c>
      <c r="D1106" t="s">
        <v>2722</v>
      </c>
      <c r="E1106">
        <v>31</v>
      </c>
      <c r="F1106" t="s">
        <v>68</v>
      </c>
      <c r="G1106">
        <v>1419</v>
      </c>
      <c r="H1106" s="5">
        <v>43161</v>
      </c>
      <c r="I1106" t="s">
        <v>2723</v>
      </c>
      <c r="J1106" s="3">
        <v>5078073</v>
      </c>
      <c r="K1106" s="3">
        <v>0</v>
      </c>
      <c r="L1106" s="3">
        <f t="shared" si="34"/>
        <v>5078073</v>
      </c>
      <c r="M1106" s="21">
        <v>3515589</v>
      </c>
      <c r="N1106" s="3">
        <f t="shared" si="35"/>
        <v>1562484</v>
      </c>
    </row>
    <row r="1107" spans="1:14" hidden="1" x14ac:dyDescent="0.25">
      <c r="A1107">
        <v>649</v>
      </c>
      <c r="B1107">
        <v>1501</v>
      </c>
      <c r="C1107" s="5">
        <v>43161</v>
      </c>
      <c r="D1107" t="s">
        <v>2724</v>
      </c>
      <c r="E1107">
        <v>31</v>
      </c>
      <c r="F1107" t="s">
        <v>68</v>
      </c>
      <c r="G1107">
        <v>1444</v>
      </c>
      <c r="H1107" s="5">
        <v>43161</v>
      </c>
      <c r="I1107" t="s">
        <v>2725</v>
      </c>
      <c r="J1107" s="3">
        <v>4453080</v>
      </c>
      <c r="K1107" s="3">
        <v>0</v>
      </c>
      <c r="L1107" s="3">
        <f t="shared" si="34"/>
        <v>4453080</v>
      </c>
      <c r="M1107" s="21">
        <v>3117156</v>
      </c>
      <c r="N1107" s="3">
        <f t="shared" si="35"/>
        <v>1335924</v>
      </c>
    </row>
    <row r="1108" spans="1:14" hidden="1" x14ac:dyDescent="0.25">
      <c r="A1108">
        <v>649</v>
      </c>
      <c r="B1108">
        <v>1502</v>
      </c>
      <c r="C1108" s="5">
        <v>43161</v>
      </c>
      <c r="D1108" t="s">
        <v>2726</v>
      </c>
      <c r="E1108">
        <v>31</v>
      </c>
      <c r="F1108" t="s">
        <v>68</v>
      </c>
      <c r="G1108">
        <v>1431</v>
      </c>
      <c r="H1108" s="5">
        <v>43161</v>
      </c>
      <c r="I1108" t="s">
        <v>2727</v>
      </c>
      <c r="J1108" s="3">
        <v>6499935</v>
      </c>
      <c r="K1108" s="3">
        <v>0</v>
      </c>
      <c r="L1108" s="3">
        <f t="shared" si="34"/>
        <v>6499935</v>
      </c>
      <c r="M1108" s="21">
        <v>3499965</v>
      </c>
      <c r="N1108" s="3">
        <f t="shared" si="35"/>
        <v>2999970</v>
      </c>
    </row>
    <row r="1109" spans="1:14" hidden="1" x14ac:dyDescent="0.25">
      <c r="A1109">
        <v>649</v>
      </c>
      <c r="B1109">
        <v>1503</v>
      </c>
      <c r="C1109" s="5">
        <v>43161</v>
      </c>
      <c r="D1109" t="s">
        <v>2728</v>
      </c>
      <c r="E1109">
        <v>31</v>
      </c>
      <c r="F1109" t="s">
        <v>68</v>
      </c>
      <c r="G1109">
        <v>1420</v>
      </c>
      <c r="H1109" s="5">
        <v>43161</v>
      </c>
      <c r="I1109" t="s">
        <v>2729</v>
      </c>
      <c r="J1109" s="3">
        <v>4296831</v>
      </c>
      <c r="K1109" s="3">
        <v>0</v>
      </c>
      <c r="L1109" s="3">
        <f t="shared" si="34"/>
        <v>4296831</v>
      </c>
      <c r="M1109" s="21">
        <v>2734347</v>
      </c>
      <c r="N1109" s="3">
        <f t="shared" si="35"/>
        <v>1562484</v>
      </c>
    </row>
    <row r="1110" spans="1:14" hidden="1" x14ac:dyDescent="0.25">
      <c r="A1110">
        <v>649</v>
      </c>
      <c r="B1110">
        <v>1504</v>
      </c>
      <c r="C1110" s="5">
        <v>43161</v>
      </c>
      <c r="D1110" t="s">
        <v>2730</v>
      </c>
      <c r="E1110">
        <v>31</v>
      </c>
      <c r="F1110" t="s">
        <v>68</v>
      </c>
      <c r="G1110">
        <v>1445</v>
      </c>
      <c r="H1110" s="5">
        <v>43161</v>
      </c>
      <c r="I1110" t="s">
        <v>2731</v>
      </c>
      <c r="J1110" s="3">
        <v>2531226</v>
      </c>
      <c r="K1110" s="3">
        <v>0</v>
      </c>
      <c r="L1110" s="3">
        <f t="shared" si="34"/>
        <v>2531226</v>
      </c>
      <c r="M1110" s="21">
        <v>2109355</v>
      </c>
      <c r="N1110" s="3">
        <f t="shared" si="35"/>
        <v>421871</v>
      </c>
    </row>
    <row r="1111" spans="1:14" hidden="1" x14ac:dyDescent="0.25">
      <c r="A1111">
        <v>649</v>
      </c>
      <c r="B1111">
        <v>1505</v>
      </c>
      <c r="C1111" s="5">
        <v>43161</v>
      </c>
      <c r="D1111" t="s">
        <v>2732</v>
      </c>
      <c r="E1111">
        <v>31</v>
      </c>
      <c r="F1111" t="s">
        <v>68</v>
      </c>
      <c r="G1111">
        <v>1447</v>
      </c>
      <c r="H1111" s="5">
        <v>43161</v>
      </c>
      <c r="I1111" t="s">
        <v>2733</v>
      </c>
      <c r="J1111" s="3">
        <v>3983670</v>
      </c>
      <c r="K1111" s="3">
        <v>0</v>
      </c>
      <c r="L1111" s="3">
        <f t="shared" si="34"/>
        <v>3983670</v>
      </c>
      <c r="M1111" s="21">
        <v>1991835</v>
      </c>
      <c r="N1111" s="3">
        <f t="shared" si="35"/>
        <v>1991835</v>
      </c>
    </row>
    <row r="1112" spans="1:14" hidden="1" x14ac:dyDescent="0.25">
      <c r="A1112">
        <v>649</v>
      </c>
      <c r="B1112">
        <v>1506</v>
      </c>
      <c r="C1112" s="5">
        <v>43161</v>
      </c>
      <c r="D1112" t="s">
        <v>2734</v>
      </c>
      <c r="E1112">
        <v>31</v>
      </c>
      <c r="F1112" t="s">
        <v>68</v>
      </c>
      <c r="G1112">
        <v>1432</v>
      </c>
      <c r="H1112" s="5">
        <v>43161</v>
      </c>
      <c r="I1112" t="s">
        <v>2735</v>
      </c>
      <c r="J1112" s="3">
        <v>2522994</v>
      </c>
      <c r="K1112" s="3">
        <v>420499</v>
      </c>
      <c r="L1112" s="3">
        <f t="shared" si="34"/>
        <v>2102495</v>
      </c>
      <c r="M1112" s="21">
        <v>2102495</v>
      </c>
      <c r="N1112" s="3">
        <f t="shared" si="35"/>
        <v>0</v>
      </c>
    </row>
    <row r="1113" spans="1:14" hidden="1" x14ac:dyDescent="0.25">
      <c r="A1113">
        <v>649</v>
      </c>
      <c r="B1113">
        <v>1507</v>
      </c>
      <c r="C1113" s="5">
        <v>43161</v>
      </c>
      <c r="D1113" t="s">
        <v>2736</v>
      </c>
      <c r="E1113">
        <v>31</v>
      </c>
      <c r="F1113" t="s">
        <v>68</v>
      </c>
      <c r="G1113">
        <v>1421</v>
      </c>
      <c r="H1113" s="5">
        <v>43161</v>
      </c>
      <c r="I1113" t="s">
        <v>2737</v>
      </c>
      <c r="J1113" s="3">
        <v>5863585</v>
      </c>
      <c r="K1113" s="3">
        <v>0</v>
      </c>
      <c r="L1113" s="3">
        <f t="shared" si="34"/>
        <v>5863585</v>
      </c>
      <c r="M1113" s="21">
        <v>4059405</v>
      </c>
      <c r="N1113" s="3">
        <f t="shared" si="35"/>
        <v>1804180</v>
      </c>
    </row>
    <row r="1114" spans="1:14" hidden="1" x14ac:dyDescent="0.25">
      <c r="A1114">
        <v>649</v>
      </c>
      <c r="B1114">
        <v>1508</v>
      </c>
      <c r="C1114" s="5">
        <v>43161</v>
      </c>
      <c r="D1114" t="s">
        <v>2738</v>
      </c>
      <c r="E1114">
        <v>31</v>
      </c>
      <c r="F1114" t="s">
        <v>68</v>
      </c>
      <c r="G1114">
        <v>1448</v>
      </c>
      <c r="H1114" s="5">
        <v>43161</v>
      </c>
      <c r="I1114" t="s">
        <v>2739</v>
      </c>
      <c r="J1114" s="3">
        <v>2582006</v>
      </c>
      <c r="K1114" s="3">
        <v>368858</v>
      </c>
      <c r="L1114" s="3">
        <f t="shared" si="34"/>
        <v>2213148</v>
      </c>
      <c r="M1114" s="21">
        <v>2213148</v>
      </c>
      <c r="N1114" s="3">
        <f t="shared" si="35"/>
        <v>0</v>
      </c>
    </row>
    <row r="1115" spans="1:14" hidden="1" x14ac:dyDescent="0.25">
      <c r="A1115">
        <v>649</v>
      </c>
      <c r="B1115">
        <v>1509</v>
      </c>
      <c r="C1115" s="5">
        <v>43161</v>
      </c>
      <c r="D1115" t="s">
        <v>2740</v>
      </c>
      <c r="E1115">
        <v>31</v>
      </c>
      <c r="F1115" t="s">
        <v>68</v>
      </c>
      <c r="G1115">
        <v>1422</v>
      </c>
      <c r="H1115" s="5">
        <v>43161</v>
      </c>
      <c r="I1115" t="s">
        <v>2741</v>
      </c>
      <c r="J1115" s="3">
        <v>5062452</v>
      </c>
      <c r="K1115" s="3">
        <v>0</v>
      </c>
      <c r="L1115" s="3">
        <f t="shared" si="34"/>
        <v>5062452</v>
      </c>
      <c r="M1115" s="21">
        <v>2953097</v>
      </c>
      <c r="N1115" s="3">
        <f t="shared" si="35"/>
        <v>2109355</v>
      </c>
    </row>
    <row r="1116" spans="1:14" hidden="1" x14ac:dyDescent="0.25">
      <c r="A1116">
        <v>649</v>
      </c>
      <c r="B1116">
        <v>1510</v>
      </c>
      <c r="C1116" s="5">
        <v>43161</v>
      </c>
      <c r="D1116" t="s">
        <v>2742</v>
      </c>
      <c r="E1116">
        <v>31</v>
      </c>
      <c r="F1116" t="s">
        <v>68</v>
      </c>
      <c r="G1116">
        <v>1449</v>
      </c>
      <c r="H1116" s="5">
        <v>43161</v>
      </c>
      <c r="I1116" t="s">
        <v>2743</v>
      </c>
      <c r="J1116" s="3">
        <v>4625489</v>
      </c>
      <c r="K1116" s="3">
        <v>0</v>
      </c>
      <c r="L1116" s="3">
        <f t="shared" si="34"/>
        <v>4625489</v>
      </c>
      <c r="M1116" s="21">
        <v>2943493</v>
      </c>
      <c r="N1116" s="3">
        <f t="shared" si="35"/>
        <v>1681996</v>
      </c>
    </row>
    <row r="1117" spans="1:14" hidden="1" x14ac:dyDescent="0.25">
      <c r="A1117">
        <v>649</v>
      </c>
      <c r="B1117">
        <v>1511</v>
      </c>
      <c r="C1117" s="5">
        <v>43161</v>
      </c>
      <c r="D1117" t="s">
        <v>2744</v>
      </c>
      <c r="E1117">
        <v>31</v>
      </c>
      <c r="F1117" t="s">
        <v>68</v>
      </c>
      <c r="G1117">
        <v>1433</v>
      </c>
      <c r="H1117" s="5">
        <v>43161</v>
      </c>
      <c r="I1117" t="s">
        <v>2745</v>
      </c>
      <c r="J1117" s="3">
        <v>6875245</v>
      </c>
      <c r="K1117" s="3">
        <v>0</v>
      </c>
      <c r="L1117" s="3">
        <f t="shared" si="34"/>
        <v>6875245</v>
      </c>
      <c r="M1117" s="21">
        <v>4759785</v>
      </c>
      <c r="N1117" s="3">
        <f t="shared" si="35"/>
        <v>2115460</v>
      </c>
    </row>
    <row r="1118" spans="1:14" hidden="1" x14ac:dyDescent="0.25">
      <c r="A1118">
        <v>649</v>
      </c>
      <c r="B1118">
        <v>1512</v>
      </c>
      <c r="C1118" s="5">
        <v>43161</v>
      </c>
      <c r="D1118" t="s">
        <v>2746</v>
      </c>
      <c r="E1118">
        <v>31</v>
      </c>
      <c r="F1118" t="s">
        <v>68</v>
      </c>
      <c r="G1118">
        <v>1450</v>
      </c>
      <c r="H1118" s="5">
        <v>43161</v>
      </c>
      <c r="I1118" t="s">
        <v>2747</v>
      </c>
      <c r="J1118" s="3">
        <v>4961495</v>
      </c>
      <c r="K1118" s="3">
        <v>0</v>
      </c>
      <c r="L1118" s="3">
        <f t="shared" si="34"/>
        <v>4961495</v>
      </c>
      <c r="M1118" s="21">
        <v>3157315</v>
      </c>
      <c r="N1118" s="3">
        <f t="shared" si="35"/>
        <v>1804180</v>
      </c>
    </row>
    <row r="1119" spans="1:14" hidden="1" x14ac:dyDescent="0.25">
      <c r="A1119">
        <v>649</v>
      </c>
      <c r="B1119">
        <v>1513</v>
      </c>
      <c r="C1119" s="5">
        <v>43161</v>
      </c>
      <c r="D1119" t="s">
        <v>2748</v>
      </c>
      <c r="E1119">
        <v>31</v>
      </c>
      <c r="F1119" t="s">
        <v>68</v>
      </c>
      <c r="G1119">
        <v>1423</v>
      </c>
      <c r="H1119" s="5">
        <v>43161</v>
      </c>
      <c r="I1119" t="s">
        <v>2749</v>
      </c>
      <c r="J1119" s="3">
        <v>4296831</v>
      </c>
      <c r="K1119" s="3">
        <v>0</v>
      </c>
      <c r="L1119" s="3">
        <f t="shared" si="34"/>
        <v>4296831</v>
      </c>
      <c r="M1119" s="21">
        <v>2734347</v>
      </c>
      <c r="N1119" s="3">
        <f t="shared" si="35"/>
        <v>1562484</v>
      </c>
    </row>
    <row r="1120" spans="1:14" hidden="1" x14ac:dyDescent="0.25">
      <c r="A1120">
        <v>649</v>
      </c>
      <c r="B1120">
        <v>1514</v>
      </c>
      <c r="C1120" s="5">
        <v>43161</v>
      </c>
      <c r="D1120" t="s">
        <v>2750</v>
      </c>
      <c r="E1120">
        <v>31</v>
      </c>
      <c r="F1120" t="s">
        <v>68</v>
      </c>
      <c r="G1120">
        <v>1451</v>
      </c>
      <c r="H1120" s="5">
        <v>43161</v>
      </c>
      <c r="I1120" t="s">
        <v>2751</v>
      </c>
      <c r="J1120" s="3">
        <v>2550150</v>
      </c>
      <c r="K1120" s="3">
        <v>510030</v>
      </c>
      <c r="L1120" s="3">
        <f t="shared" si="34"/>
        <v>2040120</v>
      </c>
      <c r="M1120" s="21">
        <v>2040120</v>
      </c>
      <c r="N1120" s="3">
        <f t="shared" si="35"/>
        <v>0</v>
      </c>
    </row>
    <row r="1121" spans="1:14" hidden="1" x14ac:dyDescent="0.25">
      <c r="A1121">
        <v>649</v>
      </c>
      <c r="B1121">
        <v>1515</v>
      </c>
      <c r="C1121" s="5">
        <v>43161</v>
      </c>
      <c r="D1121" t="s">
        <v>2752</v>
      </c>
      <c r="E1121">
        <v>31</v>
      </c>
      <c r="F1121" t="s">
        <v>68</v>
      </c>
      <c r="G1121">
        <v>1434</v>
      </c>
      <c r="H1121" s="5">
        <v>43161</v>
      </c>
      <c r="I1121" t="s">
        <v>2753</v>
      </c>
      <c r="J1121" s="3">
        <v>5947019</v>
      </c>
      <c r="K1121" s="3">
        <v>0</v>
      </c>
      <c r="L1121" s="3">
        <f t="shared" si="34"/>
        <v>5947019</v>
      </c>
      <c r="M1121" s="21">
        <v>4117167</v>
      </c>
      <c r="N1121" s="3">
        <f t="shared" si="35"/>
        <v>1829852</v>
      </c>
    </row>
    <row r="1122" spans="1:14" hidden="1" x14ac:dyDescent="0.25">
      <c r="A1122">
        <v>649</v>
      </c>
      <c r="B1122">
        <v>1516</v>
      </c>
      <c r="C1122" s="5">
        <v>43161</v>
      </c>
      <c r="D1122" t="s">
        <v>2754</v>
      </c>
      <c r="E1122">
        <v>31</v>
      </c>
      <c r="F1122" t="s">
        <v>68</v>
      </c>
      <c r="G1122">
        <v>1424</v>
      </c>
      <c r="H1122" s="5">
        <v>43161</v>
      </c>
      <c r="I1122" t="s">
        <v>2755</v>
      </c>
      <c r="J1122" s="3">
        <v>5946005</v>
      </c>
      <c r="K1122" s="3">
        <v>0</v>
      </c>
      <c r="L1122" s="3">
        <f t="shared" si="34"/>
        <v>5946005</v>
      </c>
      <c r="M1122" s="21">
        <v>3201695</v>
      </c>
      <c r="N1122" s="3">
        <f t="shared" si="35"/>
        <v>2744310</v>
      </c>
    </row>
    <row r="1123" spans="1:14" hidden="1" x14ac:dyDescent="0.25">
      <c r="A1123">
        <v>649</v>
      </c>
      <c r="B1123">
        <v>1517</v>
      </c>
      <c r="C1123" s="5">
        <v>43161</v>
      </c>
      <c r="D1123" t="s">
        <v>2756</v>
      </c>
      <c r="E1123">
        <v>31</v>
      </c>
      <c r="F1123" t="s">
        <v>68</v>
      </c>
      <c r="G1123">
        <v>1452</v>
      </c>
      <c r="H1123" s="5">
        <v>43161</v>
      </c>
      <c r="I1123" t="s">
        <v>2757</v>
      </c>
      <c r="J1123" s="3">
        <v>4961495</v>
      </c>
      <c r="K1123" s="3">
        <v>0</v>
      </c>
      <c r="L1123" s="3">
        <f t="shared" si="34"/>
        <v>4961495</v>
      </c>
      <c r="M1123" s="21">
        <v>3157315</v>
      </c>
      <c r="N1123" s="3">
        <f t="shared" si="35"/>
        <v>1804180</v>
      </c>
    </row>
    <row r="1124" spans="1:14" hidden="1" x14ac:dyDescent="0.25">
      <c r="A1124">
        <v>649</v>
      </c>
      <c r="B1124">
        <v>1518</v>
      </c>
      <c r="C1124" s="5">
        <v>43161</v>
      </c>
      <c r="D1124" t="s">
        <v>2758</v>
      </c>
      <c r="E1124">
        <v>31</v>
      </c>
      <c r="F1124" t="s">
        <v>68</v>
      </c>
      <c r="G1124">
        <v>1425</v>
      </c>
      <c r="H1124" s="5">
        <v>43161</v>
      </c>
      <c r="I1124" t="s">
        <v>2759</v>
      </c>
      <c r="J1124" s="3">
        <v>2695285</v>
      </c>
      <c r="K1124" s="3">
        <v>539057</v>
      </c>
      <c r="L1124" s="3">
        <f t="shared" si="34"/>
        <v>2156228</v>
      </c>
      <c r="M1124" s="21">
        <v>2156228</v>
      </c>
      <c r="N1124" s="3">
        <f t="shared" si="35"/>
        <v>0</v>
      </c>
    </row>
    <row r="1125" spans="1:14" hidden="1" x14ac:dyDescent="0.25">
      <c r="A1125">
        <v>649</v>
      </c>
      <c r="B1125">
        <v>1519</v>
      </c>
      <c r="C1125" s="5">
        <v>43161</v>
      </c>
      <c r="D1125" t="s">
        <v>2760</v>
      </c>
      <c r="E1125">
        <v>31</v>
      </c>
      <c r="F1125" t="s">
        <v>68</v>
      </c>
      <c r="G1125">
        <v>1426</v>
      </c>
      <c r="H1125" s="5">
        <v>43161</v>
      </c>
      <c r="I1125" t="s">
        <v>2761</v>
      </c>
      <c r="J1125" s="3">
        <v>1992165</v>
      </c>
      <c r="K1125" s="3">
        <v>0</v>
      </c>
      <c r="L1125" s="3">
        <f t="shared" si="34"/>
        <v>1992165</v>
      </c>
      <c r="M1125" s="21">
        <v>398433</v>
      </c>
      <c r="N1125" s="3">
        <f t="shared" si="35"/>
        <v>1593732</v>
      </c>
    </row>
    <row r="1126" spans="1:14" hidden="1" x14ac:dyDescent="0.25">
      <c r="A1126">
        <v>649</v>
      </c>
      <c r="B1126">
        <v>1520</v>
      </c>
      <c r="C1126" s="5">
        <v>43161</v>
      </c>
      <c r="D1126" t="s">
        <v>2762</v>
      </c>
      <c r="E1126">
        <v>31</v>
      </c>
      <c r="F1126" t="s">
        <v>68</v>
      </c>
      <c r="G1126">
        <v>1468</v>
      </c>
      <c r="H1126" s="5">
        <v>43161</v>
      </c>
      <c r="I1126" t="s">
        <v>2763</v>
      </c>
      <c r="J1126" s="3">
        <v>1562484</v>
      </c>
      <c r="K1126" s="3">
        <v>0</v>
      </c>
      <c r="L1126" s="3">
        <f t="shared" si="34"/>
        <v>1562484</v>
      </c>
      <c r="M1126">
        <v>1171863</v>
      </c>
      <c r="N1126" s="3">
        <f t="shared" si="35"/>
        <v>390621</v>
      </c>
    </row>
    <row r="1127" spans="1:14" hidden="1" x14ac:dyDescent="0.25">
      <c r="A1127">
        <v>649</v>
      </c>
      <c r="B1127">
        <v>1521</v>
      </c>
      <c r="C1127" s="5">
        <v>43161</v>
      </c>
      <c r="D1127" t="s">
        <v>2764</v>
      </c>
      <c r="E1127">
        <v>31</v>
      </c>
      <c r="F1127" t="s">
        <v>68</v>
      </c>
      <c r="G1127">
        <v>1467</v>
      </c>
      <c r="H1127" s="5">
        <v>43161</v>
      </c>
      <c r="I1127" t="s">
        <v>2765</v>
      </c>
      <c r="J1127" s="3">
        <v>4472160</v>
      </c>
      <c r="K1127" s="3">
        <v>0</v>
      </c>
      <c r="L1127" s="3">
        <f t="shared" si="34"/>
        <v>4472160</v>
      </c>
      <c r="M1127" s="21">
        <v>2845920</v>
      </c>
      <c r="N1127" s="3">
        <f t="shared" si="35"/>
        <v>1626240</v>
      </c>
    </row>
    <row r="1128" spans="1:14" hidden="1" x14ac:dyDescent="0.25">
      <c r="A1128">
        <v>649</v>
      </c>
      <c r="B1128">
        <v>1522</v>
      </c>
      <c r="C1128" s="5">
        <v>43161</v>
      </c>
      <c r="D1128" t="s">
        <v>2766</v>
      </c>
      <c r="E1128">
        <v>31</v>
      </c>
      <c r="F1128" t="s">
        <v>68</v>
      </c>
      <c r="G1128">
        <v>1466</v>
      </c>
      <c r="H1128" s="5">
        <v>43161</v>
      </c>
      <c r="I1128" t="s">
        <v>2767</v>
      </c>
      <c r="J1128" s="3">
        <v>6296810</v>
      </c>
      <c r="K1128" s="3">
        <v>0</v>
      </c>
      <c r="L1128" s="3">
        <f t="shared" si="34"/>
        <v>6296810</v>
      </c>
      <c r="M1128" s="21">
        <v>3390590</v>
      </c>
      <c r="N1128" s="3">
        <f t="shared" si="35"/>
        <v>2906220</v>
      </c>
    </row>
    <row r="1129" spans="1:14" hidden="1" x14ac:dyDescent="0.25">
      <c r="A1129">
        <v>649</v>
      </c>
      <c r="B1129">
        <v>1523</v>
      </c>
      <c r="C1129" s="5">
        <v>43164</v>
      </c>
      <c r="D1129" t="s">
        <v>2768</v>
      </c>
      <c r="E1129">
        <v>31</v>
      </c>
      <c r="F1129" t="s">
        <v>68</v>
      </c>
      <c r="G1129">
        <v>1464</v>
      </c>
      <c r="H1129" s="5">
        <v>43164</v>
      </c>
      <c r="I1129" t="s">
        <v>2769</v>
      </c>
      <c r="J1129" s="3">
        <v>4021290</v>
      </c>
      <c r="K1129" s="3">
        <v>574470</v>
      </c>
      <c r="L1129" s="3">
        <f t="shared" si="34"/>
        <v>3446820</v>
      </c>
      <c r="M1129" s="21">
        <v>3446820</v>
      </c>
      <c r="N1129" s="3">
        <f t="shared" si="35"/>
        <v>0</v>
      </c>
    </row>
    <row r="1130" spans="1:14" hidden="1" x14ac:dyDescent="0.25">
      <c r="A1130">
        <v>649</v>
      </c>
      <c r="B1130">
        <v>1524</v>
      </c>
      <c r="C1130" s="5">
        <v>43164</v>
      </c>
      <c r="D1130" t="s">
        <v>2770</v>
      </c>
      <c r="E1130">
        <v>31</v>
      </c>
      <c r="F1130" t="s">
        <v>68</v>
      </c>
      <c r="G1130">
        <v>1465</v>
      </c>
      <c r="H1130" s="5">
        <v>43164</v>
      </c>
      <c r="I1130" t="s">
        <v>2771</v>
      </c>
      <c r="J1130" s="3">
        <v>3515589</v>
      </c>
      <c r="K1130" s="3">
        <v>0</v>
      </c>
      <c r="L1130" s="3">
        <f t="shared" si="34"/>
        <v>3515589</v>
      </c>
      <c r="M1130" s="21">
        <v>2734347</v>
      </c>
      <c r="N1130" s="3">
        <f t="shared" si="35"/>
        <v>781242</v>
      </c>
    </row>
    <row r="1131" spans="1:14" hidden="1" x14ac:dyDescent="0.25">
      <c r="A1131">
        <v>649</v>
      </c>
      <c r="B1131">
        <v>1526</v>
      </c>
      <c r="C1131" s="5">
        <v>43164</v>
      </c>
      <c r="D1131" t="s">
        <v>2772</v>
      </c>
      <c r="E1131">
        <v>31</v>
      </c>
      <c r="F1131" t="s">
        <v>68</v>
      </c>
      <c r="G1131">
        <v>1479</v>
      </c>
      <c r="H1131" s="5">
        <v>43164</v>
      </c>
      <c r="I1131" t="s">
        <v>2773</v>
      </c>
      <c r="J1131" s="3">
        <v>1953105</v>
      </c>
      <c r="K1131" s="3">
        <v>390621</v>
      </c>
      <c r="L1131" s="3">
        <f t="shared" si="34"/>
        <v>1562484</v>
      </c>
      <c r="M1131" s="21">
        <v>1562484</v>
      </c>
      <c r="N1131" s="3">
        <f t="shared" si="35"/>
        <v>0</v>
      </c>
    </row>
    <row r="1132" spans="1:14" hidden="1" x14ac:dyDescent="0.25">
      <c r="A1132">
        <v>649</v>
      </c>
      <c r="B1132">
        <v>1527</v>
      </c>
      <c r="C1132" s="5">
        <v>43164</v>
      </c>
      <c r="D1132" t="s">
        <v>2774</v>
      </c>
      <c r="E1132">
        <v>31</v>
      </c>
      <c r="F1132" t="s">
        <v>68</v>
      </c>
      <c r="G1132">
        <v>1480</v>
      </c>
      <c r="H1132" s="5">
        <v>43164</v>
      </c>
      <c r="I1132" t="s">
        <v>2775</v>
      </c>
      <c r="J1132" s="3">
        <v>3983670</v>
      </c>
      <c r="K1132" s="3">
        <v>0</v>
      </c>
      <c r="L1132" s="3">
        <f t="shared" si="34"/>
        <v>3983670</v>
      </c>
      <c r="M1132" s="21">
        <v>3098410</v>
      </c>
      <c r="N1132" s="3">
        <f t="shared" si="35"/>
        <v>885260</v>
      </c>
    </row>
    <row r="1133" spans="1:14" hidden="1" x14ac:dyDescent="0.25">
      <c r="A1133">
        <v>649</v>
      </c>
      <c r="B1133">
        <v>1528</v>
      </c>
      <c r="C1133" s="5">
        <v>43164</v>
      </c>
      <c r="D1133" t="s">
        <v>2776</v>
      </c>
      <c r="E1133">
        <v>31</v>
      </c>
      <c r="F1133" t="s">
        <v>68</v>
      </c>
      <c r="G1133">
        <v>1478</v>
      </c>
      <c r="H1133" s="5">
        <v>43164</v>
      </c>
      <c r="I1133" t="s">
        <v>2777</v>
      </c>
      <c r="J1133" s="3">
        <v>2706270</v>
      </c>
      <c r="K1133" s="3">
        <v>0</v>
      </c>
      <c r="L1133" s="3">
        <f t="shared" si="34"/>
        <v>2706270</v>
      </c>
      <c r="M1133" s="21">
        <v>2255225</v>
      </c>
      <c r="N1133" s="3">
        <f t="shared" si="35"/>
        <v>451045</v>
      </c>
    </row>
    <row r="1134" spans="1:14" hidden="1" x14ac:dyDescent="0.25">
      <c r="A1134">
        <v>649</v>
      </c>
      <c r="B1134">
        <v>1529</v>
      </c>
      <c r="C1134" s="5">
        <v>43165</v>
      </c>
      <c r="D1134" t="s">
        <v>2778</v>
      </c>
      <c r="E1134">
        <v>31</v>
      </c>
      <c r="F1134" t="s">
        <v>68</v>
      </c>
      <c r="G1134">
        <v>1476</v>
      </c>
      <c r="H1134" s="5">
        <v>43165</v>
      </c>
      <c r="I1134" t="s">
        <v>2779</v>
      </c>
      <c r="J1134" s="3">
        <v>7109297</v>
      </c>
      <c r="K1134" s="3">
        <v>0</v>
      </c>
      <c r="L1134" s="3">
        <f t="shared" si="34"/>
        <v>7109297</v>
      </c>
      <c r="M1134" s="21">
        <v>3828083</v>
      </c>
      <c r="N1134" s="3">
        <f t="shared" si="35"/>
        <v>3281214</v>
      </c>
    </row>
    <row r="1135" spans="1:14" hidden="1" x14ac:dyDescent="0.25">
      <c r="A1135">
        <v>649</v>
      </c>
      <c r="B1135">
        <v>1530</v>
      </c>
      <c r="C1135" s="5">
        <v>43165</v>
      </c>
      <c r="D1135" t="s">
        <v>2780</v>
      </c>
      <c r="E1135">
        <v>31</v>
      </c>
      <c r="F1135" t="s">
        <v>68</v>
      </c>
      <c r="G1135">
        <v>1477</v>
      </c>
      <c r="H1135" s="5">
        <v>43165</v>
      </c>
      <c r="I1135" t="s">
        <v>2781</v>
      </c>
      <c r="J1135" s="3">
        <v>3784491</v>
      </c>
      <c r="K1135" s="3">
        <v>0</v>
      </c>
      <c r="L1135" s="3">
        <f t="shared" si="34"/>
        <v>3784491</v>
      </c>
      <c r="M1135" s="21">
        <v>3363992</v>
      </c>
      <c r="N1135" s="3">
        <f t="shared" si="35"/>
        <v>420499</v>
      </c>
    </row>
    <row r="1136" spans="1:14" hidden="1" x14ac:dyDescent="0.25">
      <c r="A1136">
        <v>483</v>
      </c>
      <c r="B1136">
        <v>1535</v>
      </c>
      <c r="C1136" s="5">
        <v>43165</v>
      </c>
      <c r="D1136" t="s">
        <v>821</v>
      </c>
      <c r="E1136">
        <v>1</v>
      </c>
      <c r="F1136" t="s">
        <v>822</v>
      </c>
      <c r="G1136">
        <v>22</v>
      </c>
      <c r="H1136" s="5">
        <v>43165</v>
      </c>
      <c r="I1136" t="s">
        <v>2782</v>
      </c>
      <c r="J1136" s="3">
        <v>32883000</v>
      </c>
      <c r="K1136" s="3">
        <v>0</v>
      </c>
      <c r="L1136" s="3">
        <f t="shared" si="34"/>
        <v>32883000</v>
      </c>
      <c r="M1136" s="21">
        <v>32883000</v>
      </c>
      <c r="N1136" s="3">
        <f t="shared" si="35"/>
        <v>0</v>
      </c>
    </row>
    <row r="1137" spans="1:14" hidden="1" x14ac:dyDescent="0.25">
      <c r="A1137">
        <v>649</v>
      </c>
      <c r="B1137">
        <v>1538</v>
      </c>
      <c r="C1137" s="5">
        <v>43165</v>
      </c>
      <c r="D1137" t="s">
        <v>2783</v>
      </c>
      <c r="E1137">
        <v>31</v>
      </c>
      <c r="F1137" t="s">
        <v>68</v>
      </c>
      <c r="G1137">
        <v>1446</v>
      </c>
      <c r="H1137" s="5">
        <v>43165</v>
      </c>
      <c r="I1137" t="s">
        <v>2784</v>
      </c>
      <c r="J1137" s="3">
        <v>5468690</v>
      </c>
      <c r="K1137" s="3">
        <v>0</v>
      </c>
      <c r="L1137" s="3">
        <f t="shared" si="34"/>
        <v>5468690</v>
      </c>
      <c r="M1137" s="21">
        <v>3828083</v>
      </c>
      <c r="N1137" s="3">
        <f t="shared" si="35"/>
        <v>1640607</v>
      </c>
    </row>
    <row r="1138" spans="1:14" hidden="1" x14ac:dyDescent="0.25">
      <c r="A1138">
        <v>649</v>
      </c>
      <c r="B1138">
        <v>1539</v>
      </c>
      <c r="C1138" s="5">
        <v>43165</v>
      </c>
      <c r="D1138" t="s">
        <v>2785</v>
      </c>
      <c r="E1138">
        <v>31</v>
      </c>
      <c r="F1138" t="s">
        <v>68</v>
      </c>
      <c r="G1138">
        <v>1484</v>
      </c>
      <c r="H1138" s="5">
        <v>43165</v>
      </c>
      <c r="I1138" t="s">
        <v>2786</v>
      </c>
      <c r="J1138" s="3">
        <v>2102495</v>
      </c>
      <c r="K1138" s="3">
        <v>0</v>
      </c>
      <c r="L1138" s="3">
        <f t="shared" si="34"/>
        <v>2102495</v>
      </c>
      <c r="M1138" s="21">
        <v>420499</v>
      </c>
      <c r="N1138" s="3">
        <f t="shared" si="35"/>
        <v>1681996</v>
      </c>
    </row>
    <row r="1139" spans="1:14" hidden="1" x14ac:dyDescent="0.25">
      <c r="A1139">
        <v>649</v>
      </c>
      <c r="B1139">
        <v>1544</v>
      </c>
      <c r="C1139" s="5">
        <v>43166</v>
      </c>
      <c r="D1139" t="s">
        <v>2787</v>
      </c>
      <c r="E1139">
        <v>31</v>
      </c>
      <c r="F1139" t="s">
        <v>68</v>
      </c>
      <c r="G1139">
        <v>1482</v>
      </c>
      <c r="H1139" s="5">
        <v>43166</v>
      </c>
      <c r="I1139" t="s">
        <v>2788</v>
      </c>
      <c r="J1139" s="3">
        <v>4296831</v>
      </c>
      <c r="K1139" s="3">
        <v>0</v>
      </c>
      <c r="L1139" s="3">
        <f t="shared" si="34"/>
        <v>4296831</v>
      </c>
      <c r="M1139" s="21">
        <v>2734347</v>
      </c>
      <c r="N1139" s="3">
        <f t="shared" si="35"/>
        <v>1562484</v>
      </c>
    </row>
    <row r="1140" spans="1:14" hidden="1" x14ac:dyDescent="0.25">
      <c r="A1140">
        <v>649</v>
      </c>
      <c r="B1140">
        <v>1545</v>
      </c>
      <c r="C1140" s="5">
        <v>43166</v>
      </c>
      <c r="D1140" t="s">
        <v>2789</v>
      </c>
      <c r="E1140">
        <v>31</v>
      </c>
      <c r="F1140" t="s">
        <v>68</v>
      </c>
      <c r="G1140">
        <v>1483</v>
      </c>
      <c r="H1140" s="5">
        <v>43166</v>
      </c>
      <c r="I1140" t="s">
        <v>2790</v>
      </c>
      <c r="J1140" s="3">
        <v>7170319</v>
      </c>
      <c r="K1140" s="3">
        <v>0</v>
      </c>
      <c r="L1140" s="3">
        <f t="shared" si="34"/>
        <v>7170319</v>
      </c>
      <c r="M1140" s="21">
        <v>4964067</v>
      </c>
      <c r="N1140" s="3">
        <f t="shared" si="35"/>
        <v>2206252</v>
      </c>
    </row>
    <row r="1141" spans="1:14" hidden="1" x14ac:dyDescent="0.25">
      <c r="A1141">
        <v>649</v>
      </c>
      <c r="B1141">
        <v>1548</v>
      </c>
      <c r="C1141" s="5">
        <v>43172</v>
      </c>
      <c r="D1141" t="s">
        <v>2791</v>
      </c>
      <c r="E1141">
        <v>31</v>
      </c>
      <c r="F1141" t="s">
        <v>68</v>
      </c>
      <c r="G1141">
        <v>1503</v>
      </c>
      <c r="H1141" s="5">
        <v>43172</v>
      </c>
      <c r="I1141" t="s">
        <v>2792</v>
      </c>
      <c r="J1141" s="3">
        <v>4317610</v>
      </c>
      <c r="K1141" s="3">
        <v>0</v>
      </c>
      <c r="L1141" s="3">
        <f t="shared" si="34"/>
        <v>4317610</v>
      </c>
      <c r="M1141" s="21">
        <v>3022327</v>
      </c>
      <c r="N1141" s="3">
        <f t="shared" si="35"/>
        <v>1295283</v>
      </c>
    </row>
    <row r="1142" spans="1:14" hidden="1" x14ac:dyDescent="0.25">
      <c r="A1142">
        <v>649</v>
      </c>
      <c r="B1142">
        <v>1549</v>
      </c>
      <c r="C1142" s="5">
        <v>43172</v>
      </c>
      <c r="D1142" t="s">
        <v>2793</v>
      </c>
      <c r="E1142">
        <v>31</v>
      </c>
      <c r="F1142" t="s">
        <v>68</v>
      </c>
      <c r="G1142">
        <v>1498</v>
      </c>
      <c r="H1142" s="5">
        <v>43144</v>
      </c>
      <c r="I1142" t="s">
        <v>2794</v>
      </c>
      <c r="J1142" s="3">
        <v>3516527</v>
      </c>
      <c r="K1142" s="3">
        <v>0</v>
      </c>
      <c r="L1142" s="3">
        <f t="shared" si="34"/>
        <v>3516527</v>
      </c>
      <c r="M1142" s="21">
        <v>3014166</v>
      </c>
      <c r="N1142" s="3">
        <f t="shared" si="35"/>
        <v>502361</v>
      </c>
    </row>
    <row r="1143" spans="1:14" hidden="1" x14ac:dyDescent="0.25">
      <c r="A1143">
        <v>649</v>
      </c>
      <c r="B1143">
        <v>1550</v>
      </c>
      <c r="C1143" s="5">
        <v>43172</v>
      </c>
      <c r="D1143" t="s">
        <v>2795</v>
      </c>
      <c r="E1143">
        <v>31</v>
      </c>
      <c r="F1143" t="s">
        <v>68</v>
      </c>
      <c r="G1143">
        <v>1499</v>
      </c>
      <c r="H1143" s="5">
        <v>43172</v>
      </c>
      <c r="I1143" t="s">
        <v>2796</v>
      </c>
      <c r="J1143" s="3">
        <v>5531994</v>
      </c>
      <c r="K1143" s="3">
        <v>0</v>
      </c>
      <c r="L1143" s="3">
        <f t="shared" si="34"/>
        <v>5531994</v>
      </c>
      <c r="M1143" s="21">
        <v>2978766</v>
      </c>
      <c r="N1143" s="3">
        <f t="shared" si="35"/>
        <v>2553228</v>
      </c>
    </row>
    <row r="1144" spans="1:14" hidden="1" x14ac:dyDescent="0.25">
      <c r="A1144">
        <v>395</v>
      </c>
      <c r="B1144">
        <v>1551</v>
      </c>
      <c r="C1144" s="5">
        <v>43172</v>
      </c>
      <c r="D1144" t="s">
        <v>2797</v>
      </c>
      <c r="E1144">
        <v>31</v>
      </c>
      <c r="F1144" t="s">
        <v>68</v>
      </c>
      <c r="G1144">
        <v>1500</v>
      </c>
      <c r="H1144" s="5">
        <v>43172</v>
      </c>
      <c r="I1144" t="s">
        <v>2798</v>
      </c>
      <c r="J1144" s="3">
        <v>4310000</v>
      </c>
      <c r="K1144" s="3">
        <v>0</v>
      </c>
      <c r="L1144" s="3">
        <f t="shared" si="34"/>
        <v>4310000</v>
      </c>
      <c r="M1144" s="21">
        <v>3879000</v>
      </c>
      <c r="N1144" s="3">
        <f t="shared" si="35"/>
        <v>431000</v>
      </c>
    </row>
    <row r="1145" spans="1:14" hidden="1" x14ac:dyDescent="0.25">
      <c r="A1145">
        <v>649</v>
      </c>
      <c r="B1145">
        <v>1552</v>
      </c>
      <c r="C1145" s="5">
        <v>43172</v>
      </c>
      <c r="D1145" t="s">
        <v>2799</v>
      </c>
      <c r="E1145">
        <v>31</v>
      </c>
      <c r="F1145" t="s">
        <v>68</v>
      </c>
      <c r="G1145">
        <v>1497</v>
      </c>
      <c r="H1145" s="5">
        <v>43172</v>
      </c>
      <c r="I1145" t="s">
        <v>2800</v>
      </c>
      <c r="J1145" s="3">
        <v>4961495</v>
      </c>
      <c r="K1145" s="3">
        <v>0</v>
      </c>
      <c r="L1145" s="3">
        <f t="shared" si="34"/>
        <v>4961495</v>
      </c>
      <c r="M1145" s="21">
        <v>3157315</v>
      </c>
      <c r="N1145" s="3">
        <f t="shared" si="35"/>
        <v>1804180</v>
      </c>
    </row>
    <row r="1146" spans="1:14" hidden="1" x14ac:dyDescent="0.25">
      <c r="A1146">
        <v>649</v>
      </c>
      <c r="B1146">
        <v>1553</v>
      </c>
      <c r="C1146" s="5">
        <v>43172</v>
      </c>
      <c r="D1146" t="s">
        <v>2801</v>
      </c>
      <c r="E1146">
        <v>31</v>
      </c>
      <c r="F1146" t="s">
        <v>68</v>
      </c>
      <c r="G1146">
        <v>1496</v>
      </c>
      <c r="H1146" s="5">
        <v>43172</v>
      </c>
      <c r="I1146" t="s">
        <v>2802</v>
      </c>
      <c r="J1146" s="3">
        <v>2976827</v>
      </c>
      <c r="K1146" s="3">
        <v>425261</v>
      </c>
      <c r="L1146" s="3">
        <f t="shared" si="34"/>
        <v>2551566</v>
      </c>
      <c r="M1146" s="21">
        <v>2551566</v>
      </c>
      <c r="N1146" s="3">
        <f t="shared" si="35"/>
        <v>0</v>
      </c>
    </row>
    <row r="1147" spans="1:14" hidden="1" x14ac:dyDescent="0.25">
      <c r="A1147">
        <v>649</v>
      </c>
      <c r="B1147">
        <v>1554</v>
      </c>
      <c r="C1147" s="5">
        <v>43172</v>
      </c>
      <c r="D1147" t="s">
        <v>2803</v>
      </c>
      <c r="E1147">
        <v>31</v>
      </c>
      <c r="F1147" t="s">
        <v>68</v>
      </c>
      <c r="G1147">
        <v>1495</v>
      </c>
      <c r="H1147" s="5">
        <v>43172</v>
      </c>
      <c r="I1147" t="s">
        <v>2804</v>
      </c>
      <c r="J1147" s="3">
        <v>5104011</v>
      </c>
      <c r="K1147" s="3">
        <v>0</v>
      </c>
      <c r="L1147" s="3">
        <f t="shared" si="34"/>
        <v>5104011</v>
      </c>
      <c r="M1147" s="21">
        <v>3248007</v>
      </c>
      <c r="N1147" s="3">
        <f t="shared" si="35"/>
        <v>1856004</v>
      </c>
    </row>
    <row r="1148" spans="1:14" hidden="1" x14ac:dyDescent="0.25">
      <c r="A1148">
        <v>687</v>
      </c>
      <c r="B1148">
        <v>1555</v>
      </c>
      <c r="C1148" s="5">
        <v>43172</v>
      </c>
      <c r="D1148" t="s">
        <v>2805</v>
      </c>
      <c r="E1148">
        <v>145</v>
      </c>
      <c r="F1148" t="s">
        <v>606</v>
      </c>
      <c r="G1148">
        <v>537</v>
      </c>
      <c r="H1148" s="5">
        <v>43172</v>
      </c>
      <c r="I1148" t="s">
        <v>2642</v>
      </c>
      <c r="J1148" s="3">
        <v>12000000</v>
      </c>
      <c r="K1148" s="3">
        <v>0</v>
      </c>
      <c r="L1148" s="3">
        <f t="shared" si="34"/>
        <v>12000000</v>
      </c>
      <c r="M1148" s="21">
        <v>12000000</v>
      </c>
      <c r="N1148" s="3">
        <f t="shared" si="35"/>
        <v>0</v>
      </c>
    </row>
    <row r="1149" spans="1:14" hidden="1" x14ac:dyDescent="0.25">
      <c r="A1149">
        <v>708</v>
      </c>
      <c r="B1149">
        <v>1556</v>
      </c>
      <c r="C1149" s="5">
        <v>43172</v>
      </c>
      <c r="D1149" t="s">
        <v>2806</v>
      </c>
      <c r="E1149">
        <v>145</v>
      </c>
      <c r="F1149" t="s">
        <v>606</v>
      </c>
      <c r="G1149">
        <v>536</v>
      </c>
      <c r="H1149" s="5">
        <v>43172</v>
      </c>
      <c r="I1149" t="s">
        <v>2807</v>
      </c>
      <c r="J1149" s="3">
        <v>15300000</v>
      </c>
      <c r="K1149" s="3">
        <v>0</v>
      </c>
      <c r="L1149" s="3">
        <f t="shared" si="34"/>
        <v>15300000</v>
      </c>
      <c r="M1149" s="21">
        <v>15300000</v>
      </c>
      <c r="N1149" s="3">
        <f t="shared" si="35"/>
        <v>0</v>
      </c>
    </row>
    <row r="1150" spans="1:14" hidden="1" x14ac:dyDescent="0.25">
      <c r="A1150">
        <v>649</v>
      </c>
      <c r="B1150">
        <v>1557</v>
      </c>
      <c r="C1150" s="5">
        <v>43173</v>
      </c>
      <c r="D1150" t="s">
        <v>2808</v>
      </c>
      <c r="E1150">
        <v>31</v>
      </c>
      <c r="F1150" t="s">
        <v>68</v>
      </c>
      <c r="G1150">
        <v>1523</v>
      </c>
      <c r="H1150" s="5">
        <v>43173</v>
      </c>
      <c r="I1150" t="s">
        <v>2809</v>
      </c>
      <c r="J1150" s="3">
        <v>5780541</v>
      </c>
      <c r="K1150" s="3">
        <v>0</v>
      </c>
      <c r="L1150" s="3">
        <f t="shared" si="34"/>
        <v>5780541</v>
      </c>
      <c r="M1150" s="21">
        <v>3112599</v>
      </c>
      <c r="N1150" s="3">
        <f t="shared" si="35"/>
        <v>2667942</v>
      </c>
    </row>
    <row r="1151" spans="1:14" hidden="1" x14ac:dyDescent="0.25">
      <c r="A1151">
        <v>649</v>
      </c>
      <c r="B1151">
        <v>1558</v>
      </c>
      <c r="C1151" s="5">
        <v>43173</v>
      </c>
      <c r="D1151" t="s">
        <v>2810</v>
      </c>
      <c r="E1151">
        <v>31</v>
      </c>
      <c r="F1151" t="s">
        <v>68</v>
      </c>
      <c r="G1151">
        <v>1524</v>
      </c>
      <c r="H1151" s="5">
        <v>43173</v>
      </c>
      <c r="I1151" t="s">
        <v>2811</v>
      </c>
      <c r="J1151" s="3">
        <v>4942301</v>
      </c>
      <c r="K1151" s="3">
        <v>0</v>
      </c>
      <c r="L1151" s="3">
        <f t="shared" si="34"/>
        <v>4942301</v>
      </c>
      <c r="M1151" s="21">
        <v>3421593</v>
      </c>
      <c r="N1151" s="3">
        <f t="shared" si="35"/>
        <v>1520708</v>
      </c>
    </row>
    <row r="1152" spans="1:14" hidden="1" x14ac:dyDescent="0.25">
      <c r="A1152">
        <v>649</v>
      </c>
      <c r="B1152">
        <v>1559</v>
      </c>
      <c r="C1152" s="5">
        <v>43173</v>
      </c>
      <c r="D1152" t="s">
        <v>2149</v>
      </c>
      <c r="E1152">
        <v>31</v>
      </c>
      <c r="F1152" t="s">
        <v>68</v>
      </c>
      <c r="G1152">
        <v>1525</v>
      </c>
      <c r="H1152" s="5">
        <v>43173</v>
      </c>
      <c r="I1152" t="s">
        <v>2812</v>
      </c>
      <c r="J1152" s="3">
        <v>5219370</v>
      </c>
      <c r="K1152" s="3">
        <v>0</v>
      </c>
      <c r="L1152" s="3">
        <f t="shared" si="34"/>
        <v>5219370</v>
      </c>
      <c r="M1152" s="21">
        <v>3479580</v>
      </c>
      <c r="N1152" s="3">
        <f t="shared" si="35"/>
        <v>1739790</v>
      </c>
    </row>
    <row r="1153" spans="1:14" hidden="1" x14ac:dyDescent="0.25">
      <c r="A1153">
        <v>649</v>
      </c>
      <c r="B1153">
        <v>1560</v>
      </c>
      <c r="C1153" s="5">
        <v>43173</v>
      </c>
      <c r="D1153" t="s">
        <v>2813</v>
      </c>
      <c r="E1153">
        <v>31</v>
      </c>
      <c r="F1153" t="s">
        <v>68</v>
      </c>
      <c r="G1153">
        <v>1517</v>
      </c>
      <c r="H1153" s="5">
        <v>43173</v>
      </c>
      <c r="I1153" t="s">
        <v>2814</v>
      </c>
      <c r="J1153" s="3">
        <v>7109297</v>
      </c>
      <c r="K1153" s="3">
        <v>0</v>
      </c>
      <c r="L1153" s="3">
        <f t="shared" si="34"/>
        <v>7109297</v>
      </c>
      <c r="M1153" s="21">
        <v>3281214</v>
      </c>
      <c r="N1153" s="3">
        <f t="shared" si="35"/>
        <v>3828083</v>
      </c>
    </row>
    <row r="1154" spans="1:14" hidden="1" x14ac:dyDescent="0.25">
      <c r="A1154">
        <v>395</v>
      </c>
      <c r="B1154">
        <v>1561</v>
      </c>
      <c r="C1154" s="5">
        <v>43173</v>
      </c>
      <c r="D1154" t="s">
        <v>2815</v>
      </c>
      <c r="E1154">
        <v>31</v>
      </c>
      <c r="F1154" t="s">
        <v>68</v>
      </c>
      <c r="G1154">
        <v>1514</v>
      </c>
      <c r="H1154" s="5">
        <v>43173</v>
      </c>
      <c r="I1154" t="s">
        <v>2816</v>
      </c>
      <c r="J1154" s="3">
        <v>2706270</v>
      </c>
      <c r="K1154" s="3">
        <v>451045</v>
      </c>
      <c r="L1154" s="3">
        <f t="shared" si="34"/>
        <v>2255225</v>
      </c>
      <c r="M1154" s="21">
        <v>2255225</v>
      </c>
      <c r="N1154" s="3">
        <f t="shared" si="35"/>
        <v>0</v>
      </c>
    </row>
    <row r="1155" spans="1:14" hidden="1" x14ac:dyDescent="0.25">
      <c r="A1155">
        <v>649</v>
      </c>
      <c r="B1155">
        <v>1562</v>
      </c>
      <c r="C1155" s="5">
        <v>43173</v>
      </c>
      <c r="D1155" t="s">
        <v>2817</v>
      </c>
      <c r="E1155">
        <v>31</v>
      </c>
      <c r="F1155" t="s">
        <v>68</v>
      </c>
      <c r="G1155">
        <v>1518</v>
      </c>
      <c r="H1155" s="5">
        <v>43173</v>
      </c>
      <c r="I1155" t="s">
        <v>2818</v>
      </c>
      <c r="J1155" s="3">
        <v>5946005</v>
      </c>
      <c r="K1155" s="3">
        <v>0</v>
      </c>
      <c r="L1155" s="3">
        <f t="shared" si="34"/>
        <v>5946005</v>
      </c>
      <c r="M1155" s="21">
        <v>2744310</v>
      </c>
      <c r="N1155" s="3">
        <f t="shared" si="35"/>
        <v>3201695</v>
      </c>
    </row>
    <row r="1156" spans="1:14" hidden="1" x14ac:dyDescent="0.25">
      <c r="A1156">
        <v>395</v>
      </c>
      <c r="B1156">
        <v>1563</v>
      </c>
      <c r="C1156" s="5">
        <v>43173</v>
      </c>
      <c r="D1156" t="s">
        <v>2819</v>
      </c>
      <c r="E1156">
        <v>31</v>
      </c>
      <c r="F1156" t="s">
        <v>68</v>
      </c>
      <c r="G1156">
        <v>1515</v>
      </c>
      <c r="H1156" s="5">
        <v>43173</v>
      </c>
      <c r="I1156" t="s">
        <v>2820</v>
      </c>
      <c r="J1156" s="3">
        <v>2550450</v>
      </c>
      <c r="K1156" s="3">
        <v>425075</v>
      </c>
      <c r="L1156" s="3">
        <f t="shared" si="34"/>
        <v>2125375</v>
      </c>
      <c r="M1156" s="21">
        <v>2125375</v>
      </c>
      <c r="N1156" s="3">
        <f t="shared" si="35"/>
        <v>0</v>
      </c>
    </row>
    <row r="1157" spans="1:14" hidden="1" x14ac:dyDescent="0.25">
      <c r="A1157">
        <v>649</v>
      </c>
      <c r="B1157">
        <v>1564</v>
      </c>
      <c r="C1157" s="5">
        <v>43173</v>
      </c>
      <c r="D1157" t="s">
        <v>2821</v>
      </c>
      <c r="E1157">
        <v>31</v>
      </c>
      <c r="F1157" t="s">
        <v>68</v>
      </c>
      <c r="G1157">
        <v>1519</v>
      </c>
      <c r="H1157" s="5">
        <v>43173</v>
      </c>
      <c r="I1157" t="s">
        <v>2822</v>
      </c>
      <c r="J1157" s="3">
        <v>5946005</v>
      </c>
      <c r="K1157" s="3">
        <v>0</v>
      </c>
      <c r="L1157" s="3">
        <f t="shared" ref="L1157:L1220" si="36">J1157-K1157</f>
        <v>5946005</v>
      </c>
      <c r="M1157" s="21">
        <v>2744310</v>
      </c>
      <c r="N1157" s="3">
        <f t="shared" ref="N1157:N1220" si="37">L1157-M1157</f>
        <v>3201695</v>
      </c>
    </row>
    <row r="1158" spans="1:14" hidden="1" x14ac:dyDescent="0.25">
      <c r="A1158">
        <v>395</v>
      </c>
      <c r="B1158">
        <v>1565</v>
      </c>
      <c r="C1158" s="5">
        <v>43173</v>
      </c>
      <c r="D1158" t="s">
        <v>2823</v>
      </c>
      <c r="E1158">
        <v>31</v>
      </c>
      <c r="F1158" t="s">
        <v>68</v>
      </c>
      <c r="G1158">
        <v>1516</v>
      </c>
      <c r="H1158" s="5">
        <v>43173</v>
      </c>
      <c r="I1158" t="s">
        <v>2824</v>
      </c>
      <c r="J1158" s="3">
        <v>2213148</v>
      </c>
      <c r="K1158" s="3">
        <v>368858</v>
      </c>
      <c r="L1158" s="3">
        <f t="shared" si="36"/>
        <v>1844290</v>
      </c>
      <c r="M1158" s="21">
        <v>1844290</v>
      </c>
      <c r="N1158" s="3">
        <f t="shared" si="37"/>
        <v>0</v>
      </c>
    </row>
    <row r="1159" spans="1:14" hidden="1" x14ac:dyDescent="0.25">
      <c r="A1159">
        <v>649</v>
      </c>
      <c r="B1159">
        <v>1566</v>
      </c>
      <c r="C1159" s="5">
        <v>43173</v>
      </c>
      <c r="D1159" t="s">
        <v>2825</v>
      </c>
      <c r="E1159">
        <v>31</v>
      </c>
      <c r="F1159" t="s">
        <v>68</v>
      </c>
      <c r="G1159">
        <v>1520</v>
      </c>
      <c r="H1159" s="5">
        <v>43173</v>
      </c>
      <c r="I1159" t="s">
        <v>2826</v>
      </c>
      <c r="J1159" s="3">
        <v>5946005</v>
      </c>
      <c r="K1159" s="3">
        <v>0</v>
      </c>
      <c r="L1159" s="3">
        <f t="shared" si="36"/>
        <v>5946005</v>
      </c>
      <c r="M1159" s="21">
        <v>2744310</v>
      </c>
      <c r="N1159" s="3">
        <f t="shared" si="37"/>
        <v>3201695</v>
      </c>
    </row>
    <row r="1160" spans="1:14" hidden="1" x14ac:dyDescent="0.25">
      <c r="A1160">
        <v>649</v>
      </c>
      <c r="B1160">
        <v>1567</v>
      </c>
      <c r="C1160" s="5">
        <v>43173</v>
      </c>
      <c r="D1160" t="s">
        <v>2827</v>
      </c>
      <c r="E1160">
        <v>31</v>
      </c>
      <c r="F1160" t="s">
        <v>68</v>
      </c>
      <c r="G1160">
        <v>1521</v>
      </c>
      <c r="H1160" s="5">
        <v>43173</v>
      </c>
      <c r="I1160" t="s">
        <v>2828</v>
      </c>
      <c r="J1160" s="3">
        <v>5754190</v>
      </c>
      <c r="K1160" s="3">
        <v>0</v>
      </c>
      <c r="L1160" s="3">
        <f t="shared" si="36"/>
        <v>5754190</v>
      </c>
      <c r="M1160" s="21">
        <v>2655780</v>
      </c>
      <c r="N1160" s="3">
        <f t="shared" si="37"/>
        <v>3098410</v>
      </c>
    </row>
    <row r="1161" spans="1:14" hidden="1" x14ac:dyDescent="0.25">
      <c r="A1161">
        <v>649</v>
      </c>
      <c r="B1161">
        <v>1568</v>
      </c>
      <c r="C1161" s="5">
        <v>43173</v>
      </c>
      <c r="D1161" t="s">
        <v>2829</v>
      </c>
      <c r="E1161">
        <v>31</v>
      </c>
      <c r="F1161" t="s">
        <v>68</v>
      </c>
      <c r="G1161">
        <v>1522</v>
      </c>
      <c r="H1161" s="5">
        <v>43173</v>
      </c>
      <c r="I1161" t="s">
        <v>2830</v>
      </c>
      <c r="J1161" s="3">
        <v>7672262</v>
      </c>
      <c r="K1161" s="3">
        <v>0</v>
      </c>
      <c r="L1161" s="3">
        <f t="shared" si="36"/>
        <v>7672262</v>
      </c>
      <c r="M1161" s="21">
        <v>3541044</v>
      </c>
      <c r="N1161" s="3">
        <f t="shared" si="37"/>
        <v>4131218</v>
      </c>
    </row>
    <row r="1162" spans="1:14" hidden="1" x14ac:dyDescent="0.25">
      <c r="A1162">
        <v>649</v>
      </c>
      <c r="B1162">
        <v>1570</v>
      </c>
      <c r="C1162" s="5">
        <v>43173</v>
      </c>
      <c r="D1162" t="s">
        <v>2831</v>
      </c>
      <c r="E1162">
        <v>31</v>
      </c>
      <c r="F1162" t="s">
        <v>68</v>
      </c>
      <c r="G1162">
        <v>1539</v>
      </c>
      <c r="H1162" s="5">
        <v>43173</v>
      </c>
      <c r="I1162" t="s">
        <v>2832</v>
      </c>
      <c r="J1162" s="3">
        <v>5335434</v>
      </c>
      <c r="K1162" s="3">
        <v>0</v>
      </c>
      <c r="L1162" s="3">
        <f t="shared" si="36"/>
        <v>5335434</v>
      </c>
      <c r="M1162" s="21">
        <v>2964130</v>
      </c>
      <c r="N1162" s="3">
        <f t="shared" si="37"/>
        <v>2371304</v>
      </c>
    </row>
    <row r="1163" spans="1:14" hidden="1" x14ac:dyDescent="0.25">
      <c r="A1163">
        <v>649</v>
      </c>
      <c r="B1163">
        <v>1571</v>
      </c>
      <c r="C1163" s="5">
        <v>43173</v>
      </c>
      <c r="D1163" t="s">
        <v>2833</v>
      </c>
      <c r="E1163">
        <v>31</v>
      </c>
      <c r="F1163" t="s">
        <v>68</v>
      </c>
      <c r="G1163">
        <v>1538</v>
      </c>
      <c r="H1163" s="5">
        <v>43173</v>
      </c>
      <c r="I1163" t="s">
        <v>2834</v>
      </c>
      <c r="J1163" s="3">
        <v>4989600</v>
      </c>
      <c r="K1163" s="3">
        <v>0</v>
      </c>
      <c r="L1163" s="3">
        <f t="shared" si="36"/>
        <v>4989600</v>
      </c>
      <c r="M1163" s="21">
        <v>3326400</v>
      </c>
      <c r="N1163" s="3">
        <f t="shared" si="37"/>
        <v>1663200</v>
      </c>
    </row>
    <row r="1164" spans="1:14" hidden="1" x14ac:dyDescent="0.25">
      <c r="A1164">
        <v>685</v>
      </c>
      <c r="B1164">
        <v>1572</v>
      </c>
      <c r="C1164" s="5">
        <v>43173</v>
      </c>
      <c r="D1164" t="s">
        <v>2835</v>
      </c>
      <c r="E1164">
        <v>145</v>
      </c>
      <c r="F1164" t="s">
        <v>606</v>
      </c>
      <c r="G1164">
        <v>541</v>
      </c>
      <c r="H1164" s="5">
        <v>43173</v>
      </c>
      <c r="I1164" t="s">
        <v>2638</v>
      </c>
      <c r="J1164" s="3">
        <v>9900000</v>
      </c>
      <c r="K1164" s="3">
        <v>0</v>
      </c>
      <c r="L1164" s="3">
        <f t="shared" si="36"/>
        <v>9900000</v>
      </c>
      <c r="M1164" s="21">
        <v>9900000</v>
      </c>
      <c r="N1164" s="3">
        <f t="shared" si="37"/>
        <v>0</v>
      </c>
    </row>
    <row r="1165" spans="1:14" hidden="1" x14ac:dyDescent="0.25">
      <c r="A1165">
        <v>692</v>
      </c>
      <c r="B1165">
        <v>1573</v>
      </c>
      <c r="C1165" s="5">
        <v>43173</v>
      </c>
      <c r="D1165" t="s">
        <v>2836</v>
      </c>
      <c r="E1165">
        <v>145</v>
      </c>
      <c r="F1165" t="s">
        <v>606</v>
      </c>
      <c r="G1165">
        <v>540</v>
      </c>
      <c r="H1165" s="5">
        <v>43173</v>
      </c>
      <c r="I1165" t="s">
        <v>2643</v>
      </c>
      <c r="J1165" s="3">
        <v>16500000</v>
      </c>
      <c r="K1165" s="3">
        <v>0</v>
      </c>
      <c r="L1165" s="3">
        <f t="shared" si="36"/>
        <v>16500000</v>
      </c>
      <c r="M1165" s="21">
        <v>16500000</v>
      </c>
      <c r="N1165" s="3">
        <f t="shared" si="37"/>
        <v>0</v>
      </c>
    </row>
    <row r="1166" spans="1:14" hidden="1" x14ac:dyDescent="0.25">
      <c r="A1166">
        <v>707</v>
      </c>
      <c r="B1166">
        <v>1574</v>
      </c>
      <c r="C1166" s="5">
        <v>43173</v>
      </c>
      <c r="D1166" t="s">
        <v>2837</v>
      </c>
      <c r="E1166">
        <v>145</v>
      </c>
      <c r="F1166" t="s">
        <v>606</v>
      </c>
      <c r="G1166">
        <v>539</v>
      </c>
      <c r="H1166" s="5">
        <v>43173</v>
      </c>
      <c r="I1166" t="s">
        <v>2838</v>
      </c>
      <c r="J1166" s="3">
        <v>14670000</v>
      </c>
      <c r="K1166" s="3">
        <v>0</v>
      </c>
      <c r="L1166" s="3">
        <f t="shared" si="36"/>
        <v>14670000</v>
      </c>
      <c r="M1166" s="21">
        <v>14670000</v>
      </c>
      <c r="N1166" s="3">
        <f t="shared" si="37"/>
        <v>0</v>
      </c>
    </row>
    <row r="1167" spans="1:14" hidden="1" x14ac:dyDescent="0.25">
      <c r="A1167">
        <v>686</v>
      </c>
      <c r="B1167">
        <v>1575</v>
      </c>
      <c r="C1167" s="5">
        <v>43173</v>
      </c>
      <c r="D1167" t="s">
        <v>2839</v>
      </c>
      <c r="E1167">
        <v>145</v>
      </c>
      <c r="F1167" t="s">
        <v>606</v>
      </c>
      <c r="G1167">
        <v>534</v>
      </c>
      <c r="H1167" s="5">
        <v>43173</v>
      </c>
      <c r="I1167" t="s">
        <v>2639</v>
      </c>
      <c r="J1167" s="3">
        <v>15300000</v>
      </c>
      <c r="K1167" s="3">
        <v>0</v>
      </c>
      <c r="L1167" s="3">
        <f t="shared" si="36"/>
        <v>15300000</v>
      </c>
      <c r="M1167" s="21">
        <v>15300000</v>
      </c>
      <c r="N1167" s="3">
        <f t="shared" si="37"/>
        <v>0</v>
      </c>
    </row>
    <row r="1168" spans="1:14" hidden="1" x14ac:dyDescent="0.25">
      <c r="A1168">
        <v>694</v>
      </c>
      <c r="B1168">
        <v>1576</v>
      </c>
      <c r="C1168" s="5">
        <v>43173</v>
      </c>
      <c r="D1168" t="s">
        <v>2840</v>
      </c>
      <c r="E1168">
        <v>145</v>
      </c>
      <c r="F1168" t="s">
        <v>606</v>
      </c>
      <c r="G1168">
        <v>542</v>
      </c>
      <c r="H1168" s="5">
        <v>43173</v>
      </c>
      <c r="I1168" t="s">
        <v>2841</v>
      </c>
      <c r="J1168" s="3">
        <v>15300000</v>
      </c>
      <c r="K1168" s="3">
        <v>0</v>
      </c>
      <c r="L1168" s="3">
        <f t="shared" si="36"/>
        <v>15300000</v>
      </c>
      <c r="M1168" s="21">
        <v>15300000</v>
      </c>
      <c r="N1168" s="3">
        <f t="shared" si="37"/>
        <v>0</v>
      </c>
    </row>
    <row r="1169" spans="1:14" hidden="1" x14ac:dyDescent="0.25">
      <c r="A1169">
        <v>657</v>
      </c>
      <c r="B1169">
        <v>1577</v>
      </c>
      <c r="C1169" s="5">
        <v>43174</v>
      </c>
      <c r="D1169" t="s">
        <v>2842</v>
      </c>
      <c r="E1169">
        <v>31</v>
      </c>
      <c r="F1169" t="s">
        <v>68</v>
      </c>
      <c r="G1169">
        <v>1511</v>
      </c>
      <c r="H1169" s="5">
        <v>43174</v>
      </c>
      <c r="I1169" t="s">
        <v>815</v>
      </c>
      <c r="J1169" s="3">
        <v>54686940</v>
      </c>
      <c r="K1169" s="3">
        <v>0</v>
      </c>
      <c r="L1169" s="3">
        <f t="shared" si="36"/>
        <v>54686940</v>
      </c>
      <c r="M1169">
        <v>0</v>
      </c>
      <c r="N1169" s="3">
        <f t="shared" si="37"/>
        <v>54686940</v>
      </c>
    </row>
    <row r="1170" spans="1:14" hidden="1" x14ac:dyDescent="0.25">
      <c r="A1170">
        <v>651</v>
      </c>
      <c r="B1170">
        <v>1578</v>
      </c>
      <c r="C1170" s="5">
        <v>43174</v>
      </c>
      <c r="D1170" t="s">
        <v>2843</v>
      </c>
      <c r="E1170">
        <v>31</v>
      </c>
      <c r="F1170" t="s">
        <v>68</v>
      </c>
      <c r="G1170">
        <v>1512</v>
      </c>
      <c r="H1170" s="5">
        <v>43174</v>
      </c>
      <c r="I1170" t="s">
        <v>810</v>
      </c>
      <c r="J1170" s="3">
        <v>54686940</v>
      </c>
      <c r="K1170" s="3">
        <v>0</v>
      </c>
      <c r="L1170" s="3">
        <f t="shared" si="36"/>
        <v>54686940</v>
      </c>
      <c r="M1170">
        <v>54686940</v>
      </c>
      <c r="N1170" s="3">
        <f t="shared" si="37"/>
        <v>0</v>
      </c>
    </row>
    <row r="1171" spans="1:14" hidden="1" x14ac:dyDescent="0.25">
      <c r="A1171">
        <v>652</v>
      </c>
      <c r="B1171">
        <v>1579</v>
      </c>
      <c r="C1171" s="5">
        <v>43174</v>
      </c>
      <c r="D1171" t="s">
        <v>2844</v>
      </c>
      <c r="E1171">
        <v>31</v>
      </c>
      <c r="F1171" t="s">
        <v>68</v>
      </c>
      <c r="G1171">
        <v>1513</v>
      </c>
      <c r="H1171" s="5">
        <v>43174</v>
      </c>
      <c r="I1171" t="s">
        <v>811</v>
      </c>
      <c r="J1171" s="3">
        <v>54686940</v>
      </c>
      <c r="K1171" s="3">
        <v>0</v>
      </c>
      <c r="L1171" s="3">
        <f t="shared" si="36"/>
        <v>54686940</v>
      </c>
      <c r="M1171" s="21">
        <v>54686940</v>
      </c>
      <c r="N1171" s="3">
        <f t="shared" si="37"/>
        <v>0</v>
      </c>
    </row>
    <row r="1172" spans="1:14" hidden="1" x14ac:dyDescent="0.25">
      <c r="A1172">
        <v>644</v>
      </c>
      <c r="B1172">
        <v>1581</v>
      </c>
      <c r="C1172" s="5">
        <v>43174</v>
      </c>
      <c r="D1172" t="s">
        <v>2845</v>
      </c>
      <c r="E1172">
        <v>31</v>
      </c>
      <c r="F1172" t="s">
        <v>68</v>
      </c>
      <c r="G1172">
        <v>1540</v>
      </c>
      <c r="H1172" s="5">
        <v>43174</v>
      </c>
      <c r="I1172" t="s">
        <v>2846</v>
      </c>
      <c r="J1172" s="3">
        <v>39062100</v>
      </c>
      <c r="K1172" s="3">
        <v>0</v>
      </c>
      <c r="L1172" s="3">
        <f t="shared" si="36"/>
        <v>39062100</v>
      </c>
      <c r="M1172">
        <v>0</v>
      </c>
      <c r="N1172" s="3">
        <f t="shared" si="37"/>
        <v>39062100</v>
      </c>
    </row>
    <row r="1173" spans="1:14" hidden="1" x14ac:dyDescent="0.25">
      <c r="A1173">
        <v>641</v>
      </c>
      <c r="B1173">
        <v>1582</v>
      </c>
      <c r="C1173" s="5">
        <v>43174</v>
      </c>
      <c r="D1173" t="s">
        <v>2847</v>
      </c>
      <c r="E1173">
        <v>31</v>
      </c>
      <c r="F1173" t="s">
        <v>68</v>
      </c>
      <c r="G1173">
        <v>1509</v>
      </c>
      <c r="H1173" s="5">
        <v>43174</v>
      </c>
      <c r="I1173" t="s">
        <v>802</v>
      </c>
      <c r="J1173" s="3">
        <v>54686940</v>
      </c>
      <c r="K1173" s="3">
        <v>0</v>
      </c>
      <c r="L1173" s="3">
        <f t="shared" si="36"/>
        <v>54686940</v>
      </c>
      <c r="M1173">
        <v>54686940</v>
      </c>
      <c r="N1173" s="3">
        <f t="shared" si="37"/>
        <v>0</v>
      </c>
    </row>
    <row r="1174" spans="1:14" hidden="1" x14ac:dyDescent="0.25">
      <c r="A1174">
        <v>638</v>
      </c>
      <c r="B1174">
        <v>1583</v>
      </c>
      <c r="C1174" s="5">
        <v>43174</v>
      </c>
      <c r="D1174" t="s">
        <v>2848</v>
      </c>
      <c r="E1174">
        <v>31</v>
      </c>
      <c r="F1174" t="s">
        <v>68</v>
      </c>
      <c r="G1174">
        <v>1510</v>
      </c>
      <c r="H1174" s="5">
        <v>43174</v>
      </c>
      <c r="I1174" t="s">
        <v>801</v>
      </c>
      <c r="J1174" s="3">
        <v>54686940</v>
      </c>
      <c r="K1174" s="3">
        <v>0</v>
      </c>
      <c r="L1174" s="3">
        <f t="shared" si="36"/>
        <v>54686940</v>
      </c>
      <c r="M1174" s="21">
        <v>54686940</v>
      </c>
      <c r="N1174" s="3">
        <f t="shared" si="37"/>
        <v>0</v>
      </c>
    </row>
    <row r="1175" spans="1:14" hidden="1" x14ac:dyDescent="0.25">
      <c r="A1175">
        <v>649</v>
      </c>
      <c r="B1175">
        <v>1584</v>
      </c>
      <c r="C1175" s="5">
        <v>43174</v>
      </c>
      <c r="D1175" t="s">
        <v>2849</v>
      </c>
      <c r="E1175">
        <v>31</v>
      </c>
      <c r="F1175" t="s">
        <v>68</v>
      </c>
      <c r="G1175">
        <v>1537</v>
      </c>
      <c r="H1175" s="5">
        <v>43174</v>
      </c>
      <c r="I1175" t="s">
        <v>2850</v>
      </c>
      <c r="J1175" s="3">
        <v>4117212</v>
      </c>
      <c r="K1175" s="3">
        <v>0</v>
      </c>
      <c r="L1175" s="3">
        <f t="shared" si="36"/>
        <v>4117212</v>
      </c>
      <c r="M1175" s="21">
        <v>3659744</v>
      </c>
      <c r="N1175" s="3">
        <f t="shared" si="37"/>
        <v>457468</v>
      </c>
    </row>
    <row r="1176" spans="1:14" hidden="1" x14ac:dyDescent="0.25">
      <c r="A1176">
        <v>691</v>
      </c>
      <c r="B1176">
        <v>1591</v>
      </c>
      <c r="C1176" s="5">
        <v>43175</v>
      </c>
      <c r="D1176" t="s">
        <v>2851</v>
      </c>
      <c r="E1176">
        <v>145</v>
      </c>
      <c r="F1176" t="s">
        <v>606</v>
      </c>
      <c r="G1176">
        <v>549</v>
      </c>
      <c r="H1176" s="5">
        <v>43175</v>
      </c>
      <c r="I1176" t="s">
        <v>2648</v>
      </c>
      <c r="J1176" s="3">
        <v>9900000</v>
      </c>
      <c r="K1176" s="3">
        <v>0</v>
      </c>
      <c r="L1176" s="3">
        <f t="shared" si="36"/>
        <v>9900000</v>
      </c>
      <c r="M1176" s="21">
        <v>9900000</v>
      </c>
      <c r="N1176" s="3">
        <f t="shared" si="37"/>
        <v>0</v>
      </c>
    </row>
    <row r="1177" spans="1:14" hidden="1" x14ac:dyDescent="0.25">
      <c r="A1177">
        <v>710</v>
      </c>
      <c r="B1177">
        <v>1592</v>
      </c>
      <c r="C1177" s="5">
        <v>43175</v>
      </c>
      <c r="D1177" t="s">
        <v>2852</v>
      </c>
      <c r="E1177">
        <v>145</v>
      </c>
      <c r="F1177" t="s">
        <v>606</v>
      </c>
      <c r="G1177">
        <v>545</v>
      </c>
      <c r="H1177" s="5">
        <v>43175</v>
      </c>
      <c r="I1177" t="s">
        <v>2853</v>
      </c>
      <c r="J1177" s="3">
        <v>15300000</v>
      </c>
      <c r="K1177" s="3">
        <v>0</v>
      </c>
      <c r="L1177" s="3">
        <f t="shared" si="36"/>
        <v>15300000</v>
      </c>
      <c r="M1177" s="21">
        <v>15300000</v>
      </c>
      <c r="N1177" s="3">
        <f t="shared" si="37"/>
        <v>0</v>
      </c>
    </row>
    <row r="1178" spans="1:14" hidden="1" x14ac:dyDescent="0.25">
      <c r="A1178">
        <v>689</v>
      </c>
      <c r="B1178">
        <v>1593</v>
      </c>
      <c r="C1178" s="5">
        <v>43175</v>
      </c>
      <c r="D1178" t="s">
        <v>2854</v>
      </c>
      <c r="E1178">
        <v>145</v>
      </c>
      <c r="F1178" t="s">
        <v>606</v>
      </c>
      <c r="G1178">
        <v>546</v>
      </c>
      <c r="H1178" s="5">
        <v>43175</v>
      </c>
      <c r="I1178" t="s">
        <v>2855</v>
      </c>
      <c r="J1178" s="3">
        <v>10350000</v>
      </c>
      <c r="K1178" s="3">
        <v>0</v>
      </c>
      <c r="L1178" s="3">
        <f t="shared" si="36"/>
        <v>10350000</v>
      </c>
      <c r="M1178" s="21">
        <v>10350000</v>
      </c>
      <c r="N1178" s="3">
        <f t="shared" si="37"/>
        <v>0</v>
      </c>
    </row>
    <row r="1179" spans="1:14" hidden="1" x14ac:dyDescent="0.25">
      <c r="A1179">
        <v>690</v>
      </c>
      <c r="B1179">
        <v>1594</v>
      </c>
      <c r="C1179" s="5">
        <v>43175</v>
      </c>
      <c r="D1179" t="s">
        <v>2856</v>
      </c>
      <c r="E1179">
        <v>145</v>
      </c>
      <c r="F1179" t="s">
        <v>606</v>
      </c>
      <c r="G1179">
        <v>543</v>
      </c>
      <c r="H1179" s="5">
        <v>43175</v>
      </c>
      <c r="I1179" t="s">
        <v>2647</v>
      </c>
      <c r="J1179" s="3">
        <v>9900000</v>
      </c>
      <c r="K1179" s="3">
        <v>0</v>
      </c>
      <c r="L1179" s="3">
        <f t="shared" si="36"/>
        <v>9900000</v>
      </c>
      <c r="M1179" s="21">
        <v>9900000</v>
      </c>
      <c r="N1179" s="3">
        <f t="shared" si="37"/>
        <v>0</v>
      </c>
    </row>
    <row r="1180" spans="1:14" hidden="1" x14ac:dyDescent="0.25">
      <c r="A1180">
        <v>709</v>
      </c>
      <c r="B1180">
        <v>1595</v>
      </c>
      <c r="C1180" s="5">
        <v>43175</v>
      </c>
      <c r="D1180" t="s">
        <v>2857</v>
      </c>
      <c r="E1180">
        <v>145</v>
      </c>
      <c r="F1180" t="s">
        <v>606</v>
      </c>
      <c r="G1180">
        <v>551</v>
      </c>
      <c r="H1180" s="5">
        <v>43175</v>
      </c>
      <c r="I1180" t="s">
        <v>2858</v>
      </c>
      <c r="J1180" s="3">
        <v>12000000</v>
      </c>
      <c r="K1180" s="3">
        <v>0</v>
      </c>
      <c r="L1180" s="3">
        <f t="shared" si="36"/>
        <v>12000000</v>
      </c>
      <c r="M1180" s="21">
        <v>5733333</v>
      </c>
      <c r="N1180" s="3">
        <f t="shared" si="37"/>
        <v>6266667</v>
      </c>
    </row>
    <row r="1181" spans="1:14" hidden="1" x14ac:dyDescent="0.25">
      <c r="A1181">
        <v>688</v>
      </c>
      <c r="B1181">
        <v>1596</v>
      </c>
      <c r="C1181" s="5">
        <v>43175</v>
      </c>
      <c r="D1181" t="s">
        <v>2859</v>
      </c>
      <c r="E1181">
        <v>145</v>
      </c>
      <c r="F1181" t="s">
        <v>606</v>
      </c>
      <c r="G1181">
        <v>544</v>
      </c>
      <c r="H1181" s="5">
        <v>43175</v>
      </c>
      <c r="I1181" t="s">
        <v>2860</v>
      </c>
      <c r="J1181" s="3">
        <v>15300000</v>
      </c>
      <c r="K1181" s="3">
        <v>0</v>
      </c>
      <c r="L1181" s="3">
        <f t="shared" si="36"/>
        <v>15300000</v>
      </c>
      <c r="M1181" s="21">
        <v>15300000</v>
      </c>
      <c r="N1181" s="3">
        <f t="shared" si="37"/>
        <v>0</v>
      </c>
    </row>
    <row r="1182" spans="1:14" hidden="1" x14ac:dyDescent="0.25">
      <c r="A1182">
        <v>695</v>
      </c>
      <c r="B1182">
        <v>1597</v>
      </c>
      <c r="C1182" s="5">
        <v>43175</v>
      </c>
      <c r="D1182" t="s">
        <v>2861</v>
      </c>
      <c r="E1182">
        <v>145</v>
      </c>
      <c r="F1182" t="s">
        <v>606</v>
      </c>
      <c r="G1182">
        <v>552</v>
      </c>
      <c r="H1182" s="5">
        <v>43175</v>
      </c>
      <c r="I1182" t="s">
        <v>2862</v>
      </c>
      <c r="J1182" s="3">
        <v>12000000</v>
      </c>
      <c r="K1182" s="3">
        <v>0</v>
      </c>
      <c r="L1182" s="3">
        <f t="shared" si="36"/>
        <v>12000000</v>
      </c>
      <c r="M1182" s="21">
        <v>12000000</v>
      </c>
      <c r="N1182" s="3">
        <f t="shared" si="37"/>
        <v>0</v>
      </c>
    </row>
    <row r="1183" spans="1:14" hidden="1" x14ac:dyDescent="0.25">
      <c r="A1183">
        <v>712</v>
      </c>
      <c r="B1183">
        <v>1598</v>
      </c>
      <c r="C1183" s="5">
        <v>43175</v>
      </c>
      <c r="D1183" t="s">
        <v>2863</v>
      </c>
      <c r="E1183">
        <v>145</v>
      </c>
      <c r="F1183" t="s">
        <v>606</v>
      </c>
      <c r="G1183">
        <v>558</v>
      </c>
      <c r="H1183" s="5">
        <v>43175</v>
      </c>
      <c r="I1183" t="s">
        <v>2657</v>
      </c>
      <c r="J1183" s="3">
        <v>10350000</v>
      </c>
      <c r="K1183" s="3">
        <v>0</v>
      </c>
      <c r="L1183" s="3">
        <f t="shared" si="36"/>
        <v>10350000</v>
      </c>
      <c r="M1183" s="21">
        <v>10350000</v>
      </c>
      <c r="N1183" s="3">
        <f t="shared" si="37"/>
        <v>0</v>
      </c>
    </row>
    <row r="1184" spans="1:14" hidden="1" x14ac:dyDescent="0.25">
      <c r="A1184">
        <v>696</v>
      </c>
      <c r="B1184">
        <v>1599</v>
      </c>
      <c r="C1184" s="5">
        <v>43175</v>
      </c>
      <c r="D1184" t="s">
        <v>2864</v>
      </c>
      <c r="E1184">
        <v>145</v>
      </c>
      <c r="F1184" t="s">
        <v>606</v>
      </c>
      <c r="G1184">
        <v>554</v>
      </c>
      <c r="H1184" s="5">
        <v>43175</v>
      </c>
      <c r="I1184" t="s">
        <v>2865</v>
      </c>
      <c r="J1184" s="3">
        <v>15300000</v>
      </c>
      <c r="K1184" s="3">
        <v>0</v>
      </c>
      <c r="L1184" s="3">
        <f t="shared" si="36"/>
        <v>15300000</v>
      </c>
      <c r="M1184" s="21">
        <v>15300000</v>
      </c>
      <c r="N1184" s="3">
        <f t="shared" si="37"/>
        <v>0</v>
      </c>
    </row>
    <row r="1185" spans="1:14" hidden="1" x14ac:dyDescent="0.25">
      <c r="A1185">
        <v>483</v>
      </c>
      <c r="B1185">
        <v>1605</v>
      </c>
      <c r="C1185" s="5">
        <v>43180</v>
      </c>
      <c r="D1185" t="s">
        <v>821</v>
      </c>
      <c r="E1185">
        <v>1</v>
      </c>
      <c r="F1185" t="s">
        <v>822</v>
      </c>
      <c r="G1185">
        <v>25</v>
      </c>
      <c r="H1185" s="5">
        <v>43180</v>
      </c>
      <c r="I1185" t="s">
        <v>2866</v>
      </c>
      <c r="J1185" s="3">
        <v>136345033</v>
      </c>
      <c r="K1185" s="3">
        <v>0</v>
      </c>
      <c r="L1185" s="3">
        <f t="shared" si="36"/>
        <v>136345033</v>
      </c>
      <c r="M1185" s="21">
        <v>136345033</v>
      </c>
      <c r="N1185" s="3">
        <f t="shared" si="37"/>
        <v>0</v>
      </c>
    </row>
    <row r="1186" spans="1:14" hidden="1" x14ac:dyDescent="0.25">
      <c r="A1186">
        <v>658</v>
      </c>
      <c r="B1186">
        <v>1610</v>
      </c>
      <c r="C1186" s="5">
        <v>43180</v>
      </c>
      <c r="D1186" t="s">
        <v>2867</v>
      </c>
      <c r="E1186">
        <v>31</v>
      </c>
      <c r="F1186" t="s">
        <v>68</v>
      </c>
      <c r="G1186">
        <v>1608</v>
      </c>
      <c r="H1186" s="5">
        <v>43180</v>
      </c>
      <c r="I1186" t="s">
        <v>816</v>
      </c>
      <c r="J1186" s="3">
        <v>54686940</v>
      </c>
      <c r="K1186" s="3">
        <v>0</v>
      </c>
      <c r="L1186" s="3">
        <f t="shared" si="36"/>
        <v>54686940</v>
      </c>
      <c r="M1186">
        <v>54686940</v>
      </c>
      <c r="N1186" s="3">
        <f t="shared" si="37"/>
        <v>0</v>
      </c>
    </row>
    <row r="1187" spans="1:14" hidden="1" x14ac:dyDescent="0.25">
      <c r="A1187">
        <v>660</v>
      </c>
      <c r="B1187">
        <v>1611</v>
      </c>
      <c r="C1187" s="5">
        <v>43180</v>
      </c>
      <c r="D1187" t="s">
        <v>2868</v>
      </c>
      <c r="E1187">
        <v>31</v>
      </c>
      <c r="F1187" t="s">
        <v>68</v>
      </c>
      <c r="G1187">
        <v>1609</v>
      </c>
      <c r="H1187" s="5">
        <v>43180</v>
      </c>
      <c r="I1187" t="s">
        <v>817</v>
      </c>
      <c r="J1187" s="3">
        <v>54686940</v>
      </c>
      <c r="K1187" s="3">
        <v>0</v>
      </c>
      <c r="L1187" s="3">
        <f t="shared" si="36"/>
        <v>54686940</v>
      </c>
      <c r="M1187">
        <v>54686940</v>
      </c>
      <c r="N1187" s="3">
        <f t="shared" si="37"/>
        <v>0</v>
      </c>
    </row>
    <row r="1188" spans="1:14" hidden="1" x14ac:dyDescent="0.25">
      <c r="A1188">
        <v>676</v>
      </c>
      <c r="B1188">
        <v>1612</v>
      </c>
      <c r="C1188" s="5">
        <v>43181</v>
      </c>
      <c r="D1188" t="s">
        <v>2869</v>
      </c>
      <c r="E1188">
        <v>145</v>
      </c>
      <c r="F1188" t="s">
        <v>606</v>
      </c>
      <c r="G1188">
        <v>561</v>
      </c>
      <c r="H1188" s="5">
        <v>43181</v>
      </c>
      <c r="I1188" t="s">
        <v>2870</v>
      </c>
      <c r="J1188" s="3">
        <v>10350000</v>
      </c>
      <c r="K1188" s="3">
        <v>0</v>
      </c>
      <c r="L1188" s="3">
        <f t="shared" si="36"/>
        <v>10350000</v>
      </c>
      <c r="M1188" s="21">
        <v>10350000</v>
      </c>
      <c r="N1188" s="3">
        <f t="shared" si="37"/>
        <v>0</v>
      </c>
    </row>
    <row r="1189" spans="1:14" hidden="1" x14ac:dyDescent="0.25">
      <c r="A1189">
        <v>614</v>
      </c>
      <c r="B1189">
        <v>1621</v>
      </c>
      <c r="C1189" s="5">
        <v>43182</v>
      </c>
      <c r="D1189" t="s">
        <v>2871</v>
      </c>
      <c r="E1189">
        <v>31</v>
      </c>
      <c r="F1189" t="s">
        <v>68</v>
      </c>
      <c r="G1189">
        <v>1541</v>
      </c>
      <c r="H1189" s="5">
        <v>43182</v>
      </c>
      <c r="I1189" t="s">
        <v>783</v>
      </c>
      <c r="J1189" s="3">
        <v>30749982</v>
      </c>
      <c r="K1189" s="3">
        <v>0</v>
      </c>
      <c r="L1189" s="3">
        <f t="shared" si="36"/>
        <v>30749982</v>
      </c>
      <c r="M1189">
        <v>30749982</v>
      </c>
      <c r="N1189" s="3">
        <f t="shared" si="37"/>
        <v>0</v>
      </c>
    </row>
    <row r="1190" spans="1:14" hidden="1" x14ac:dyDescent="0.25">
      <c r="A1190">
        <v>702</v>
      </c>
      <c r="B1190">
        <v>1622</v>
      </c>
      <c r="C1190" s="5">
        <v>43182</v>
      </c>
      <c r="D1190" t="s">
        <v>2872</v>
      </c>
      <c r="E1190">
        <v>31</v>
      </c>
      <c r="F1190" t="s">
        <v>68</v>
      </c>
      <c r="G1190">
        <v>1630</v>
      </c>
      <c r="H1190" s="5">
        <v>43182</v>
      </c>
      <c r="I1190" t="s">
        <v>2641</v>
      </c>
      <c r="J1190" s="3">
        <v>54686940</v>
      </c>
      <c r="K1190" s="3">
        <v>0</v>
      </c>
      <c r="L1190" s="3">
        <f t="shared" si="36"/>
        <v>54686940</v>
      </c>
      <c r="M1190">
        <v>54686940</v>
      </c>
      <c r="N1190" s="3">
        <f t="shared" si="37"/>
        <v>0</v>
      </c>
    </row>
    <row r="1191" spans="1:14" hidden="1" x14ac:dyDescent="0.25">
      <c r="A1191">
        <v>649</v>
      </c>
      <c r="B1191">
        <v>1623</v>
      </c>
      <c r="C1191" s="5">
        <v>43182</v>
      </c>
      <c r="D1191" t="s">
        <v>2873</v>
      </c>
      <c r="E1191">
        <v>31</v>
      </c>
      <c r="F1191" t="s">
        <v>68</v>
      </c>
      <c r="G1191">
        <v>1569</v>
      </c>
      <c r="H1191" s="5">
        <v>43182</v>
      </c>
      <c r="I1191" t="s">
        <v>2874</v>
      </c>
      <c r="J1191" s="3">
        <v>5311560</v>
      </c>
      <c r="K1191" s="3">
        <v>0</v>
      </c>
      <c r="L1191" s="3">
        <f t="shared" si="36"/>
        <v>5311560</v>
      </c>
      <c r="M1191" s="21">
        <v>3186936</v>
      </c>
      <c r="N1191" s="3">
        <f t="shared" si="37"/>
        <v>2124624</v>
      </c>
    </row>
    <row r="1192" spans="1:14" hidden="1" x14ac:dyDescent="0.25">
      <c r="A1192">
        <v>649</v>
      </c>
      <c r="B1192">
        <v>1624</v>
      </c>
      <c r="C1192" s="5">
        <v>43182</v>
      </c>
      <c r="D1192" t="s">
        <v>2153</v>
      </c>
      <c r="E1192">
        <v>31</v>
      </c>
      <c r="F1192" t="s">
        <v>68</v>
      </c>
      <c r="G1192">
        <v>1570</v>
      </c>
      <c r="H1192" s="5">
        <v>43182</v>
      </c>
      <c r="I1192" t="s">
        <v>2875</v>
      </c>
      <c r="J1192" s="3">
        <v>6491914</v>
      </c>
      <c r="K1192" s="3">
        <v>0</v>
      </c>
      <c r="L1192" s="3">
        <f t="shared" si="36"/>
        <v>6491914</v>
      </c>
      <c r="M1192" s="21">
        <v>3541044</v>
      </c>
      <c r="N1192" s="3">
        <f t="shared" si="37"/>
        <v>2950870</v>
      </c>
    </row>
    <row r="1193" spans="1:14" hidden="1" x14ac:dyDescent="0.25">
      <c r="A1193">
        <v>649</v>
      </c>
      <c r="B1193">
        <v>1625</v>
      </c>
      <c r="C1193" s="5">
        <v>43182</v>
      </c>
      <c r="D1193" t="s">
        <v>2876</v>
      </c>
      <c r="E1193">
        <v>31</v>
      </c>
      <c r="F1193" t="s">
        <v>68</v>
      </c>
      <c r="G1193">
        <v>1571</v>
      </c>
      <c r="H1193" s="5">
        <v>43182</v>
      </c>
      <c r="I1193" t="s">
        <v>2877</v>
      </c>
      <c r="J1193" s="3">
        <v>5031235</v>
      </c>
      <c r="K1193" s="3">
        <v>0</v>
      </c>
      <c r="L1193" s="3">
        <f t="shared" si="36"/>
        <v>5031235</v>
      </c>
      <c r="M1193" s="21">
        <v>2744310</v>
      </c>
      <c r="N1193" s="3">
        <f t="shared" si="37"/>
        <v>2286925</v>
      </c>
    </row>
    <row r="1194" spans="1:14" hidden="1" x14ac:dyDescent="0.25">
      <c r="A1194">
        <v>649</v>
      </c>
      <c r="B1194">
        <v>1626</v>
      </c>
      <c r="C1194" s="5">
        <v>43182</v>
      </c>
      <c r="D1194" t="s">
        <v>2878</v>
      </c>
      <c r="E1194">
        <v>31</v>
      </c>
      <c r="F1194" t="s">
        <v>68</v>
      </c>
      <c r="G1194">
        <v>1572</v>
      </c>
      <c r="H1194" s="5">
        <v>43182</v>
      </c>
      <c r="I1194" t="s">
        <v>2879</v>
      </c>
      <c r="J1194" s="3">
        <v>6491914</v>
      </c>
      <c r="K1194" s="3">
        <v>0</v>
      </c>
      <c r="L1194" s="3">
        <f t="shared" si="36"/>
        <v>6491914</v>
      </c>
      <c r="M1194" s="21">
        <v>3541044</v>
      </c>
      <c r="N1194" s="3">
        <f t="shared" si="37"/>
        <v>2950870</v>
      </c>
    </row>
    <row r="1195" spans="1:14" hidden="1" x14ac:dyDescent="0.25">
      <c r="A1195">
        <v>649</v>
      </c>
      <c r="B1195">
        <v>1627</v>
      </c>
      <c r="C1195" s="5">
        <v>43182</v>
      </c>
      <c r="D1195" t="s">
        <v>2880</v>
      </c>
      <c r="E1195">
        <v>31</v>
      </c>
      <c r="F1195" t="s">
        <v>68</v>
      </c>
      <c r="G1195">
        <v>1573</v>
      </c>
      <c r="H1195" s="5">
        <v>43182</v>
      </c>
      <c r="I1195" t="s">
        <v>2881</v>
      </c>
      <c r="J1195" s="3">
        <v>6491914</v>
      </c>
      <c r="K1195" s="3">
        <v>0</v>
      </c>
      <c r="L1195" s="3">
        <f t="shared" si="36"/>
        <v>6491914</v>
      </c>
      <c r="M1195" s="21">
        <v>3541044</v>
      </c>
      <c r="N1195" s="3">
        <f t="shared" si="37"/>
        <v>2950870</v>
      </c>
    </row>
    <row r="1196" spans="1:14" hidden="1" x14ac:dyDescent="0.25">
      <c r="A1196">
        <v>649</v>
      </c>
      <c r="B1196">
        <v>1628</v>
      </c>
      <c r="C1196" s="5">
        <v>43182</v>
      </c>
      <c r="D1196" t="s">
        <v>2882</v>
      </c>
      <c r="E1196">
        <v>31</v>
      </c>
      <c r="F1196" t="s">
        <v>68</v>
      </c>
      <c r="G1196">
        <v>1612</v>
      </c>
      <c r="H1196" s="5">
        <v>43182</v>
      </c>
      <c r="I1196" t="s">
        <v>2883</v>
      </c>
      <c r="J1196" s="3">
        <v>6296810</v>
      </c>
      <c r="K1196" s="3">
        <v>0</v>
      </c>
      <c r="L1196" s="3">
        <f t="shared" si="36"/>
        <v>6296810</v>
      </c>
      <c r="M1196" s="21">
        <v>2906220</v>
      </c>
      <c r="N1196" s="3">
        <f t="shared" si="37"/>
        <v>3390590</v>
      </c>
    </row>
    <row r="1197" spans="1:14" hidden="1" x14ac:dyDescent="0.25">
      <c r="A1197">
        <v>649</v>
      </c>
      <c r="B1197">
        <v>1629</v>
      </c>
      <c r="C1197" s="5">
        <v>43182</v>
      </c>
      <c r="D1197" t="s">
        <v>2884</v>
      </c>
      <c r="E1197">
        <v>31</v>
      </c>
      <c r="F1197" t="s">
        <v>68</v>
      </c>
      <c r="G1197">
        <v>1613</v>
      </c>
      <c r="H1197" s="5">
        <v>43182</v>
      </c>
      <c r="I1197" t="s">
        <v>2885</v>
      </c>
      <c r="J1197" s="3">
        <v>4123650</v>
      </c>
      <c r="K1197" s="3">
        <v>0</v>
      </c>
      <c r="L1197" s="3">
        <f t="shared" si="36"/>
        <v>4123650</v>
      </c>
      <c r="M1197" s="21">
        <v>2474190</v>
      </c>
      <c r="N1197" s="3">
        <f t="shared" si="37"/>
        <v>1649460</v>
      </c>
    </row>
    <row r="1198" spans="1:14" hidden="1" x14ac:dyDescent="0.25">
      <c r="A1198">
        <v>649</v>
      </c>
      <c r="B1198">
        <v>1630</v>
      </c>
      <c r="C1198" s="5">
        <v>43182</v>
      </c>
      <c r="D1198" t="s">
        <v>2886</v>
      </c>
      <c r="E1198">
        <v>31</v>
      </c>
      <c r="F1198" t="s">
        <v>68</v>
      </c>
      <c r="G1198">
        <v>1614</v>
      </c>
      <c r="H1198" s="5">
        <v>43182</v>
      </c>
      <c r="I1198" t="s">
        <v>2887</v>
      </c>
      <c r="J1198" s="3">
        <v>4979592</v>
      </c>
      <c r="K1198" s="3">
        <v>0</v>
      </c>
      <c r="L1198" s="3">
        <f t="shared" si="36"/>
        <v>4979592</v>
      </c>
      <c r="M1198" s="21">
        <v>3319728</v>
      </c>
      <c r="N1198" s="3">
        <f t="shared" si="37"/>
        <v>1659864</v>
      </c>
    </row>
    <row r="1199" spans="1:14" hidden="1" x14ac:dyDescent="0.25">
      <c r="A1199">
        <v>649</v>
      </c>
      <c r="B1199">
        <v>1631</v>
      </c>
      <c r="C1199" s="5">
        <v>43182</v>
      </c>
      <c r="D1199" t="s">
        <v>2888</v>
      </c>
      <c r="E1199">
        <v>31</v>
      </c>
      <c r="F1199" t="s">
        <v>68</v>
      </c>
      <c r="G1199">
        <v>1615</v>
      </c>
      <c r="H1199" s="5">
        <v>43182</v>
      </c>
      <c r="I1199" t="s">
        <v>2889</v>
      </c>
      <c r="J1199" s="3">
        <v>7672262</v>
      </c>
      <c r="K1199" s="3">
        <v>0</v>
      </c>
      <c r="L1199" s="3">
        <f t="shared" si="36"/>
        <v>7672262</v>
      </c>
      <c r="M1199" s="21">
        <v>3541044</v>
      </c>
      <c r="N1199" s="3">
        <f t="shared" si="37"/>
        <v>4131218</v>
      </c>
    </row>
    <row r="1200" spans="1:14" hidden="1" x14ac:dyDescent="0.25">
      <c r="A1200">
        <v>649</v>
      </c>
      <c r="B1200">
        <v>1632</v>
      </c>
      <c r="C1200" s="5">
        <v>43182</v>
      </c>
      <c r="D1200" t="s">
        <v>2143</v>
      </c>
      <c r="E1200">
        <v>31</v>
      </c>
      <c r="F1200" t="s">
        <v>68</v>
      </c>
      <c r="G1200">
        <v>1616</v>
      </c>
      <c r="H1200" s="5">
        <v>43182</v>
      </c>
      <c r="I1200" t="s">
        <v>2890</v>
      </c>
      <c r="J1200" s="3">
        <v>7536932</v>
      </c>
      <c r="K1200" s="3">
        <v>0</v>
      </c>
      <c r="L1200" s="3">
        <f t="shared" si="36"/>
        <v>7536932</v>
      </c>
      <c r="M1200" s="21">
        <v>2898820</v>
      </c>
      <c r="N1200" s="3">
        <f t="shared" si="37"/>
        <v>4638112</v>
      </c>
    </row>
    <row r="1201" spans="1:14" hidden="1" x14ac:dyDescent="0.25">
      <c r="A1201">
        <v>649</v>
      </c>
      <c r="B1201">
        <v>1633</v>
      </c>
      <c r="C1201" s="5">
        <v>43182</v>
      </c>
      <c r="D1201" t="s">
        <v>2891</v>
      </c>
      <c r="E1201">
        <v>31</v>
      </c>
      <c r="F1201" t="s">
        <v>68</v>
      </c>
      <c r="G1201">
        <v>1617</v>
      </c>
      <c r="H1201" s="5">
        <v>43182</v>
      </c>
      <c r="I1201" t="s">
        <v>2892</v>
      </c>
      <c r="J1201" s="3">
        <v>6032013</v>
      </c>
      <c r="K1201" s="3">
        <v>0</v>
      </c>
      <c r="L1201" s="3">
        <f t="shared" si="36"/>
        <v>6032013</v>
      </c>
      <c r="M1201" s="21">
        <v>2784006</v>
      </c>
      <c r="N1201" s="3">
        <f t="shared" si="37"/>
        <v>3248007</v>
      </c>
    </row>
    <row r="1202" spans="1:14" hidden="1" x14ac:dyDescent="0.25">
      <c r="A1202">
        <v>649</v>
      </c>
      <c r="B1202">
        <v>1634</v>
      </c>
      <c r="C1202" s="5">
        <v>43182</v>
      </c>
      <c r="D1202" t="s">
        <v>2893</v>
      </c>
      <c r="E1202">
        <v>31</v>
      </c>
      <c r="F1202" t="s">
        <v>68</v>
      </c>
      <c r="G1202">
        <v>1618</v>
      </c>
      <c r="H1202" s="5">
        <v>43182</v>
      </c>
      <c r="I1202" t="s">
        <v>2894</v>
      </c>
      <c r="J1202" s="3">
        <v>5528393</v>
      </c>
      <c r="K1202" s="3">
        <v>0</v>
      </c>
      <c r="L1202" s="3">
        <f t="shared" si="36"/>
        <v>5528393</v>
      </c>
      <c r="M1202" s="21">
        <v>2551566</v>
      </c>
      <c r="N1202" s="3">
        <f t="shared" si="37"/>
        <v>2976827</v>
      </c>
    </row>
    <row r="1203" spans="1:14" hidden="1" x14ac:dyDescent="0.25">
      <c r="A1203">
        <v>649</v>
      </c>
      <c r="B1203">
        <v>1635</v>
      </c>
      <c r="C1203" s="5">
        <v>43182</v>
      </c>
      <c r="D1203" t="s">
        <v>2895</v>
      </c>
      <c r="E1203">
        <v>31</v>
      </c>
      <c r="F1203" t="s">
        <v>68</v>
      </c>
      <c r="G1203">
        <v>1619</v>
      </c>
      <c r="H1203" s="5">
        <v>43182</v>
      </c>
      <c r="I1203" t="s">
        <v>2896</v>
      </c>
      <c r="J1203" s="3">
        <v>6905028</v>
      </c>
      <c r="K1203" s="3">
        <v>0</v>
      </c>
      <c r="L1203" s="3">
        <f t="shared" si="36"/>
        <v>6905028</v>
      </c>
      <c r="M1203" s="21">
        <v>3186936</v>
      </c>
      <c r="N1203" s="3">
        <f t="shared" si="37"/>
        <v>3718092</v>
      </c>
    </row>
    <row r="1204" spans="1:14" hidden="1" x14ac:dyDescent="0.25">
      <c r="A1204">
        <v>649</v>
      </c>
      <c r="B1204">
        <v>1636</v>
      </c>
      <c r="C1204" s="5">
        <v>43182</v>
      </c>
      <c r="D1204" t="s">
        <v>2897</v>
      </c>
      <c r="E1204">
        <v>31</v>
      </c>
      <c r="F1204" t="s">
        <v>68</v>
      </c>
      <c r="G1204">
        <v>1620</v>
      </c>
      <c r="H1204" s="5">
        <v>43182</v>
      </c>
      <c r="I1204" t="s">
        <v>2898</v>
      </c>
      <c r="J1204" s="3">
        <v>7000929</v>
      </c>
      <c r="K1204" s="3">
        <v>0</v>
      </c>
      <c r="L1204" s="3">
        <f t="shared" si="36"/>
        <v>7000929</v>
      </c>
      <c r="M1204" s="21">
        <v>1615599</v>
      </c>
      <c r="N1204" s="3">
        <f t="shared" si="37"/>
        <v>5385330</v>
      </c>
    </row>
    <row r="1205" spans="1:14" hidden="1" x14ac:dyDescent="0.25">
      <c r="A1205">
        <v>649</v>
      </c>
      <c r="B1205">
        <v>1637</v>
      </c>
      <c r="C1205" s="5">
        <v>43182</v>
      </c>
      <c r="D1205" t="s">
        <v>2316</v>
      </c>
      <c r="E1205">
        <v>31</v>
      </c>
      <c r="F1205" t="s">
        <v>68</v>
      </c>
      <c r="G1205">
        <v>1621</v>
      </c>
      <c r="H1205" s="5">
        <v>43182</v>
      </c>
      <c r="I1205" t="s">
        <v>2899</v>
      </c>
      <c r="J1205" s="3">
        <v>5311566</v>
      </c>
      <c r="K1205" s="3">
        <v>0</v>
      </c>
      <c r="L1205" s="3">
        <f t="shared" si="36"/>
        <v>5311566</v>
      </c>
      <c r="M1205" s="21">
        <v>3541044</v>
      </c>
      <c r="N1205" s="3">
        <f t="shared" si="37"/>
        <v>1770522</v>
      </c>
    </row>
    <row r="1206" spans="1:14" hidden="1" x14ac:dyDescent="0.25">
      <c r="A1206">
        <v>649</v>
      </c>
      <c r="B1206">
        <v>1638</v>
      </c>
      <c r="C1206" s="5">
        <v>43182</v>
      </c>
      <c r="D1206" t="s">
        <v>2900</v>
      </c>
      <c r="E1206">
        <v>31</v>
      </c>
      <c r="F1206" t="s">
        <v>68</v>
      </c>
      <c r="G1206">
        <v>1622</v>
      </c>
      <c r="H1206" s="5">
        <v>43182</v>
      </c>
      <c r="I1206" t="s">
        <v>2901</v>
      </c>
      <c r="J1206" s="3">
        <v>3585303</v>
      </c>
      <c r="K1206" s="3">
        <v>0</v>
      </c>
      <c r="L1206" s="3">
        <f t="shared" si="36"/>
        <v>3585303</v>
      </c>
      <c r="M1206" s="21">
        <v>2390202</v>
      </c>
      <c r="N1206" s="3">
        <f t="shared" si="37"/>
        <v>1195101</v>
      </c>
    </row>
    <row r="1207" spans="1:14" hidden="1" x14ac:dyDescent="0.25">
      <c r="A1207">
        <v>711</v>
      </c>
      <c r="B1207">
        <v>1639</v>
      </c>
      <c r="C1207" s="5">
        <v>43182</v>
      </c>
      <c r="D1207" t="s">
        <v>2902</v>
      </c>
      <c r="E1207">
        <v>148</v>
      </c>
      <c r="F1207" t="s">
        <v>616</v>
      </c>
      <c r="G1207">
        <v>569</v>
      </c>
      <c r="H1207" s="5">
        <v>43182</v>
      </c>
      <c r="I1207" t="s">
        <v>2653</v>
      </c>
      <c r="J1207" s="3">
        <v>7200000</v>
      </c>
      <c r="K1207" s="3">
        <v>0</v>
      </c>
      <c r="L1207" s="3">
        <f t="shared" si="36"/>
        <v>7200000</v>
      </c>
      <c r="M1207" s="21">
        <v>5200000</v>
      </c>
      <c r="N1207" s="3">
        <f t="shared" si="37"/>
        <v>2000000</v>
      </c>
    </row>
    <row r="1208" spans="1:14" hidden="1" x14ac:dyDescent="0.25">
      <c r="A1208">
        <v>668</v>
      </c>
      <c r="B1208">
        <v>1640</v>
      </c>
      <c r="C1208" s="5">
        <v>43182</v>
      </c>
      <c r="D1208" t="s">
        <v>2903</v>
      </c>
      <c r="E1208">
        <v>31</v>
      </c>
      <c r="F1208" t="s">
        <v>68</v>
      </c>
      <c r="G1208">
        <v>1631</v>
      </c>
      <c r="H1208" s="5">
        <v>43182</v>
      </c>
      <c r="I1208" t="s">
        <v>2626</v>
      </c>
      <c r="J1208" s="3">
        <v>54686940</v>
      </c>
      <c r="K1208" s="3">
        <v>0</v>
      </c>
      <c r="L1208" s="3">
        <f t="shared" si="36"/>
        <v>54686940</v>
      </c>
      <c r="M1208" s="21">
        <v>54686940</v>
      </c>
      <c r="N1208" s="3">
        <f t="shared" si="37"/>
        <v>0</v>
      </c>
    </row>
    <row r="1209" spans="1:14" hidden="1" x14ac:dyDescent="0.25">
      <c r="A1209">
        <v>678</v>
      </c>
      <c r="B1209">
        <v>1641</v>
      </c>
      <c r="C1209" s="5">
        <v>43182</v>
      </c>
      <c r="D1209" t="s">
        <v>2904</v>
      </c>
      <c r="E1209">
        <v>31</v>
      </c>
      <c r="F1209" t="s">
        <v>68</v>
      </c>
      <c r="G1209">
        <v>1629</v>
      </c>
      <c r="H1209" s="5">
        <v>43182</v>
      </c>
      <c r="I1209" t="s">
        <v>2636</v>
      </c>
      <c r="J1209" s="3">
        <v>54686940</v>
      </c>
      <c r="K1209" s="3">
        <v>0</v>
      </c>
      <c r="L1209" s="3">
        <f t="shared" si="36"/>
        <v>54686940</v>
      </c>
      <c r="M1209">
        <v>54686940</v>
      </c>
      <c r="N1209" s="3">
        <f t="shared" si="37"/>
        <v>0</v>
      </c>
    </row>
    <row r="1210" spans="1:14" hidden="1" x14ac:dyDescent="0.25">
      <c r="A1210">
        <v>649</v>
      </c>
      <c r="B1210">
        <v>1642</v>
      </c>
      <c r="C1210" s="5">
        <v>43182</v>
      </c>
      <c r="D1210" t="s">
        <v>2905</v>
      </c>
      <c r="E1210">
        <v>31</v>
      </c>
      <c r="F1210" t="s">
        <v>68</v>
      </c>
      <c r="G1210">
        <v>1554</v>
      </c>
      <c r="H1210" s="5">
        <v>43182</v>
      </c>
      <c r="I1210" t="s">
        <v>2906</v>
      </c>
      <c r="J1210" s="3">
        <v>3983670</v>
      </c>
      <c r="K1210" s="3">
        <v>0</v>
      </c>
      <c r="L1210" s="3">
        <f t="shared" si="36"/>
        <v>3983670</v>
      </c>
      <c r="M1210" s="21">
        <v>2655780</v>
      </c>
      <c r="N1210" s="3">
        <f t="shared" si="37"/>
        <v>1327890</v>
      </c>
    </row>
    <row r="1211" spans="1:14" hidden="1" x14ac:dyDescent="0.25">
      <c r="A1211">
        <v>649</v>
      </c>
      <c r="B1211">
        <v>1643</v>
      </c>
      <c r="C1211" s="5">
        <v>43182</v>
      </c>
      <c r="D1211" t="s">
        <v>2907</v>
      </c>
      <c r="E1211">
        <v>31</v>
      </c>
      <c r="F1211" t="s">
        <v>68</v>
      </c>
      <c r="G1211">
        <v>1555</v>
      </c>
      <c r="H1211" s="5">
        <v>43182</v>
      </c>
      <c r="I1211" t="s">
        <v>2908</v>
      </c>
      <c r="J1211" s="3">
        <v>6713226</v>
      </c>
      <c r="K1211" s="3">
        <v>0</v>
      </c>
      <c r="L1211" s="3">
        <f t="shared" si="36"/>
        <v>6713226</v>
      </c>
      <c r="M1211" s="21">
        <v>3098412</v>
      </c>
      <c r="N1211" s="3">
        <f t="shared" si="37"/>
        <v>3614814</v>
      </c>
    </row>
    <row r="1212" spans="1:14" hidden="1" x14ac:dyDescent="0.25">
      <c r="A1212">
        <v>649</v>
      </c>
      <c r="B1212">
        <v>1644</v>
      </c>
      <c r="C1212" s="5">
        <v>43182</v>
      </c>
      <c r="D1212" t="s">
        <v>2909</v>
      </c>
      <c r="E1212">
        <v>31</v>
      </c>
      <c r="F1212" t="s">
        <v>68</v>
      </c>
      <c r="G1212">
        <v>1556</v>
      </c>
      <c r="H1212" s="5">
        <v>43182</v>
      </c>
      <c r="I1212" t="s">
        <v>2910</v>
      </c>
      <c r="J1212" s="3">
        <v>6425510</v>
      </c>
      <c r="K1212" s="3">
        <v>0</v>
      </c>
      <c r="L1212" s="3">
        <f t="shared" si="36"/>
        <v>6425510</v>
      </c>
      <c r="M1212" s="21">
        <v>2965620</v>
      </c>
      <c r="N1212" s="3">
        <f t="shared" si="37"/>
        <v>3459890</v>
      </c>
    </row>
    <row r="1213" spans="1:14" hidden="1" x14ac:dyDescent="0.25">
      <c r="A1213">
        <v>649</v>
      </c>
      <c r="B1213">
        <v>1645</v>
      </c>
      <c r="C1213" s="5">
        <v>43182</v>
      </c>
      <c r="D1213" t="s">
        <v>2911</v>
      </c>
      <c r="E1213">
        <v>31</v>
      </c>
      <c r="F1213" t="s">
        <v>68</v>
      </c>
      <c r="G1213">
        <v>1557</v>
      </c>
      <c r="H1213" s="5">
        <v>43182</v>
      </c>
      <c r="I1213" t="s">
        <v>2912</v>
      </c>
      <c r="J1213" s="3">
        <v>6472401</v>
      </c>
      <c r="K1213" s="3">
        <v>0</v>
      </c>
      <c r="L1213" s="3">
        <f t="shared" si="36"/>
        <v>6472401</v>
      </c>
      <c r="M1213" s="21">
        <v>2987262</v>
      </c>
      <c r="N1213" s="3">
        <f t="shared" si="37"/>
        <v>3485139</v>
      </c>
    </row>
    <row r="1214" spans="1:14" hidden="1" x14ac:dyDescent="0.25">
      <c r="A1214">
        <v>649</v>
      </c>
      <c r="B1214">
        <v>1646</v>
      </c>
      <c r="C1214" s="5">
        <v>43182</v>
      </c>
      <c r="D1214" t="s">
        <v>2913</v>
      </c>
      <c r="E1214">
        <v>31</v>
      </c>
      <c r="F1214" t="s">
        <v>68</v>
      </c>
      <c r="G1214">
        <v>1558</v>
      </c>
      <c r="H1214" s="5">
        <v>43182</v>
      </c>
      <c r="I1214" t="s">
        <v>2914</v>
      </c>
      <c r="J1214" s="3">
        <v>7480447</v>
      </c>
      <c r="K1214" s="3">
        <v>0</v>
      </c>
      <c r="L1214" s="3">
        <f t="shared" si="36"/>
        <v>7480447</v>
      </c>
      <c r="M1214" s="21">
        <v>3452514</v>
      </c>
      <c r="N1214" s="3">
        <f t="shared" si="37"/>
        <v>4027933</v>
      </c>
    </row>
    <row r="1215" spans="1:14" hidden="1" x14ac:dyDescent="0.25">
      <c r="A1215">
        <v>649</v>
      </c>
      <c r="B1215">
        <v>1647</v>
      </c>
      <c r="C1215" s="5">
        <v>43182</v>
      </c>
      <c r="D1215" t="s">
        <v>2915</v>
      </c>
      <c r="E1215">
        <v>31</v>
      </c>
      <c r="F1215" t="s">
        <v>68</v>
      </c>
      <c r="G1215">
        <v>1559</v>
      </c>
      <c r="H1215" s="5">
        <v>43182</v>
      </c>
      <c r="I1215" t="s">
        <v>2916</v>
      </c>
      <c r="J1215" s="3">
        <v>7672262</v>
      </c>
      <c r="K1215" s="3">
        <v>0</v>
      </c>
      <c r="L1215" s="3">
        <f t="shared" si="36"/>
        <v>7672262</v>
      </c>
      <c r="M1215" s="21">
        <v>3541044</v>
      </c>
      <c r="N1215" s="3">
        <f t="shared" si="37"/>
        <v>4131218</v>
      </c>
    </row>
    <row r="1216" spans="1:14" hidden="1" x14ac:dyDescent="0.25">
      <c r="A1216">
        <v>649</v>
      </c>
      <c r="B1216">
        <v>1648</v>
      </c>
      <c r="C1216" s="5">
        <v>43182</v>
      </c>
      <c r="D1216" t="s">
        <v>2917</v>
      </c>
      <c r="E1216">
        <v>31</v>
      </c>
      <c r="F1216" t="s">
        <v>68</v>
      </c>
      <c r="G1216">
        <v>1560</v>
      </c>
      <c r="H1216" s="5">
        <v>43182</v>
      </c>
      <c r="I1216" t="s">
        <v>2918</v>
      </c>
      <c r="J1216" s="3">
        <v>7672262</v>
      </c>
      <c r="K1216" s="3">
        <v>0</v>
      </c>
      <c r="L1216" s="3">
        <f t="shared" si="36"/>
        <v>7672262</v>
      </c>
      <c r="M1216" s="21">
        <v>3541044</v>
      </c>
      <c r="N1216" s="3">
        <f t="shared" si="37"/>
        <v>4131218</v>
      </c>
    </row>
    <row r="1217" spans="1:14" hidden="1" x14ac:dyDescent="0.25">
      <c r="A1217">
        <v>649</v>
      </c>
      <c r="B1217">
        <v>1649</v>
      </c>
      <c r="C1217" s="5">
        <v>43182</v>
      </c>
      <c r="D1217" t="s">
        <v>2919</v>
      </c>
      <c r="E1217">
        <v>31</v>
      </c>
      <c r="F1217" t="s">
        <v>68</v>
      </c>
      <c r="G1217">
        <v>1562</v>
      </c>
      <c r="H1217" s="5">
        <v>43182</v>
      </c>
      <c r="I1217" t="s">
        <v>2920</v>
      </c>
      <c r="J1217" s="3">
        <v>7007741</v>
      </c>
      <c r="K1217" s="3">
        <v>0</v>
      </c>
      <c r="L1217" s="3">
        <f t="shared" si="36"/>
        <v>7007741</v>
      </c>
      <c r="M1217" s="21">
        <v>3234342</v>
      </c>
      <c r="N1217" s="3">
        <f t="shared" si="37"/>
        <v>3773399</v>
      </c>
    </row>
    <row r="1218" spans="1:14" hidden="1" x14ac:dyDescent="0.25">
      <c r="A1218">
        <v>649</v>
      </c>
      <c r="B1218">
        <v>1650</v>
      </c>
      <c r="C1218" s="5">
        <v>43182</v>
      </c>
      <c r="D1218" t="s">
        <v>2921</v>
      </c>
      <c r="E1218">
        <v>31</v>
      </c>
      <c r="F1218" t="s">
        <v>68</v>
      </c>
      <c r="G1218">
        <v>1563</v>
      </c>
      <c r="H1218" s="5">
        <v>43182</v>
      </c>
      <c r="I1218" t="s">
        <v>2922</v>
      </c>
      <c r="J1218" s="3">
        <v>6098400</v>
      </c>
      <c r="K1218" s="3">
        <v>0</v>
      </c>
      <c r="L1218" s="3">
        <f t="shared" si="36"/>
        <v>6098400</v>
      </c>
      <c r="M1218" s="21">
        <v>3326400</v>
      </c>
      <c r="N1218" s="3">
        <f t="shared" si="37"/>
        <v>2772000</v>
      </c>
    </row>
    <row r="1219" spans="1:14" hidden="1" x14ac:dyDescent="0.25">
      <c r="A1219">
        <v>649</v>
      </c>
      <c r="B1219">
        <v>1651</v>
      </c>
      <c r="C1219" s="5">
        <v>43182</v>
      </c>
      <c r="D1219" t="s">
        <v>2923</v>
      </c>
      <c r="E1219">
        <v>31</v>
      </c>
      <c r="F1219" t="s">
        <v>68</v>
      </c>
      <c r="G1219">
        <v>1564</v>
      </c>
      <c r="H1219" s="5">
        <v>43182</v>
      </c>
      <c r="I1219" t="s">
        <v>2924</v>
      </c>
      <c r="J1219" s="3">
        <v>4797000</v>
      </c>
      <c r="K1219" s="3">
        <v>0</v>
      </c>
      <c r="L1219" s="3">
        <f t="shared" si="36"/>
        <v>4797000</v>
      </c>
      <c r="M1219" s="21">
        <v>2878200</v>
      </c>
      <c r="N1219" s="3">
        <f t="shared" si="37"/>
        <v>1918800</v>
      </c>
    </row>
    <row r="1220" spans="1:14" hidden="1" x14ac:dyDescent="0.25">
      <c r="A1220">
        <v>649</v>
      </c>
      <c r="B1220">
        <v>1652</v>
      </c>
      <c r="C1220" s="5">
        <v>43182</v>
      </c>
      <c r="D1220" t="s">
        <v>2925</v>
      </c>
      <c r="E1220">
        <v>31</v>
      </c>
      <c r="F1220" t="s">
        <v>68</v>
      </c>
      <c r="G1220">
        <v>1565</v>
      </c>
      <c r="H1220" s="5">
        <v>43182</v>
      </c>
      <c r="I1220" t="s">
        <v>2926</v>
      </c>
      <c r="J1220" s="3">
        <v>5311560</v>
      </c>
      <c r="K1220" s="3">
        <v>0</v>
      </c>
      <c r="L1220" s="3">
        <f t="shared" si="36"/>
        <v>5311560</v>
      </c>
      <c r="M1220" s="21">
        <v>3186936</v>
      </c>
      <c r="N1220" s="3">
        <f t="shared" si="37"/>
        <v>2124624</v>
      </c>
    </row>
    <row r="1221" spans="1:14" hidden="1" x14ac:dyDescent="0.25">
      <c r="A1221">
        <v>649</v>
      </c>
      <c r="B1221">
        <v>1653</v>
      </c>
      <c r="C1221" s="5">
        <v>43182</v>
      </c>
      <c r="D1221" t="s">
        <v>2927</v>
      </c>
      <c r="E1221">
        <v>31</v>
      </c>
      <c r="F1221" t="s">
        <v>68</v>
      </c>
      <c r="G1221">
        <v>1566</v>
      </c>
      <c r="H1221" s="5">
        <v>43182</v>
      </c>
      <c r="I1221" t="s">
        <v>2928</v>
      </c>
      <c r="J1221" s="3">
        <v>6086168</v>
      </c>
      <c r="K1221" s="3">
        <v>0</v>
      </c>
      <c r="L1221" s="3">
        <f t="shared" ref="L1221:L1284" si="38">J1221-K1221</f>
        <v>6086168</v>
      </c>
      <c r="M1221" s="21">
        <v>3319728</v>
      </c>
      <c r="N1221" s="3">
        <f t="shared" ref="N1221:N1284" si="39">L1221-M1221</f>
        <v>2766440</v>
      </c>
    </row>
    <row r="1222" spans="1:14" hidden="1" x14ac:dyDescent="0.25">
      <c r="A1222">
        <v>649</v>
      </c>
      <c r="B1222">
        <v>1654</v>
      </c>
      <c r="C1222" s="5">
        <v>43182</v>
      </c>
      <c r="D1222" t="s">
        <v>2929</v>
      </c>
      <c r="E1222">
        <v>31</v>
      </c>
      <c r="F1222" t="s">
        <v>68</v>
      </c>
      <c r="G1222">
        <v>1567</v>
      </c>
      <c r="H1222" s="5">
        <v>43182</v>
      </c>
      <c r="I1222" t="s">
        <v>2930</v>
      </c>
      <c r="J1222" s="3">
        <v>5953904</v>
      </c>
      <c r="K1222" s="3">
        <v>0</v>
      </c>
      <c r="L1222" s="3">
        <f t="shared" si="38"/>
        <v>5953904</v>
      </c>
      <c r="M1222" s="21">
        <v>2706320</v>
      </c>
      <c r="N1222" s="3">
        <f t="shared" si="39"/>
        <v>3247584</v>
      </c>
    </row>
    <row r="1223" spans="1:14" hidden="1" x14ac:dyDescent="0.25">
      <c r="A1223">
        <v>649</v>
      </c>
      <c r="B1223">
        <v>1655</v>
      </c>
      <c r="C1223" s="5">
        <v>43182</v>
      </c>
      <c r="D1223" t="s">
        <v>2931</v>
      </c>
      <c r="E1223">
        <v>31</v>
      </c>
      <c r="F1223" t="s">
        <v>68</v>
      </c>
      <c r="G1223">
        <v>1568</v>
      </c>
      <c r="H1223" s="5">
        <v>43182</v>
      </c>
      <c r="I1223" t="s">
        <v>2932</v>
      </c>
      <c r="J1223" s="3">
        <v>6491914</v>
      </c>
      <c r="K1223" s="3">
        <v>0</v>
      </c>
      <c r="L1223" s="3">
        <f t="shared" si="38"/>
        <v>6491914</v>
      </c>
      <c r="M1223" s="21">
        <v>3541044</v>
      </c>
      <c r="N1223" s="3">
        <f t="shared" si="39"/>
        <v>2950870</v>
      </c>
    </row>
    <row r="1224" spans="1:14" hidden="1" x14ac:dyDescent="0.25">
      <c r="A1224">
        <v>649</v>
      </c>
      <c r="B1224">
        <v>1657</v>
      </c>
      <c r="C1224" s="5">
        <v>43185</v>
      </c>
      <c r="D1224" t="s">
        <v>2933</v>
      </c>
      <c r="E1224">
        <v>31</v>
      </c>
      <c r="F1224" t="s">
        <v>68</v>
      </c>
      <c r="G1224">
        <v>1561</v>
      </c>
      <c r="H1224" s="5">
        <v>43185</v>
      </c>
      <c r="I1224" t="s">
        <v>2934</v>
      </c>
      <c r="J1224" s="3">
        <v>5311560</v>
      </c>
      <c r="K1224" s="3">
        <v>0</v>
      </c>
      <c r="L1224" s="3">
        <f t="shared" si="38"/>
        <v>5311560</v>
      </c>
      <c r="M1224" s="21">
        <v>3186936</v>
      </c>
      <c r="N1224" s="3">
        <f t="shared" si="39"/>
        <v>2124624</v>
      </c>
    </row>
    <row r="1225" spans="1:14" hidden="1" x14ac:dyDescent="0.25">
      <c r="A1225">
        <v>682</v>
      </c>
      <c r="B1225">
        <v>1661</v>
      </c>
      <c r="C1225" s="5">
        <v>43186</v>
      </c>
      <c r="D1225" t="s">
        <v>2935</v>
      </c>
      <c r="E1225">
        <v>31</v>
      </c>
      <c r="F1225" t="s">
        <v>68</v>
      </c>
      <c r="G1225">
        <v>1627</v>
      </c>
      <c r="H1225" s="5">
        <v>43186</v>
      </c>
      <c r="I1225" t="s">
        <v>2632</v>
      </c>
      <c r="J1225" s="3">
        <v>39062100</v>
      </c>
      <c r="K1225" s="3">
        <v>0</v>
      </c>
      <c r="L1225" s="3">
        <f t="shared" si="38"/>
        <v>39062100</v>
      </c>
      <c r="M1225">
        <v>39062100</v>
      </c>
      <c r="N1225" s="3">
        <f t="shared" si="39"/>
        <v>0</v>
      </c>
    </row>
    <row r="1226" spans="1:14" hidden="1" x14ac:dyDescent="0.25">
      <c r="A1226">
        <v>618</v>
      </c>
      <c r="B1226">
        <v>1663</v>
      </c>
      <c r="C1226" s="5">
        <v>43192</v>
      </c>
      <c r="D1226" t="s">
        <v>2995</v>
      </c>
      <c r="E1226">
        <v>31</v>
      </c>
      <c r="F1226" t="s">
        <v>68</v>
      </c>
      <c r="G1226">
        <v>1628</v>
      </c>
      <c r="H1226" s="5">
        <v>43192</v>
      </c>
      <c r="I1226" t="s">
        <v>787</v>
      </c>
      <c r="J1226" s="20">
        <v>54686940</v>
      </c>
      <c r="K1226" s="3">
        <v>0</v>
      </c>
      <c r="L1226" s="3">
        <f t="shared" si="38"/>
        <v>54686940</v>
      </c>
      <c r="M1226" s="21">
        <v>54686940</v>
      </c>
      <c r="N1226" s="3">
        <f t="shared" si="39"/>
        <v>0</v>
      </c>
    </row>
    <row r="1227" spans="1:14" hidden="1" x14ac:dyDescent="0.25">
      <c r="A1227">
        <v>476</v>
      </c>
      <c r="B1227">
        <v>1664</v>
      </c>
      <c r="C1227" s="5">
        <v>43192</v>
      </c>
      <c r="D1227" t="s">
        <v>2996</v>
      </c>
      <c r="E1227">
        <v>31</v>
      </c>
      <c r="F1227" t="s">
        <v>68</v>
      </c>
      <c r="G1227">
        <v>1689</v>
      </c>
      <c r="H1227" s="5">
        <v>43192</v>
      </c>
      <c r="I1227" t="s">
        <v>536</v>
      </c>
      <c r="J1227" s="20">
        <v>24984000</v>
      </c>
      <c r="K1227" s="3">
        <v>0</v>
      </c>
      <c r="L1227" s="3">
        <f t="shared" si="38"/>
        <v>24984000</v>
      </c>
      <c r="M1227">
        <v>0</v>
      </c>
      <c r="N1227" s="3">
        <f t="shared" si="39"/>
        <v>24984000</v>
      </c>
    </row>
    <row r="1228" spans="1:14" hidden="1" x14ac:dyDescent="0.25">
      <c r="A1228">
        <v>703</v>
      </c>
      <c r="B1228">
        <v>1665</v>
      </c>
      <c r="C1228" s="5">
        <v>43192</v>
      </c>
      <c r="D1228" t="s">
        <v>2997</v>
      </c>
      <c r="E1228">
        <v>31</v>
      </c>
      <c r="F1228" t="s">
        <v>68</v>
      </c>
      <c r="G1228">
        <v>1685</v>
      </c>
      <c r="H1228" s="5">
        <v>43192</v>
      </c>
      <c r="I1228" t="s">
        <v>2651</v>
      </c>
      <c r="J1228" s="20">
        <v>54686940</v>
      </c>
      <c r="K1228" s="3">
        <v>0</v>
      </c>
      <c r="L1228" s="3">
        <f t="shared" si="38"/>
        <v>54686940</v>
      </c>
      <c r="M1228">
        <v>54686940</v>
      </c>
      <c r="N1228" s="3">
        <f t="shared" si="39"/>
        <v>0</v>
      </c>
    </row>
    <row r="1229" spans="1:14" hidden="1" x14ac:dyDescent="0.25">
      <c r="A1229">
        <v>649</v>
      </c>
      <c r="B1229">
        <v>1668</v>
      </c>
      <c r="C1229" s="5">
        <v>43194</v>
      </c>
      <c r="D1229" t="s">
        <v>2137</v>
      </c>
      <c r="E1229">
        <v>31</v>
      </c>
      <c r="F1229" t="s">
        <v>68</v>
      </c>
      <c r="G1229">
        <v>1747</v>
      </c>
      <c r="H1229" s="5">
        <v>43194</v>
      </c>
      <c r="I1229" t="s">
        <v>2998</v>
      </c>
      <c r="J1229" s="20">
        <v>2977345</v>
      </c>
      <c r="K1229" s="3">
        <v>0</v>
      </c>
      <c r="L1229" s="3">
        <f t="shared" si="38"/>
        <v>2977345</v>
      </c>
      <c r="M1229" s="21">
        <v>2552010</v>
      </c>
      <c r="N1229" s="3">
        <f t="shared" si="39"/>
        <v>425335</v>
      </c>
    </row>
    <row r="1230" spans="1:14" hidden="1" x14ac:dyDescent="0.25">
      <c r="A1230">
        <v>395</v>
      </c>
      <c r="B1230">
        <v>1669</v>
      </c>
      <c r="C1230" s="5">
        <v>43194</v>
      </c>
      <c r="D1230" t="s">
        <v>2147</v>
      </c>
      <c r="E1230">
        <v>31</v>
      </c>
      <c r="F1230" t="s">
        <v>68</v>
      </c>
      <c r="G1230">
        <v>1746</v>
      </c>
      <c r="H1230" s="5">
        <v>43194</v>
      </c>
      <c r="I1230" t="s">
        <v>2148</v>
      </c>
      <c r="J1230" s="22">
        <v>3201695</v>
      </c>
      <c r="K1230" s="3">
        <v>0</v>
      </c>
      <c r="L1230" s="3">
        <f t="shared" si="38"/>
        <v>3201695</v>
      </c>
      <c r="M1230" s="21">
        <v>2744310</v>
      </c>
      <c r="N1230" s="3">
        <f t="shared" si="39"/>
        <v>457385</v>
      </c>
    </row>
    <row r="1231" spans="1:14" hidden="1" x14ac:dyDescent="0.25">
      <c r="A1231">
        <v>649</v>
      </c>
      <c r="B1231">
        <v>1670</v>
      </c>
      <c r="C1231" s="5">
        <v>43194</v>
      </c>
      <c r="D1231" t="s">
        <v>2999</v>
      </c>
      <c r="E1231">
        <v>31</v>
      </c>
      <c r="F1231" t="s">
        <v>68</v>
      </c>
      <c r="G1231">
        <v>1745</v>
      </c>
      <c r="H1231" s="5">
        <v>43194</v>
      </c>
      <c r="I1231" t="s">
        <v>3000</v>
      </c>
      <c r="J1231" s="20">
        <v>7480447</v>
      </c>
      <c r="K1231" s="3">
        <v>0</v>
      </c>
      <c r="L1231" s="3">
        <f t="shared" si="38"/>
        <v>7480447</v>
      </c>
      <c r="M1231" s="21">
        <v>3452514</v>
      </c>
      <c r="N1231" s="3">
        <f t="shared" si="39"/>
        <v>4027933</v>
      </c>
    </row>
    <row r="1232" spans="1:14" hidden="1" x14ac:dyDescent="0.25">
      <c r="A1232">
        <v>649</v>
      </c>
      <c r="B1232">
        <v>1671</v>
      </c>
      <c r="C1232" s="5">
        <v>43194</v>
      </c>
      <c r="D1232" t="s">
        <v>3001</v>
      </c>
      <c r="E1232">
        <v>31</v>
      </c>
      <c r="F1232" t="s">
        <v>68</v>
      </c>
      <c r="G1232">
        <v>1744</v>
      </c>
      <c r="H1232" s="5">
        <v>43194</v>
      </c>
      <c r="I1232" t="s">
        <v>3002</v>
      </c>
      <c r="J1232" s="20">
        <v>4989600</v>
      </c>
      <c r="K1232" s="3">
        <v>0</v>
      </c>
      <c r="L1232" s="3">
        <f t="shared" si="38"/>
        <v>4989600</v>
      </c>
      <c r="M1232" s="21">
        <v>3326400</v>
      </c>
      <c r="N1232" s="3">
        <f t="shared" si="39"/>
        <v>1663200</v>
      </c>
    </row>
    <row r="1233" spans="1:14" hidden="1" x14ac:dyDescent="0.25">
      <c r="A1233">
        <v>649</v>
      </c>
      <c r="B1233">
        <v>1672</v>
      </c>
      <c r="C1233" s="5">
        <v>43194</v>
      </c>
      <c r="D1233" t="s">
        <v>3003</v>
      </c>
      <c r="E1233">
        <v>31</v>
      </c>
      <c r="F1233" t="s">
        <v>68</v>
      </c>
      <c r="G1233">
        <v>1742</v>
      </c>
      <c r="H1233" s="5">
        <v>43194</v>
      </c>
      <c r="I1233" t="s">
        <v>3004</v>
      </c>
      <c r="J1233" s="20">
        <v>4581225</v>
      </c>
      <c r="K1233" s="3">
        <v>0</v>
      </c>
      <c r="L1233" s="3">
        <f t="shared" si="38"/>
        <v>4581225</v>
      </c>
      <c r="M1233" s="21">
        <v>3054150</v>
      </c>
      <c r="N1233" s="3">
        <f t="shared" si="39"/>
        <v>1527075</v>
      </c>
    </row>
    <row r="1234" spans="1:14" hidden="1" x14ac:dyDescent="0.25">
      <c r="A1234">
        <v>649</v>
      </c>
      <c r="B1234">
        <v>1673</v>
      </c>
      <c r="C1234" s="5">
        <v>43194</v>
      </c>
      <c r="D1234" t="s">
        <v>3005</v>
      </c>
      <c r="E1234">
        <v>31</v>
      </c>
      <c r="F1234" t="s">
        <v>68</v>
      </c>
      <c r="G1234">
        <v>1741</v>
      </c>
      <c r="H1234" s="5">
        <v>43194</v>
      </c>
      <c r="I1234" t="s">
        <v>3006</v>
      </c>
      <c r="J1234" s="20">
        <v>5219100</v>
      </c>
      <c r="K1234" s="3">
        <v>0</v>
      </c>
      <c r="L1234" s="3">
        <f t="shared" si="38"/>
        <v>5219100</v>
      </c>
      <c r="M1234" s="21">
        <v>3479400</v>
      </c>
      <c r="N1234" s="3">
        <f t="shared" si="39"/>
        <v>1739700</v>
      </c>
    </row>
    <row r="1235" spans="1:14" hidden="1" x14ac:dyDescent="0.25">
      <c r="A1235">
        <v>649</v>
      </c>
      <c r="B1235">
        <v>1674</v>
      </c>
      <c r="C1235" s="5">
        <v>43194</v>
      </c>
      <c r="D1235" t="s">
        <v>3007</v>
      </c>
      <c r="E1235">
        <v>31</v>
      </c>
      <c r="F1235" t="s">
        <v>68</v>
      </c>
      <c r="G1235">
        <v>1740</v>
      </c>
      <c r="H1235" s="5">
        <v>43194</v>
      </c>
      <c r="I1235" t="s">
        <v>3008</v>
      </c>
      <c r="J1235" s="20">
        <v>6491914</v>
      </c>
      <c r="K1235" s="3">
        <v>0</v>
      </c>
      <c r="L1235" s="3">
        <f t="shared" si="38"/>
        <v>6491914</v>
      </c>
      <c r="M1235" s="21">
        <v>3541044</v>
      </c>
      <c r="N1235" s="3">
        <f t="shared" si="39"/>
        <v>2950870</v>
      </c>
    </row>
    <row r="1236" spans="1:14" hidden="1" x14ac:dyDescent="0.25">
      <c r="A1236">
        <v>649</v>
      </c>
      <c r="B1236">
        <v>1675</v>
      </c>
      <c r="C1236" s="5">
        <v>43194</v>
      </c>
      <c r="D1236" t="s">
        <v>3009</v>
      </c>
      <c r="E1236">
        <v>31</v>
      </c>
      <c r="F1236" t="s">
        <v>68</v>
      </c>
      <c r="G1236">
        <v>1739</v>
      </c>
      <c r="H1236" s="5">
        <v>43194</v>
      </c>
      <c r="I1236" t="s">
        <v>3010</v>
      </c>
      <c r="J1236" s="20">
        <v>4570263</v>
      </c>
      <c r="K1236" s="3">
        <v>0</v>
      </c>
      <c r="L1236" s="3">
        <f t="shared" si="38"/>
        <v>4570263</v>
      </c>
      <c r="M1236" s="21">
        <v>3046842</v>
      </c>
      <c r="N1236" s="3">
        <f t="shared" si="39"/>
        <v>1523421</v>
      </c>
    </row>
    <row r="1237" spans="1:14" hidden="1" x14ac:dyDescent="0.25">
      <c r="A1237">
        <v>649</v>
      </c>
      <c r="B1237">
        <v>1676</v>
      </c>
      <c r="C1237" s="5">
        <v>43194</v>
      </c>
      <c r="D1237" t="s">
        <v>3011</v>
      </c>
      <c r="E1237">
        <v>31</v>
      </c>
      <c r="F1237" t="s">
        <v>68</v>
      </c>
      <c r="G1237">
        <v>1738</v>
      </c>
      <c r="H1237" s="5">
        <v>43194</v>
      </c>
      <c r="I1237" t="s">
        <v>3012</v>
      </c>
      <c r="J1237" s="20">
        <v>5532880</v>
      </c>
      <c r="K1237" s="3">
        <v>0</v>
      </c>
      <c r="L1237" s="3">
        <f t="shared" si="38"/>
        <v>5532880</v>
      </c>
      <c r="M1237" s="21">
        <v>3319728</v>
      </c>
      <c r="N1237" s="3">
        <f t="shared" si="39"/>
        <v>2213152</v>
      </c>
    </row>
    <row r="1238" spans="1:14" hidden="1" x14ac:dyDescent="0.25">
      <c r="A1238">
        <v>649</v>
      </c>
      <c r="B1238">
        <v>1677</v>
      </c>
      <c r="C1238" s="5">
        <v>43194</v>
      </c>
      <c r="D1238" t="s">
        <v>3013</v>
      </c>
      <c r="E1238">
        <v>31</v>
      </c>
      <c r="F1238" t="s">
        <v>68</v>
      </c>
      <c r="G1238">
        <v>1737</v>
      </c>
      <c r="H1238" s="5">
        <v>43194</v>
      </c>
      <c r="I1238" t="s">
        <v>3014</v>
      </c>
      <c r="J1238" s="20">
        <v>5311560</v>
      </c>
      <c r="K1238" s="3">
        <v>0</v>
      </c>
      <c r="L1238" s="3">
        <f t="shared" si="38"/>
        <v>5311560</v>
      </c>
      <c r="M1238" s="21">
        <v>3186936</v>
      </c>
      <c r="N1238" s="3">
        <f t="shared" si="39"/>
        <v>2124624</v>
      </c>
    </row>
    <row r="1239" spans="1:14" hidden="1" x14ac:dyDescent="0.25">
      <c r="A1239">
        <v>649</v>
      </c>
      <c r="B1239">
        <v>1678</v>
      </c>
      <c r="C1239" s="5">
        <v>43194</v>
      </c>
      <c r="D1239" t="s">
        <v>3015</v>
      </c>
      <c r="E1239">
        <v>31</v>
      </c>
      <c r="F1239" t="s">
        <v>68</v>
      </c>
      <c r="G1239">
        <v>1736</v>
      </c>
      <c r="H1239" s="5">
        <v>43194</v>
      </c>
      <c r="I1239" t="s">
        <v>3016</v>
      </c>
      <c r="J1239" s="20">
        <v>3629568</v>
      </c>
      <c r="K1239" s="3">
        <v>0</v>
      </c>
      <c r="L1239" s="3">
        <f t="shared" si="38"/>
        <v>3629568</v>
      </c>
      <c r="M1239" s="21">
        <v>3024640</v>
      </c>
      <c r="N1239" s="3">
        <f t="shared" si="39"/>
        <v>604928</v>
      </c>
    </row>
    <row r="1240" spans="1:14" hidden="1" x14ac:dyDescent="0.25">
      <c r="A1240">
        <v>649</v>
      </c>
      <c r="B1240">
        <v>1679</v>
      </c>
      <c r="C1240" s="5">
        <v>43194</v>
      </c>
      <c r="D1240" t="s">
        <v>2217</v>
      </c>
      <c r="E1240">
        <v>31</v>
      </c>
      <c r="F1240" t="s">
        <v>68</v>
      </c>
      <c r="G1240">
        <v>1735</v>
      </c>
      <c r="H1240" s="5">
        <v>43194</v>
      </c>
      <c r="I1240" t="s">
        <v>3017</v>
      </c>
      <c r="J1240" s="20">
        <v>1534452</v>
      </c>
      <c r="K1240" s="3">
        <v>383613</v>
      </c>
      <c r="L1240" s="3">
        <f t="shared" si="38"/>
        <v>1150839</v>
      </c>
      <c r="M1240" s="21">
        <v>1150839</v>
      </c>
      <c r="N1240" s="3">
        <f t="shared" si="39"/>
        <v>0</v>
      </c>
    </row>
    <row r="1241" spans="1:14" hidden="1" x14ac:dyDescent="0.25">
      <c r="A1241">
        <v>649</v>
      </c>
      <c r="B1241">
        <v>1680</v>
      </c>
      <c r="C1241" s="5">
        <v>43194</v>
      </c>
      <c r="D1241" t="s">
        <v>3018</v>
      </c>
      <c r="E1241">
        <v>31</v>
      </c>
      <c r="F1241" t="s">
        <v>68</v>
      </c>
      <c r="G1241">
        <v>1734</v>
      </c>
      <c r="H1241" s="5">
        <v>43194</v>
      </c>
      <c r="I1241" t="s">
        <v>3019</v>
      </c>
      <c r="J1241" s="20">
        <v>4131218</v>
      </c>
      <c r="K1241" s="3">
        <v>0</v>
      </c>
      <c r="L1241" s="3">
        <f t="shared" si="38"/>
        <v>4131218</v>
      </c>
      <c r="M1241" s="21">
        <v>3541044</v>
      </c>
      <c r="N1241" s="3">
        <f t="shared" si="39"/>
        <v>590174</v>
      </c>
    </row>
    <row r="1242" spans="1:14" hidden="1" x14ac:dyDescent="0.25">
      <c r="A1242">
        <v>649</v>
      </c>
      <c r="B1242">
        <v>1681</v>
      </c>
      <c r="C1242" s="5">
        <v>43194</v>
      </c>
      <c r="D1242" t="s">
        <v>3020</v>
      </c>
      <c r="E1242">
        <v>31</v>
      </c>
      <c r="F1242" t="s">
        <v>68</v>
      </c>
      <c r="G1242">
        <v>1733</v>
      </c>
      <c r="H1242" s="5">
        <v>43194</v>
      </c>
      <c r="I1242" t="s">
        <v>3021</v>
      </c>
      <c r="J1242" s="20">
        <v>4027933</v>
      </c>
      <c r="K1242" s="3">
        <v>0</v>
      </c>
      <c r="L1242" s="3">
        <f t="shared" si="38"/>
        <v>4027933</v>
      </c>
      <c r="M1242" s="21">
        <v>3452514</v>
      </c>
      <c r="N1242" s="3">
        <f t="shared" si="39"/>
        <v>575419</v>
      </c>
    </row>
    <row r="1243" spans="1:14" hidden="1" x14ac:dyDescent="0.25">
      <c r="A1243">
        <v>649</v>
      </c>
      <c r="B1243">
        <v>1682</v>
      </c>
      <c r="C1243" s="5">
        <v>43194</v>
      </c>
      <c r="D1243" t="s">
        <v>3022</v>
      </c>
      <c r="E1243">
        <v>31</v>
      </c>
      <c r="F1243" t="s">
        <v>68</v>
      </c>
      <c r="G1243">
        <v>1732</v>
      </c>
      <c r="H1243" s="5">
        <v>43194</v>
      </c>
      <c r="I1243" t="s">
        <v>3023</v>
      </c>
      <c r="J1243" s="20">
        <v>5112378</v>
      </c>
      <c r="K1243" s="3">
        <v>0</v>
      </c>
      <c r="L1243" s="3">
        <f t="shared" si="38"/>
        <v>5112378</v>
      </c>
      <c r="M1243" s="21">
        <v>3408252</v>
      </c>
      <c r="N1243" s="3">
        <f t="shared" si="39"/>
        <v>1704126</v>
      </c>
    </row>
    <row r="1244" spans="1:14" hidden="1" x14ac:dyDescent="0.25">
      <c r="A1244">
        <v>649</v>
      </c>
      <c r="B1244">
        <v>1683</v>
      </c>
      <c r="C1244" s="5">
        <v>43194</v>
      </c>
      <c r="D1244" t="s">
        <v>3024</v>
      </c>
      <c r="E1244">
        <v>31</v>
      </c>
      <c r="F1244" t="s">
        <v>68</v>
      </c>
      <c r="G1244">
        <v>1731</v>
      </c>
      <c r="H1244" s="5">
        <v>43194</v>
      </c>
      <c r="I1244" t="s">
        <v>3025</v>
      </c>
      <c r="J1244" s="20">
        <v>6283186</v>
      </c>
      <c r="K1244" s="3">
        <v>0</v>
      </c>
      <c r="L1244" s="3">
        <f t="shared" si="38"/>
        <v>6283186</v>
      </c>
      <c r="M1244" s="21">
        <v>3866576</v>
      </c>
      <c r="N1244" s="3">
        <f t="shared" si="39"/>
        <v>2416610</v>
      </c>
    </row>
    <row r="1245" spans="1:14" hidden="1" x14ac:dyDescent="0.25">
      <c r="A1245">
        <v>649</v>
      </c>
      <c r="B1245">
        <v>1684</v>
      </c>
      <c r="C1245" s="5">
        <v>43194</v>
      </c>
      <c r="D1245" t="s">
        <v>3026</v>
      </c>
      <c r="E1245">
        <v>31</v>
      </c>
      <c r="F1245" t="s">
        <v>68</v>
      </c>
      <c r="G1245">
        <v>1684</v>
      </c>
      <c r="H1245" s="5">
        <v>43194</v>
      </c>
      <c r="I1245" t="s">
        <v>3027</v>
      </c>
      <c r="J1245" s="20">
        <v>5164020</v>
      </c>
      <c r="K1245" s="3">
        <v>0</v>
      </c>
      <c r="L1245" s="3">
        <f t="shared" si="38"/>
        <v>5164020</v>
      </c>
      <c r="M1245" s="21">
        <v>3098412</v>
      </c>
      <c r="N1245" s="3">
        <f t="shared" si="39"/>
        <v>2065608</v>
      </c>
    </row>
    <row r="1246" spans="1:14" hidden="1" x14ac:dyDescent="0.25">
      <c r="A1246">
        <v>649</v>
      </c>
      <c r="B1246">
        <v>1685</v>
      </c>
      <c r="C1246" s="5">
        <v>43194</v>
      </c>
      <c r="D1246" t="s">
        <v>1196</v>
      </c>
      <c r="E1246">
        <v>31</v>
      </c>
      <c r="F1246" t="s">
        <v>68</v>
      </c>
      <c r="G1246">
        <v>1683</v>
      </c>
      <c r="H1246" s="5">
        <v>43194</v>
      </c>
      <c r="I1246" t="s">
        <v>3028</v>
      </c>
      <c r="J1246" s="20">
        <v>4871376</v>
      </c>
      <c r="K1246" s="3">
        <v>0</v>
      </c>
      <c r="L1246" s="3">
        <f t="shared" si="38"/>
        <v>4871376</v>
      </c>
      <c r="M1246" s="21">
        <v>3247584</v>
      </c>
      <c r="N1246" s="3">
        <f t="shared" si="39"/>
        <v>1623792</v>
      </c>
    </row>
    <row r="1247" spans="1:14" hidden="1" x14ac:dyDescent="0.25">
      <c r="A1247">
        <v>649</v>
      </c>
      <c r="B1247">
        <v>1686</v>
      </c>
      <c r="C1247" s="5">
        <v>43194</v>
      </c>
      <c r="D1247" t="s">
        <v>3029</v>
      </c>
      <c r="E1247">
        <v>31</v>
      </c>
      <c r="F1247" t="s">
        <v>68</v>
      </c>
      <c r="G1247">
        <v>1682</v>
      </c>
      <c r="H1247" s="5">
        <v>43194</v>
      </c>
      <c r="I1247" t="s">
        <v>3030</v>
      </c>
      <c r="J1247" s="20">
        <v>4780404</v>
      </c>
      <c r="K1247" s="3">
        <v>0</v>
      </c>
      <c r="L1247" s="3">
        <f t="shared" si="38"/>
        <v>4780404</v>
      </c>
      <c r="M1247" s="21">
        <v>3186936</v>
      </c>
      <c r="N1247" s="3">
        <f t="shared" si="39"/>
        <v>1593468</v>
      </c>
    </row>
    <row r="1248" spans="1:14" hidden="1" x14ac:dyDescent="0.25">
      <c r="A1248">
        <v>649</v>
      </c>
      <c r="B1248">
        <v>1687</v>
      </c>
      <c r="C1248" s="5">
        <v>43194</v>
      </c>
      <c r="D1248" t="s">
        <v>2207</v>
      </c>
      <c r="E1248">
        <v>31</v>
      </c>
      <c r="F1248" t="s">
        <v>68</v>
      </c>
      <c r="G1248">
        <v>1681</v>
      </c>
      <c r="H1248" s="5">
        <v>43194</v>
      </c>
      <c r="I1248" t="s">
        <v>3031</v>
      </c>
      <c r="J1248" s="20">
        <v>4871376</v>
      </c>
      <c r="K1248" s="3">
        <v>0</v>
      </c>
      <c r="L1248" s="3">
        <f t="shared" si="38"/>
        <v>4871376</v>
      </c>
      <c r="M1248" s="21">
        <v>3247584</v>
      </c>
      <c r="N1248" s="3">
        <f t="shared" si="39"/>
        <v>1623792</v>
      </c>
    </row>
    <row r="1249" spans="1:14" hidden="1" x14ac:dyDescent="0.25">
      <c r="A1249">
        <v>649</v>
      </c>
      <c r="B1249">
        <v>1688</v>
      </c>
      <c r="C1249" s="5">
        <v>43194</v>
      </c>
      <c r="D1249" t="s">
        <v>3032</v>
      </c>
      <c r="E1249">
        <v>31</v>
      </c>
      <c r="F1249" t="s">
        <v>68</v>
      </c>
      <c r="G1249">
        <v>1680</v>
      </c>
      <c r="H1249" s="5">
        <v>43194</v>
      </c>
      <c r="I1249" t="s">
        <v>3033</v>
      </c>
      <c r="J1249" s="20">
        <v>3098410</v>
      </c>
      <c r="K1249" s="3">
        <v>0</v>
      </c>
      <c r="L1249" s="3">
        <f t="shared" si="38"/>
        <v>3098410</v>
      </c>
      <c r="M1249" s="21">
        <v>2655780</v>
      </c>
      <c r="N1249" s="3">
        <f t="shared" si="39"/>
        <v>442630</v>
      </c>
    </row>
    <row r="1250" spans="1:14" hidden="1" x14ac:dyDescent="0.25">
      <c r="A1250">
        <v>649</v>
      </c>
      <c r="B1250">
        <v>1689</v>
      </c>
      <c r="C1250" s="5">
        <v>43194</v>
      </c>
      <c r="D1250" t="s">
        <v>3034</v>
      </c>
      <c r="E1250">
        <v>31</v>
      </c>
      <c r="F1250" t="s">
        <v>68</v>
      </c>
      <c r="G1250">
        <v>1679</v>
      </c>
      <c r="H1250" s="5">
        <v>43194</v>
      </c>
      <c r="I1250" t="s">
        <v>3035</v>
      </c>
      <c r="J1250" s="20">
        <v>7192744</v>
      </c>
      <c r="K1250" s="3">
        <v>0</v>
      </c>
      <c r="L1250" s="3">
        <f t="shared" si="38"/>
        <v>7192744</v>
      </c>
      <c r="M1250" s="21">
        <v>3319728</v>
      </c>
      <c r="N1250" s="3">
        <f t="shared" si="39"/>
        <v>3873016</v>
      </c>
    </row>
    <row r="1251" spans="1:14" hidden="1" x14ac:dyDescent="0.25">
      <c r="A1251">
        <v>649</v>
      </c>
      <c r="B1251">
        <v>1690</v>
      </c>
      <c r="C1251" s="5">
        <v>43194</v>
      </c>
      <c r="D1251" t="s">
        <v>3036</v>
      </c>
      <c r="E1251">
        <v>31</v>
      </c>
      <c r="F1251" t="s">
        <v>68</v>
      </c>
      <c r="G1251">
        <v>1678</v>
      </c>
      <c r="H1251" s="5">
        <v>43194</v>
      </c>
      <c r="I1251" t="s">
        <v>3037</v>
      </c>
      <c r="J1251" s="20">
        <v>6905028</v>
      </c>
      <c r="K1251" s="3">
        <v>0</v>
      </c>
      <c r="L1251" s="3">
        <f t="shared" si="38"/>
        <v>6905028</v>
      </c>
      <c r="M1251" s="21">
        <v>3186936</v>
      </c>
      <c r="N1251" s="3">
        <f t="shared" si="39"/>
        <v>3718092</v>
      </c>
    </row>
    <row r="1252" spans="1:14" hidden="1" x14ac:dyDescent="0.25">
      <c r="A1252">
        <v>649</v>
      </c>
      <c r="B1252">
        <v>1691</v>
      </c>
      <c r="C1252" s="5">
        <v>43194</v>
      </c>
      <c r="D1252" t="s">
        <v>3038</v>
      </c>
      <c r="E1252">
        <v>31</v>
      </c>
      <c r="F1252" t="s">
        <v>68</v>
      </c>
      <c r="G1252">
        <v>1677</v>
      </c>
      <c r="H1252" s="5">
        <v>43194</v>
      </c>
      <c r="I1252" t="s">
        <v>3039</v>
      </c>
      <c r="J1252" s="20">
        <v>6279000</v>
      </c>
      <c r="K1252" s="3">
        <v>0</v>
      </c>
      <c r="L1252" s="3">
        <f t="shared" si="38"/>
        <v>6279000</v>
      </c>
      <c r="M1252" s="21">
        <v>2898000</v>
      </c>
      <c r="N1252" s="3">
        <f t="shared" si="39"/>
        <v>3381000</v>
      </c>
    </row>
    <row r="1253" spans="1:14" hidden="1" x14ac:dyDescent="0.25">
      <c r="A1253">
        <v>649</v>
      </c>
      <c r="B1253">
        <v>1692</v>
      </c>
      <c r="C1253" s="5">
        <v>43194</v>
      </c>
      <c r="D1253" t="s">
        <v>3040</v>
      </c>
      <c r="E1253">
        <v>31</v>
      </c>
      <c r="F1253" t="s">
        <v>68</v>
      </c>
      <c r="G1253">
        <v>1676</v>
      </c>
      <c r="H1253" s="5">
        <v>43194</v>
      </c>
      <c r="I1253" t="s">
        <v>3041</v>
      </c>
      <c r="J1253" s="20">
        <v>5360745</v>
      </c>
      <c r="K1253" s="3">
        <v>0</v>
      </c>
      <c r="L1253" s="3">
        <f t="shared" si="38"/>
        <v>5360745</v>
      </c>
      <c r="M1253" s="21">
        <v>2474190</v>
      </c>
      <c r="N1253" s="3">
        <f t="shared" si="39"/>
        <v>2886555</v>
      </c>
    </row>
    <row r="1254" spans="1:14" hidden="1" x14ac:dyDescent="0.25">
      <c r="A1254">
        <v>649</v>
      </c>
      <c r="B1254">
        <v>1693</v>
      </c>
      <c r="C1254" s="5">
        <v>43194</v>
      </c>
      <c r="D1254" t="s">
        <v>3042</v>
      </c>
      <c r="E1254">
        <v>31</v>
      </c>
      <c r="F1254" t="s">
        <v>68</v>
      </c>
      <c r="G1254">
        <v>1675</v>
      </c>
      <c r="H1254" s="5">
        <v>43194</v>
      </c>
      <c r="I1254" t="s">
        <v>3043</v>
      </c>
      <c r="J1254" s="20">
        <v>4780404</v>
      </c>
      <c r="K1254" s="3">
        <v>0</v>
      </c>
      <c r="L1254" s="3">
        <f t="shared" si="38"/>
        <v>4780404</v>
      </c>
      <c r="M1254" s="21">
        <v>3186936</v>
      </c>
      <c r="N1254" s="3">
        <f t="shared" si="39"/>
        <v>1593468</v>
      </c>
    </row>
    <row r="1255" spans="1:14" hidden="1" x14ac:dyDescent="0.25">
      <c r="A1255">
        <v>649</v>
      </c>
      <c r="B1255">
        <v>1694</v>
      </c>
      <c r="C1255" s="5">
        <v>43194</v>
      </c>
      <c r="D1255" t="s">
        <v>3044</v>
      </c>
      <c r="E1255">
        <v>31</v>
      </c>
      <c r="F1255" t="s">
        <v>68</v>
      </c>
      <c r="G1255">
        <v>1674</v>
      </c>
      <c r="H1255" s="5">
        <v>43194</v>
      </c>
      <c r="I1255" t="s">
        <v>3045</v>
      </c>
      <c r="J1255" s="20">
        <v>4979592</v>
      </c>
      <c r="K1255" s="3">
        <v>0</v>
      </c>
      <c r="L1255" s="3">
        <f t="shared" si="38"/>
        <v>4979592</v>
      </c>
      <c r="M1255" s="21">
        <v>3319728</v>
      </c>
      <c r="N1255" s="3">
        <f t="shared" si="39"/>
        <v>1659864</v>
      </c>
    </row>
    <row r="1256" spans="1:14" hidden="1" x14ac:dyDescent="0.25">
      <c r="A1256">
        <v>649</v>
      </c>
      <c r="B1256">
        <v>1695</v>
      </c>
      <c r="C1256" s="5">
        <v>43195</v>
      </c>
      <c r="D1256" t="s">
        <v>3046</v>
      </c>
      <c r="E1256">
        <v>31</v>
      </c>
      <c r="F1256" t="s">
        <v>68</v>
      </c>
      <c r="G1256">
        <v>1673</v>
      </c>
      <c r="H1256" s="5">
        <v>43195</v>
      </c>
      <c r="I1256" t="s">
        <v>3047</v>
      </c>
      <c r="J1256" s="20">
        <v>4647618</v>
      </c>
      <c r="K1256" s="3">
        <v>0</v>
      </c>
      <c r="L1256" s="3">
        <f t="shared" si="38"/>
        <v>4647618</v>
      </c>
      <c r="M1256" s="21">
        <v>3098412</v>
      </c>
      <c r="N1256" s="3">
        <f t="shared" si="39"/>
        <v>1549206</v>
      </c>
    </row>
    <row r="1257" spans="1:14" hidden="1" x14ac:dyDescent="0.25">
      <c r="A1257">
        <v>649</v>
      </c>
      <c r="B1257">
        <v>1696</v>
      </c>
      <c r="C1257" s="5">
        <v>43195</v>
      </c>
      <c r="D1257" t="s">
        <v>3048</v>
      </c>
      <c r="E1257">
        <v>31</v>
      </c>
      <c r="F1257" t="s">
        <v>68</v>
      </c>
      <c r="G1257">
        <v>1672</v>
      </c>
      <c r="H1257" s="5">
        <v>43195</v>
      </c>
      <c r="I1257" t="s">
        <v>3049</v>
      </c>
      <c r="J1257" s="20">
        <v>3515589</v>
      </c>
      <c r="K1257" s="3">
        <v>0</v>
      </c>
      <c r="L1257" s="3">
        <f t="shared" si="38"/>
        <v>3515589</v>
      </c>
      <c r="M1257" s="21">
        <v>2343726</v>
      </c>
      <c r="N1257" s="3">
        <f t="shared" si="39"/>
        <v>1171863</v>
      </c>
    </row>
    <row r="1258" spans="1:14" hidden="1" x14ac:dyDescent="0.25">
      <c r="A1258">
        <v>649</v>
      </c>
      <c r="B1258">
        <v>1697</v>
      </c>
      <c r="C1258" s="5">
        <v>43195</v>
      </c>
      <c r="D1258" t="s">
        <v>3050</v>
      </c>
      <c r="E1258">
        <v>31</v>
      </c>
      <c r="F1258" t="s">
        <v>68</v>
      </c>
      <c r="G1258">
        <v>1671</v>
      </c>
      <c r="H1258" s="5">
        <v>43195</v>
      </c>
      <c r="I1258" t="s">
        <v>3051</v>
      </c>
      <c r="J1258" s="20">
        <v>4780404</v>
      </c>
      <c r="K1258" s="3">
        <v>0</v>
      </c>
      <c r="L1258" s="3">
        <f t="shared" si="38"/>
        <v>4780404</v>
      </c>
      <c r="M1258" s="21">
        <v>3186936</v>
      </c>
      <c r="N1258" s="3">
        <f t="shared" si="39"/>
        <v>1593468</v>
      </c>
    </row>
    <row r="1259" spans="1:14" hidden="1" x14ac:dyDescent="0.25">
      <c r="A1259">
        <v>649</v>
      </c>
      <c r="B1259">
        <v>1698</v>
      </c>
      <c r="C1259" s="5">
        <v>43195</v>
      </c>
      <c r="D1259" t="s">
        <v>3052</v>
      </c>
      <c r="E1259">
        <v>31</v>
      </c>
      <c r="F1259" t="s">
        <v>68</v>
      </c>
      <c r="G1259">
        <v>1670</v>
      </c>
      <c r="H1259" s="5">
        <v>43195</v>
      </c>
      <c r="I1259" t="s">
        <v>3053</v>
      </c>
      <c r="J1259" s="20">
        <v>4780404</v>
      </c>
      <c r="K1259" s="3">
        <v>0</v>
      </c>
      <c r="L1259" s="3">
        <f t="shared" si="38"/>
        <v>4780404</v>
      </c>
      <c r="M1259" s="21">
        <v>3186936</v>
      </c>
      <c r="N1259" s="3">
        <f t="shared" si="39"/>
        <v>1593468</v>
      </c>
    </row>
    <row r="1260" spans="1:14" hidden="1" x14ac:dyDescent="0.25">
      <c r="A1260">
        <v>649</v>
      </c>
      <c r="B1260">
        <v>1699</v>
      </c>
      <c r="C1260" s="5">
        <v>43195</v>
      </c>
      <c r="D1260" t="s">
        <v>3054</v>
      </c>
      <c r="E1260">
        <v>31</v>
      </c>
      <c r="F1260" t="s">
        <v>68</v>
      </c>
      <c r="G1260">
        <v>1669</v>
      </c>
      <c r="H1260" s="5">
        <v>43195</v>
      </c>
      <c r="I1260" t="s">
        <v>3055</v>
      </c>
      <c r="J1260" s="20">
        <v>5311566</v>
      </c>
      <c r="K1260" s="3">
        <v>0</v>
      </c>
      <c r="L1260" s="3">
        <f t="shared" si="38"/>
        <v>5311566</v>
      </c>
      <c r="M1260" s="21">
        <v>3541044</v>
      </c>
      <c r="N1260" s="3">
        <f t="shared" si="39"/>
        <v>1770522</v>
      </c>
    </row>
    <row r="1261" spans="1:14" hidden="1" x14ac:dyDescent="0.25">
      <c r="A1261">
        <v>649</v>
      </c>
      <c r="B1261">
        <v>1700</v>
      </c>
      <c r="C1261" s="5">
        <v>43195</v>
      </c>
      <c r="D1261" t="s">
        <v>2145</v>
      </c>
      <c r="E1261">
        <v>31</v>
      </c>
      <c r="F1261" t="s">
        <v>68</v>
      </c>
      <c r="G1261">
        <v>1668</v>
      </c>
      <c r="H1261" s="5">
        <v>43195</v>
      </c>
      <c r="I1261" t="s">
        <v>3056</v>
      </c>
      <c r="J1261" s="20">
        <v>5335434</v>
      </c>
      <c r="K1261" s="3">
        <v>0</v>
      </c>
      <c r="L1261" s="3">
        <f t="shared" si="38"/>
        <v>5335434</v>
      </c>
      <c r="M1261">
        <v>2964130</v>
      </c>
      <c r="N1261" s="3">
        <f t="shared" si="39"/>
        <v>2371304</v>
      </c>
    </row>
    <row r="1262" spans="1:14" hidden="1" x14ac:dyDescent="0.25">
      <c r="A1262">
        <v>649</v>
      </c>
      <c r="B1262">
        <v>1701</v>
      </c>
      <c r="C1262" s="5">
        <v>43195</v>
      </c>
      <c r="D1262" t="s">
        <v>3057</v>
      </c>
      <c r="E1262">
        <v>31</v>
      </c>
      <c r="F1262" t="s">
        <v>68</v>
      </c>
      <c r="G1262">
        <v>1667</v>
      </c>
      <c r="H1262" s="5">
        <v>43195</v>
      </c>
      <c r="I1262" t="s">
        <v>3058</v>
      </c>
      <c r="J1262" s="20">
        <v>6491914</v>
      </c>
      <c r="K1262" s="3">
        <v>0</v>
      </c>
      <c r="L1262" s="3">
        <f t="shared" si="38"/>
        <v>6491914</v>
      </c>
      <c r="M1262" s="21">
        <v>3541044</v>
      </c>
      <c r="N1262" s="3">
        <f t="shared" si="39"/>
        <v>2950870</v>
      </c>
    </row>
    <row r="1263" spans="1:14" hidden="1" x14ac:dyDescent="0.25">
      <c r="A1263">
        <v>649</v>
      </c>
      <c r="B1263">
        <v>1702</v>
      </c>
      <c r="C1263" s="5">
        <v>43195</v>
      </c>
      <c r="D1263" t="s">
        <v>3059</v>
      </c>
      <c r="E1263">
        <v>31</v>
      </c>
      <c r="F1263" t="s">
        <v>68</v>
      </c>
      <c r="G1263">
        <v>1666</v>
      </c>
      <c r="H1263" s="5">
        <v>43195</v>
      </c>
      <c r="I1263" t="s">
        <v>3060</v>
      </c>
      <c r="J1263" s="20">
        <v>5152170</v>
      </c>
      <c r="K1263" s="3">
        <v>0</v>
      </c>
      <c r="L1263" s="3">
        <f t="shared" si="38"/>
        <v>5152170</v>
      </c>
      <c r="M1263" s="21">
        <v>3091302</v>
      </c>
      <c r="N1263" s="3">
        <f t="shared" si="39"/>
        <v>2060868</v>
      </c>
    </row>
    <row r="1264" spans="1:14" hidden="1" x14ac:dyDescent="0.25">
      <c r="A1264">
        <v>395</v>
      </c>
      <c r="B1264">
        <v>1703</v>
      </c>
      <c r="C1264" s="5">
        <v>43195</v>
      </c>
      <c r="D1264" t="s">
        <v>3061</v>
      </c>
      <c r="E1264">
        <v>31</v>
      </c>
      <c r="F1264" t="s">
        <v>68</v>
      </c>
      <c r="G1264">
        <v>1665</v>
      </c>
      <c r="H1264" s="5">
        <v>43195</v>
      </c>
      <c r="I1264" t="s">
        <v>3062</v>
      </c>
      <c r="J1264" s="22">
        <v>3186936</v>
      </c>
      <c r="K1264" s="3">
        <v>0</v>
      </c>
      <c r="L1264" s="3">
        <f t="shared" si="38"/>
        <v>3186936</v>
      </c>
      <c r="M1264" s="21">
        <v>2655780</v>
      </c>
      <c r="N1264" s="3">
        <f t="shared" si="39"/>
        <v>531156</v>
      </c>
    </row>
    <row r="1265" spans="1:14" hidden="1" x14ac:dyDescent="0.25">
      <c r="A1265">
        <v>649</v>
      </c>
      <c r="B1265">
        <v>1704</v>
      </c>
      <c r="C1265" s="5">
        <v>43195</v>
      </c>
      <c r="D1265" t="s">
        <v>3063</v>
      </c>
      <c r="E1265">
        <v>31</v>
      </c>
      <c r="F1265" t="s">
        <v>68</v>
      </c>
      <c r="G1265">
        <v>1664</v>
      </c>
      <c r="H1265" s="5">
        <v>43195</v>
      </c>
      <c r="I1265" t="s">
        <v>3064</v>
      </c>
      <c r="J1265" s="20">
        <v>4544336</v>
      </c>
      <c r="K1265" s="3">
        <v>0</v>
      </c>
      <c r="L1265" s="3">
        <f t="shared" si="38"/>
        <v>4544336</v>
      </c>
      <c r="M1265" s="21">
        <v>3408252</v>
      </c>
      <c r="N1265" s="3">
        <f t="shared" si="39"/>
        <v>1136084</v>
      </c>
    </row>
    <row r="1266" spans="1:14" hidden="1" x14ac:dyDescent="0.25">
      <c r="A1266">
        <v>649</v>
      </c>
      <c r="B1266">
        <v>1705</v>
      </c>
      <c r="C1266" s="5">
        <v>43195</v>
      </c>
      <c r="D1266" t="s">
        <v>3065</v>
      </c>
      <c r="E1266">
        <v>31</v>
      </c>
      <c r="F1266" t="s">
        <v>68</v>
      </c>
      <c r="G1266">
        <v>1663</v>
      </c>
      <c r="H1266" s="5">
        <v>43195</v>
      </c>
      <c r="I1266" t="s">
        <v>3066</v>
      </c>
      <c r="J1266" s="20">
        <v>3017000</v>
      </c>
      <c r="K1266" s="3">
        <v>0</v>
      </c>
      <c r="L1266" s="3">
        <f t="shared" si="38"/>
        <v>3017000</v>
      </c>
      <c r="M1266" s="21">
        <v>2586000</v>
      </c>
      <c r="N1266" s="3">
        <f t="shared" si="39"/>
        <v>431000</v>
      </c>
    </row>
    <row r="1267" spans="1:14" hidden="1" x14ac:dyDescent="0.25">
      <c r="A1267">
        <v>649</v>
      </c>
      <c r="B1267">
        <v>1706</v>
      </c>
      <c r="C1267" s="5">
        <v>43195</v>
      </c>
      <c r="D1267" t="s">
        <v>3067</v>
      </c>
      <c r="E1267">
        <v>31</v>
      </c>
      <c r="F1267" t="s">
        <v>68</v>
      </c>
      <c r="G1267">
        <v>1662</v>
      </c>
      <c r="H1267" s="5">
        <v>43195</v>
      </c>
      <c r="I1267" t="s">
        <v>3068</v>
      </c>
      <c r="J1267" s="20">
        <v>5612893</v>
      </c>
      <c r="K1267" s="3">
        <v>0</v>
      </c>
      <c r="L1267" s="3">
        <f t="shared" si="38"/>
        <v>5612893</v>
      </c>
      <c r="M1267" s="21">
        <v>2590566</v>
      </c>
      <c r="N1267" s="3">
        <f t="shared" si="39"/>
        <v>3022327</v>
      </c>
    </row>
    <row r="1268" spans="1:14" hidden="1" x14ac:dyDescent="0.25">
      <c r="A1268">
        <v>649</v>
      </c>
      <c r="B1268">
        <v>1707</v>
      </c>
      <c r="C1268" s="5">
        <v>43195</v>
      </c>
      <c r="D1268" t="s">
        <v>3069</v>
      </c>
      <c r="E1268">
        <v>31</v>
      </c>
      <c r="F1268" t="s">
        <v>68</v>
      </c>
      <c r="G1268">
        <v>1661</v>
      </c>
      <c r="H1268" s="5">
        <v>43195</v>
      </c>
      <c r="I1268" t="s">
        <v>3070</v>
      </c>
      <c r="J1268" s="20">
        <v>5311566</v>
      </c>
      <c r="K1268" s="3">
        <v>0</v>
      </c>
      <c r="L1268" s="3">
        <f t="shared" si="38"/>
        <v>5311566</v>
      </c>
      <c r="M1268" s="21">
        <v>3541044</v>
      </c>
      <c r="N1268" s="3">
        <f t="shared" si="39"/>
        <v>1770522</v>
      </c>
    </row>
    <row r="1269" spans="1:14" hidden="1" x14ac:dyDescent="0.25">
      <c r="A1269">
        <v>649</v>
      </c>
      <c r="B1269">
        <v>1711</v>
      </c>
      <c r="C1269" s="5">
        <v>43195</v>
      </c>
      <c r="D1269" t="s">
        <v>2219</v>
      </c>
      <c r="E1269">
        <v>31</v>
      </c>
      <c r="F1269" t="s">
        <v>68</v>
      </c>
      <c r="G1269">
        <v>1660</v>
      </c>
      <c r="H1269" s="5">
        <v>43195</v>
      </c>
      <c r="I1269" t="s">
        <v>3071</v>
      </c>
      <c r="J1269" s="20">
        <v>2899572</v>
      </c>
      <c r="K1269" s="3">
        <v>0</v>
      </c>
      <c r="L1269" s="3">
        <f t="shared" si="38"/>
        <v>2899572</v>
      </c>
      <c r="M1269" s="21">
        <v>2416310</v>
      </c>
      <c r="N1269" s="3">
        <f t="shared" si="39"/>
        <v>483262</v>
      </c>
    </row>
    <row r="1270" spans="1:14" hidden="1" x14ac:dyDescent="0.25">
      <c r="A1270">
        <v>649</v>
      </c>
      <c r="B1270">
        <v>1712</v>
      </c>
      <c r="C1270" s="5">
        <v>43195</v>
      </c>
      <c r="D1270" t="s">
        <v>2215</v>
      </c>
      <c r="E1270">
        <v>31</v>
      </c>
      <c r="F1270" t="s">
        <v>68</v>
      </c>
      <c r="G1270">
        <v>1659</v>
      </c>
      <c r="H1270" s="5">
        <v>43195</v>
      </c>
      <c r="I1270" t="s">
        <v>3072</v>
      </c>
      <c r="J1270" s="20">
        <v>3157357</v>
      </c>
      <c r="K1270" s="3">
        <v>0</v>
      </c>
      <c r="L1270" s="3">
        <f t="shared" si="38"/>
        <v>3157357</v>
      </c>
      <c r="M1270" s="21">
        <v>2706306</v>
      </c>
      <c r="N1270" s="3">
        <f t="shared" si="39"/>
        <v>451051</v>
      </c>
    </row>
    <row r="1271" spans="1:14" hidden="1" x14ac:dyDescent="0.25">
      <c r="A1271">
        <v>649</v>
      </c>
      <c r="B1271">
        <v>1713</v>
      </c>
      <c r="C1271" s="5">
        <v>43195</v>
      </c>
      <c r="D1271" t="s">
        <v>2376</v>
      </c>
      <c r="E1271">
        <v>31</v>
      </c>
      <c r="F1271" t="s">
        <v>68</v>
      </c>
      <c r="G1271">
        <v>1658</v>
      </c>
      <c r="H1271" s="5">
        <v>43195</v>
      </c>
      <c r="I1271" t="s">
        <v>3073</v>
      </c>
      <c r="J1271" s="20">
        <v>2596764</v>
      </c>
      <c r="K1271" s="3">
        <v>649191</v>
      </c>
      <c r="L1271" s="3">
        <f t="shared" si="38"/>
        <v>1947573</v>
      </c>
      <c r="M1271" s="21">
        <v>1947573</v>
      </c>
      <c r="N1271" s="3">
        <f t="shared" si="39"/>
        <v>0</v>
      </c>
    </row>
    <row r="1272" spans="1:14" hidden="1" x14ac:dyDescent="0.25">
      <c r="A1272">
        <v>649</v>
      </c>
      <c r="B1272">
        <v>1714</v>
      </c>
      <c r="C1272" s="5">
        <v>43195</v>
      </c>
      <c r="D1272" t="s">
        <v>3074</v>
      </c>
      <c r="E1272">
        <v>31</v>
      </c>
      <c r="F1272" t="s">
        <v>68</v>
      </c>
      <c r="G1272">
        <v>1657</v>
      </c>
      <c r="H1272" s="5">
        <v>43195</v>
      </c>
      <c r="I1272" t="s">
        <v>3075</v>
      </c>
      <c r="J1272" s="20">
        <v>6030557</v>
      </c>
      <c r="K1272" s="3">
        <v>0</v>
      </c>
      <c r="L1272" s="3">
        <f t="shared" si="38"/>
        <v>6030557</v>
      </c>
      <c r="M1272" s="21">
        <v>2783334</v>
      </c>
      <c r="N1272" s="3">
        <f t="shared" si="39"/>
        <v>3247223</v>
      </c>
    </row>
    <row r="1273" spans="1:14" hidden="1" x14ac:dyDescent="0.25">
      <c r="A1273">
        <v>649</v>
      </c>
      <c r="B1273">
        <v>1715</v>
      </c>
      <c r="C1273" s="5">
        <v>43195</v>
      </c>
      <c r="D1273" t="s">
        <v>3076</v>
      </c>
      <c r="E1273">
        <v>31</v>
      </c>
      <c r="F1273" t="s">
        <v>68</v>
      </c>
      <c r="G1273">
        <v>1656</v>
      </c>
      <c r="H1273" s="5">
        <v>43195</v>
      </c>
      <c r="I1273" t="s">
        <v>3077</v>
      </c>
      <c r="J1273" s="20">
        <v>5532880</v>
      </c>
      <c r="K1273" s="3">
        <v>0</v>
      </c>
      <c r="L1273" s="3">
        <f t="shared" si="38"/>
        <v>5532880</v>
      </c>
      <c r="M1273" s="21">
        <v>3319728</v>
      </c>
      <c r="N1273" s="3">
        <f t="shared" si="39"/>
        <v>2213152</v>
      </c>
    </row>
    <row r="1274" spans="1:14" hidden="1" x14ac:dyDescent="0.25">
      <c r="A1274">
        <v>649</v>
      </c>
      <c r="B1274">
        <v>1716</v>
      </c>
      <c r="C1274" s="5">
        <v>43195</v>
      </c>
      <c r="D1274" t="s">
        <v>3078</v>
      </c>
      <c r="E1274">
        <v>31</v>
      </c>
      <c r="F1274" t="s">
        <v>68</v>
      </c>
      <c r="G1274">
        <v>1655</v>
      </c>
      <c r="H1274" s="5">
        <v>43195</v>
      </c>
      <c r="I1274" t="s">
        <v>3079</v>
      </c>
      <c r="J1274" s="20">
        <v>4117167</v>
      </c>
      <c r="K1274" s="3">
        <v>0</v>
      </c>
      <c r="L1274" s="3">
        <f t="shared" si="38"/>
        <v>4117167</v>
      </c>
      <c r="M1274" s="21">
        <v>2744778</v>
      </c>
      <c r="N1274" s="3">
        <f t="shared" si="39"/>
        <v>1372389</v>
      </c>
    </row>
    <row r="1275" spans="1:14" hidden="1" x14ac:dyDescent="0.25">
      <c r="A1275">
        <v>674</v>
      </c>
      <c r="B1275">
        <v>1718</v>
      </c>
      <c r="C1275" s="5">
        <v>43195</v>
      </c>
      <c r="D1275" t="s">
        <v>3080</v>
      </c>
      <c r="E1275">
        <v>31</v>
      </c>
      <c r="F1275" t="s">
        <v>68</v>
      </c>
      <c r="G1275">
        <v>1690</v>
      </c>
      <c r="H1275" s="5">
        <v>43195</v>
      </c>
      <c r="I1275" t="s">
        <v>2633</v>
      </c>
      <c r="J1275" s="20">
        <v>39062100</v>
      </c>
      <c r="K1275" s="3">
        <v>0</v>
      </c>
      <c r="L1275" s="3">
        <f t="shared" si="38"/>
        <v>39062100</v>
      </c>
      <c r="M1275">
        <v>0</v>
      </c>
      <c r="N1275" s="3">
        <f t="shared" si="39"/>
        <v>39062100</v>
      </c>
    </row>
    <row r="1276" spans="1:14" hidden="1" x14ac:dyDescent="0.25">
      <c r="A1276">
        <v>649</v>
      </c>
      <c r="B1276">
        <v>1719</v>
      </c>
      <c r="C1276" s="5">
        <v>43195</v>
      </c>
      <c r="D1276" t="s">
        <v>3081</v>
      </c>
      <c r="E1276">
        <v>31</v>
      </c>
      <c r="F1276" t="s">
        <v>68</v>
      </c>
      <c r="G1276">
        <v>1750</v>
      </c>
      <c r="H1276" s="5">
        <v>43195</v>
      </c>
      <c r="I1276" t="s">
        <v>3082</v>
      </c>
      <c r="J1276" s="20">
        <v>3983670</v>
      </c>
      <c r="K1276" s="3">
        <v>0</v>
      </c>
      <c r="L1276" s="3">
        <f t="shared" si="38"/>
        <v>3983670</v>
      </c>
      <c r="M1276" s="21">
        <v>2655780</v>
      </c>
      <c r="N1276" s="3">
        <f t="shared" si="39"/>
        <v>1327890</v>
      </c>
    </row>
    <row r="1277" spans="1:14" hidden="1" x14ac:dyDescent="0.25">
      <c r="A1277">
        <v>649</v>
      </c>
      <c r="B1277">
        <v>1721</v>
      </c>
      <c r="C1277" s="5">
        <v>43195</v>
      </c>
      <c r="D1277" t="s">
        <v>3083</v>
      </c>
      <c r="E1277">
        <v>31</v>
      </c>
      <c r="F1277" t="s">
        <v>68</v>
      </c>
      <c r="G1277">
        <v>1751</v>
      </c>
      <c r="H1277" s="5">
        <v>43195</v>
      </c>
      <c r="I1277" t="s">
        <v>3084</v>
      </c>
      <c r="J1277" s="20">
        <v>3515589</v>
      </c>
      <c r="K1277" s="3">
        <v>0</v>
      </c>
      <c r="L1277" s="3">
        <f t="shared" si="38"/>
        <v>3515589</v>
      </c>
      <c r="M1277" s="21">
        <v>2343726</v>
      </c>
      <c r="N1277" s="3">
        <f t="shared" si="39"/>
        <v>1171863</v>
      </c>
    </row>
    <row r="1278" spans="1:14" hidden="1" x14ac:dyDescent="0.25">
      <c r="A1278">
        <v>649</v>
      </c>
      <c r="B1278">
        <v>1722</v>
      </c>
      <c r="C1278" s="5">
        <v>43195</v>
      </c>
      <c r="D1278" t="s">
        <v>3085</v>
      </c>
      <c r="E1278">
        <v>31</v>
      </c>
      <c r="F1278" t="s">
        <v>68</v>
      </c>
      <c r="G1278">
        <v>1752</v>
      </c>
      <c r="H1278" s="5">
        <v>43195</v>
      </c>
      <c r="I1278" t="s">
        <v>3086</v>
      </c>
      <c r="J1278" s="20">
        <v>1335924</v>
      </c>
      <c r="K1278" s="3">
        <v>445308</v>
      </c>
      <c r="L1278" s="3">
        <f t="shared" si="38"/>
        <v>890616</v>
      </c>
      <c r="M1278" s="21">
        <v>890616</v>
      </c>
      <c r="N1278" s="3">
        <f t="shared" si="39"/>
        <v>0</v>
      </c>
    </row>
    <row r="1279" spans="1:14" hidden="1" x14ac:dyDescent="0.25">
      <c r="A1279">
        <v>395</v>
      </c>
      <c r="B1279">
        <v>1726</v>
      </c>
      <c r="C1279" s="5">
        <v>43195</v>
      </c>
      <c r="D1279" t="s">
        <v>2129</v>
      </c>
      <c r="E1279">
        <v>31</v>
      </c>
      <c r="F1279" t="s">
        <v>68</v>
      </c>
      <c r="G1279">
        <v>1654</v>
      </c>
      <c r="H1279" s="5">
        <v>43195</v>
      </c>
      <c r="I1279" t="s">
        <v>2130</v>
      </c>
      <c r="J1279" s="22">
        <v>3873016</v>
      </c>
      <c r="K1279" s="3">
        <v>0</v>
      </c>
      <c r="L1279" s="3">
        <f t="shared" si="38"/>
        <v>3873016</v>
      </c>
      <c r="M1279" s="21">
        <v>3319728</v>
      </c>
      <c r="N1279" s="3">
        <f t="shared" si="39"/>
        <v>553288</v>
      </c>
    </row>
    <row r="1280" spans="1:14" hidden="1" x14ac:dyDescent="0.25">
      <c r="A1280">
        <v>649</v>
      </c>
      <c r="B1280">
        <v>1727</v>
      </c>
      <c r="C1280" s="5">
        <v>43195</v>
      </c>
      <c r="D1280" t="s">
        <v>2127</v>
      </c>
      <c r="E1280">
        <v>31</v>
      </c>
      <c r="F1280" t="s">
        <v>68</v>
      </c>
      <c r="G1280">
        <v>1653</v>
      </c>
      <c r="H1280" s="5">
        <v>43195</v>
      </c>
      <c r="I1280" t="s">
        <v>3087</v>
      </c>
      <c r="J1280" s="20">
        <v>3659040</v>
      </c>
      <c r="K1280" s="3">
        <v>0</v>
      </c>
      <c r="L1280" s="3">
        <f t="shared" si="38"/>
        <v>3659040</v>
      </c>
      <c r="M1280" s="21">
        <v>2439360</v>
      </c>
      <c r="N1280" s="3">
        <f t="shared" si="39"/>
        <v>1219680</v>
      </c>
    </row>
    <row r="1281" spans="1:14" hidden="1" x14ac:dyDescent="0.25">
      <c r="A1281">
        <v>649</v>
      </c>
      <c r="B1281">
        <v>1728</v>
      </c>
      <c r="C1281" s="5">
        <v>43195</v>
      </c>
      <c r="D1281" t="s">
        <v>3088</v>
      </c>
      <c r="E1281">
        <v>31</v>
      </c>
      <c r="F1281" t="s">
        <v>68</v>
      </c>
      <c r="G1281">
        <v>1652</v>
      </c>
      <c r="H1281" s="5">
        <v>43195</v>
      </c>
      <c r="I1281" t="s">
        <v>3089</v>
      </c>
      <c r="J1281" s="20">
        <v>7921797</v>
      </c>
      <c r="K1281" s="3">
        <v>0</v>
      </c>
      <c r="L1281" s="3">
        <f t="shared" si="38"/>
        <v>7921797</v>
      </c>
      <c r="M1281" s="21">
        <v>3656214</v>
      </c>
      <c r="N1281" s="3">
        <f t="shared" si="39"/>
        <v>4265583</v>
      </c>
    </row>
    <row r="1282" spans="1:14" hidden="1" x14ac:dyDescent="0.25">
      <c r="A1282">
        <v>649</v>
      </c>
      <c r="B1282">
        <v>1729</v>
      </c>
      <c r="C1282" s="5">
        <v>43195</v>
      </c>
      <c r="D1282" t="s">
        <v>3090</v>
      </c>
      <c r="E1282">
        <v>31</v>
      </c>
      <c r="F1282" t="s">
        <v>68</v>
      </c>
      <c r="G1282">
        <v>1651</v>
      </c>
      <c r="H1282" s="5">
        <v>43195</v>
      </c>
      <c r="I1282" t="s">
        <v>3091</v>
      </c>
      <c r="J1282" s="20">
        <v>5178771</v>
      </c>
      <c r="K1282" s="3">
        <v>0</v>
      </c>
      <c r="L1282" s="3">
        <f t="shared" si="38"/>
        <v>5178771</v>
      </c>
      <c r="M1282" s="21">
        <v>2390202</v>
      </c>
      <c r="N1282" s="3">
        <f t="shared" si="39"/>
        <v>2788569</v>
      </c>
    </row>
    <row r="1283" spans="1:14" hidden="1" x14ac:dyDescent="0.25">
      <c r="A1283">
        <v>649</v>
      </c>
      <c r="B1283">
        <v>1730</v>
      </c>
      <c r="C1283" s="5">
        <v>43195</v>
      </c>
      <c r="D1283" t="s">
        <v>3092</v>
      </c>
      <c r="E1283">
        <v>31</v>
      </c>
      <c r="F1283" t="s">
        <v>68</v>
      </c>
      <c r="G1283">
        <v>1650</v>
      </c>
      <c r="H1283" s="5">
        <v>43195</v>
      </c>
      <c r="I1283" t="s">
        <v>3093</v>
      </c>
      <c r="J1283" s="20">
        <v>7312422</v>
      </c>
      <c r="K1283" s="3">
        <v>0</v>
      </c>
      <c r="L1283" s="3">
        <f t="shared" si="38"/>
        <v>7312422</v>
      </c>
      <c r="M1283" s="21">
        <v>3374964</v>
      </c>
      <c r="N1283" s="3">
        <f t="shared" si="39"/>
        <v>3937458</v>
      </c>
    </row>
    <row r="1284" spans="1:14" hidden="1" x14ac:dyDescent="0.25">
      <c r="A1284">
        <v>649</v>
      </c>
      <c r="B1284">
        <v>1731</v>
      </c>
      <c r="C1284" s="5">
        <v>43195</v>
      </c>
      <c r="D1284" t="s">
        <v>3094</v>
      </c>
      <c r="E1284">
        <v>31</v>
      </c>
      <c r="F1284" t="s">
        <v>68</v>
      </c>
      <c r="G1284">
        <v>1646</v>
      </c>
      <c r="H1284" s="5">
        <v>43195</v>
      </c>
      <c r="I1284" t="s">
        <v>3095</v>
      </c>
      <c r="J1284" s="20">
        <v>4218705</v>
      </c>
      <c r="K1284" s="3">
        <v>0</v>
      </c>
      <c r="L1284" s="3">
        <f t="shared" si="38"/>
        <v>4218705</v>
      </c>
      <c r="M1284" s="21">
        <v>2812470</v>
      </c>
      <c r="N1284" s="3">
        <f t="shared" si="39"/>
        <v>1406235</v>
      </c>
    </row>
    <row r="1285" spans="1:14" hidden="1" x14ac:dyDescent="0.25">
      <c r="A1285">
        <v>649</v>
      </c>
      <c r="B1285">
        <v>1732</v>
      </c>
      <c r="C1285" s="5">
        <v>43195</v>
      </c>
      <c r="D1285" t="s">
        <v>3096</v>
      </c>
      <c r="E1285">
        <v>31</v>
      </c>
      <c r="F1285" t="s">
        <v>68</v>
      </c>
      <c r="G1285">
        <v>1645</v>
      </c>
      <c r="H1285" s="5">
        <v>43195</v>
      </c>
      <c r="I1285" t="s">
        <v>3097</v>
      </c>
      <c r="J1285" s="20">
        <v>4218710</v>
      </c>
      <c r="K1285" s="3">
        <v>0</v>
      </c>
      <c r="L1285" s="3">
        <f t="shared" ref="L1285:L1348" si="40">J1285-K1285</f>
        <v>4218710</v>
      </c>
      <c r="M1285" s="21">
        <v>2531226</v>
      </c>
      <c r="N1285" s="3">
        <f t="shared" ref="N1285:N1348" si="41">L1285-M1285</f>
        <v>1687484</v>
      </c>
    </row>
    <row r="1286" spans="1:14" hidden="1" x14ac:dyDescent="0.25">
      <c r="A1286">
        <v>649</v>
      </c>
      <c r="B1286">
        <v>1733</v>
      </c>
      <c r="C1286" s="5">
        <v>43195</v>
      </c>
      <c r="D1286" t="s">
        <v>3098</v>
      </c>
      <c r="E1286">
        <v>31</v>
      </c>
      <c r="F1286" t="s">
        <v>68</v>
      </c>
      <c r="G1286">
        <v>1749</v>
      </c>
      <c r="H1286" s="5">
        <v>43195</v>
      </c>
      <c r="I1286" t="s">
        <v>3099</v>
      </c>
      <c r="J1286" s="20">
        <v>5901740</v>
      </c>
      <c r="K1286" s="3">
        <v>0</v>
      </c>
      <c r="L1286" s="3">
        <f t="shared" si="40"/>
        <v>5901740</v>
      </c>
      <c r="M1286" s="21">
        <v>3541044</v>
      </c>
      <c r="N1286" s="3">
        <f t="shared" si="41"/>
        <v>2360696</v>
      </c>
    </row>
    <row r="1287" spans="1:14" hidden="1" x14ac:dyDescent="0.25">
      <c r="A1287">
        <v>650</v>
      </c>
      <c r="B1287">
        <v>1737</v>
      </c>
      <c r="C1287" s="5">
        <v>43196</v>
      </c>
      <c r="D1287" t="s">
        <v>3100</v>
      </c>
      <c r="E1287">
        <v>31</v>
      </c>
      <c r="F1287" t="s">
        <v>68</v>
      </c>
      <c r="G1287">
        <v>1748</v>
      </c>
      <c r="H1287" s="5">
        <v>43196</v>
      </c>
      <c r="I1287" t="s">
        <v>809</v>
      </c>
      <c r="J1287" s="20">
        <v>54686940</v>
      </c>
      <c r="K1287" s="3">
        <v>0</v>
      </c>
      <c r="L1287" s="3">
        <f t="shared" si="40"/>
        <v>54686940</v>
      </c>
      <c r="M1287">
        <v>54686940</v>
      </c>
      <c r="N1287" s="3">
        <f t="shared" si="41"/>
        <v>0</v>
      </c>
    </row>
    <row r="1288" spans="1:14" hidden="1" x14ac:dyDescent="0.25">
      <c r="A1288">
        <v>649</v>
      </c>
      <c r="B1288">
        <v>1740</v>
      </c>
      <c r="C1288" s="5">
        <v>43199</v>
      </c>
      <c r="D1288" t="s">
        <v>3101</v>
      </c>
      <c r="E1288">
        <v>31</v>
      </c>
      <c r="F1288" t="s">
        <v>68</v>
      </c>
      <c r="G1288">
        <v>1766</v>
      </c>
      <c r="H1288" s="5">
        <v>43199</v>
      </c>
      <c r="I1288" t="s">
        <v>3102</v>
      </c>
      <c r="J1288" s="20">
        <v>4177680</v>
      </c>
      <c r="K1288" s="3">
        <v>0</v>
      </c>
      <c r="L1288" s="3">
        <f t="shared" si="40"/>
        <v>4177680</v>
      </c>
      <c r="M1288" s="21">
        <v>2506608</v>
      </c>
      <c r="N1288" s="3">
        <f t="shared" si="41"/>
        <v>1671072</v>
      </c>
    </row>
    <row r="1289" spans="1:14" hidden="1" x14ac:dyDescent="0.25">
      <c r="A1289">
        <v>649</v>
      </c>
      <c r="B1289">
        <v>1741</v>
      </c>
      <c r="C1289" s="5">
        <v>43199</v>
      </c>
      <c r="D1289" t="s">
        <v>3103</v>
      </c>
      <c r="E1289">
        <v>31</v>
      </c>
      <c r="F1289" t="s">
        <v>68</v>
      </c>
      <c r="G1289">
        <v>1767</v>
      </c>
      <c r="H1289" s="5">
        <v>43199</v>
      </c>
      <c r="I1289" t="s">
        <v>3104</v>
      </c>
      <c r="J1289" s="20">
        <v>4310000</v>
      </c>
      <c r="K1289" s="3">
        <v>0</v>
      </c>
      <c r="L1289" s="3">
        <f t="shared" si="40"/>
        <v>4310000</v>
      </c>
      <c r="M1289" s="21">
        <v>2586000</v>
      </c>
      <c r="N1289" s="3">
        <f t="shared" si="41"/>
        <v>1724000</v>
      </c>
    </row>
    <row r="1290" spans="1:14" hidden="1" x14ac:dyDescent="0.25">
      <c r="A1290">
        <v>649</v>
      </c>
      <c r="B1290">
        <v>1742</v>
      </c>
      <c r="C1290" s="5">
        <v>43199</v>
      </c>
      <c r="D1290" t="s">
        <v>3105</v>
      </c>
      <c r="E1290">
        <v>31</v>
      </c>
      <c r="F1290" t="s">
        <v>68</v>
      </c>
      <c r="G1290">
        <v>1768</v>
      </c>
      <c r="H1290" s="5">
        <v>43199</v>
      </c>
      <c r="I1290" t="s">
        <v>3106</v>
      </c>
      <c r="J1290" s="20">
        <v>4843700</v>
      </c>
      <c r="K1290" s="3">
        <v>0</v>
      </c>
      <c r="L1290" s="3">
        <f t="shared" si="40"/>
        <v>4843700</v>
      </c>
      <c r="M1290" s="21">
        <v>1453110</v>
      </c>
      <c r="N1290" s="3">
        <f t="shared" si="41"/>
        <v>3390590</v>
      </c>
    </row>
    <row r="1291" spans="1:14" hidden="1" x14ac:dyDescent="0.25">
      <c r="A1291">
        <v>649</v>
      </c>
      <c r="B1291">
        <v>1743</v>
      </c>
      <c r="C1291" s="5">
        <v>43199</v>
      </c>
      <c r="D1291" t="s">
        <v>3107</v>
      </c>
      <c r="E1291">
        <v>31</v>
      </c>
      <c r="F1291" t="s">
        <v>68</v>
      </c>
      <c r="G1291">
        <v>1769</v>
      </c>
      <c r="H1291" s="5">
        <v>43199</v>
      </c>
      <c r="I1291" t="s">
        <v>3108</v>
      </c>
      <c r="J1291" s="20">
        <v>4317610</v>
      </c>
      <c r="K1291" s="3">
        <v>0</v>
      </c>
      <c r="L1291" s="3">
        <f t="shared" si="40"/>
        <v>4317610</v>
      </c>
      <c r="M1291" s="21">
        <v>3022327</v>
      </c>
      <c r="N1291" s="3">
        <f t="shared" si="41"/>
        <v>1295283</v>
      </c>
    </row>
    <row r="1292" spans="1:14" hidden="1" x14ac:dyDescent="0.25">
      <c r="A1292">
        <v>649</v>
      </c>
      <c r="B1292">
        <v>1744</v>
      </c>
      <c r="C1292" s="5">
        <v>43199</v>
      </c>
      <c r="D1292" t="s">
        <v>3109</v>
      </c>
      <c r="E1292">
        <v>31</v>
      </c>
      <c r="F1292" t="s">
        <v>68</v>
      </c>
      <c r="G1292">
        <v>1770</v>
      </c>
      <c r="H1292" s="5">
        <v>43199</v>
      </c>
      <c r="I1292" t="s">
        <v>3110</v>
      </c>
      <c r="J1292" s="20">
        <v>5476900</v>
      </c>
      <c r="K1292" s="3">
        <v>0</v>
      </c>
      <c r="L1292" s="3">
        <f t="shared" si="40"/>
        <v>5476900</v>
      </c>
      <c r="M1292" s="21">
        <v>3286140</v>
      </c>
      <c r="N1292" s="3">
        <f t="shared" si="41"/>
        <v>2190760</v>
      </c>
    </row>
    <row r="1293" spans="1:14" hidden="1" x14ac:dyDescent="0.25">
      <c r="A1293">
        <v>395</v>
      </c>
      <c r="B1293">
        <v>1745</v>
      </c>
      <c r="C1293" s="5">
        <v>43199</v>
      </c>
      <c r="D1293" t="s">
        <v>3111</v>
      </c>
      <c r="E1293">
        <v>31</v>
      </c>
      <c r="F1293" t="s">
        <v>68</v>
      </c>
      <c r="G1293">
        <v>1743</v>
      </c>
      <c r="H1293" s="5">
        <v>43199</v>
      </c>
      <c r="I1293" t="s">
        <v>3112</v>
      </c>
      <c r="J1293" s="22">
        <v>3017000</v>
      </c>
      <c r="K1293" s="3">
        <v>431000</v>
      </c>
      <c r="L1293" s="3">
        <f t="shared" si="40"/>
        <v>2586000</v>
      </c>
      <c r="M1293" s="21">
        <v>2586000</v>
      </c>
      <c r="N1293" s="3">
        <f t="shared" si="41"/>
        <v>0</v>
      </c>
    </row>
    <row r="1294" spans="1:14" hidden="1" x14ac:dyDescent="0.25">
      <c r="A1294">
        <v>649</v>
      </c>
      <c r="B1294">
        <v>1746</v>
      </c>
      <c r="C1294" s="5">
        <v>43199</v>
      </c>
      <c r="D1294" t="s">
        <v>3113</v>
      </c>
      <c r="E1294">
        <v>31</v>
      </c>
      <c r="F1294" t="s">
        <v>68</v>
      </c>
      <c r="G1294">
        <v>1759</v>
      </c>
      <c r="H1294" s="5">
        <v>43199</v>
      </c>
      <c r="I1294" t="s">
        <v>3114</v>
      </c>
      <c r="J1294" s="20">
        <v>5923863</v>
      </c>
      <c r="K1294" s="3">
        <v>0</v>
      </c>
      <c r="L1294" s="3">
        <f t="shared" si="40"/>
        <v>5923863</v>
      </c>
      <c r="M1294" s="21">
        <v>3231198</v>
      </c>
      <c r="N1294" s="3">
        <f t="shared" si="41"/>
        <v>2692665</v>
      </c>
    </row>
    <row r="1295" spans="1:14" hidden="1" x14ac:dyDescent="0.25">
      <c r="A1295">
        <v>649</v>
      </c>
      <c r="B1295">
        <v>1748</v>
      </c>
      <c r="C1295" s="5">
        <v>43199</v>
      </c>
      <c r="D1295" t="s">
        <v>3115</v>
      </c>
      <c r="E1295">
        <v>31</v>
      </c>
      <c r="F1295" t="s">
        <v>68</v>
      </c>
      <c r="G1295">
        <v>1760</v>
      </c>
      <c r="H1295" s="5">
        <v>43199</v>
      </c>
      <c r="I1295" t="s">
        <v>3116</v>
      </c>
      <c r="J1295" s="20">
        <v>4234496</v>
      </c>
      <c r="K1295" s="3">
        <v>0</v>
      </c>
      <c r="L1295" s="3">
        <f t="shared" si="40"/>
        <v>4234496</v>
      </c>
      <c r="M1295" s="21">
        <v>3629568</v>
      </c>
      <c r="N1295" s="3">
        <f t="shared" si="41"/>
        <v>604928</v>
      </c>
    </row>
    <row r="1296" spans="1:14" hidden="1" x14ac:dyDescent="0.25">
      <c r="A1296">
        <v>649</v>
      </c>
      <c r="B1296">
        <v>1749</v>
      </c>
      <c r="C1296" s="5">
        <v>43199</v>
      </c>
      <c r="D1296" t="s">
        <v>3117</v>
      </c>
      <c r="E1296">
        <v>31</v>
      </c>
      <c r="F1296" t="s">
        <v>68</v>
      </c>
      <c r="G1296">
        <v>1763</v>
      </c>
      <c r="H1296" s="5">
        <v>43199</v>
      </c>
      <c r="I1296" t="s">
        <v>3118</v>
      </c>
      <c r="J1296" s="20">
        <v>5680420</v>
      </c>
      <c r="K1296" s="3">
        <v>0</v>
      </c>
      <c r="L1296" s="3">
        <f t="shared" si="40"/>
        <v>5680420</v>
      </c>
      <c r="M1296" s="21">
        <v>3408252</v>
      </c>
      <c r="N1296" s="3">
        <f t="shared" si="41"/>
        <v>2272168</v>
      </c>
    </row>
    <row r="1297" spans="1:14" hidden="1" x14ac:dyDescent="0.25">
      <c r="A1297">
        <v>649</v>
      </c>
      <c r="B1297">
        <v>1750</v>
      </c>
      <c r="C1297" s="5">
        <v>43199</v>
      </c>
      <c r="D1297" t="s">
        <v>3119</v>
      </c>
      <c r="E1297">
        <v>31</v>
      </c>
      <c r="F1297" t="s">
        <v>68</v>
      </c>
      <c r="G1297">
        <v>1764</v>
      </c>
      <c r="H1297" s="5">
        <v>43199</v>
      </c>
      <c r="I1297" t="s">
        <v>3120</v>
      </c>
      <c r="J1297" s="20">
        <v>5532880</v>
      </c>
      <c r="K1297" s="3">
        <v>0</v>
      </c>
      <c r="L1297" s="3">
        <f t="shared" si="40"/>
        <v>5532880</v>
      </c>
      <c r="M1297" s="21">
        <v>3319728</v>
      </c>
      <c r="N1297" s="3">
        <f t="shared" si="41"/>
        <v>2213152</v>
      </c>
    </row>
    <row r="1298" spans="1:14" hidden="1" x14ac:dyDescent="0.25">
      <c r="A1298">
        <v>649</v>
      </c>
      <c r="B1298">
        <v>1751</v>
      </c>
      <c r="C1298" s="5">
        <v>43199</v>
      </c>
      <c r="D1298" t="s">
        <v>3121</v>
      </c>
      <c r="E1298">
        <v>31</v>
      </c>
      <c r="F1298" t="s">
        <v>68</v>
      </c>
      <c r="G1298">
        <v>1765</v>
      </c>
      <c r="H1298" s="5">
        <v>43199</v>
      </c>
      <c r="I1298" t="s">
        <v>3122</v>
      </c>
      <c r="J1298" s="20">
        <v>5901740</v>
      </c>
      <c r="K1298" s="3">
        <v>0</v>
      </c>
      <c r="L1298" s="3">
        <f t="shared" si="40"/>
        <v>5901740</v>
      </c>
      <c r="M1298" s="21">
        <v>3541044</v>
      </c>
      <c r="N1298" s="3">
        <f t="shared" si="41"/>
        <v>2360696</v>
      </c>
    </row>
    <row r="1299" spans="1:14" hidden="1" x14ac:dyDescent="0.25">
      <c r="A1299">
        <v>649</v>
      </c>
      <c r="B1299">
        <v>1752</v>
      </c>
      <c r="C1299" s="5">
        <v>43199</v>
      </c>
      <c r="D1299" t="s">
        <v>2728</v>
      </c>
      <c r="E1299">
        <v>31</v>
      </c>
      <c r="F1299" t="s">
        <v>68</v>
      </c>
      <c r="G1299">
        <v>1762</v>
      </c>
      <c r="H1299" s="5">
        <v>43199</v>
      </c>
      <c r="I1299" t="s">
        <v>2729</v>
      </c>
      <c r="J1299" s="20">
        <v>1171863</v>
      </c>
      <c r="K1299" s="3">
        <v>390621</v>
      </c>
      <c r="L1299" s="3">
        <f t="shared" si="40"/>
        <v>781242</v>
      </c>
      <c r="M1299" s="21">
        <v>781242</v>
      </c>
      <c r="N1299" s="3">
        <f t="shared" si="41"/>
        <v>0</v>
      </c>
    </row>
    <row r="1300" spans="1:14" hidden="1" x14ac:dyDescent="0.25">
      <c r="A1300">
        <v>649</v>
      </c>
      <c r="B1300">
        <v>1753</v>
      </c>
      <c r="C1300" s="5">
        <v>43200</v>
      </c>
      <c r="D1300" t="s">
        <v>3123</v>
      </c>
      <c r="E1300">
        <v>31</v>
      </c>
      <c r="F1300" t="s">
        <v>68</v>
      </c>
      <c r="G1300">
        <v>1761</v>
      </c>
      <c r="H1300" s="5">
        <v>43200</v>
      </c>
      <c r="I1300" t="s">
        <v>3124</v>
      </c>
      <c r="J1300" s="20">
        <v>6639450</v>
      </c>
      <c r="K1300" s="3">
        <v>0</v>
      </c>
      <c r="L1300" s="3">
        <f t="shared" si="40"/>
        <v>6639450</v>
      </c>
      <c r="M1300" s="21">
        <v>3983670</v>
      </c>
      <c r="N1300" s="3">
        <f t="shared" si="41"/>
        <v>2655780</v>
      </c>
    </row>
    <row r="1301" spans="1:14" hidden="1" x14ac:dyDescent="0.25">
      <c r="A1301">
        <v>677</v>
      </c>
      <c r="B1301">
        <v>1754</v>
      </c>
      <c r="C1301" s="5">
        <v>43200</v>
      </c>
      <c r="D1301" t="s">
        <v>3125</v>
      </c>
      <c r="E1301">
        <v>145</v>
      </c>
      <c r="F1301" t="s">
        <v>606</v>
      </c>
      <c r="G1301">
        <v>548</v>
      </c>
      <c r="H1301" s="5">
        <v>43200</v>
      </c>
      <c r="I1301" t="s">
        <v>3126</v>
      </c>
      <c r="J1301" s="20">
        <v>15300000</v>
      </c>
      <c r="K1301" s="3">
        <v>0</v>
      </c>
      <c r="L1301" s="3">
        <f t="shared" si="40"/>
        <v>15300000</v>
      </c>
      <c r="M1301">
        <v>15300000</v>
      </c>
      <c r="N1301" s="3">
        <f t="shared" si="41"/>
        <v>0</v>
      </c>
    </row>
    <row r="1302" spans="1:14" hidden="1" x14ac:dyDescent="0.25">
      <c r="A1302">
        <v>649</v>
      </c>
      <c r="B1302">
        <v>1757</v>
      </c>
      <c r="C1302" s="5">
        <v>43201</v>
      </c>
      <c r="D1302" t="s">
        <v>3127</v>
      </c>
      <c r="E1302">
        <v>31</v>
      </c>
      <c r="F1302" t="s">
        <v>68</v>
      </c>
      <c r="G1302">
        <v>1824</v>
      </c>
      <c r="H1302" s="5">
        <v>43201</v>
      </c>
      <c r="I1302" t="s">
        <v>3128</v>
      </c>
      <c r="J1302" s="20">
        <v>4296831</v>
      </c>
      <c r="K1302" s="3">
        <v>0</v>
      </c>
      <c r="L1302" s="3">
        <f t="shared" si="40"/>
        <v>4296831</v>
      </c>
      <c r="M1302" s="21">
        <v>2734347</v>
      </c>
      <c r="N1302" s="3">
        <f t="shared" si="41"/>
        <v>1562484</v>
      </c>
    </row>
    <row r="1303" spans="1:14" hidden="1" x14ac:dyDescent="0.25">
      <c r="A1303">
        <v>649</v>
      </c>
      <c r="B1303">
        <v>1758</v>
      </c>
      <c r="C1303" s="5">
        <v>43201</v>
      </c>
      <c r="D1303" t="s">
        <v>2288</v>
      </c>
      <c r="E1303">
        <v>31</v>
      </c>
      <c r="F1303" t="s">
        <v>68</v>
      </c>
      <c r="G1303">
        <v>1832</v>
      </c>
      <c r="H1303" s="5">
        <v>43201</v>
      </c>
      <c r="I1303" t="s">
        <v>3129</v>
      </c>
      <c r="J1303" s="20">
        <v>3186936</v>
      </c>
      <c r="K1303" s="3">
        <v>0</v>
      </c>
      <c r="L1303" s="3">
        <f t="shared" si="40"/>
        <v>3186936</v>
      </c>
      <c r="M1303" s="21">
        <v>2390202</v>
      </c>
      <c r="N1303" s="3">
        <f t="shared" si="41"/>
        <v>796734</v>
      </c>
    </row>
    <row r="1304" spans="1:14" hidden="1" x14ac:dyDescent="0.25">
      <c r="A1304">
        <v>395</v>
      </c>
      <c r="B1304">
        <v>1759</v>
      </c>
      <c r="C1304" s="5">
        <v>43201</v>
      </c>
      <c r="D1304" t="s">
        <v>3130</v>
      </c>
      <c r="E1304">
        <v>31</v>
      </c>
      <c r="F1304" t="s">
        <v>68</v>
      </c>
      <c r="G1304">
        <v>1833</v>
      </c>
      <c r="H1304" s="5">
        <v>43201</v>
      </c>
      <c r="I1304" t="s">
        <v>3131</v>
      </c>
      <c r="J1304" s="22">
        <v>5859320</v>
      </c>
      <c r="K1304" s="3">
        <v>0</v>
      </c>
      <c r="L1304" s="3">
        <f t="shared" si="40"/>
        <v>5859320</v>
      </c>
      <c r="M1304" s="21">
        <v>3515592</v>
      </c>
      <c r="N1304" s="3">
        <f t="shared" si="41"/>
        <v>2343728</v>
      </c>
    </row>
    <row r="1305" spans="1:14" hidden="1" x14ac:dyDescent="0.25">
      <c r="A1305">
        <v>395</v>
      </c>
      <c r="B1305">
        <v>1760</v>
      </c>
      <c r="C1305" s="5">
        <v>43201</v>
      </c>
      <c r="D1305" t="s">
        <v>3132</v>
      </c>
      <c r="E1305">
        <v>31</v>
      </c>
      <c r="F1305" t="s">
        <v>68</v>
      </c>
      <c r="G1305">
        <v>1834</v>
      </c>
      <c r="H1305" s="5">
        <v>43201</v>
      </c>
      <c r="I1305" t="s">
        <v>3133</v>
      </c>
      <c r="J1305" s="22">
        <v>4871376</v>
      </c>
      <c r="K1305" s="3">
        <v>0</v>
      </c>
      <c r="L1305" s="3">
        <f t="shared" si="40"/>
        <v>4871376</v>
      </c>
      <c r="M1305" s="21">
        <v>3247584</v>
      </c>
      <c r="N1305" s="3">
        <f t="shared" si="41"/>
        <v>1623792</v>
      </c>
    </row>
    <row r="1306" spans="1:14" hidden="1" x14ac:dyDescent="0.25">
      <c r="A1306">
        <v>737</v>
      </c>
      <c r="B1306">
        <v>1761</v>
      </c>
      <c r="C1306" s="5">
        <v>43201</v>
      </c>
      <c r="D1306" t="s">
        <v>3134</v>
      </c>
      <c r="E1306">
        <v>31</v>
      </c>
      <c r="F1306" t="s">
        <v>68</v>
      </c>
      <c r="G1306">
        <v>1783</v>
      </c>
      <c r="H1306" s="5">
        <v>43201</v>
      </c>
      <c r="I1306" t="s">
        <v>2677</v>
      </c>
      <c r="J1306" s="20">
        <v>39062100</v>
      </c>
      <c r="K1306" s="3">
        <v>0</v>
      </c>
      <c r="L1306" s="3">
        <f t="shared" si="40"/>
        <v>39062100</v>
      </c>
      <c r="M1306">
        <v>39062100</v>
      </c>
      <c r="N1306" s="3">
        <f t="shared" si="41"/>
        <v>0</v>
      </c>
    </row>
    <row r="1307" spans="1:14" hidden="1" x14ac:dyDescent="0.25">
      <c r="A1307">
        <v>747</v>
      </c>
      <c r="B1307">
        <v>1762</v>
      </c>
      <c r="C1307" s="5">
        <v>43201</v>
      </c>
      <c r="D1307" t="s">
        <v>3135</v>
      </c>
      <c r="E1307">
        <v>31</v>
      </c>
      <c r="F1307" t="s">
        <v>68</v>
      </c>
      <c r="G1307">
        <v>1777</v>
      </c>
      <c r="H1307" s="5">
        <v>43201</v>
      </c>
      <c r="I1307" t="s">
        <v>2673</v>
      </c>
      <c r="J1307" s="20">
        <v>54686940</v>
      </c>
      <c r="K1307" s="3">
        <v>0</v>
      </c>
      <c r="L1307" s="3">
        <f t="shared" si="40"/>
        <v>54686940</v>
      </c>
      <c r="M1307">
        <v>54686940</v>
      </c>
      <c r="N1307" s="3">
        <f t="shared" si="41"/>
        <v>0</v>
      </c>
    </row>
    <row r="1308" spans="1:14" hidden="1" x14ac:dyDescent="0.25">
      <c r="A1308">
        <v>679</v>
      </c>
      <c r="B1308">
        <v>1763</v>
      </c>
      <c r="C1308" s="5">
        <v>43201</v>
      </c>
      <c r="D1308" t="s">
        <v>3136</v>
      </c>
      <c r="E1308">
        <v>31</v>
      </c>
      <c r="F1308" t="s">
        <v>68</v>
      </c>
      <c r="G1308">
        <v>1773</v>
      </c>
      <c r="H1308" s="5">
        <v>43201</v>
      </c>
      <c r="I1308" t="s">
        <v>2637</v>
      </c>
      <c r="J1308" s="20">
        <v>54686940</v>
      </c>
      <c r="K1308" s="3">
        <v>0</v>
      </c>
      <c r="L1308" s="3">
        <f t="shared" si="40"/>
        <v>54686940</v>
      </c>
      <c r="M1308" s="21">
        <v>54686940</v>
      </c>
      <c r="N1308" s="3">
        <f t="shared" si="41"/>
        <v>0</v>
      </c>
    </row>
    <row r="1309" spans="1:14" hidden="1" x14ac:dyDescent="0.25">
      <c r="A1309">
        <v>666</v>
      </c>
      <c r="B1309">
        <v>1764</v>
      </c>
      <c r="C1309" s="5">
        <v>43201</v>
      </c>
      <c r="D1309" t="s">
        <v>3137</v>
      </c>
      <c r="E1309">
        <v>31</v>
      </c>
      <c r="F1309" t="s">
        <v>68</v>
      </c>
      <c r="G1309">
        <v>1774</v>
      </c>
      <c r="H1309" s="5">
        <v>43201</v>
      </c>
      <c r="I1309" t="s">
        <v>2627</v>
      </c>
      <c r="J1309" s="20">
        <v>54686940</v>
      </c>
      <c r="K1309" s="3">
        <v>0</v>
      </c>
      <c r="L1309" s="3">
        <f t="shared" si="40"/>
        <v>54686940</v>
      </c>
      <c r="M1309" s="21">
        <v>54686940</v>
      </c>
      <c r="N1309" s="3">
        <f t="shared" si="41"/>
        <v>0</v>
      </c>
    </row>
    <row r="1310" spans="1:14" hidden="1" x14ac:dyDescent="0.25">
      <c r="A1310">
        <v>649</v>
      </c>
      <c r="B1310">
        <v>1765</v>
      </c>
      <c r="C1310" s="5">
        <v>43201</v>
      </c>
      <c r="D1310" t="s">
        <v>3138</v>
      </c>
      <c r="E1310">
        <v>31</v>
      </c>
      <c r="F1310" t="s">
        <v>68</v>
      </c>
      <c r="G1310">
        <v>1788</v>
      </c>
      <c r="H1310" s="5">
        <v>43201</v>
      </c>
      <c r="I1310" t="s">
        <v>3139</v>
      </c>
      <c r="J1310" s="20">
        <v>4926465</v>
      </c>
      <c r="K1310" s="3">
        <v>0</v>
      </c>
      <c r="L1310" s="3">
        <f t="shared" si="40"/>
        <v>4926465</v>
      </c>
      <c r="M1310" s="21">
        <v>3284310</v>
      </c>
      <c r="N1310" s="3">
        <f t="shared" si="41"/>
        <v>1642155</v>
      </c>
    </row>
    <row r="1311" spans="1:14" hidden="1" x14ac:dyDescent="0.25">
      <c r="A1311">
        <v>649</v>
      </c>
      <c r="B1311">
        <v>1766</v>
      </c>
      <c r="C1311" s="5">
        <v>43201</v>
      </c>
      <c r="D1311" t="s">
        <v>3140</v>
      </c>
      <c r="E1311">
        <v>31</v>
      </c>
      <c r="F1311" t="s">
        <v>68</v>
      </c>
      <c r="G1311">
        <v>1789</v>
      </c>
      <c r="H1311" s="5">
        <v>43201</v>
      </c>
      <c r="I1311" t="s">
        <v>3141</v>
      </c>
      <c r="J1311" s="20">
        <v>5311566</v>
      </c>
      <c r="K1311" s="3">
        <v>0</v>
      </c>
      <c r="L1311" s="3">
        <f t="shared" si="40"/>
        <v>5311566</v>
      </c>
      <c r="M1311" s="21">
        <v>3541044</v>
      </c>
      <c r="N1311" s="3">
        <f t="shared" si="41"/>
        <v>1770522</v>
      </c>
    </row>
    <row r="1312" spans="1:14" hidden="1" x14ac:dyDescent="0.25">
      <c r="A1312">
        <v>752</v>
      </c>
      <c r="B1312">
        <v>1767</v>
      </c>
      <c r="C1312" s="5">
        <v>43201</v>
      </c>
      <c r="D1312" t="s">
        <v>3142</v>
      </c>
      <c r="E1312">
        <v>31</v>
      </c>
      <c r="F1312" t="s">
        <v>68</v>
      </c>
      <c r="G1312">
        <v>1775</v>
      </c>
      <c r="H1312" s="5">
        <v>43201</v>
      </c>
      <c r="I1312" t="s">
        <v>2682</v>
      </c>
      <c r="J1312" s="20">
        <v>54686940</v>
      </c>
      <c r="K1312" s="3">
        <v>0</v>
      </c>
      <c r="L1312" s="3">
        <f t="shared" si="40"/>
        <v>54686940</v>
      </c>
      <c r="M1312">
        <v>54686940</v>
      </c>
      <c r="N1312" s="3">
        <f t="shared" si="41"/>
        <v>0</v>
      </c>
    </row>
    <row r="1313" spans="1:14" hidden="1" x14ac:dyDescent="0.25">
      <c r="A1313">
        <v>667</v>
      </c>
      <c r="B1313">
        <v>1768</v>
      </c>
      <c r="C1313" s="5">
        <v>43201</v>
      </c>
      <c r="D1313" t="s">
        <v>3143</v>
      </c>
      <c r="E1313">
        <v>31</v>
      </c>
      <c r="F1313" t="s">
        <v>68</v>
      </c>
      <c r="G1313">
        <v>1776</v>
      </c>
      <c r="H1313" s="5">
        <v>43201</v>
      </c>
      <c r="I1313" t="s">
        <v>2629</v>
      </c>
      <c r="J1313" s="20">
        <v>54686940</v>
      </c>
      <c r="K1313" s="3">
        <v>0</v>
      </c>
      <c r="L1313" s="3">
        <f t="shared" si="40"/>
        <v>54686940</v>
      </c>
      <c r="M1313" s="21">
        <v>54686940</v>
      </c>
      <c r="N1313" s="3">
        <f t="shared" si="41"/>
        <v>0</v>
      </c>
    </row>
    <row r="1314" spans="1:14" hidden="1" x14ac:dyDescent="0.25">
      <c r="A1314">
        <v>649</v>
      </c>
      <c r="B1314">
        <v>1769</v>
      </c>
      <c r="C1314" s="5">
        <v>43201</v>
      </c>
      <c r="D1314" t="s">
        <v>3144</v>
      </c>
      <c r="E1314">
        <v>31</v>
      </c>
      <c r="F1314" t="s">
        <v>68</v>
      </c>
      <c r="G1314">
        <v>1784</v>
      </c>
      <c r="H1314" s="5">
        <v>43201</v>
      </c>
      <c r="I1314" t="s">
        <v>3145</v>
      </c>
      <c r="J1314" s="20">
        <v>4175001</v>
      </c>
      <c r="K1314" s="3">
        <v>0</v>
      </c>
      <c r="L1314" s="3">
        <f t="shared" si="40"/>
        <v>4175001</v>
      </c>
      <c r="M1314" s="21">
        <v>2783334</v>
      </c>
      <c r="N1314" s="3">
        <f t="shared" si="41"/>
        <v>1391667</v>
      </c>
    </row>
    <row r="1315" spans="1:14" hidden="1" x14ac:dyDescent="0.25">
      <c r="A1315">
        <v>649</v>
      </c>
      <c r="B1315">
        <v>1770</v>
      </c>
      <c r="C1315" s="5">
        <v>43201</v>
      </c>
      <c r="D1315" t="s">
        <v>3146</v>
      </c>
      <c r="E1315">
        <v>31</v>
      </c>
      <c r="F1315" t="s">
        <v>68</v>
      </c>
      <c r="G1315">
        <v>1785</v>
      </c>
      <c r="H1315" s="5">
        <v>43201</v>
      </c>
      <c r="I1315" t="s">
        <v>3147</v>
      </c>
      <c r="J1315" s="20">
        <v>7192744</v>
      </c>
      <c r="K1315" s="3">
        <v>0</v>
      </c>
      <c r="L1315" s="3">
        <f t="shared" si="40"/>
        <v>7192744</v>
      </c>
      <c r="M1315" s="21">
        <v>3319728</v>
      </c>
      <c r="N1315" s="3">
        <f t="shared" si="41"/>
        <v>3873016</v>
      </c>
    </row>
    <row r="1316" spans="1:14" hidden="1" x14ac:dyDescent="0.25">
      <c r="A1316">
        <v>649</v>
      </c>
      <c r="B1316">
        <v>1771</v>
      </c>
      <c r="C1316" s="5">
        <v>43201</v>
      </c>
      <c r="D1316" t="s">
        <v>3148</v>
      </c>
      <c r="E1316">
        <v>31</v>
      </c>
      <c r="F1316" t="s">
        <v>68</v>
      </c>
      <c r="G1316">
        <v>1786</v>
      </c>
      <c r="H1316" s="5">
        <v>43201</v>
      </c>
      <c r="I1316" t="s">
        <v>3149</v>
      </c>
      <c r="J1316" s="20">
        <v>1624984</v>
      </c>
      <c r="K1316" s="3">
        <v>406246</v>
      </c>
      <c r="L1316" s="3">
        <f t="shared" si="40"/>
        <v>1218738</v>
      </c>
      <c r="M1316" s="21">
        <v>1218738</v>
      </c>
      <c r="N1316" s="3">
        <f t="shared" si="41"/>
        <v>0</v>
      </c>
    </row>
    <row r="1317" spans="1:14" hidden="1" x14ac:dyDescent="0.25">
      <c r="A1317">
        <v>649</v>
      </c>
      <c r="B1317">
        <v>1772</v>
      </c>
      <c r="C1317" s="5">
        <v>43201</v>
      </c>
      <c r="D1317" t="s">
        <v>3150</v>
      </c>
      <c r="E1317">
        <v>31</v>
      </c>
      <c r="F1317" t="s">
        <v>68</v>
      </c>
      <c r="G1317">
        <v>1822</v>
      </c>
      <c r="H1317" s="5">
        <v>43201</v>
      </c>
      <c r="I1317" t="s">
        <v>3151</v>
      </c>
      <c r="J1317" s="20">
        <v>6520679</v>
      </c>
      <c r="K1317" s="3">
        <v>0</v>
      </c>
      <c r="L1317" s="3">
        <f t="shared" si="40"/>
        <v>6520679</v>
      </c>
      <c r="M1317" s="21">
        <v>3556734</v>
      </c>
      <c r="N1317" s="3">
        <f t="shared" si="41"/>
        <v>2963945</v>
      </c>
    </row>
    <row r="1318" spans="1:14" hidden="1" x14ac:dyDescent="0.25">
      <c r="A1318">
        <v>649</v>
      </c>
      <c r="B1318">
        <v>1773</v>
      </c>
      <c r="C1318" s="5">
        <v>43201</v>
      </c>
      <c r="D1318" t="s">
        <v>3152</v>
      </c>
      <c r="E1318">
        <v>31</v>
      </c>
      <c r="F1318" t="s">
        <v>68</v>
      </c>
      <c r="G1318">
        <v>1787</v>
      </c>
      <c r="H1318" s="5">
        <v>43201</v>
      </c>
      <c r="I1318" t="s">
        <v>3153</v>
      </c>
      <c r="J1318" s="20">
        <v>4573850</v>
      </c>
      <c r="K1318" s="3">
        <v>0</v>
      </c>
      <c r="L1318" s="3">
        <f t="shared" si="40"/>
        <v>4573850</v>
      </c>
      <c r="M1318" s="21">
        <v>2744310</v>
      </c>
      <c r="N1318" s="3">
        <f t="shared" si="41"/>
        <v>1829540</v>
      </c>
    </row>
    <row r="1319" spans="1:14" hidden="1" x14ac:dyDescent="0.25">
      <c r="A1319">
        <v>649</v>
      </c>
      <c r="B1319">
        <v>1774</v>
      </c>
      <c r="C1319" s="5">
        <v>43201</v>
      </c>
      <c r="D1319" t="s">
        <v>3154</v>
      </c>
      <c r="E1319">
        <v>31</v>
      </c>
      <c r="F1319" t="s">
        <v>68</v>
      </c>
      <c r="G1319">
        <v>1790</v>
      </c>
      <c r="H1319" s="5">
        <v>43201</v>
      </c>
      <c r="I1319" t="s">
        <v>3155</v>
      </c>
      <c r="J1319" s="20">
        <v>7031180</v>
      </c>
      <c r="K1319" s="3">
        <v>0</v>
      </c>
      <c r="L1319" s="3">
        <f t="shared" si="40"/>
        <v>7031180</v>
      </c>
      <c r="M1319" s="21">
        <v>4218708</v>
      </c>
      <c r="N1319" s="3">
        <f t="shared" si="41"/>
        <v>2812472</v>
      </c>
    </row>
    <row r="1320" spans="1:14" hidden="1" x14ac:dyDescent="0.25">
      <c r="A1320">
        <v>649</v>
      </c>
      <c r="B1320">
        <v>1775</v>
      </c>
      <c r="C1320" s="5">
        <v>43201</v>
      </c>
      <c r="D1320" t="s">
        <v>3156</v>
      </c>
      <c r="E1320">
        <v>31</v>
      </c>
      <c r="F1320" t="s">
        <v>68</v>
      </c>
      <c r="G1320">
        <v>1823</v>
      </c>
      <c r="H1320" s="5">
        <v>43201</v>
      </c>
      <c r="I1320" t="s">
        <v>3157</v>
      </c>
      <c r="J1320" s="20">
        <v>5412450</v>
      </c>
      <c r="K1320" s="3">
        <v>0</v>
      </c>
      <c r="L1320" s="3">
        <f t="shared" si="40"/>
        <v>5412450</v>
      </c>
      <c r="M1320" s="21">
        <v>3247470</v>
      </c>
      <c r="N1320" s="3">
        <f t="shared" si="41"/>
        <v>2164980</v>
      </c>
    </row>
    <row r="1321" spans="1:14" hidden="1" x14ac:dyDescent="0.25">
      <c r="A1321">
        <v>563</v>
      </c>
      <c r="B1321">
        <v>1777</v>
      </c>
      <c r="C1321" s="5">
        <v>43202</v>
      </c>
      <c r="D1321" t="s">
        <v>3158</v>
      </c>
      <c r="E1321">
        <v>31</v>
      </c>
      <c r="F1321" t="s">
        <v>68</v>
      </c>
      <c r="G1321">
        <v>1782</v>
      </c>
      <c r="H1321" s="5">
        <v>43202</v>
      </c>
      <c r="I1321" t="s">
        <v>566</v>
      </c>
      <c r="J1321" s="20">
        <v>53532600</v>
      </c>
      <c r="K1321" s="3">
        <v>0</v>
      </c>
      <c r="L1321" s="3">
        <f t="shared" si="40"/>
        <v>53532600</v>
      </c>
      <c r="M1321">
        <v>16059780</v>
      </c>
      <c r="N1321" s="3">
        <f t="shared" si="41"/>
        <v>37472820</v>
      </c>
    </row>
    <row r="1322" spans="1:14" hidden="1" x14ac:dyDescent="0.25">
      <c r="A1322">
        <v>718</v>
      </c>
      <c r="B1322">
        <v>1778</v>
      </c>
      <c r="C1322" s="5">
        <v>43202</v>
      </c>
      <c r="D1322" t="s">
        <v>3159</v>
      </c>
      <c r="E1322">
        <v>31</v>
      </c>
      <c r="F1322" t="s">
        <v>68</v>
      </c>
      <c r="G1322">
        <v>1758</v>
      </c>
      <c r="H1322" s="5">
        <v>43202</v>
      </c>
      <c r="I1322" t="s">
        <v>2679</v>
      </c>
      <c r="J1322" s="20">
        <v>122953</v>
      </c>
      <c r="K1322" s="3">
        <v>0</v>
      </c>
      <c r="L1322" s="3">
        <f t="shared" si="40"/>
        <v>122953</v>
      </c>
      <c r="M1322">
        <v>122953</v>
      </c>
      <c r="N1322" s="3">
        <f t="shared" si="41"/>
        <v>0</v>
      </c>
    </row>
    <row r="1323" spans="1:14" hidden="1" x14ac:dyDescent="0.25">
      <c r="A1323">
        <v>643</v>
      </c>
      <c r="B1323">
        <v>1779</v>
      </c>
      <c r="C1323" s="5">
        <v>43202</v>
      </c>
      <c r="D1323" t="s">
        <v>3159</v>
      </c>
      <c r="E1323">
        <v>31</v>
      </c>
      <c r="F1323" t="s">
        <v>68</v>
      </c>
      <c r="G1323">
        <v>1286</v>
      </c>
      <c r="H1323" s="5">
        <v>43202</v>
      </c>
      <c r="I1323" t="s">
        <v>804</v>
      </c>
      <c r="J1323" s="20">
        <v>614764</v>
      </c>
      <c r="K1323" s="3">
        <v>0</v>
      </c>
      <c r="L1323" s="3">
        <f t="shared" si="40"/>
        <v>614764</v>
      </c>
      <c r="M1323">
        <v>614764</v>
      </c>
      <c r="N1323" s="3">
        <f t="shared" si="41"/>
        <v>0</v>
      </c>
    </row>
    <row r="1324" spans="1:14" hidden="1" x14ac:dyDescent="0.25">
      <c r="A1324">
        <v>756</v>
      </c>
      <c r="B1324">
        <v>1780</v>
      </c>
      <c r="C1324" s="5">
        <v>43202</v>
      </c>
      <c r="D1324" t="s">
        <v>3160</v>
      </c>
      <c r="E1324">
        <v>31</v>
      </c>
      <c r="F1324" t="s">
        <v>68</v>
      </c>
      <c r="G1324">
        <v>1844</v>
      </c>
      <c r="H1324" s="5">
        <v>43202</v>
      </c>
      <c r="I1324" t="s">
        <v>2684</v>
      </c>
      <c r="J1324" s="20">
        <v>54686940</v>
      </c>
      <c r="K1324" s="3">
        <v>0</v>
      </c>
      <c r="L1324" s="3">
        <f t="shared" si="40"/>
        <v>54686940</v>
      </c>
      <c r="M1324">
        <v>54686940</v>
      </c>
      <c r="N1324" s="3">
        <f t="shared" si="41"/>
        <v>0</v>
      </c>
    </row>
    <row r="1325" spans="1:14" hidden="1" x14ac:dyDescent="0.25">
      <c r="A1325">
        <v>602</v>
      </c>
      <c r="B1325">
        <v>1781</v>
      </c>
      <c r="C1325" s="5">
        <v>43202</v>
      </c>
      <c r="D1325" t="s">
        <v>3161</v>
      </c>
      <c r="E1325">
        <v>31</v>
      </c>
      <c r="F1325" t="s">
        <v>68</v>
      </c>
      <c r="G1325">
        <v>1856</v>
      </c>
      <c r="H1325" s="5">
        <v>43202</v>
      </c>
      <c r="I1325" t="s">
        <v>771</v>
      </c>
      <c r="J1325" s="20">
        <v>22950000</v>
      </c>
      <c r="K1325" s="3">
        <v>0</v>
      </c>
      <c r="L1325" s="3">
        <f t="shared" si="40"/>
        <v>22950000</v>
      </c>
      <c r="M1325">
        <v>0</v>
      </c>
      <c r="N1325" s="3">
        <f t="shared" si="41"/>
        <v>22950000</v>
      </c>
    </row>
    <row r="1326" spans="1:14" hidden="1" x14ac:dyDescent="0.25">
      <c r="A1326">
        <v>607</v>
      </c>
      <c r="B1326">
        <v>1782</v>
      </c>
      <c r="C1326" s="5">
        <v>43202</v>
      </c>
      <c r="D1326" t="s">
        <v>3162</v>
      </c>
      <c r="E1326">
        <v>31</v>
      </c>
      <c r="F1326" t="s">
        <v>68</v>
      </c>
      <c r="G1326">
        <v>1857</v>
      </c>
      <c r="H1326" s="5">
        <v>43202</v>
      </c>
      <c r="I1326" t="s">
        <v>776</v>
      </c>
      <c r="J1326" s="20">
        <v>81785300</v>
      </c>
      <c r="K1326" s="3">
        <v>0</v>
      </c>
      <c r="L1326" s="3">
        <f t="shared" si="40"/>
        <v>81785300</v>
      </c>
      <c r="M1326">
        <v>24535590</v>
      </c>
      <c r="N1326" s="3">
        <f t="shared" si="41"/>
        <v>57249710</v>
      </c>
    </row>
    <row r="1327" spans="1:14" hidden="1" x14ac:dyDescent="0.25">
      <c r="A1327">
        <v>735</v>
      </c>
      <c r="B1327">
        <v>1783</v>
      </c>
      <c r="C1327" s="5">
        <v>43202</v>
      </c>
      <c r="D1327" t="s">
        <v>3163</v>
      </c>
      <c r="E1327">
        <v>31</v>
      </c>
      <c r="F1327" t="s">
        <v>68</v>
      </c>
      <c r="G1327">
        <v>1839</v>
      </c>
      <c r="H1327" s="5">
        <v>43202</v>
      </c>
      <c r="I1327" t="s">
        <v>2676</v>
      </c>
      <c r="J1327" s="20">
        <v>54686940</v>
      </c>
      <c r="K1327" s="3">
        <v>0</v>
      </c>
      <c r="L1327" s="3">
        <f t="shared" si="40"/>
        <v>54686940</v>
      </c>
      <c r="M1327">
        <v>54686940</v>
      </c>
      <c r="N1327" s="3">
        <f t="shared" si="41"/>
        <v>0</v>
      </c>
    </row>
    <row r="1328" spans="1:14" hidden="1" x14ac:dyDescent="0.25">
      <c r="A1328">
        <v>733</v>
      </c>
      <c r="B1328">
        <v>1784</v>
      </c>
      <c r="C1328" s="5">
        <v>43202</v>
      </c>
      <c r="D1328" t="s">
        <v>3164</v>
      </c>
      <c r="E1328">
        <v>31</v>
      </c>
      <c r="F1328" t="s">
        <v>68</v>
      </c>
      <c r="G1328">
        <v>1845</v>
      </c>
      <c r="H1328" s="5">
        <v>43202</v>
      </c>
      <c r="I1328" t="s">
        <v>2668</v>
      </c>
      <c r="J1328" s="20">
        <v>54686940</v>
      </c>
      <c r="K1328" s="3">
        <v>0</v>
      </c>
      <c r="L1328" s="3">
        <f t="shared" si="40"/>
        <v>54686940</v>
      </c>
      <c r="M1328">
        <v>54686940</v>
      </c>
      <c r="N1328" s="3">
        <f t="shared" si="41"/>
        <v>0</v>
      </c>
    </row>
    <row r="1329" spans="1:14" hidden="1" x14ac:dyDescent="0.25">
      <c r="A1329">
        <v>744</v>
      </c>
      <c r="B1329">
        <v>1785</v>
      </c>
      <c r="C1329" s="5">
        <v>43202</v>
      </c>
      <c r="D1329" t="s">
        <v>3165</v>
      </c>
      <c r="E1329">
        <v>31</v>
      </c>
      <c r="F1329" t="s">
        <v>68</v>
      </c>
      <c r="G1329">
        <v>1846</v>
      </c>
      <c r="H1329" s="5">
        <v>43202</v>
      </c>
      <c r="I1329" t="s">
        <v>2671</v>
      </c>
      <c r="J1329" s="20">
        <v>54686940</v>
      </c>
      <c r="K1329" s="3">
        <v>0</v>
      </c>
      <c r="L1329" s="3">
        <f t="shared" si="40"/>
        <v>54686940</v>
      </c>
      <c r="M1329">
        <v>54686940</v>
      </c>
      <c r="N1329" s="3">
        <f t="shared" si="41"/>
        <v>0</v>
      </c>
    </row>
    <row r="1330" spans="1:14" hidden="1" x14ac:dyDescent="0.25">
      <c r="A1330">
        <v>722</v>
      </c>
      <c r="B1330">
        <v>1786</v>
      </c>
      <c r="C1330" s="5">
        <v>43202</v>
      </c>
      <c r="D1330" t="s">
        <v>3166</v>
      </c>
      <c r="E1330">
        <v>31</v>
      </c>
      <c r="F1330" t="s">
        <v>68</v>
      </c>
      <c r="G1330">
        <v>1840</v>
      </c>
      <c r="H1330" s="5">
        <v>43202</v>
      </c>
      <c r="I1330" t="s">
        <v>2664</v>
      </c>
      <c r="J1330" s="20">
        <v>54686940</v>
      </c>
      <c r="K1330" s="3">
        <v>0</v>
      </c>
      <c r="L1330" s="3">
        <f t="shared" si="40"/>
        <v>54686940</v>
      </c>
      <c r="M1330">
        <v>54686940</v>
      </c>
      <c r="N1330" s="3">
        <f t="shared" si="41"/>
        <v>0</v>
      </c>
    </row>
    <row r="1331" spans="1:14" hidden="1" x14ac:dyDescent="0.25">
      <c r="A1331">
        <v>736</v>
      </c>
      <c r="B1331">
        <v>1787</v>
      </c>
      <c r="C1331" s="5">
        <v>43202</v>
      </c>
      <c r="D1331" t="s">
        <v>3167</v>
      </c>
      <c r="E1331">
        <v>31</v>
      </c>
      <c r="F1331" t="s">
        <v>68</v>
      </c>
      <c r="G1331">
        <v>1847</v>
      </c>
      <c r="H1331" s="5">
        <v>43202</v>
      </c>
      <c r="I1331" t="s">
        <v>2669</v>
      </c>
      <c r="J1331" s="20">
        <v>54686940</v>
      </c>
      <c r="K1331" s="3">
        <v>0</v>
      </c>
      <c r="L1331" s="3">
        <f t="shared" si="40"/>
        <v>54686940</v>
      </c>
      <c r="M1331">
        <v>54686940</v>
      </c>
      <c r="N1331" s="3">
        <f t="shared" si="41"/>
        <v>0</v>
      </c>
    </row>
    <row r="1332" spans="1:14" hidden="1" x14ac:dyDescent="0.25">
      <c r="A1332">
        <v>732</v>
      </c>
      <c r="B1332">
        <v>1788</v>
      </c>
      <c r="C1332" s="5">
        <v>43202</v>
      </c>
      <c r="D1332" t="s">
        <v>3168</v>
      </c>
      <c r="E1332">
        <v>31</v>
      </c>
      <c r="F1332" t="s">
        <v>68</v>
      </c>
      <c r="G1332">
        <v>1841</v>
      </c>
      <c r="H1332" s="5">
        <v>43202</v>
      </c>
      <c r="I1332" t="s">
        <v>2674</v>
      </c>
      <c r="J1332" s="20">
        <v>54686940</v>
      </c>
      <c r="K1332" s="3">
        <v>0</v>
      </c>
      <c r="L1332" s="3">
        <f t="shared" si="40"/>
        <v>54686940</v>
      </c>
      <c r="M1332">
        <v>54686940</v>
      </c>
      <c r="N1332" s="3">
        <f t="shared" si="41"/>
        <v>0</v>
      </c>
    </row>
    <row r="1333" spans="1:14" hidden="1" x14ac:dyDescent="0.25">
      <c r="A1333">
        <v>734</v>
      </c>
      <c r="B1333">
        <v>1789</v>
      </c>
      <c r="C1333" s="5">
        <v>43202</v>
      </c>
      <c r="D1333" t="s">
        <v>3169</v>
      </c>
      <c r="E1333">
        <v>31</v>
      </c>
      <c r="F1333" t="s">
        <v>68</v>
      </c>
      <c r="G1333">
        <v>1848</v>
      </c>
      <c r="H1333" s="5">
        <v>43202</v>
      </c>
      <c r="I1333" t="s">
        <v>2675</v>
      </c>
      <c r="J1333" s="20">
        <v>54686940</v>
      </c>
      <c r="K1333" s="3">
        <v>0</v>
      </c>
      <c r="L1333" s="3">
        <f t="shared" si="40"/>
        <v>54686940</v>
      </c>
      <c r="M1333">
        <v>54686940</v>
      </c>
      <c r="N1333" s="3">
        <f t="shared" si="41"/>
        <v>0</v>
      </c>
    </row>
    <row r="1334" spans="1:14" hidden="1" x14ac:dyDescent="0.25">
      <c r="A1334">
        <v>726</v>
      </c>
      <c r="B1334">
        <v>1790</v>
      </c>
      <c r="C1334" s="5">
        <v>43202</v>
      </c>
      <c r="D1334" t="s">
        <v>3170</v>
      </c>
      <c r="E1334">
        <v>31</v>
      </c>
      <c r="F1334" t="s">
        <v>68</v>
      </c>
      <c r="G1334">
        <v>1842</v>
      </c>
      <c r="H1334" s="5">
        <v>43202</v>
      </c>
      <c r="I1334" t="s">
        <v>2660</v>
      </c>
      <c r="J1334" s="20">
        <v>54686940</v>
      </c>
      <c r="K1334" s="3">
        <v>0</v>
      </c>
      <c r="L1334" s="3">
        <f t="shared" si="40"/>
        <v>54686940</v>
      </c>
      <c r="M1334">
        <v>54686940</v>
      </c>
      <c r="N1334" s="3">
        <f t="shared" si="41"/>
        <v>0</v>
      </c>
    </row>
    <row r="1335" spans="1:14" hidden="1" x14ac:dyDescent="0.25">
      <c r="A1335">
        <v>738</v>
      </c>
      <c r="B1335">
        <v>1791</v>
      </c>
      <c r="C1335" s="5">
        <v>43202</v>
      </c>
      <c r="D1335" t="s">
        <v>3171</v>
      </c>
      <c r="E1335">
        <v>31</v>
      </c>
      <c r="F1335" t="s">
        <v>68</v>
      </c>
      <c r="G1335">
        <v>1843</v>
      </c>
      <c r="H1335" s="5">
        <v>43202</v>
      </c>
      <c r="I1335" t="s">
        <v>2670</v>
      </c>
      <c r="J1335" s="20">
        <v>54686940</v>
      </c>
      <c r="K1335" s="3">
        <v>0</v>
      </c>
      <c r="L1335" s="3">
        <f t="shared" si="40"/>
        <v>54686940</v>
      </c>
      <c r="M1335">
        <v>54686940</v>
      </c>
      <c r="N1335" s="3">
        <f t="shared" si="41"/>
        <v>0</v>
      </c>
    </row>
    <row r="1336" spans="1:14" hidden="1" x14ac:dyDescent="0.25">
      <c r="A1336">
        <v>739</v>
      </c>
      <c r="B1336">
        <v>1792</v>
      </c>
      <c r="C1336" s="5">
        <v>43203</v>
      </c>
      <c r="D1336" t="s">
        <v>3172</v>
      </c>
      <c r="E1336">
        <v>31</v>
      </c>
      <c r="F1336" t="s">
        <v>68</v>
      </c>
      <c r="G1336">
        <v>1862</v>
      </c>
      <c r="H1336" s="5">
        <v>43203</v>
      </c>
      <c r="I1336" t="s">
        <v>2678</v>
      </c>
      <c r="J1336" s="20">
        <v>39062100</v>
      </c>
      <c r="K1336" s="3">
        <v>0</v>
      </c>
      <c r="L1336" s="3">
        <f t="shared" si="40"/>
        <v>39062100</v>
      </c>
      <c r="M1336">
        <v>0</v>
      </c>
      <c r="N1336" s="3">
        <f t="shared" si="41"/>
        <v>39062100</v>
      </c>
    </row>
    <row r="1337" spans="1:14" hidden="1" x14ac:dyDescent="0.25">
      <c r="A1337">
        <v>760</v>
      </c>
      <c r="B1337">
        <v>1793</v>
      </c>
      <c r="C1337" s="5">
        <v>43203</v>
      </c>
      <c r="D1337" t="s">
        <v>3173</v>
      </c>
      <c r="E1337">
        <v>31</v>
      </c>
      <c r="F1337" t="s">
        <v>68</v>
      </c>
      <c r="G1337">
        <v>1863</v>
      </c>
      <c r="H1337" s="5">
        <v>43203</v>
      </c>
      <c r="I1337" t="s">
        <v>2683</v>
      </c>
      <c r="J1337" s="20">
        <v>39062100</v>
      </c>
      <c r="K1337" s="3">
        <v>0</v>
      </c>
      <c r="L1337" s="3">
        <f t="shared" si="40"/>
        <v>39062100</v>
      </c>
      <c r="M1337">
        <v>39062100</v>
      </c>
      <c r="N1337" s="3">
        <f t="shared" si="41"/>
        <v>0</v>
      </c>
    </row>
    <row r="1338" spans="1:14" hidden="1" x14ac:dyDescent="0.25">
      <c r="A1338">
        <v>483</v>
      </c>
      <c r="B1338">
        <v>1798</v>
      </c>
      <c r="C1338" s="5">
        <v>43203</v>
      </c>
      <c r="D1338" t="s">
        <v>821</v>
      </c>
      <c r="E1338">
        <v>1</v>
      </c>
      <c r="F1338" t="s">
        <v>822</v>
      </c>
      <c r="G1338">
        <v>28</v>
      </c>
      <c r="H1338" s="5">
        <v>43203</v>
      </c>
      <c r="I1338" t="s">
        <v>3174</v>
      </c>
      <c r="J1338" s="20">
        <v>35468800</v>
      </c>
      <c r="K1338" s="3">
        <v>0</v>
      </c>
      <c r="L1338" s="3">
        <f t="shared" si="40"/>
        <v>35468800</v>
      </c>
      <c r="M1338" s="21">
        <v>35468800</v>
      </c>
      <c r="N1338" s="3">
        <f t="shared" si="41"/>
        <v>0</v>
      </c>
    </row>
    <row r="1339" spans="1:14" hidden="1" x14ac:dyDescent="0.25">
      <c r="A1339">
        <v>670</v>
      </c>
      <c r="B1339">
        <v>1807</v>
      </c>
      <c r="C1339" s="5">
        <v>43207</v>
      </c>
      <c r="D1339" t="s">
        <v>3175</v>
      </c>
      <c r="E1339">
        <v>31</v>
      </c>
      <c r="F1339" t="s">
        <v>68</v>
      </c>
      <c r="G1339">
        <v>1865</v>
      </c>
      <c r="H1339" s="5">
        <v>43207</v>
      </c>
      <c r="I1339" t="s">
        <v>2628</v>
      </c>
      <c r="J1339" s="20">
        <v>54686940</v>
      </c>
      <c r="K1339" s="3">
        <v>0</v>
      </c>
      <c r="L1339" s="3">
        <f t="shared" si="40"/>
        <v>54686940</v>
      </c>
      <c r="M1339">
        <v>54686940</v>
      </c>
      <c r="N1339" s="3">
        <f t="shared" si="41"/>
        <v>0</v>
      </c>
    </row>
    <row r="1340" spans="1:14" hidden="1" x14ac:dyDescent="0.25">
      <c r="A1340">
        <v>725</v>
      </c>
      <c r="B1340">
        <v>1808</v>
      </c>
      <c r="C1340" s="5">
        <v>43207</v>
      </c>
      <c r="D1340" t="s">
        <v>3176</v>
      </c>
      <c r="E1340">
        <v>31</v>
      </c>
      <c r="F1340" t="s">
        <v>68</v>
      </c>
      <c r="G1340">
        <v>1864</v>
      </c>
      <c r="H1340" s="5">
        <v>43207</v>
      </c>
      <c r="I1340" t="s">
        <v>2661</v>
      </c>
      <c r="J1340" s="20">
        <v>54686940</v>
      </c>
      <c r="K1340" s="3">
        <v>0</v>
      </c>
      <c r="L1340" s="3">
        <f t="shared" si="40"/>
        <v>54686940</v>
      </c>
      <c r="M1340">
        <v>54686940</v>
      </c>
      <c r="N1340" s="3">
        <f t="shared" si="41"/>
        <v>0</v>
      </c>
    </row>
    <row r="1341" spans="1:14" hidden="1" x14ac:dyDescent="0.25">
      <c r="A1341">
        <v>798</v>
      </c>
      <c r="B1341">
        <v>1814</v>
      </c>
      <c r="C1341" s="5">
        <v>43209</v>
      </c>
      <c r="D1341" t="s">
        <v>3177</v>
      </c>
      <c r="E1341">
        <v>31</v>
      </c>
      <c r="F1341" t="s">
        <v>68</v>
      </c>
      <c r="G1341">
        <v>1894</v>
      </c>
      <c r="H1341" s="5">
        <v>43209</v>
      </c>
      <c r="I1341" t="s">
        <v>2988</v>
      </c>
      <c r="J1341" s="20">
        <v>406560</v>
      </c>
      <c r="K1341" s="3">
        <v>0</v>
      </c>
      <c r="L1341" s="3">
        <f t="shared" si="40"/>
        <v>406560</v>
      </c>
      <c r="M1341" s="21">
        <v>406560</v>
      </c>
      <c r="N1341" s="3">
        <f t="shared" si="41"/>
        <v>0</v>
      </c>
    </row>
    <row r="1342" spans="1:14" hidden="1" x14ac:dyDescent="0.25">
      <c r="A1342">
        <v>745</v>
      </c>
      <c r="B1342">
        <v>1815</v>
      </c>
      <c r="C1342" s="5">
        <v>43209</v>
      </c>
      <c r="D1342" t="s">
        <v>3178</v>
      </c>
      <c r="E1342">
        <v>31</v>
      </c>
      <c r="F1342" t="s">
        <v>68</v>
      </c>
      <c r="G1342">
        <v>1872</v>
      </c>
      <c r="H1342" s="5">
        <v>43209</v>
      </c>
      <c r="I1342" t="s">
        <v>2672</v>
      </c>
      <c r="J1342" s="20">
        <v>54686940</v>
      </c>
      <c r="K1342" s="3">
        <v>0</v>
      </c>
      <c r="L1342" s="3">
        <f t="shared" si="40"/>
        <v>54686940</v>
      </c>
      <c r="M1342">
        <v>54686940</v>
      </c>
      <c r="N1342" s="3">
        <f t="shared" si="41"/>
        <v>0</v>
      </c>
    </row>
    <row r="1343" spans="1:14" hidden="1" x14ac:dyDescent="0.25">
      <c r="A1343">
        <v>750</v>
      </c>
      <c r="B1343">
        <v>1816</v>
      </c>
      <c r="C1343" s="5">
        <v>43209</v>
      </c>
      <c r="D1343" t="s">
        <v>3179</v>
      </c>
      <c r="E1343">
        <v>31</v>
      </c>
      <c r="F1343" t="s">
        <v>68</v>
      </c>
      <c r="G1343">
        <v>1870</v>
      </c>
      <c r="H1343" s="5">
        <v>43209</v>
      </c>
      <c r="I1343" t="s">
        <v>2680</v>
      </c>
      <c r="J1343" s="20">
        <v>54686940</v>
      </c>
      <c r="K1343" s="3">
        <v>0</v>
      </c>
      <c r="L1343" s="3">
        <f t="shared" si="40"/>
        <v>54686940</v>
      </c>
      <c r="M1343">
        <v>54686940</v>
      </c>
      <c r="N1343" s="3">
        <f t="shared" si="41"/>
        <v>0</v>
      </c>
    </row>
    <row r="1344" spans="1:14" hidden="1" x14ac:dyDescent="0.25">
      <c r="A1344">
        <v>723</v>
      </c>
      <c r="B1344">
        <v>1817</v>
      </c>
      <c r="C1344" s="5">
        <v>43209</v>
      </c>
      <c r="D1344" t="s">
        <v>3180</v>
      </c>
      <c r="E1344">
        <v>31</v>
      </c>
      <c r="F1344" t="s">
        <v>68</v>
      </c>
      <c r="G1344">
        <v>1873</v>
      </c>
      <c r="H1344" s="5">
        <v>43209</v>
      </c>
      <c r="I1344" t="s">
        <v>2663</v>
      </c>
      <c r="J1344" s="20">
        <v>54686940</v>
      </c>
      <c r="K1344" s="3">
        <v>0</v>
      </c>
      <c r="L1344" s="3">
        <f t="shared" si="40"/>
        <v>54686940</v>
      </c>
      <c r="M1344">
        <v>54686940</v>
      </c>
      <c r="N1344" s="3">
        <f t="shared" si="41"/>
        <v>0</v>
      </c>
    </row>
    <row r="1345" spans="1:14" hidden="1" x14ac:dyDescent="0.25">
      <c r="A1345">
        <v>649</v>
      </c>
      <c r="B1345">
        <v>1818</v>
      </c>
      <c r="C1345" s="5">
        <v>43209</v>
      </c>
      <c r="D1345" t="s">
        <v>3181</v>
      </c>
      <c r="E1345">
        <v>31</v>
      </c>
      <c r="F1345" t="s">
        <v>68</v>
      </c>
      <c r="G1345">
        <v>1753</v>
      </c>
      <c r="H1345" s="5">
        <v>43209</v>
      </c>
      <c r="I1345" t="s">
        <v>3182</v>
      </c>
      <c r="J1345" s="20">
        <v>4570263</v>
      </c>
      <c r="K1345" s="3">
        <v>0</v>
      </c>
      <c r="L1345" s="3">
        <f t="shared" si="40"/>
        <v>4570263</v>
      </c>
      <c r="M1345">
        <v>3046842</v>
      </c>
      <c r="N1345" s="3">
        <f t="shared" si="41"/>
        <v>1523421</v>
      </c>
    </row>
    <row r="1346" spans="1:14" hidden="1" x14ac:dyDescent="0.25">
      <c r="A1346">
        <v>714</v>
      </c>
      <c r="B1346">
        <v>1819</v>
      </c>
      <c r="C1346" s="5">
        <v>43209</v>
      </c>
      <c r="D1346" t="s">
        <v>3183</v>
      </c>
      <c r="E1346">
        <v>31</v>
      </c>
      <c r="F1346" t="s">
        <v>68</v>
      </c>
      <c r="G1346">
        <v>1871</v>
      </c>
      <c r="H1346" s="5">
        <v>43209</v>
      </c>
      <c r="I1346" t="s">
        <v>2652</v>
      </c>
      <c r="J1346" s="20">
        <v>54686940</v>
      </c>
      <c r="K1346" s="3">
        <v>0</v>
      </c>
      <c r="L1346" s="3">
        <f t="shared" si="40"/>
        <v>54686940</v>
      </c>
      <c r="M1346">
        <v>54686940</v>
      </c>
      <c r="N1346" s="3">
        <f t="shared" si="41"/>
        <v>0</v>
      </c>
    </row>
    <row r="1347" spans="1:14" hidden="1" x14ac:dyDescent="0.25">
      <c r="A1347">
        <v>724</v>
      </c>
      <c r="B1347">
        <v>1824</v>
      </c>
      <c r="C1347" s="5">
        <v>43210</v>
      </c>
      <c r="D1347" t="s">
        <v>3184</v>
      </c>
      <c r="E1347">
        <v>31</v>
      </c>
      <c r="F1347" t="s">
        <v>68</v>
      </c>
      <c r="G1347">
        <v>1878</v>
      </c>
      <c r="H1347" s="5">
        <v>43210</v>
      </c>
      <c r="I1347" t="s">
        <v>2662</v>
      </c>
      <c r="J1347" s="20">
        <v>54686940</v>
      </c>
      <c r="K1347" s="3">
        <v>0</v>
      </c>
      <c r="L1347" s="3">
        <f t="shared" si="40"/>
        <v>54686940</v>
      </c>
      <c r="M1347">
        <v>54686940</v>
      </c>
      <c r="N1347" s="3">
        <f t="shared" si="41"/>
        <v>0</v>
      </c>
    </row>
    <row r="1348" spans="1:14" hidden="1" x14ac:dyDescent="0.25">
      <c r="A1348">
        <v>566</v>
      </c>
      <c r="B1348">
        <v>1825</v>
      </c>
      <c r="C1348" s="5">
        <v>43210</v>
      </c>
      <c r="D1348" t="s">
        <v>3185</v>
      </c>
      <c r="E1348">
        <v>31</v>
      </c>
      <c r="F1348" t="s">
        <v>68</v>
      </c>
      <c r="G1348">
        <v>1879</v>
      </c>
      <c r="H1348" s="5">
        <v>43210</v>
      </c>
      <c r="I1348" t="s">
        <v>569</v>
      </c>
      <c r="J1348" s="20">
        <v>8832000</v>
      </c>
      <c r="K1348" s="3">
        <v>0</v>
      </c>
      <c r="L1348" s="3">
        <f t="shared" si="40"/>
        <v>8832000</v>
      </c>
      <c r="M1348">
        <v>0</v>
      </c>
      <c r="N1348" s="3">
        <f t="shared" si="41"/>
        <v>8832000</v>
      </c>
    </row>
    <row r="1349" spans="1:14" hidden="1" x14ac:dyDescent="0.25">
      <c r="A1349">
        <v>751</v>
      </c>
      <c r="B1349">
        <v>1826</v>
      </c>
      <c r="C1349" s="5">
        <v>43210</v>
      </c>
      <c r="D1349" t="s">
        <v>3186</v>
      </c>
      <c r="E1349">
        <v>31</v>
      </c>
      <c r="F1349" t="s">
        <v>68</v>
      </c>
      <c r="G1349">
        <v>1876</v>
      </c>
      <c r="H1349" s="5">
        <v>43210</v>
      </c>
      <c r="I1349" t="s">
        <v>2681</v>
      </c>
      <c r="J1349" s="20">
        <v>54686940</v>
      </c>
      <c r="K1349" s="3">
        <v>0</v>
      </c>
      <c r="L1349" s="3">
        <f t="shared" ref="L1349:L1412" si="42">J1349-K1349</f>
        <v>54686940</v>
      </c>
      <c r="M1349">
        <v>54686940</v>
      </c>
      <c r="N1349" s="3">
        <f t="shared" ref="N1349:N1412" si="43">L1349-M1349</f>
        <v>0</v>
      </c>
    </row>
    <row r="1350" spans="1:14" hidden="1" x14ac:dyDescent="0.25">
      <c r="A1350">
        <v>567</v>
      </c>
      <c r="B1350">
        <v>1827</v>
      </c>
      <c r="C1350" s="5">
        <v>43210</v>
      </c>
      <c r="D1350" t="s">
        <v>3187</v>
      </c>
      <c r="E1350">
        <v>31</v>
      </c>
      <c r="F1350" t="s">
        <v>68</v>
      </c>
      <c r="G1350">
        <v>1881</v>
      </c>
      <c r="H1350" s="5">
        <v>43210</v>
      </c>
      <c r="I1350" t="s">
        <v>570</v>
      </c>
      <c r="J1350" s="20">
        <v>39873100</v>
      </c>
      <c r="K1350" s="3">
        <v>0</v>
      </c>
      <c r="L1350" s="3">
        <f t="shared" si="42"/>
        <v>39873100</v>
      </c>
      <c r="M1350">
        <v>11961930</v>
      </c>
      <c r="N1350" s="3">
        <f t="shared" si="43"/>
        <v>27911170</v>
      </c>
    </row>
    <row r="1351" spans="1:14" hidden="1" x14ac:dyDescent="0.25">
      <c r="A1351">
        <v>720</v>
      </c>
      <c r="B1351">
        <v>1828</v>
      </c>
      <c r="C1351" s="5">
        <v>43210</v>
      </c>
      <c r="D1351" t="s">
        <v>3188</v>
      </c>
      <c r="E1351">
        <v>31</v>
      </c>
      <c r="F1351" t="s">
        <v>68</v>
      </c>
      <c r="G1351">
        <v>1893</v>
      </c>
      <c r="H1351" s="5">
        <v>43210</v>
      </c>
      <c r="I1351" t="s">
        <v>2666</v>
      </c>
      <c r="J1351" s="20">
        <v>54686940</v>
      </c>
      <c r="K1351" s="3">
        <v>0</v>
      </c>
      <c r="L1351" s="3">
        <f t="shared" si="42"/>
        <v>54686940</v>
      </c>
      <c r="M1351">
        <v>54686940</v>
      </c>
      <c r="N1351" s="3">
        <f t="shared" si="43"/>
        <v>0</v>
      </c>
    </row>
    <row r="1352" spans="1:14" hidden="1" x14ac:dyDescent="0.25">
      <c r="A1352">
        <v>729</v>
      </c>
      <c r="B1352">
        <v>1829</v>
      </c>
      <c r="C1352" s="5">
        <v>43210</v>
      </c>
      <c r="D1352" t="s">
        <v>3189</v>
      </c>
      <c r="E1352">
        <v>31</v>
      </c>
      <c r="F1352" t="s">
        <v>68</v>
      </c>
      <c r="G1352">
        <v>1877</v>
      </c>
      <c r="H1352" s="5">
        <v>43210</v>
      </c>
      <c r="I1352" t="s">
        <v>2667</v>
      </c>
      <c r="J1352" s="20">
        <v>54686940</v>
      </c>
      <c r="K1352" s="3">
        <v>0</v>
      </c>
      <c r="L1352" s="3">
        <f t="shared" si="42"/>
        <v>54686940</v>
      </c>
      <c r="M1352">
        <v>54686940</v>
      </c>
      <c r="N1352" s="3">
        <f t="shared" si="43"/>
        <v>0</v>
      </c>
    </row>
    <row r="1353" spans="1:14" hidden="1" x14ac:dyDescent="0.25">
      <c r="A1353">
        <v>483</v>
      </c>
      <c r="B1353">
        <v>1836</v>
      </c>
      <c r="C1353" s="5">
        <v>43213</v>
      </c>
      <c r="D1353" t="s">
        <v>821</v>
      </c>
      <c r="E1353">
        <v>1</v>
      </c>
      <c r="F1353" t="s">
        <v>822</v>
      </c>
      <c r="G1353">
        <v>31</v>
      </c>
      <c r="H1353" s="5">
        <v>43213</v>
      </c>
      <c r="I1353" t="s">
        <v>3190</v>
      </c>
      <c r="J1353" s="20">
        <v>112968667</v>
      </c>
      <c r="K1353" s="3">
        <v>0</v>
      </c>
      <c r="L1353" s="3">
        <f t="shared" si="42"/>
        <v>112968667</v>
      </c>
      <c r="M1353" s="21">
        <v>112968667</v>
      </c>
      <c r="N1353" s="3">
        <f t="shared" si="43"/>
        <v>0</v>
      </c>
    </row>
    <row r="1354" spans="1:14" hidden="1" x14ac:dyDescent="0.25">
      <c r="A1354">
        <v>766</v>
      </c>
      <c r="B1354">
        <v>1843</v>
      </c>
      <c r="C1354" s="5">
        <v>43215</v>
      </c>
      <c r="D1354" t="s">
        <v>3191</v>
      </c>
      <c r="E1354">
        <v>31</v>
      </c>
      <c r="F1354" t="s">
        <v>68</v>
      </c>
      <c r="G1354">
        <v>1931</v>
      </c>
      <c r="H1354" s="5">
        <v>43215</v>
      </c>
      <c r="I1354" t="s">
        <v>2968</v>
      </c>
      <c r="J1354" s="20">
        <v>54686940</v>
      </c>
      <c r="K1354" s="3">
        <v>0</v>
      </c>
      <c r="L1354" s="3">
        <f t="shared" si="42"/>
        <v>54686940</v>
      </c>
      <c r="M1354">
        <v>54686940</v>
      </c>
      <c r="N1354" s="3">
        <f t="shared" si="43"/>
        <v>0</v>
      </c>
    </row>
    <row r="1355" spans="1:14" hidden="1" x14ac:dyDescent="0.25">
      <c r="A1355">
        <v>773</v>
      </c>
      <c r="B1355">
        <v>1844</v>
      </c>
      <c r="C1355" s="5">
        <v>43216</v>
      </c>
      <c r="D1355" t="s">
        <v>3192</v>
      </c>
      <c r="E1355">
        <v>31</v>
      </c>
      <c r="F1355" t="s">
        <v>68</v>
      </c>
      <c r="G1355">
        <v>1934</v>
      </c>
      <c r="H1355" s="5">
        <v>43216</v>
      </c>
      <c r="I1355" t="s">
        <v>2974</v>
      </c>
      <c r="J1355" s="20">
        <v>39062100</v>
      </c>
      <c r="K1355" s="3">
        <v>0</v>
      </c>
      <c r="L1355" s="3">
        <f t="shared" si="42"/>
        <v>39062100</v>
      </c>
      <c r="M1355">
        <v>0</v>
      </c>
      <c r="N1355" s="3">
        <f t="shared" si="43"/>
        <v>39062100</v>
      </c>
    </row>
    <row r="1356" spans="1:14" hidden="1" x14ac:dyDescent="0.25">
      <c r="A1356">
        <v>562</v>
      </c>
      <c r="B1356">
        <v>1845</v>
      </c>
      <c r="C1356" s="5">
        <v>43216</v>
      </c>
      <c r="D1356" t="s">
        <v>3193</v>
      </c>
      <c r="E1356">
        <v>31</v>
      </c>
      <c r="F1356" t="s">
        <v>68</v>
      </c>
      <c r="G1356">
        <v>1901</v>
      </c>
      <c r="H1356" s="5">
        <v>43216</v>
      </c>
      <c r="I1356" t="s">
        <v>565</v>
      </c>
      <c r="J1356" s="20">
        <v>6163200</v>
      </c>
      <c r="K1356" s="3">
        <v>0</v>
      </c>
      <c r="L1356" s="3">
        <f t="shared" si="42"/>
        <v>6163200</v>
      </c>
      <c r="M1356">
        <v>0</v>
      </c>
      <c r="N1356" s="3">
        <f t="shared" si="43"/>
        <v>6163200</v>
      </c>
    </row>
    <row r="1357" spans="1:14" hidden="1" x14ac:dyDescent="0.25">
      <c r="A1357">
        <v>786</v>
      </c>
      <c r="B1357">
        <v>1846</v>
      </c>
      <c r="C1357" s="5">
        <v>43216</v>
      </c>
      <c r="D1357" t="s">
        <v>3194</v>
      </c>
      <c r="E1357">
        <v>31</v>
      </c>
      <c r="F1357" t="s">
        <v>68</v>
      </c>
      <c r="G1357">
        <v>1933</v>
      </c>
      <c r="H1357" s="5">
        <v>43216</v>
      </c>
      <c r="I1357" t="s">
        <v>2984</v>
      </c>
      <c r="J1357" s="20">
        <v>39062100</v>
      </c>
      <c r="K1357" s="3">
        <v>0</v>
      </c>
      <c r="L1357" s="3">
        <f t="shared" si="42"/>
        <v>39062100</v>
      </c>
      <c r="M1357">
        <v>0</v>
      </c>
      <c r="N1357" s="3">
        <f t="shared" si="43"/>
        <v>39062100</v>
      </c>
    </row>
    <row r="1358" spans="1:14" hidden="1" x14ac:dyDescent="0.25">
      <c r="A1358">
        <v>762</v>
      </c>
      <c r="B1358">
        <v>1850</v>
      </c>
      <c r="C1358" s="5">
        <v>43222</v>
      </c>
      <c r="D1358" t="s">
        <v>3225</v>
      </c>
      <c r="E1358">
        <v>31</v>
      </c>
      <c r="F1358" t="s">
        <v>68</v>
      </c>
      <c r="G1358">
        <v>1962</v>
      </c>
      <c r="H1358" s="5">
        <v>43222</v>
      </c>
      <c r="I1358" t="s">
        <v>2966</v>
      </c>
      <c r="J1358" s="3">
        <v>54686940</v>
      </c>
      <c r="K1358" s="3">
        <v>0</v>
      </c>
      <c r="L1358" s="3">
        <f t="shared" si="42"/>
        <v>54686940</v>
      </c>
      <c r="M1358" s="3">
        <v>54686940</v>
      </c>
      <c r="N1358" s="3">
        <f t="shared" si="43"/>
        <v>0</v>
      </c>
    </row>
    <row r="1359" spans="1:14" hidden="1" x14ac:dyDescent="0.25">
      <c r="A1359">
        <v>727</v>
      </c>
      <c r="B1359">
        <v>1851</v>
      </c>
      <c r="C1359" s="5">
        <v>43222</v>
      </c>
      <c r="D1359" t="s">
        <v>3226</v>
      </c>
      <c r="E1359">
        <v>31</v>
      </c>
      <c r="F1359" t="s">
        <v>68</v>
      </c>
      <c r="G1359">
        <v>1961</v>
      </c>
      <c r="H1359" s="5">
        <v>43222</v>
      </c>
      <c r="I1359" t="s">
        <v>2659</v>
      </c>
      <c r="J1359" s="3">
        <v>54686940</v>
      </c>
      <c r="K1359" s="3">
        <v>0</v>
      </c>
      <c r="L1359" s="3">
        <f t="shared" si="42"/>
        <v>54686940</v>
      </c>
      <c r="M1359" s="3">
        <v>54686940</v>
      </c>
      <c r="N1359" s="3">
        <f t="shared" si="43"/>
        <v>0</v>
      </c>
    </row>
    <row r="1360" spans="1:14" hidden="1" x14ac:dyDescent="0.25">
      <c r="A1360">
        <v>645</v>
      </c>
      <c r="B1360">
        <v>1852</v>
      </c>
      <c r="C1360" s="5">
        <v>43223</v>
      </c>
      <c r="D1360" t="s">
        <v>3227</v>
      </c>
      <c r="E1360">
        <v>31</v>
      </c>
      <c r="F1360" t="s">
        <v>68</v>
      </c>
      <c r="G1360">
        <v>1960</v>
      </c>
      <c r="H1360" s="5">
        <v>43223</v>
      </c>
      <c r="I1360" t="s">
        <v>806</v>
      </c>
      <c r="J1360" s="3">
        <v>54686940</v>
      </c>
      <c r="K1360" s="3">
        <v>0</v>
      </c>
      <c r="L1360" s="3">
        <f t="shared" si="42"/>
        <v>54686940</v>
      </c>
      <c r="M1360" s="3">
        <v>54686940</v>
      </c>
      <c r="N1360" s="3">
        <f t="shared" si="43"/>
        <v>0</v>
      </c>
    </row>
    <row r="1361" spans="1:14" hidden="1" x14ac:dyDescent="0.25">
      <c r="A1361">
        <v>721</v>
      </c>
      <c r="B1361">
        <v>1853</v>
      </c>
      <c r="C1361" s="5">
        <v>43223</v>
      </c>
      <c r="D1361" t="s">
        <v>3228</v>
      </c>
      <c r="E1361">
        <v>31</v>
      </c>
      <c r="F1361" t="s">
        <v>68</v>
      </c>
      <c r="G1361">
        <v>1965</v>
      </c>
      <c r="H1361" s="5">
        <v>43223</v>
      </c>
      <c r="I1361" t="s">
        <v>2665</v>
      </c>
      <c r="J1361" s="3">
        <v>54686940</v>
      </c>
      <c r="K1361" s="3">
        <v>0</v>
      </c>
      <c r="L1361" s="3">
        <f t="shared" si="42"/>
        <v>54686940</v>
      </c>
      <c r="M1361" s="3">
        <v>54686940</v>
      </c>
      <c r="N1361" s="3">
        <f t="shared" si="43"/>
        <v>0</v>
      </c>
    </row>
    <row r="1362" spans="1:14" hidden="1" x14ac:dyDescent="0.25">
      <c r="A1362">
        <v>763</v>
      </c>
      <c r="B1362">
        <v>1854</v>
      </c>
      <c r="C1362" s="5">
        <v>43223</v>
      </c>
      <c r="D1362" t="s">
        <v>3229</v>
      </c>
      <c r="E1362">
        <v>31</v>
      </c>
      <c r="F1362" t="s">
        <v>68</v>
      </c>
      <c r="G1362">
        <v>1964</v>
      </c>
      <c r="H1362" s="5">
        <v>43223</v>
      </c>
      <c r="I1362" t="s">
        <v>2967</v>
      </c>
      <c r="J1362" s="3">
        <v>54686940</v>
      </c>
      <c r="K1362" s="3">
        <v>0</v>
      </c>
      <c r="L1362" s="3">
        <f t="shared" si="42"/>
        <v>54686940</v>
      </c>
      <c r="M1362" s="3">
        <v>54686940</v>
      </c>
      <c r="N1362" s="3">
        <f t="shared" si="43"/>
        <v>0</v>
      </c>
    </row>
    <row r="1363" spans="1:14" hidden="1" x14ac:dyDescent="0.25">
      <c r="A1363">
        <v>772</v>
      </c>
      <c r="B1363">
        <v>1855</v>
      </c>
      <c r="C1363" s="5">
        <v>43224</v>
      </c>
      <c r="D1363" t="s">
        <v>3230</v>
      </c>
      <c r="E1363">
        <v>31</v>
      </c>
      <c r="F1363" t="s">
        <v>68</v>
      </c>
      <c r="G1363">
        <v>1969</v>
      </c>
      <c r="H1363" s="5">
        <v>43224</v>
      </c>
      <c r="I1363" t="s">
        <v>3231</v>
      </c>
      <c r="J1363" s="3">
        <v>39062100</v>
      </c>
      <c r="K1363" s="3">
        <v>0</v>
      </c>
      <c r="L1363" s="3">
        <f t="shared" si="42"/>
        <v>39062100</v>
      </c>
      <c r="M1363" s="3">
        <v>0</v>
      </c>
      <c r="N1363" s="3">
        <f t="shared" si="43"/>
        <v>39062100</v>
      </c>
    </row>
    <row r="1364" spans="1:14" hidden="1" x14ac:dyDescent="0.25">
      <c r="A1364">
        <v>778</v>
      </c>
      <c r="B1364">
        <v>1857</v>
      </c>
      <c r="C1364" s="5">
        <v>43227</v>
      </c>
      <c r="D1364" t="s">
        <v>3232</v>
      </c>
      <c r="E1364">
        <v>31</v>
      </c>
      <c r="F1364" t="s">
        <v>68</v>
      </c>
      <c r="G1364">
        <v>2008</v>
      </c>
      <c r="H1364" s="5">
        <v>43227</v>
      </c>
      <c r="I1364" t="s">
        <v>2982</v>
      </c>
      <c r="J1364" s="3">
        <v>7392000</v>
      </c>
      <c r="K1364" s="3">
        <v>0</v>
      </c>
      <c r="L1364" s="3">
        <f t="shared" si="42"/>
        <v>7392000</v>
      </c>
      <c r="M1364" s="3">
        <v>0</v>
      </c>
      <c r="N1364" s="3">
        <f t="shared" si="43"/>
        <v>7392000</v>
      </c>
    </row>
    <row r="1365" spans="1:14" hidden="1" x14ac:dyDescent="0.25">
      <c r="A1365">
        <v>764</v>
      </c>
      <c r="B1365">
        <v>1858</v>
      </c>
      <c r="C1365" s="5">
        <v>43227</v>
      </c>
      <c r="D1365" t="s">
        <v>3233</v>
      </c>
      <c r="E1365">
        <v>31</v>
      </c>
      <c r="F1365" t="s">
        <v>68</v>
      </c>
      <c r="G1365">
        <v>1963</v>
      </c>
      <c r="H1365" s="5">
        <v>43227</v>
      </c>
      <c r="I1365" t="s">
        <v>2969</v>
      </c>
      <c r="J1365" s="3">
        <v>54686940</v>
      </c>
      <c r="K1365" s="3">
        <v>0</v>
      </c>
      <c r="L1365" s="3">
        <f t="shared" si="42"/>
        <v>54686940</v>
      </c>
      <c r="M1365" s="3">
        <v>54686940</v>
      </c>
      <c r="N1365" s="3">
        <f t="shared" si="43"/>
        <v>0</v>
      </c>
    </row>
    <row r="1366" spans="1:14" hidden="1" x14ac:dyDescent="0.25">
      <c r="A1366">
        <v>774</v>
      </c>
      <c r="B1366">
        <v>1859</v>
      </c>
      <c r="C1366" s="5">
        <v>43227</v>
      </c>
      <c r="D1366" t="s">
        <v>1761</v>
      </c>
      <c r="E1366">
        <v>31</v>
      </c>
      <c r="F1366" t="s">
        <v>68</v>
      </c>
      <c r="G1366">
        <v>2010</v>
      </c>
      <c r="H1366" s="5">
        <v>43227</v>
      </c>
      <c r="I1366" t="s">
        <v>2973</v>
      </c>
      <c r="J1366" s="3">
        <v>65920800</v>
      </c>
      <c r="K1366" s="3">
        <v>0</v>
      </c>
      <c r="L1366" s="3">
        <f t="shared" si="42"/>
        <v>65920800</v>
      </c>
      <c r="M1366" s="3">
        <v>0</v>
      </c>
      <c r="N1366" s="3">
        <f t="shared" si="43"/>
        <v>65920800</v>
      </c>
    </row>
    <row r="1367" spans="1:14" hidden="1" x14ac:dyDescent="0.25">
      <c r="A1367">
        <v>784</v>
      </c>
      <c r="B1367">
        <v>1860</v>
      </c>
      <c r="C1367" s="5">
        <v>43227</v>
      </c>
      <c r="D1367" t="s">
        <v>3234</v>
      </c>
      <c r="E1367">
        <v>31</v>
      </c>
      <c r="F1367" t="s">
        <v>68</v>
      </c>
      <c r="G1367">
        <v>2005</v>
      </c>
      <c r="H1367" s="5">
        <v>43227</v>
      </c>
      <c r="I1367" t="s">
        <v>2979</v>
      </c>
      <c r="J1367" s="3">
        <v>95276430</v>
      </c>
      <c r="K1367" s="3">
        <v>0</v>
      </c>
      <c r="L1367" s="3">
        <f t="shared" si="42"/>
        <v>95276430</v>
      </c>
      <c r="M1367" s="3">
        <v>28582929</v>
      </c>
      <c r="N1367" s="3">
        <f t="shared" si="43"/>
        <v>66693501</v>
      </c>
    </row>
    <row r="1368" spans="1:14" hidden="1" x14ac:dyDescent="0.25">
      <c r="A1368">
        <v>783</v>
      </c>
      <c r="B1368">
        <v>1861</v>
      </c>
      <c r="C1368" s="5">
        <v>43227</v>
      </c>
      <c r="D1368" t="s">
        <v>3235</v>
      </c>
      <c r="E1368">
        <v>31</v>
      </c>
      <c r="F1368" t="s">
        <v>68</v>
      </c>
      <c r="G1368">
        <v>2009</v>
      </c>
      <c r="H1368" s="5">
        <v>43227</v>
      </c>
      <c r="I1368" t="s">
        <v>2978</v>
      </c>
      <c r="J1368" s="3">
        <v>4536000</v>
      </c>
      <c r="K1368" s="3">
        <v>0</v>
      </c>
      <c r="L1368" s="3">
        <f t="shared" si="42"/>
        <v>4536000</v>
      </c>
      <c r="M1368" s="3">
        <v>0</v>
      </c>
      <c r="N1368" s="3">
        <f t="shared" si="43"/>
        <v>4536000</v>
      </c>
    </row>
    <row r="1369" spans="1:14" hidden="1" x14ac:dyDescent="0.25">
      <c r="A1369">
        <v>771</v>
      </c>
      <c r="B1369">
        <v>1862</v>
      </c>
      <c r="C1369" s="5">
        <v>43227</v>
      </c>
      <c r="D1369" t="s">
        <v>3236</v>
      </c>
      <c r="E1369">
        <v>31</v>
      </c>
      <c r="F1369" t="s">
        <v>68</v>
      </c>
      <c r="G1369">
        <v>2004</v>
      </c>
      <c r="H1369" s="5">
        <v>43227</v>
      </c>
      <c r="I1369" t="s">
        <v>2976</v>
      </c>
      <c r="J1369" s="3">
        <v>39062100</v>
      </c>
      <c r="K1369" s="3">
        <v>0</v>
      </c>
      <c r="L1369" s="3">
        <f t="shared" si="42"/>
        <v>39062100</v>
      </c>
      <c r="M1369" s="3">
        <v>0</v>
      </c>
      <c r="N1369" s="3">
        <f t="shared" si="43"/>
        <v>39062100</v>
      </c>
    </row>
    <row r="1370" spans="1:14" hidden="1" x14ac:dyDescent="0.25">
      <c r="A1370">
        <v>802</v>
      </c>
      <c r="B1370">
        <v>1864</v>
      </c>
      <c r="C1370" s="5">
        <v>43227</v>
      </c>
      <c r="D1370" t="s">
        <v>3237</v>
      </c>
      <c r="E1370">
        <v>31</v>
      </c>
      <c r="F1370" t="s">
        <v>68</v>
      </c>
      <c r="G1370">
        <v>2007</v>
      </c>
      <c r="H1370" s="5">
        <v>43227</v>
      </c>
      <c r="I1370" t="s">
        <v>2990</v>
      </c>
      <c r="J1370" s="3">
        <v>30953090</v>
      </c>
      <c r="K1370" s="3">
        <v>0</v>
      </c>
      <c r="L1370" s="3">
        <f t="shared" si="42"/>
        <v>30953090</v>
      </c>
      <c r="M1370" s="3">
        <v>30953090</v>
      </c>
      <c r="N1370" s="3">
        <f t="shared" si="43"/>
        <v>0</v>
      </c>
    </row>
    <row r="1371" spans="1:14" hidden="1" x14ac:dyDescent="0.25">
      <c r="A1371">
        <v>649</v>
      </c>
      <c r="B1371">
        <v>1865</v>
      </c>
      <c r="C1371" s="5">
        <v>43228</v>
      </c>
      <c r="D1371" t="s">
        <v>3238</v>
      </c>
      <c r="E1371">
        <v>31</v>
      </c>
      <c r="F1371" t="s">
        <v>68</v>
      </c>
      <c r="G1371">
        <v>1943</v>
      </c>
      <c r="H1371" s="5">
        <v>43228</v>
      </c>
      <c r="I1371" t="s">
        <v>3239</v>
      </c>
      <c r="J1371" s="3">
        <v>4574630</v>
      </c>
      <c r="K1371" s="3">
        <v>0</v>
      </c>
      <c r="L1371" s="3">
        <f t="shared" si="42"/>
        <v>4574630</v>
      </c>
      <c r="M1371" s="3">
        <v>2287315</v>
      </c>
      <c r="N1371" s="3">
        <f t="shared" si="43"/>
        <v>2287315</v>
      </c>
    </row>
    <row r="1372" spans="1:14" hidden="1" x14ac:dyDescent="0.25">
      <c r="A1372">
        <v>649</v>
      </c>
      <c r="B1372">
        <v>1866</v>
      </c>
      <c r="C1372" s="5">
        <v>43228</v>
      </c>
      <c r="D1372" t="s">
        <v>3240</v>
      </c>
      <c r="E1372">
        <v>31</v>
      </c>
      <c r="F1372" t="s">
        <v>68</v>
      </c>
      <c r="G1372">
        <v>1953</v>
      </c>
      <c r="H1372" s="5">
        <v>43228</v>
      </c>
      <c r="I1372" t="s">
        <v>3241</v>
      </c>
      <c r="J1372" s="3">
        <v>3874960</v>
      </c>
      <c r="K1372" s="3">
        <v>0</v>
      </c>
      <c r="L1372" s="3">
        <f t="shared" si="42"/>
        <v>3874960</v>
      </c>
      <c r="M1372" s="3">
        <v>2421850</v>
      </c>
      <c r="N1372" s="3">
        <f t="shared" si="43"/>
        <v>1453110</v>
      </c>
    </row>
    <row r="1373" spans="1:14" hidden="1" x14ac:dyDescent="0.25">
      <c r="A1373">
        <v>649</v>
      </c>
      <c r="B1373">
        <v>1867</v>
      </c>
      <c r="C1373" s="5">
        <v>43228</v>
      </c>
      <c r="D1373" t="s">
        <v>3242</v>
      </c>
      <c r="E1373">
        <v>31</v>
      </c>
      <c r="F1373" t="s">
        <v>68</v>
      </c>
      <c r="G1373">
        <v>1954</v>
      </c>
      <c r="H1373" s="5">
        <v>43228</v>
      </c>
      <c r="I1373" t="s">
        <v>3243</v>
      </c>
      <c r="J1373" s="3">
        <v>3124968</v>
      </c>
      <c r="K1373" s="3">
        <v>0</v>
      </c>
      <c r="L1373" s="3">
        <f t="shared" si="42"/>
        <v>3124968</v>
      </c>
      <c r="M1373" s="3">
        <v>1953105</v>
      </c>
      <c r="N1373" s="3">
        <f t="shared" si="43"/>
        <v>1171863</v>
      </c>
    </row>
    <row r="1374" spans="1:14" hidden="1" x14ac:dyDescent="0.25">
      <c r="A1374">
        <v>649</v>
      </c>
      <c r="B1374">
        <v>1868</v>
      </c>
      <c r="C1374" s="5">
        <v>43228</v>
      </c>
      <c r="D1374" t="s">
        <v>2079</v>
      </c>
      <c r="E1374">
        <v>31</v>
      </c>
      <c r="F1374" t="s">
        <v>68</v>
      </c>
      <c r="G1374">
        <v>1980</v>
      </c>
      <c r="H1374" s="5">
        <v>43228</v>
      </c>
      <c r="I1374" t="s">
        <v>3244</v>
      </c>
      <c r="J1374" s="3">
        <v>1829540</v>
      </c>
      <c r="K1374" s="3">
        <v>0</v>
      </c>
      <c r="L1374" s="3">
        <f t="shared" si="42"/>
        <v>1829540</v>
      </c>
      <c r="M1374" s="3">
        <v>1372155</v>
      </c>
      <c r="N1374" s="3">
        <f t="shared" si="43"/>
        <v>457385</v>
      </c>
    </row>
    <row r="1375" spans="1:14" hidden="1" x14ac:dyDescent="0.25">
      <c r="A1375">
        <v>395</v>
      </c>
      <c r="B1375">
        <v>1869</v>
      </c>
      <c r="C1375" s="5">
        <v>43228</v>
      </c>
      <c r="D1375" t="s">
        <v>3245</v>
      </c>
      <c r="E1375">
        <v>31</v>
      </c>
      <c r="F1375" t="s">
        <v>68</v>
      </c>
      <c r="G1375">
        <v>1481</v>
      </c>
      <c r="H1375" s="5">
        <v>43228</v>
      </c>
      <c r="I1375" t="s">
        <v>3246</v>
      </c>
      <c r="J1375" s="3">
        <v>3383254</v>
      </c>
      <c r="K1375" s="3">
        <v>0</v>
      </c>
      <c r="L1375" s="3">
        <f t="shared" si="42"/>
        <v>3383254</v>
      </c>
      <c r="M1375" s="3">
        <v>966644</v>
      </c>
      <c r="N1375" s="3">
        <f t="shared" si="43"/>
        <v>2416610</v>
      </c>
    </row>
    <row r="1376" spans="1:14" hidden="1" x14ac:dyDescent="0.25">
      <c r="A1376">
        <v>649</v>
      </c>
      <c r="B1376">
        <v>1870</v>
      </c>
      <c r="C1376" s="5">
        <v>43228</v>
      </c>
      <c r="D1376" t="s">
        <v>3247</v>
      </c>
      <c r="E1376">
        <v>31</v>
      </c>
      <c r="F1376" t="s">
        <v>68</v>
      </c>
      <c r="G1376">
        <v>1984</v>
      </c>
      <c r="H1376" s="5">
        <v>43228</v>
      </c>
      <c r="I1376" t="s">
        <v>3248</v>
      </c>
      <c r="J1376" s="3">
        <v>4562456</v>
      </c>
      <c r="K1376" s="3">
        <v>0</v>
      </c>
      <c r="L1376" s="3">
        <f t="shared" si="42"/>
        <v>4562456</v>
      </c>
      <c r="M1376" s="3">
        <v>2851535</v>
      </c>
      <c r="N1376" s="3">
        <f t="shared" si="43"/>
        <v>1710921</v>
      </c>
    </row>
    <row r="1377" spans="1:14" hidden="1" x14ac:dyDescent="0.25">
      <c r="A1377">
        <v>649</v>
      </c>
      <c r="B1377">
        <v>1871</v>
      </c>
      <c r="C1377" s="5">
        <v>43228</v>
      </c>
      <c r="D1377" t="s">
        <v>3249</v>
      </c>
      <c r="E1377">
        <v>31</v>
      </c>
      <c r="F1377" t="s">
        <v>68</v>
      </c>
      <c r="G1377">
        <v>1910</v>
      </c>
      <c r="H1377" s="5">
        <v>43228</v>
      </c>
      <c r="I1377" t="s">
        <v>3250</v>
      </c>
      <c r="J1377" s="3">
        <v>3659080</v>
      </c>
      <c r="K1377" s="3">
        <v>0</v>
      </c>
      <c r="L1377" s="3">
        <f t="shared" si="42"/>
        <v>3659080</v>
      </c>
      <c r="M1377" s="3">
        <v>2286925</v>
      </c>
      <c r="N1377" s="3">
        <f t="shared" si="43"/>
        <v>1372155</v>
      </c>
    </row>
    <row r="1378" spans="1:14" hidden="1" x14ac:dyDescent="0.25">
      <c r="A1378">
        <v>649</v>
      </c>
      <c r="B1378">
        <v>1872</v>
      </c>
      <c r="C1378" s="5">
        <v>43228</v>
      </c>
      <c r="D1378" t="s">
        <v>2133</v>
      </c>
      <c r="E1378">
        <v>31</v>
      </c>
      <c r="F1378" t="s">
        <v>68</v>
      </c>
      <c r="G1378">
        <v>1911</v>
      </c>
      <c r="H1378" s="5">
        <v>43228</v>
      </c>
      <c r="I1378" t="s">
        <v>3251</v>
      </c>
      <c r="J1378" s="3">
        <v>2213148</v>
      </c>
      <c r="K1378" s="3">
        <v>0</v>
      </c>
      <c r="L1378" s="3">
        <f t="shared" si="42"/>
        <v>2213148</v>
      </c>
      <c r="M1378" s="3">
        <v>1844290</v>
      </c>
      <c r="N1378" s="3">
        <f t="shared" si="43"/>
        <v>368858</v>
      </c>
    </row>
    <row r="1379" spans="1:14" hidden="1" x14ac:dyDescent="0.25">
      <c r="A1379">
        <v>649</v>
      </c>
      <c r="B1379">
        <v>1873</v>
      </c>
      <c r="C1379" s="5">
        <v>43228</v>
      </c>
      <c r="D1379" t="s">
        <v>3252</v>
      </c>
      <c r="E1379">
        <v>31</v>
      </c>
      <c r="F1379" t="s">
        <v>68</v>
      </c>
      <c r="G1379">
        <v>2015</v>
      </c>
      <c r="H1379" s="5">
        <v>43228</v>
      </c>
      <c r="I1379" t="s">
        <v>3253</v>
      </c>
      <c r="J1379" s="3">
        <v>3143912</v>
      </c>
      <c r="K1379" s="3">
        <v>0</v>
      </c>
      <c r="L1379" s="3">
        <f t="shared" si="42"/>
        <v>3143912</v>
      </c>
      <c r="M1379" s="3">
        <v>1964945</v>
      </c>
      <c r="N1379" s="3">
        <f t="shared" si="43"/>
        <v>1178967</v>
      </c>
    </row>
    <row r="1380" spans="1:14" hidden="1" x14ac:dyDescent="0.25">
      <c r="A1380">
        <v>649</v>
      </c>
      <c r="B1380">
        <v>1874</v>
      </c>
      <c r="C1380" s="5">
        <v>43228</v>
      </c>
      <c r="D1380" t="s">
        <v>3254</v>
      </c>
      <c r="E1380">
        <v>31</v>
      </c>
      <c r="F1380" t="s">
        <v>68</v>
      </c>
      <c r="G1380">
        <v>2016</v>
      </c>
      <c r="H1380" s="5">
        <v>43228</v>
      </c>
      <c r="I1380" t="s">
        <v>3255</v>
      </c>
      <c r="J1380" s="3">
        <v>4499952</v>
      </c>
      <c r="K1380" s="3">
        <v>0</v>
      </c>
      <c r="L1380" s="3">
        <f t="shared" si="42"/>
        <v>4499952</v>
      </c>
      <c r="M1380" s="3">
        <v>2812470</v>
      </c>
      <c r="N1380" s="3">
        <f t="shared" si="43"/>
        <v>1687482</v>
      </c>
    </row>
    <row r="1381" spans="1:14" hidden="1" x14ac:dyDescent="0.25">
      <c r="A1381">
        <v>649</v>
      </c>
      <c r="B1381">
        <v>1875</v>
      </c>
      <c r="C1381" s="5">
        <v>43228</v>
      </c>
      <c r="D1381" t="s">
        <v>3256</v>
      </c>
      <c r="E1381">
        <v>31</v>
      </c>
      <c r="F1381" t="s">
        <v>68</v>
      </c>
      <c r="G1381">
        <v>1913</v>
      </c>
      <c r="H1381" s="5">
        <v>43228</v>
      </c>
      <c r="I1381" t="s">
        <v>3257</v>
      </c>
      <c r="J1381" s="3">
        <v>2744310</v>
      </c>
      <c r="K1381" s="3">
        <v>0</v>
      </c>
      <c r="L1381" s="3">
        <f t="shared" si="42"/>
        <v>2744310</v>
      </c>
      <c r="M1381" s="3">
        <v>1829540</v>
      </c>
      <c r="N1381" s="3">
        <f t="shared" si="43"/>
        <v>914770</v>
      </c>
    </row>
    <row r="1382" spans="1:14" hidden="1" x14ac:dyDescent="0.25">
      <c r="A1382">
        <v>649</v>
      </c>
      <c r="B1382">
        <v>1876</v>
      </c>
      <c r="C1382" s="5">
        <v>43228</v>
      </c>
      <c r="D1382" t="s">
        <v>2929</v>
      </c>
      <c r="E1382">
        <v>31</v>
      </c>
      <c r="F1382" t="s">
        <v>68</v>
      </c>
      <c r="G1382">
        <v>1914</v>
      </c>
      <c r="H1382" s="5">
        <v>43228</v>
      </c>
      <c r="I1382" t="s">
        <v>2930</v>
      </c>
      <c r="J1382" s="3">
        <v>1082528</v>
      </c>
      <c r="K1382" s="3">
        <v>541264</v>
      </c>
      <c r="L1382" s="3">
        <f t="shared" si="42"/>
        <v>541264</v>
      </c>
      <c r="M1382" s="3">
        <v>541264</v>
      </c>
      <c r="N1382" s="3">
        <f t="shared" si="43"/>
        <v>0</v>
      </c>
    </row>
    <row r="1383" spans="1:14" hidden="1" x14ac:dyDescent="0.25">
      <c r="A1383">
        <v>649</v>
      </c>
      <c r="B1383">
        <v>1877</v>
      </c>
      <c r="C1383" s="5">
        <v>43228</v>
      </c>
      <c r="D1383" t="s">
        <v>3258</v>
      </c>
      <c r="E1383">
        <v>31</v>
      </c>
      <c r="F1383" t="s">
        <v>68</v>
      </c>
      <c r="G1383">
        <v>2017</v>
      </c>
      <c r="H1383" s="5">
        <v>43228</v>
      </c>
      <c r="I1383" t="s">
        <v>3259</v>
      </c>
      <c r="J1383" s="3">
        <v>3515589</v>
      </c>
      <c r="K1383" s="3">
        <v>0</v>
      </c>
      <c r="L1383" s="3">
        <f t="shared" si="42"/>
        <v>3515589</v>
      </c>
      <c r="M1383" s="3">
        <v>1953105</v>
      </c>
      <c r="N1383" s="3">
        <f t="shared" si="43"/>
        <v>1562484</v>
      </c>
    </row>
    <row r="1384" spans="1:14" hidden="1" x14ac:dyDescent="0.25">
      <c r="A1384">
        <v>649</v>
      </c>
      <c r="B1384">
        <v>1878</v>
      </c>
      <c r="C1384" s="5">
        <v>43228</v>
      </c>
      <c r="D1384" t="s">
        <v>3260</v>
      </c>
      <c r="E1384">
        <v>31</v>
      </c>
      <c r="F1384" t="s">
        <v>68</v>
      </c>
      <c r="G1384">
        <v>1915</v>
      </c>
      <c r="H1384" s="5">
        <v>43228</v>
      </c>
      <c r="I1384" t="s">
        <v>3261</v>
      </c>
      <c r="J1384" s="3">
        <v>4429638</v>
      </c>
      <c r="K1384" s="3">
        <v>0</v>
      </c>
      <c r="L1384" s="3">
        <f t="shared" si="42"/>
        <v>4429638</v>
      </c>
      <c r="M1384" s="3">
        <v>2460910</v>
      </c>
      <c r="N1384" s="3">
        <f t="shared" si="43"/>
        <v>1968728</v>
      </c>
    </row>
    <row r="1385" spans="1:14" hidden="1" x14ac:dyDescent="0.25">
      <c r="A1385">
        <v>649</v>
      </c>
      <c r="B1385">
        <v>1879</v>
      </c>
      <c r="C1385" s="5">
        <v>43228</v>
      </c>
      <c r="D1385" t="s">
        <v>3262</v>
      </c>
      <c r="E1385">
        <v>31</v>
      </c>
      <c r="F1385" t="s">
        <v>68</v>
      </c>
      <c r="G1385">
        <v>1916</v>
      </c>
      <c r="H1385" s="5">
        <v>43228</v>
      </c>
      <c r="I1385" t="s">
        <v>3263</v>
      </c>
      <c r="J1385" s="3">
        <v>4001913</v>
      </c>
      <c r="K1385" s="3">
        <v>0</v>
      </c>
      <c r="L1385" s="3">
        <f t="shared" si="42"/>
        <v>4001913</v>
      </c>
      <c r="M1385" s="3">
        <v>2667942</v>
      </c>
      <c r="N1385" s="3">
        <f t="shared" si="43"/>
        <v>1333971</v>
      </c>
    </row>
    <row r="1386" spans="1:14" hidden="1" x14ac:dyDescent="0.25">
      <c r="A1386">
        <v>649</v>
      </c>
      <c r="B1386">
        <v>1880</v>
      </c>
      <c r="C1386" s="5">
        <v>43229</v>
      </c>
      <c r="D1386" t="s">
        <v>2073</v>
      </c>
      <c r="E1386">
        <v>31</v>
      </c>
      <c r="F1386" t="s">
        <v>68</v>
      </c>
      <c r="G1386">
        <v>1917</v>
      </c>
      <c r="H1386" s="5">
        <v>43229</v>
      </c>
      <c r="I1386" t="s">
        <v>3264</v>
      </c>
      <c r="J1386" s="3">
        <v>4324509</v>
      </c>
      <c r="K1386" s="3">
        <v>0</v>
      </c>
      <c r="L1386" s="3">
        <f t="shared" si="42"/>
        <v>4324509</v>
      </c>
      <c r="M1386" s="3">
        <v>1922004</v>
      </c>
      <c r="N1386" s="3">
        <f t="shared" si="43"/>
        <v>2402505</v>
      </c>
    </row>
    <row r="1387" spans="1:14" hidden="1" x14ac:dyDescent="0.25">
      <c r="A1387">
        <v>649</v>
      </c>
      <c r="B1387">
        <v>1881</v>
      </c>
      <c r="C1387" s="5">
        <v>43229</v>
      </c>
      <c r="D1387" t="s">
        <v>3265</v>
      </c>
      <c r="E1387">
        <v>31</v>
      </c>
      <c r="F1387" t="s">
        <v>68</v>
      </c>
      <c r="G1387">
        <v>1918</v>
      </c>
      <c r="H1387" s="5">
        <v>43229</v>
      </c>
      <c r="I1387" t="s">
        <v>3266</v>
      </c>
      <c r="J1387" s="3">
        <v>3836128</v>
      </c>
      <c r="K1387" s="3">
        <v>0</v>
      </c>
      <c r="L1387" s="3">
        <f t="shared" si="42"/>
        <v>3836128</v>
      </c>
      <c r="M1387" s="3">
        <v>2397580</v>
      </c>
      <c r="N1387" s="3">
        <f t="shared" si="43"/>
        <v>1438548</v>
      </c>
    </row>
    <row r="1388" spans="1:14" hidden="1" x14ac:dyDescent="0.25">
      <c r="A1388">
        <v>649</v>
      </c>
      <c r="B1388">
        <v>1882</v>
      </c>
      <c r="C1388" s="5">
        <v>43229</v>
      </c>
      <c r="D1388" t="s">
        <v>3267</v>
      </c>
      <c r="E1388">
        <v>31</v>
      </c>
      <c r="F1388" t="s">
        <v>68</v>
      </c>
      <c r="G1388">
        <v>1919</v>
      </c>
      <c r="H1388" s="5">
        <v>43229</v>
      </c>
      <c r="I1388" t="s">
        <v>3268</v>
      </c>
      <c r="J1388" s="3">
        <v>3124968</v>
      </c>
      <c r="K1388" s="3">
        <v>0</v>
      </c>
      <c r="L1388" s="3">
        <f t="shared" si="42"/>
        <v>3124968</v>
      </c>
      <c r="M1388" s="3">
        <v>1953105</v>
      </c>
      <c r="N1388" s="3">
        <f t="shared" si="43"/>
        <v>1171863</v>
      </c>
    </row>
    <row r="1389" spans="1:14" hidden="1" x14ac:dyDescent="0.25">
      <c r="A1389">
        <v>649</v>
      </c>
      <c r="B1389">
        <v>1883</v>
      </c>
      <c r="C1389" s="5">
        <v>43229</v>
      </c>
      <c r="D1389" t="s">
        <v>3269</v>
      </c>
      <c r="E1389">
        <v>31</v>
      </c>
      <c r="F1389" t="s">
        <v>68</v>
      </c>
      <c r="G1389">
        <v>1920</v>
      </c>
      <c r="H1389" s="5">
        <v>43229</v>
      </c>
      <c r="I1389" t="s">
        <v>3270</v>
      </c>
      <c r="J1389" s="3">
        <v>3659080</v>
      </c>
      <c r="K1389" s="3">
        <v>0</v>
      </c>
      <c r="L1389" s="3">
        <f t="shared" si="42"/>
        <v>3659080</v>
      </c>
      <c r="M1389" s="3">
        <v>2286925</v>
      </c>
      <c r="N1389" s="3">
        <f t="shared" si="43"/>
        <v>1372155</v>
      </c>
    </row>
    <row r="1390" spans="1:14" hidden="1" x14ac:dyDescent="0.25">
      <c r="A1390">
        <v>649</v>
      </c>
      <c r="B1390">
        <v>1884</v>
      </c>
      <c r="C1390" s="5">
        <v>43229</v>
      </c>
      <c r="D1390" t="s">
        <v>3271</v>
      </c>
      <c r="E1390">
        <v>31</v>
      </c>
      <c r="F1390" t="s">
        <v>68</v>
      </c>
      <c r="G1390">
        <v>1936</v>
      </c>
      <c r="H1390" s="5">
        <v>43229</v>
      </c>
      <c r="I1390" t="s">
        <v>3272</v>
      </c>
      <c r="J1390" s="3">
        <v>3374968</v>
      </c>
      <c r="K1390" s="3">
        <v>0</v>
      </c>
      <c r="L1390" s="3">
        <f t="shared" si="42"/>
        <v>3374968</v>
      </c>
      <c r="M1390" s="3">
        <v>2109355</v>
      </c>
      <c r="N1390" s="3">
        <f t="shared" si="43"/>
        <v>1265613</v>
      </c>
    </row>
    <row r="1391" spans="1:14" hidden="1" x14ac:dyDescent="0.25">
      <c r="A1391">
        <v>649</v>
      </c>
      <c r="B1391">
        <v>1885</v>
      </c>
      <c r="C1391" s="5">
        <v>43229</v>
      </c>
      <c r="D1391" t="s">
        <v>3273</v>
      </c>
      <c r="E1391">
        <v>31</v>
      </c>
      <c r="F1391" t="s">
        <v>68</v>
      </c>
      <c r="G1391">
        <v>1937</v>
      </c>
      <c r="H1391" s="5">
        <v>43229</v>
      </c>
      <c r="I1391" t="s">
        <v>3274</v>
      </c>
      <c r="J1391" s="3">
        <v>2734347</v>
      </c>
      <c r="K1391" s="3">
        <v>0</v>
      </c>
      <c r="L1391" s="3">
        <f t="shared" si="42"/>
        <v>2734347</v>
      </c>
      <c r="M1391" s="3">
        <v>1953105</v>
      </c>
      <c r="N1391" s="3">
        <f t="shared" si="43"/>
        <v>781242</v>
      </c>
    </row>
    <row r="1392" spans="1:14" hidden="1" x14ac:dyDescent="0.25">
      <c r="A1392">
        <v>649</v>
      </c>
      <c r="B1392">
        <v>1886</v>
      </c>
      <c r="C1392" s="5">
        <v>43229</v>
      </c>
      <c r="D1392" t="s">
        <v>3275</v>
      </c>
      <c r="E1392">
        <v>31</v>
      </c>
      <c r="F1392" t="s">
        <v>68</v>
      </c>
      <c r="G1392">
        <v>1938</v>
      </c>
      <c r="H1392" s="5">
        <v>43229</v>
      </c>
      <c r="I1392" t="s">
        <v>3276</v>
      </c>
      <c r="J1392" s="3">
        <v>3448000</v>
      </c>
      <c r="K1392" s="3">
        <v>0</v>
      </c>
      <c r="L1392" s="3">
        <f t="shared" si="42"/>
        <v>3448000</v>
      </c>
      <c r="M1392" s="3">
        <v>2155000</v>
      </c>
      <c r="N1392" s="3">
        <f t="shared" si="43"/>
        <v>1293000</v>
      </c>
    </row>
    <row r="1393" spans="1:14" hidden="1" x14ac:dyDescent="0.25">
      <c r="A1393">
        <v>649</v>
      </c>
      <c r="B1393">
        <v>1887</v>
      </c>
      <c r="C1393" s="5">
        <v>43229</v>
      </c>
      <c r="D1393" t="s">
        <v>3277</v>
      </c>
      <c r="E1393">
        <v>31</v>
      </c>
      <c r="F1393" t="s">
        <v>68</v>
      </c>
      <c r="G1393">
        <v>1939</v>
      </c>
      <c r="H1393" s="5">
        <v>43229</v>
      </c>
      <c r="I1393" t="s">
        <v>3278</v>
      </c>
      <c r="J1393" s="3">
        <v>3342144</v>
      </c>
      <c r="K1393" s="3">
        <v>0</v>
      </c>
      <c r="L1393" s="3">
        <f t="shared" si="42"/>
        <v>3342144</v>
      </c>
      <c r="M1393" s="3">
        <v>2088840</v>
      </c>
      <c r="N1393" s="3">
        <f t="shared" si="43"/>
        <v>1253304</v>
      </c>
    </row>
    <row r="1394" spans="1:14" hidden="1" x14ac:dyDescent="0.25">
      <c r="A1394">
        <v>649</v>
      </c>
      <c r="B1394">
        <v>1888</v>
      </c>
      <c r="C1394" s="5">
        <v>43229</v>
      </c>
      <c r="D1394" t="s">
        <v>3279</v>
      </c>
      <c r="E1394">
        <v>31</v>
      </c>
      <c r="F1394" t="s">
        <v>68</v>
      </c>
      <c r="G1394">
        <v>1940</v>
      </c>
      <c r="H1394" s="5">
        <v>43229</v>
      </c>
      <c r="I1394" t="s">
        <v>3280</v>
      </c>
      <c r="J1394" s="3">
        <v>3557256</v>
      </c>
      <c r="K1394" s="3">
        <v>0</v>
      </c>
      <c r="L1394" s="3">
        <f t="shared" si="42"/>
        <v>3557256</v>
      </c>
      <c r="M1394" s="3">
        <v>2223285</v>
      </c>
      <c r="N1394" s="3">
        <f t="shared" si="43"/>
        <v>1333971</v>
      </c>
    </row>
    <row r="1395" spans="1:14" hidden="1" x14ac:dyDescent="0.25">
      <c r="A1395">
        <v>649</v>
      </c>
      <c r="B1395">
        <v>1890</v>
      </c>
      <c r="C1395" s="5">
        <v>43229</v>
      </c>
      <c r="D1395" t="s">
        <v>3281</v>
      </c>
      <c r="E1395">
        <v>31</v>
      </c>
      <c r="F1395" t="s">
        <v>68</v>
      </c>
      <c r="G1395">
        <v>2027</v>
      </c>
      <c r="H1395" s="5">
        <v>43229</v>
      </c>
      <c r="I1395" t="s">
        <v>3282</v>
      </c>
      <c r="J1395" s="3">
        <v>5754190</v>
      </c>
      <c r="K1395" s="3">
        <v>0</v>
      </c>
      <c r="L1395" s="3">
        <f t="shared" si="42"/>
        <v>5754190</v>
      </c>
      <c r="M1395" s="3">
        <v>3452514</v>
      </c>
      <c r="N1395" s="3">
        <f t="shared" si="43"/>
        <v>2301676</v>
      </c>
    </row>
    <row r="1396" spans="1:14" hidden="1" x14ac:dyDescent="0.25">
      <c r="A1396">
        <v>769</v>
      </c>
      <c r="B1396">
        <v>1891</v>
      </c>
      <c r="C1396" s="5">
        <v>43230</v>
      </c>
      <c r="D1396" t="s">
        <v>3283</v>
      </c>
      <c r="E1396">
        <v>31</v>
      </c>
      <c r="F1396" t="s">
        <v>68</v>
      </c>
      <c r="G1396">
        <v>1968</v>
      </c>
      <c r="H1396" s="5">
        <v>43230</v>
      </c>
      <c r="I1396" t="s">
        <v>2971</v>
      </c>
      <c r="J1396" s="3">
        <v>39062100</v>
      </c>
      <c r="K1396" s="3">
        <v>0</v>
      </c>
      <c r="L1396" s="3">
        <f t="shared" si="42"/>
        <v>39062100</v>
      </c>
      <c r="M1396" s="3">
        <v>0</v>
      </c>
      <c r="N1396" s="3">
        <f t="shared" si="43"/>
        <v>39062100</v>
      </c>
    </row>
    <row r="1397" spans="1:14" hidden="1" x14ac:dyDescent="0.25">
      <c r="A1397">
        <v>649</v>
      </c>
      <c r="B1397">
        <v>1892</v>
      </c>
      <c r="C1397" s="5">
        <v>43230</v>
      </c>
      <c r="D1397" t="s">
        <v>3284</v>
      </c>
      <c r="E1397">
        <v>31</v>
      </c>
      <c r="F1397" t="s">
        <v>68</v>
      </c>
      <c r="G1397">
        <v>2032</v>
      </c>
      <c r="H1397" s="5">
        <v>43230</v>
      </c>
      <c r="I1397" t="s">
        <v>3285</v>
      </c>
      <c r="J1397" s="3">
        <v>3448000</v>
      </c>
      <c r="K1397" s="3">
        <v>0</v>
      </c>
      <c r="L1397" s="3">
        <f t="shared" si="42"/>
        <v>3448000</v>
      </c>
      <c r="M1397" s="3">
        <v>2155000</v>
      </c>
      <c r="N1397" s="3">
        <f t="shared" si="43"/>
        <v>1293000</v>
      </c>
    </row>
    <row r="1398" spans="1:14" hidden="1" x14ac:dyDescent="0.25">
      <c r="A1398">
        <v>649</v>
      </c>
      <c r="B1398">
        <v>1893</v>
      </c>
      <c r="C1398" s="5">
        <v>43230</v>
      </c>
      <c r="D1398" t="s">
        <v>3286</v>
      </c>
      <c r="E1398">
        <v>31</v>
      </c>
      <c r="F1398" t="s">
        <v>68</v>
      </c>
      <c r="G1398">
        <v>1853</v>
      </c>
      <c r="H1398" s="5">
        <v>43230</v>
      </c>
      <c r="I1398" t="s">
        <v>3287</v>
      </c>
      <c r="J1398" s="3">
        <v>4679092</v>
      </c>
      <c r="K1398" s="3">
        <v>0</v>
      </c>
      <c r="L1398" s="3">
        <f t="shared" si="42"/>
        <v>4679092</v>
      </c>
      <c r="M1398" s="3">
        <v>1276116</v>
      </c>
      <c r="N1398" s="3">
        <f t="shared" si="43"/>
        <v>3402976</v>
      </c>
    </row>
    <row r="1399" spans="1:14" hidden="1" x14ac:dyDescent="0.25">
      <c r="A1399">
        <v>649</v>
      </c>
      <c r="B1399">
        <v>1894</v>
      </c>
      <c r="C1399" s="5">
        <v>43230</v>
      </c>
      <c r="D1399" t="s">
        <v>3288</v>
      </c>
      <c r="E1399">
        <v>31</v>
      </c>
      <c r="F1399" t="s">
        <v>68</v>
      </c>
      <c r="G1399">
        <v>1912</v>
      </c>
      <c r="H1399" s="5">
        <v>43230</v>
      </c>
      <c r="I1399" t="s">
        <v>3289</v>
      </c>
      <c r="J1399" s="3">
        <v>5468690</v>
      </c>
      <c r="K1399" s="3">
        <v>0</v>
      </c>
      <c r="L1399" s="3">
        <f t="shared" si="42"/>
        <v>5468690</v>
      </c>
      <c r="M1399" s="3">
        <v>2734345</v>
      </c>
      <c r="N1399" s="3">
        <f t="shared" si="43"/>
        <v>2734345</v>
      </c>
    </row>
    <row r="1400" spans="1:14" hidden="1" x14ac:dyDescent="0.25">
      <c r="A1400">
        <v>483</v>
      </c>
      <c r="B1400">
        <v>1901</v>
      </c>
      <c r="C1400" s="5">
        <v>43235</v>
      </c>
      <c r="D1400" t="s">
        <v>821</v>
      </c>
      <c r="E1400">
        <v>1</v>
      </c>
      <c r="F1400" t="s">
        <v>822</v>
      </c>
      <c r="G1400">
        <v>34</v>
      </c>
      <c r="H1400" s="5">
        <v>43235</v>
      </c>
      <c r="I1400" t="s">
        <v>3290</v>
      </c>
      <c r="J1400" s="3">
        <v>34694800</v>
      </c>
      <c r="K1400" s="3">
        <v>0</v>
      </c>
      <c r="L1400" s="3">
        <f t="shared" si="42"/>
        <v>34694800</v>
      </c>
      <c r="M1400" s="3">
        <v>34694800</v>
      </c>
      <c r="N1400" s="3">
        <f t="shared" si="43"/>
        <v>0</v>
      </c>
    </row>
    <row r="1401" spans="1:14" hidden="1" x14ac:dyDescent="0.25">
      <c r="A1401">
        <v>649</v>
      </c>
      <c r="B1401">
        <v>1908</v>
      </c>
      <c r="C1401" s="5">
        <v>43235</v>
      </c>
      <c r="D1401" t="s">
        <v>3291</v>
      </c>
      <c r="E1401">
        <v>31</v>
      </c>
      <c r="F1401" t="s">
        <v>68</v>
      </c>
      <c r="G1401">
        <v>2035</v>
      </c>
      <c r="H1401" s="5">
        <v>43235</v>
      </c>
      <c r="I1401" t="s">
        <v>3292</v>
      </c>
      <c r="J1401" s="3">
        <v>5283690</v>
      </c>
      <c r="K1401" s="3">
        <v>0</v>
      </c>
      <c r="L1401" s="3">
        <f t="shared" si="42"/>
        <v>5283690</v>
      </c>
      <c r="M1401" s="3">
        <v>2641845</v>
      </c>
      <c r="N1401" s="3">
        <f t="shared" si="43"/>
        <v>2641845</v>
      </c>
    </row>
    <row r="1402" spans="1:14" hidden="1" x14ac:dyDescent="0.25">
      <c r="A1402">
        <v>649</v>
      </c>
      <c r="B1402">
        <v>1909</v>
      </c>
      <c r="C1402" s="5">
        <v>43235</v>
      </c>
      <c r="D1402" t="s">
        <v>3293</v>
      </c>
      <c r="E1402">
        <v>31</v>
      </c>
      <c r="F1402" t="s">
        <v>68</v>
      </c>
      <c r="G1402">
        <v>2034</v>
      </c>
      <c r="H1402" s="5">
        <v>43235</v>
      </c>
      <c r="I1402" t="s">
        <v>3294</v>
      </c>
      <c r="J1402" s="3">
        <v>3249968</v>
      </c>
      <c r="K1402" s="3">
        <v>0</v>
      </c>
      <c r="L1402" s="3">
        <f t="shared" si="42"/>
        <v>3249968</v>
      </c>
      <c r="M1402" s="3">
        <v>2031230</v>
      </c>
      <c r="N1402" s="3">
        <f t="shared" si="43"/>
        <v>1218738</v>
      </c>
    </row>
    <row r="1403" spans="1:14" hidden="1" x14ac:dyDescent="0.25">
      <c r="A1403">
        <v>780</v>
      </c>
      <c r="B1403">
        <v>1913</v>
      </c>
      <c r="C1403" s="5">
        <v>43237</v>
      </c>
      <c r="D1403" t="s">
        <v>3295</v>
      </c>
      <c r="E1403">
        <v>31</v>
      </c>
      <c r="F1403" t="s">
        <v>68</v>
      </c>
      <c r="G1403">
        <v>2072</v>
      </c>
      <c r="H1403" s="5">
        <v>43237</v>
      </c>
      <c r="I1403" t="s">
        <v>2986</v>
      </c>
      <c r="J1403" s="3">
        <v>8741700</v>
      </c>
      <c r="K1403" s="3">
        <v>0</v>
      </c>
      <c r="L1403" s="3">
        <f t="shared" si="42"/>
        <v>8741700</v>
      </c>
      <c r="M1403" s="3">
        <v>0</v>
      </c>
      <c r="N1403" s="3">
        <f t="shared" si="43"/>
        <v>8741700</v>
      </c>
    </row>
    <row r="1404" spans="1:14" hidden="1" x14ac:dyDescent="0.25">
      <c r="A1404">
        <v>803</v>
      </c>
      <c r="B1404">
        <v>1914</v>
      </c>
      <c r="C1404" s="5">
        <v>43237</v>
      </c>
      <c r="D1404" t="s">
        <v>3296</v>
      </c>
      <c r="E1404">
        <v>31</v>
      </c>
      <c r="F1404" t="s">
        <v>68</v>
      </c>
      <c r="G1404">
        <v>2070</v>
      </c>
      <c r="H1404" s="5">
        <v>43237</v>
      </c>
      <c r="I1404" t="s">
        <v>2991</v>
      </c>
      <c r="J1404" s="3">
        <v>240679600</v>
      </c>
      <c r="K1404" s="3">
        <v>0</v>
      </c>
      <c r="L1404" s="3">
        <f t="shared" si="42"/>
        <v>240679600</v>
      </c>
      <c r="M1404" s="3">
        <v>72203880</v>
      </c>
      <c r="N1404" s="3">
        <f t="shared" si="43"/>
        <v>168475720</v>
      </c>
    </row>
    <row r="1405" spans="1:14" hidden="1" x14ac:dyDescent="0.25">
      <c r="A1405">
        <v>777</v>
      </c>
      <c r="B1405">
        <v>1915</v>
      </c>
      <c r="C1405" s="5">
        <v>43237</v>
      </c>
      <c r="D1405" t="s">
        <v>3297</v>
      </c>
      <c r="E1405">
        <v>31</v>
      </c>
      <c r="F1405" t="s">
        <v>68</v>
      </c>
      <c r="G1405">
        <v>2069</v>
      </c>
      <c r="H1405" s="5">
        <v>43237</v>
      </c>
      <c r="I1405" t="s">
        <v>2981</v>
      </c>
      <c r="J1405" s="3">
        <v>39062100</v>
      </c>
      <c r="K1405" s="3">
        <v>0</v>
      </c>
      <c r="L1405" s="3">
        <f t="shared" si="42"/>
        <v>39062100</v>
      </c>
      <c r="M1405" s="3">
        <v>0</v>
      </c>
      <c r="N1405" s="3">
        <f t="shared" si="43"/>
        <v>39062100</v>
      </c>
    </row>
    <row r="1406" spans="1:14" hidden="1" x14ac:dyDescent="0.25">
      <c r="A1406">
        <v>511</v>
      </c>
      <c r="B1406">
        <v>1916</v>
      </c>
      <c r="C1406" s="5">
        <v>43237</v>
      </c>
      <c r="D1406" t="s">
        <v>3298</v>
      </c>
      <c r="E1406">
        <v>31</v>
      </c>
      <c r="F1406" t="s">
        <v>68</v>
      </c>
      <c r="G1406">
        <v>2065</v>
      </c>
      <c r="H1406" s="5">
        <v>43237</v>
      </c>
      <c r="I1406" t="s">
        <v>550</v>
      </c>
      <c r="J1406" s="3">
        <v>54686940</v>
      </c>
      <c r="K1406" s="3">
        <v>0</v>
      </c>
      <c r="L1406" s="3">
        <f t="shared" si="42"/>
        <v>54686940</v>
      </c>
      <c r="M1406" s="3">
        <v>54686940</v>
      </c>
      <c r="N1406" s="3">
        <f t="shared" si="43"/>
        <v>0</v>
      </c>
    </row>
    <row r="1407" spans="1:14" hidden="1" x14ac:dyDescent="0.25">
      <c r="A1407">
        <v>801</v>
      </c>
      <c r="B1407">
        <v>1932</v>
      </c>
      <c r="C1407" s="5">
        <v>43242</v>
      </c>
      <c r="D1407" t="s">
        <v>3299</v>
      </c>
      <c r="E1407">
        <v>31</v>
      </c>
      <c r="F1407" t="s">
        <v>68</v>
      </c>
      <c r="G1407">
        <v>2079</v>
      </c>
      <c r="H1407" s="5">
        <v>43242</v>
      </c>
      <c r="I1407" t="s">
        <v>2989</v>
      </c>
      <c r="J1407" s="3">
        <v>22194000</v>
      </c>
      <c r="K1407" s="3">
        <v>0</v>
      </c>
      <c r="L1407" s="3">
        <f t="shared" si="42"/>
        <v>22194000</v>
      </c>
      <c r="M1407" s="3">
        <v>0</v>
      </c>
      <c r="N1407" s="3">
        <f t="shared" si="43"/>
        <v>22194000</v>
      </c>
    </row>
    <row r="1408" spans="1:14" hidden="1" x14ac:dyDescent="0.25">
      <c r="A1408">
        <v>781</v>
      </c>
      <c r="B1408">
        <v>1933</v>
      </c>
      <c r="C1408" s="5">
        <v>43242</v>
      </c>
      <c r="D1408" t="s">
        <v>3300</v>
      </c>
      <c r="E1408">
        <v>31</v>
      </c>
      <c r="F1408" t="s">
        <v>68</v>
      </c>
      <c r="G1408">
        <v>2082</v>
      </c>
      <c r="H1408" s="5">
        <v>43242</v>
      </c>
      <c r="I1408" t="s">
        <v>2987</v>
      </c>
      <c r="J1408" s="3">
        <v>480610</v>
      </c>
      <c r="K1408" s="3">
        <v>0</v>
      </c>
      <c r="L1408" s="3">
        <f t="shared" si="42"/>
        <v>480610</v>
      </c>
      <c r="M1408" s="3">
        <v>480610</v>
      </c>
      <c r="N1408" s="3">
        <f t="shared" si="43"/>
        <v>0</v>
      </c>
    </row>
    <row r="1409" spans="1:14" hidden="1" x14ac:dyDescent="0.25">
      <c r="A1409">
        <v>779</v>
      </c>
      <c r="B1409">
        <v>1935</v>
      </c>
      <c r="C1409" s="5">
        <v>43242</v>
      </c>
      <c r="D1409" t="s">
        <v>3301</v>
      </c>
      <c r="E1409">
        <v>31</v>
      </c>
      <c r="F1409" t="s">
        <v>68</v>
      </c>
      <c r="G1409">
        <v>2083</v>
      </c>
      <c r="H1409" s="5">
        <v>43242</v>
      </c>
      <c r="I1409" t="s">
        <v>2983</v>
      </c>
      <c r="J1409" s="3">
        <v>62779330</v>
      </c>
      <c r="K1409" s="3">
        <v>0</v>
      </c>
      <c r="L1409" s="3">
        <f t="shared" si="42"/>
        <v>62779330</v>
      </c>
      <c r="M1409" s="3">
        <v>62779330</v>
      </c>
      <c r="N1409" s="3">
        <f t="shared" si="43"/>
        <v>0</v>
      </c>
    </row>
    <row r="1410" spans="1:14" hidden="1" x14ac:dyDescent="0.25">
      <c r="A1410">
        <v>785</v>
      </c>
      <c r="B1410">
        <v>1937</v>
      </c>
      <c r="C1410" s="5">
        <v>43242</v>
      </c>
      <c r="D1410" t="s">
        <v>3302</v>
      </c>
      <c r="E1410">
        <v>31</v>
      </c>
      <c r="F1410" t="s">
        <v>68</v>
      </c>
      <c r="G1410">
        <v>2080</v>
      </c>
      <c r="H1410" s="5">
        <v>43242</v>
      </c>
      <c r="I1410" t="s">
        <v>2980</v>
      </c>
      <c r="J1410" s="3">
        <v>7733250</v>
      </c>
      <c r="K1410" s="3">
        <v>0</v>
      </c>
      <c r="L1410" s="3">
        <f t="shared" si="42"/>
        <v>7733250</v>
      </c>
      <c r="M1410" s="3">
        <v>7733250</v>
      </c>
      <c r="N1410" s="3">
        <f t="shared" si="43"/>
        <v>0</v>
      </c>
    </row>
    <row r="1411" spans="1:14" hidden="1" x14ac:dyDescent="0.25">
      <c r="A1411">
        <v>768</v>
      </c>
      <c r="B1411">
        <v>1942</v>
      </c>
      <c r="C1411" s="5">
        <v>43243</v>
      </c>
      <c r="D1411" t="s">
        <v>3303</v>
      </c>
      <c r="E1411">
        <v>31</v>
      </c>
      <c r="F1411" t="s">
        <v>68</v>
      </c>
      <c r="G1411">
        <v>2077</v>
      </c>
      <c r="H1411" s="5">
        <v>43243</v>
      </c>
      <c r="I1411" t="s">
        <v>2970</v>
      </c>
      <c r="J1411" s="3">
        <v>138036400</v>
      </c>
      <c r="K1411" s="3">
        <v>0</v>
      </c>
      <c r="L1411" s="3">
        <f t="shared" si="42"/>
        <v>138036400</v>
      </c>
      <c r="M1411" s="3">
        <v>0</v>
      </c>
      <c r="N1411" s="3">
        <f t="shared" si="43"/>
        <v>138036400</v>
      </c>
    </row>
    <row r="1412" spans="1:14" hidden="1" x14ac:dyDescent="0.25">
      <c r="A1412">
        <v>483</v>
      </c>
      <c r="B1412">
        <v>1945</v>
      </c>
      <c r="C1412" s="5">
        <v>43243</v>
      </c>
      <c r="D1412" t="s">
        <v>821</v>
      </c>
      <c r="E1412">
        <v>1</v>
      </c>
      <c r="F1412" t="s">
        <v>822</v>
      </c>
      <c r="G1412">
        <v>37</v>
      </c>
      <c r="H1412" s="5">
        <v>43243</v>
      </c>
      <c r="I1412" t="s">
        <v>3304</v>
      </c>
      <c r="J1412" s="3">
        <v>139936994</v>
      </c>
      <c r="K1412" s="3">
        <v>0</v>
      </c>
      <c r="L1412" s="3">
        <f t="shared" si="42"/>
        <v>139936994</v>
      </c>
      <c r="M1412" s="3">
        <v>139936994</v>
      </c>
      <c r="N1412" s="3">
        <f t="shared" si="43"/>
        <v>0</v>
      </c>
    </row>
    <row r="1413" spans="1:14" hidden="1" x14ac:dyDescent="0.25">
      <c r="A1413">
        <v>701</v>
      </c>
      <c r="B1413">
        <v>1956</v>
      </c>
      <c r="C1413" s="5">
        <v>43245</v>
      </c>
      <c r="D1413" t="s">
        <v>3305</v>
      </c>
      <c r="E1413">
        <v>31</v>
      </c>
      <c r="F1413" t="s">
        <v>68</v>
      </c>
      <c r="G1413">
        <v>2098</v>
      </c>
      <c r="H1413" s="5">
        <v>43245</v>
      </c>
      <c r="I1413" t="s">
        <v>2640</v>
      </c>
      <c r="J1413" s="3">
        <v>54686940</v>
      </c>
      <c r="K1413" s="3">
        <v>0</v>
      </c>
      <c r="L1413" s="3">
        <f t="shared" ref="L1413:L1476" si="44">J1413-K1413</f>
        <v>54686940</v>
      </c>
      <c r="M1413" s="3">
        <v>54686940</v>
      </c>
      <c r="N1413" s="3">
        <f t="shared" ref="N1413:N1476" si="45">L1413-M1413</f>
        <v>0</v>
      </c>
    </row>
    <row r="1414" spans="1:14" hidden="1" x14ac:dyDescent="0.25">
      <c r="A1414">
        <v>609</v>
      </c>
      <c r="B1414">
        <v>1957</v>
      </c>
      <c r="C1414" s="5">
        <v>43245</v>
      </c>
      <c r="D1414" t="s">
        <v>3306</v>
      </c>
      <c r="E1414">
        <v>31</v>
      </c>
      <c r="F1414" t="s">
        <v>68</v>
      </c>
      <c r="G1414">
        <v>2119</v>
      </c>
      <c r="H1414" s="5">
        <v>43245</v>
      </c>
      <c r="I1414" t="s">
        <v>778</v>
      </c>
      <c r="J1414" s="3">
        <v>64571600</v>
      </c>
      <c r="K1414" s="3">
        <v>0</v>
      </c>
      <c r="L1414" s="3">
        <f t="shared" si="44"/>
        <v>64571600</v>
      </c>
      <c r="M1414" s="3">
        <v>0</v>
      </c>
      <c r="N1414" s="3">
        <f t="shared" si="45"/>
        <v>64571600</v>
      </c>
    </row>
    <row r="1415" spans="1:14" hidden="1" x14ac:dyDescent="0.25">
      <c r="A1415">
        <v>649</v>
      </c>
      <c r="B1415">
        <v>1963</v>
      </c>
      <c r="C1415" s="5">
        <v>43252</v>
      </c>
      <c r="D1415" t="s">
        <v>3371</v>
      </c>
      <c r="E1415">
        <v>31</v>
      </c>
      <c r="F1415" t="s">
        <v>68</v>
      </c>
      <c r="G1415">
        <v>2148</v>
      </c>
      <c r="H1415" s="5">
        <v>43252</v>
      </c>
      <c r="I1415" t="s">
        <v>3372</v>
      </c>
      <c r="J1415" s="3">
        <v>3749960</v>
      </c>
      <c r="K1415" s="3">
        <v>0</v>
      </c>
      <c r="L1415" s="3">
        <f t="shared" si="44"/>
        <v>3749960</v>
      </c>
      <c r="M1415" s="3">
        <v>1406235</v>
      </c>
      <c r="N1415" s="3">
        <f t="shared" si="45"/>
        <v>2343725</v>
      </c>
    </row>
    <row r="1416" spans="1:14" hidden="1" x14ac:dyDescent="0.25">
      <c r="A1416">
        <v>649</v>
      </c>
      <c r="B1416">
        <v>1964</v>
      </c>
      <c r="C1416" s="5">
        <v>43252</v>
      </c>
      <c r="D1416" t="s">
        <v>3373</v>
      </c>
      <c r="E1416">
        <v>31</v>
      </c>
      <c r="F1416" t="s">
        <v>68</v>
      </c>
      <c r="G1416">
        <v>2149</v>
      </c>
      <c r="H1416" s="5">
        <v>43252</v>
      </c>
      <c r="I1416" t="s">
        <v>3374</v>
      </c>
      <c r="J1416" s="3">
        <v>3999960</v>
      </c>
      <c r="K1416" s="3">
        <v>0</v>
      </c>
      <c r="L1416" s="3">
        <f t="shared" si="44"/>
        <v>3999960</v>
      </c>
      <c r="M1416" s="3">
        <v>1999980</v>
      </c>
      <c r="N1416" s="3">
        <f t="shared" si="45"/>
        <v>1999980</v>
      </c>
    </row>
    <row r="1417" spans="1:14" hidden="1" x14ac:dyDescent="0.25">
      <c r="A1417">
        <v>649</v>
      </c>
      <c r="B1417">
        <v>1965</v>
      </c>
      <c r="C1417" s="5">
        <v>43252</v>
      </c>
      <c r="D1417" t="s">
        <v>3375</v>
      </c>
      <c r="E1417">
        <v>31</v>
      </c>
      <c r="F1417" t="s">
        <v>68</v>
      </c>
      <c r="G1417">
        <v>2150</v>
      </c>
      <c r="H1417" s="5">
        <v>43252</v>
      </c>
      <c r="I1417" t="s">
        <v>3376</v>
      </c>
      <c r="J1417" s="3">
        <v>3374968</v>
      </c>
      <c r="K1417" s="3">
        <v>0</v>
      </c>
      <c r="L1417" s="3">
        <f t="shared" si="44"/>
        <v>3374968</v>
      </c>
      <c r="M1417" s="3">
        <v>1687484</v>
      </c>
      <c r="N1417" s="3">
        <f t="shared" si="45"/>
        <v>1687484</v>
      </c>
    </row>
    <row r="1418" spans="1:14" hidden="1" x14ac:dyDescent="0.25">
      <c r="A1418">
        <v>649</v>
      </c>
      <c r="B1418">
        <v>1966</v>
      </c>
      <c r="C1418" s="5">
        <v>43252</v>
      </c>
      <c r="D1418" t="s">
        <v>3377</v>
      </c>
      <c r="E1418">
        <v>31</v>
      </c>
      <c r="F1418" t="s">
        <v>68</v>
      </c>
      <c r="G1418">
        <v>2151</v>
      </c>
      <c r="H1418" s="5">
        <v>43252</v>
      </c>
      <c r="I1418" t="s">
        <v>3378</v>
      </c>
      <c r="J1418" s="3">
        <v>3124968</v>
      </c>
      <c r="K1418" s="3">
        <v>0</v>
      </c>
      <c r="L1418" s="3">
        <f t="shared" si="44"/>
        <v>3124968</v>
      </c>
      <c r="M1418" s="3">
        <v>1562484</v>
      </c>
      <c r="N1418" s="3">
        <f t="shared" si="45"/>
        <v>1562484</v>
      </c>
    </row>
    <row r="1419" spans="1:14" hidden="1" x14ac:dyDescent="0.25">
      <c r="A1419">
        <v>649</v>
      </c>
      <c r="B1419">
        <v>1967</v>
      </c>
      <c r="C1419" s="5">
        <v>43252</v>
      </c>
      <c r="D1419" t="s">
        <v>3379</v>
      </c>
      <c r="E1419">
        <v>31</v>
      </c>
      <c r="F1419" t="s">
        <v>68</v>
      </c>
      <c r="G1419">
        <v>2153</v>
      </c>
      <c r="H1419" s="5">
        <v>43252</v>
      </c>
      <c r="I1419" t="s">
        <v>3380</v>
      </c>
      <c r="J1419" s="3">
        <v>3374968</v>
      </c>
      <c r="K1419" s="3">
        <v>0</v>
      </c>
      <c r="L1419" s="3">
        <f t="shared" si="44"/>
        <v>3374968</v>
      </c>
      <c r="M1419" s="3">
        <v>1687484</v>
      </c>
      <c r="N1419" s="3">
        <f t="shared" si="45"/>
        <v>1687484</v>
      </c>
    </row>
    <row r="1420" spans="1:14" hidden="1" x14ac:dyDescent="0.25">
      <c r="A1420">
        <v>649</v>
      </c>
      <c r="B1420">
        <v>1968</v>
      </c>
      <c r="C1420" s="5">
        <v>43252</v>
      </c>
      <c r="D1420" t="s">
        <v>2085</v>
      </c>
      <c r="E1420">
        <v>31</v>
      </c>
      <c r="F1420" t="s">
        <v>68</v>
      </c>
      <c r="G1420">
        <v>2156</v>
      </c>
      <c r="H1420" s="5">
        <v>43252</v>
      </c>
      <c r="I1420" t="s">
        <v>3381</v>
      </c>
      <c r="J1420" s="3">
        <v>2878200</v>
      </c>
      <c r="K1420" s="3">
        <v>0</v>
      </c>
      <c r="L1420" s="3">
        <f t="shared" si="44"/>
        <v>2878200</v>
      </c>
      <c r="M1420" s="3">
        <v>1918800</v>
      </c>
      <c r="N1420" s="3">
        <f t="shared" si="45"/>
        <v>959400</v>
      </c>
    </row>
    <row r="1421" spans="1:14" hidden="1" x14ac:dyDescent="0.25">
      <c r="A1421">
        <v>649</v>
      </c>
      <c r="B1421">
        <v>1969</v>
      </c>
      <c r="C1421" s="5">
        <v>43252</v>
      </c>
      <c r="D1421" t="s">
        <v>1277</v>
      </c>
      <c r="E1421">
        <v>31</v>
      </c>
      <c r="F1421" t="s">
        <v>68</v>
      </c>
      <c r="G1421">
        <v>2157</v>
      </c>
      <c r="H1421" s="5">
        <v>43252</v>
      </c>
      <c r="I1421" t="s">
        <v>3382</v>
      </c>
      <c r="J1421" s="3">
        <v>2924376</v>
      </c>
      <c r="K1421" s="3">
        <v>0</v>
      </c>
      <c r="L1421" s="3">
        <f t="shared" si="44"/>
        <v>2924376</v>
      </c>
      <c r="M1421" s="3">
        <v>1253304</v>
      </c>
      <c r="N1421" s="3">
        <f t="shared" si="45"/>
        <v>1671072</v>
      </c>
    </row>
    <row r="1422" spans="1:14" hidden="1" x14ac:dyDescent="0.25">
      <c r="A1422">
        <v>649</v>
      </c>
      <c r="B1422">
        <v>1970</v>
      </c>
      <c r="C1422" s="5">
        <v>43252</v>
      </c>
      <c r="D1422" t="s">
        <v>3383</v>
      </c>
      <c r="E1422">
        <v>31</v>
      </c>
      <c r="F1422" t="s">
        <v>68</v>
      </c>
      <c r="G1422">
        <v>2159</v>
      </c>
      <c r="H1422" s="5">
        <v>43252</v>
      </c>
      <c r="I1422" t="s">
        <v>3384</v>
      </c>
      <c r="J1422" s="3">
        <v>4812448</v>
      </c>
      <c r="K1422" s="3">
        <v>0</v>
      </c>
      <c r="L1422" s="3">
        <f t="shared" si="44"/>
        <v>4812448</v>
      </c>
      <c r="M1422" s="3">
        <v>601556</v>
      </c>
      <c r="N1422" s="3">
        <f t="shared" si="45"/>
        <v>4210892</v>
      </c>
    </row>
    <row r="1423" spans="1:14" hidden="1" x14ac:dyDescent="0.25">
      <c r="A1423">
        <v>649</v>
      </c>
      <c r="B1423">
        <v>1971</v>
      </c>
      <c r="C1423" s="5">
        <v>43252</v>
      </c>
      <c r="D1423" t="s">
        <v>3385</v>
      </c>
      <c r="E1423">
        <v>31</v>
      </c>
      <c r="F1423" t="s">
        <v>68</v>
      </c>
      <c r="G1423">
        <v>2160</v>
      </c>
      <c r="H1423" s="5">
        <v>43252</v>
      </c>
      <c r="I1423" t="s">
        <v>3386</v>
      </c>
      <c r="J1423" s="3">
        <v>4226944</v>
      </c>
      <c r="K1423" s="3">
        <v>0</v>
      </c>
      <c r="L1423" s="3">
        <f t="shared" si="44"/>
        <v>4226944</v>
      </c>
      <c r="M1423" s="3">
        <v>2113472</v>
      </c>
      <c r="N1423" s="3">
        <f t="shared" si="45"/>
        <v>2113472</v>
      </c>
    </row>
    <row r="1424" spans="1:14" hidden="1" x14ac:dyDescent="0.25">
      <c r="A1424">
        <v>649</v>
      </c>
      <c r="B1424">
        <v>1972</v>
      </c>
      <c r="C1424" s="5">
        <v>43252</v>
      </c>
      <c r="D1424" t="s">
        <v>3387</v>
      </c>
      <c r="E1424">
        <v>31</v>
      </c>
      <c r="F1424" t="s">
        <v>68</v>
      </c>
      <c r="G1424">
        <v>2177</v>
      </c>
      <c r="H1424" s="5">
        <v>43252</v>
      </c>
      <c r="I1424" t="s">
        <v>3388</v>
      </c>
      <c r="J1424" s="3">
        <v>4059510</v>
      </c>
      <c r="K1424" s="3">
        <v>0</v>
      </c>
      <c r="L1424" s="3">
        <f t="shared" si="44"/>
        <v>4059510</v>
      </c>
      <c r="M1424" s="3">
        <v>2319720</v>
      </c>
      <c r="N1424" s="3">
        <f t="shared" si="45"/>
        <v>1739790</v>
      </c>
    </row>
    <row r="1425" spans="1:14" hidden="1" x14ac:dyDescent="0.25">
      <c r="A1425">
        <v>649</v>
      </c>
      <c r="B1425">
        <v>1973</v>
      </c>
      <c r="C1425" s="5">
        <v>43252</v>
      </c>
      <c r="D1425" t="s">
        <v>3389</v>
      </c>
      <c r="E1425">
        <v>31</v>
      </c>
      <c r="F1425" t="s">
        <v>68</v>
      </c>
      <c r="G1425">
        <v>2178</v>
      </c>
      <c r="H1425" s="5">
        <v>43252</v>
      </c>
      <c r="I1425" t="s">
        <v>3390</v>
      </c>
      <c r="J1425" s="3">
        <v>5863585</v>
      </c>
      <c r="K1425" s="3">
        <v>0</v>
      </c>
      <c r="L1425" s="3">
        <f t="shared" si="44"/>
        <v>5863585</v>
      </c>
      <c r="M1425" s="3">
        <v>1353135</v>
      </c>
      <c r="N1425" s="3">
        <f t="shared" si="45"/>
        <v>4510450</v>
      </c>
    </row>
    <row r="1426" spans="1:14" hidden="1" x14ac:dyDescent="0.25">
      <c r="A1426">
        <v>649</v>
      </c>
      <c r="B1426">
        <v>1974</v>
      </c>
      <c r="C1426" s="5">
        <v>43252</v>
      </c>
      <c r="D1426" t="s">
        <v>2005</v>
      </c>
      <c r="E1426">
        <v>31</v>
      </c>
      <c r="F1426" t="s">
        <v>68</v>
      </c>
      <c r="G1426">
        <v>2179</v>
      </c>
      <c r="H1426" s="5">
        <v>43252</v>
      </c>
      <c r="I1426" t="s">
        <v>3391</v>
      </c>
      <c r="J1426" s="3">
        <v>3022327</v>
      </c>
      <c r="K1426" s="3">
        <v>0</v>
      </c>
      <c r="L1426" s="3">
        <f t="shared" si="44"/>
        <v>3022327</v>
      </c>
      <c r="M1426" s="3">
        <v>1295283</v>
      </c>
      <c r="N1426" s="3">
        <f t="shared" si="45"/>
        <v>1727044</v>
      </c>
    </row>
    <row r="1427" spans="1:14" hidden="1" x14ac:dyDescent="0.25">
      <c r="A1427">
        <v>649</v>
      </c>
      <c r="B1427">
        <v>1975</v>
      </c>
      <c r="C1427" s="5">
        <v>43252</v>
      </c>
      <c r="D1427" t="s">
        <v>3392</v>
      </c>
      <c r="E1427">
        <v>31</v>
      </c>
      <c r="F1427" t="s">
        <v>68</v>
      </c>
      <c r="G1427">
        <v>2180</v>
      </c>
      <c r="H1427" s="5">
        <v>43252</v>
      </c>
      <c r="I1427" t="s">
        <v>3393</v>
      </c>
      <c r="J1427" s="3">
        <v>4812448</v>
      </c>
      <c r="K1427" s="3">
        <v>0</v>
      </c>
      <c r="L1427" s="3">
        <f t="shared" si="44"/>
        <v>4812448</v>
      </c>
      <c r="M1427" s="3">
        <v>2406224</v>
      </c>
      <c r="N1427" s="3">
        <f t="shared" si="45"/>
        <v>2406224</v>
      </c>
    </row>
    <row r="1428" spans="1:14" hidden="1" x14ac:dyDescent="0.25">
      <c r="A1428">
        <v>649</v>
      </c>
      <c r="B1428">
        <v>1976</v>
      </c>
      <c r="C1428" s="5">
        <v>43252</v>
      </c>
      <c r="D1428" t="s">
        <v>3394</v>
      </c>
      <c r="E1428">
        <v>31</v>
      </c>
      <c r="F1428" t="s">
        <v>68</v>
      </c>
      <c r="G1428">
        <v>2181</v>
      </c>
      <c r="H1428" s="5">
        <v>43252</v>
      </c>
      <c r="I1428" t="s">
        <v>3395</v>
      </c>
      <c r="J1428" s="3">
        <v>3448000</v>
      </c>
      <c r="K1428" s="3">
        <v>0</v>
      </c>
      <c r="L1428" s="3">
        <f t="shared" si="44"/>
        <v>3448000</v>
      </c>
      <c r="M1428" s="3">
        <v>2155000</v>
      </c>
      <c r="N1428" s="3">
        <f t="shared" si="45"/>
        <v>1293000</v>
      </c>
    </row>
    <row r="1429" spans="1:14" hidden="1" x14ac:dyDescent="0.25">
      <c r="A1429">
        <v>483</v>
      </c>
      <c r="B1429">
        <v>1979</v>
      </c>
      <c r="C1429" s="5">
        <v>43252</v>
      </c>
      <c r="D1429" t="s">
        <v>821</v>
      </c>
      <c r="E1429">
        <v>1</v>
      </c>
      <c r="F1429" t="s">
        <v>822</v>
      </c>
      <c r="G1429">
        <v>40</v>
      </c>
      <c r="H1429" s="5">
        <v>43252</v>
      </c>
      <c r="I1429" t="s">
        <v>3396</v>
      </c>
      <c r="J1429" s="3">
        <v>147544748</v>
      </c>
      <c r="K1429" s="3">
        <v>0</v>
      </c>
      <c r="L1429" s="3">
        <f t="shared" si="44"/>
        <v>147544748</v>
      </c>
      <c r="M1429" s="3">
        <v>147544748</v>
      </c>
      <c r="N1429" s="3">
        <f t="shared" si="45"/>
        <v>0</v>
      </c>
    </row>
    <row r="1430" spans="1:14" hidden="1" x14ac:dyDescent="0.25">
      <c r="A1430">
        <v>649</v>
      </c>
      <c r="B1430">
        <v>1980</v>
      </c>
      <c r="C1430" s="5">
        <v>43252</v>
      </c>
      <c r="D1430" t="s">
        <v>3397</v>
      </c>
      <c r="E1430">
        <v>31</v>
      </c>
      <c r="F1430" t="s">
        <v>68</v>
      </c>
      <c r="G1430">
        <v>2154</v>
      </c>
      <c r="H1430" s="5">
        <v>43252</v>
      </c>
      <c r="I1430" t="s">
        <v>3398</v>
      </c>
      <c r="J1430" s="3">
        <v>3992149</v>
      </c>
      <c r="K1430" s="3">
        <v>0</v>
      </c>
      <c r="L1430" s="3">
        <f t="shared" si="44"/>
        <v>3992149</v>
      </c>
      <c r="M1430" s="3">
        <v>2281228</v>
      </c>
      <c r="N1430" s="3">
        <f t="shared" si="45"/>
        <v>1710921</v>
      </c>
    </row>
    <row r="1431" spans="1:14" hidden="1" x14ac:dyDescent="0.25">
      <c r="A1431">
        <v>649</v>
      </c>
      <c r="B1431">
        <v>1982</v>
      </c>
      <c r="C1431" s="5">
        <v>43252</v>
      </c>
      <c r="D1431" t="s">
        <v>3399</v>
      </c>
      <c r="E1431">
        <v>31</v>
      </c>
      <c r="F1431" t="s">
        <v>68</v>
      </c>
      <c r="G1431">
        <v>2155</v>
      </c>
      <c r="H1431" s="5">
        <v>43252</v>
      </c>
      <c r="I1431" t="s">
        <v>3400</v>
      </c>
      <c r="J1431" s="3">
        <v>2886919</v>
      </c>
      <c r="K1431" s="3">
        <v>0</v>
      </c>
      <c r="L1431" s="3">
        <f t="shared" si="44"/>
        <v>2886919</v>
      </c>
      <c r="M1431" s="3">
        <v>1649668</v>
      </c>
      <c r="N1431" s="3">
        <f t="shared" si="45"/>
        <v>1237251</v>
      </c>
    </row>
    <row r="1432" spans="1:14" hidden="1" x14ac:dyDescent="0.25">
      <c r="A1432">
        <v>649</v>
      </c>
      <c r="B1432">
        <v>1984</v>
      </c>
      <c r="C1432" s="5">
        <v>43252</v>
      </c>
      <c r="D1432" t="s">
        <v>3401</v>
      </c>
      <c r="E1432">
        <v>31</v>
      </c>
      <c r="F1432" t="s">
        <v>68</v>
      </c>
      <c r="G1432">
        <v>2139</v>
      </c>
      <c r="H1432" s="5">
        <v>43252</v>
      </c>
      <c r="I1432" t="s">
        <v>3402</v>
      </c>
      <c r="J1432" s="3">
        <v>3098410</v>
      </c>
      <c r="K1432" s="3">
        <v>0</v>
      </c>
      <c r="L1432" s="3">
        <f t="shared" si="44"/>
        <v>3098410</v>
      </c>
      <c r="M1432" s="3">
        <v>1770520</v>
      </c>
      <c r="N1432" s="3">
        <f t="shared" si="45"/>
        <v>1327890</v>
      </c>
    </row>
    <row r="1433" spans="1:14" hidden="1" x14ac:dyDescent="0.25">
      <c r="A1433">
        <v>649</v>
      </c>
      <c r="B1433">
        <v>1986</v>
      </c>
      <c r="C1433" s="5">
        <v>43252</v>
      </c>
      <c r="D1433" t="s">
        <v>2053</v>
      </c>
      <c r="E1433">
        <v>31</v>
      </c>
      <c r="F1433" t="s">
        <v>68</v>
      </c>
      <c r="G1433">
        <v>2142</v>
      </c>
      <c r="H1433" s="5">
        <v>43252</v>
      </c>
      <c r="I1433" t="s">
        <v>3403</v>
      </c>
      <c r="J1433" s="3">
        <v>2439360</v>
      </c>
      <c r="K1433" s="3">
        <v>0</v>
      </c>
      <c r="L1433" s="3">
        <f t="shared" si="44"/>
        <v>2439360</v>
      </c>
      <c r="M1433" s="3">
        <v>1626240</v>
      </c>
      <c r="N1433" s="3">
        <f t="shared" si="45"/>
        <v>813120</v>
      </c>
    </row>
    <row r="1434" spans="1:14" hidden="1" x14ac:dyDescent="0.25">
      <c r="A1434">
        <v>649</v>
      </c>
      <c r="B1434">
        <v>1987</v>
      </c>
      <c r="C1434" s="5">
        <v>43252</v>
      </c>
      <c r="D1434" t="s">
        <v>2049</v>
      </c>
      <c r="E1434">
        <v>31</v>
      </c>
      <c r="F1434" t="s">
        <v>68</v>
      </c>
      <c r="G1434">
        <v>2144</v>
      </c>
      <c r="H1434" s="5">
        <v>43252</v>
      </c>
      <c r="I1434" t="s">
        <v>3404</v>
      </c>
      <c r="J1434" s="3">
        <v>2849392</v>
      </c>
      <c r="K1434" s="3">
        <v>0</v>
      </c>
      <c r="L1434" s="3">
        <f t="shared" si="44"/>
        <v>2849392</v>
      </c>
      <c r="M1434" s="3">
        <v>1628224</v>
      </c>
      <c r="N1434" s="3">
        <f t="shared" si="45"/>
        <v>1221168</v>
      </c>
    </row>
    <row r="1435" spans="1:14" hidden="1" x14ac:dyDescent="0.25">
      <c r="A1435">
        <v>649</v>
      </c>
      <c r="B1435">
        <v>1989</v>
      </c>
      <c r="C1435" s="5">
        <v>43252</v>
      </c>
      <c r="D1435" t="s">
        <v>2314</v>
      </c>
      <c r="E1435">
        <v>31</v>
      </c>
      <c r="F1435" t="s">
        <v>68</v>
      </c>
      <c r="G1435">
        <v>2146</v>
      </c>
      <c r="H1435" s="5">
        <v>43252</v>
      </c>
      <c r="I1435" t="s">
        <v>3405</v>
      </c>
      <c r="J1435" s="3">
        <v>3098410</v>
      </c>
      <c r="K1435" s="3">
        <v>0</v>
      </c>
      <c r="L1435" s="3">
        <f t="shared" si="44"/>
        <v>3098410</v>
      </c>
      <c r="M1435" s="3">
        <v>1327890</v>
      </c>
      <c r="N1435" s="3">
        <f t="shared" si="45"/>
        <v>1770520</v>
      </c>
    </row>
    <row r="1436" spans="1:14" hidden="1" x14ac:dyDescent="0.25">
      <c r="A1436">
        <v>835</v>
      </c>
      <c r="B1436">
        <v>1992</v>
      </c>
      <c r="C1436" s="5">
        <v>43256</v>
      </c>
      <c r="D1436" t="s">
        <v>3406</v>
      </c>
      <c r="E1436">
        <v>31</v>
      </c>
      <c r="F1436" t="s">
        <v>68</v>
      </c>
      <c r="G1436">
        <v>2196</v>
      </c>
      <c r="H1436" s="5">
        <v>43256</v>
      </c>
      <c r="I1436" t="s">
        <v>3215</v>
      </c>
      <c r="J1436" s="3">
        <v>54686940</v>
      </c>
      <c r="K1436" s="3">
        <v>0</v>
      </c>
      <c r="L1436" s="3">
        <f t="shared" si="44"/>
        <v>54686940</v>
      </c>
      <c r="M1436" s="3">
        <v>54686940</v>
      </c>
      <c r="N1436" s="3">
        <f t="shared" si="45"/>
        <v>0</v>
      </c>
    </row>
    <row r="1437" spans="1:14" hidden="1" x14ac:dyDescent="0.25">
      <c r="A1437">
        <v>604</v>
      </c>
      <c r="B1437">
        <v>1993</v>
      </c>
      <c r="C1437" s="5">
        <v>43256</v>
      </c>
      <c r="D1437" t="s">
        <v>3407</v>
      </c>
      <c r="E1437">
        <v>31</v>
      </c>
      <c r="F1437" t="s">
        <v>68</v>
      </c>
      <c r="G1437">
        <v>2191</v>
      </c>
      <c r="H1437" s="5">
        <v>43256</v>
      </c>
      <c r="I1437" t="s">
        <v>773</v>
      </c>
      <c r="J1437" s="3">
        <v>59034400</v>
      </c>
      <c r="K1437" s="3">
        <v>0</v>
      </c>
      <c r="L1437" s="3">
        <f t="shared" si="44"/>
        <v>59034400</v>
      </c>
      <c r="M1437" s="3">
        <v>59034400</v>
      </c>
      <c r="N1437" s="3">
        <f t="shared" si="45"/>
        <v>0</v>
      </c>
    </row>
    <row r="1438" spans="1:14" hidden="1" x14ac:dyDescent="0.25">
      <c r="A1438">
        <v>649</v>
      </c>
      <c r="B1438">
        <v>1996</v>
      </c>
      <c r="C1438" s="5">
        <v>43257</v>
      </c>
      <c r="D1438" t="s">
        <v>3408</v>
      </c>
      <c r="E1438">
        <v>31</v>
      </c>
      <c r="F1438" t="s">
        <v>68</v>
      </c>
      <c r="G1438">
        <v>2145</v>
      </c>
      <c r="H1438" s="5">
        <v>43257</v>
      </c>
      <c r="I1438" t="s">
        <v>3409</v>
      </c>
      <c r="J1438" s="3">
        <v>4374952</v>
      </c>
      <c r="K1438" s="3">
        <v>0</v>
      </c>
      <c r="L1438" s="3">
        <f t="shared" si="44"/>
        <v>4374952</v>
      </c>
      <c r="M1438" s="3">
        <v>2187476</v>
      </c>
      <c r="N1438" s="3">
        <f t="shared" si="45"/>
        <v>2187476</v>
      </c>
    </row>
    <row r="1439" spans="1:14" hidden="1" x14ac:dyDescent="0.25">
      <c r="A1439">
        <v>649</v>
      </c>
      <c r="B1439">
        <v>1997</v>
      </c>
      <c r="C1439" s="5">
        <v>43257</v>
      </c>
      <c r="D1439" t="s">
        <v>3410</v>
      </c>
      <c r="E1439">
        <v>31</v>
      </c>
      <c r="F1439" t="s">
        <v>68</v>
      </c>
      <c r="G1439">
        <v>2143</v>
      </c>
      <c r="H1439" s="5">
        <v>43257</v>
      </c>
      <c r="I1439" t="s">
        <v>3411</v>
      </c>
      <c r="J1439" s="3">
        <v>3874960</v>
      </c>
      <c r="K1439" s="3">
        <v>0</v>
      </c>
      <c r="L1439" s="3">
        <f t="shared" si="44"/>
        <v>3874960</v>
      </c>
      <c r="M1439" s="3">
        <v>1937480</v>
      </c>
      <c r="N1439" s="3">
        <f t="shared" si="45"/>
        <v>1937480</v>
      </c>
    </row>
    <row r="1440" spans="1:14" hidden="1" x14ac:dyDescent="0.25">
      <c r="A1440">
        <v>649</v>
      </c>
      <c r="B1440">
        <v>1998</v>
      </c>
      <c r="C1440" s="5">
        <v>43257</v>
      </c>
      <c r="D1440" t="s">
        <v>3412</v>
      </c>
      <c r="E1440">
        <v>31</v>
      </c>
      <c r="F1440" t="s">
        <v>68</v>
      </c>
      <c r="G1440">
        <v>2147</v>
      </c>
      <c r="H1440" s="5">
        <v>43257</v>
      </c>
      <c r="I1440" t="s">
        <v>3413</v>
      </c>
      <c r="J1440" s="3">
        <v>4999952</v>
      </c>
      <c r="K1440" s="3">
        <v>0</v>
      </c>
      <c r="L1440" s="3">
        <f t="shared" si="44"/>
        <v>4999952</v>
      </c>
      <c r="M1440" s="3">
        <v>2499976</v>
      </c>
      <c r="N1440" s="3">
        <f t="shared" si="45"/>
        <v>2499976</v>
      </c>
    </row>
    <row r="1441" spans="1:14" hidden="1" x14ac:dyDescent="0.25">
      <c r="A1441">
        <v>649</v>
      </c>
      <c r="B1441">
        <v>1999</v>
      </c>
      <c r="C1441" s="5">
        <v>43257</v>
      </c>
      <c r="D1441" t="s">
        <v>3414</v>
      </c>
      <c r="E1441">
        <v>31</v>
      </c>
      <c r="F1441" t="s">
        <v>68</v>
      </c>
      <c r="G1441">
        <v>2141</v>
      </c>
      <c r="H1441" s="5">
        <v>43257</v>
      </c>
      <c r="I1441" t="s">
        <v>3415</v>
      </c>
      <c r="J1441" s="3">
        <v>4499952</v>
      </c>
      <c r="K1441" s="3">
        <v>0</v>
      </c>
      <c r="L1441" s="3">
        <f t="shared" si="44"/>
        <v>4499952</v>
      </c>
      <c r="M1441" s="3">
        <v>2249976</v>
      </c>
      <c r="N1441" s="3">
        <f t="shared" si="45"/>
        <v>2249976</v>
      </c>
    </row>
    <row r="1442" spans="1:14" hidden="1" x14ac:dyDescent="0.25">
      <c r="A1442">
        <v>649</v>
      </c>
      <c r="B1442">
        <v>2000</v>
      </c>
      <c r="C1442" s="5">
        <v>43257</v>
      </c>
      <c r="D1442" t="s">
        <v>3416</v>
      </c>
      <c r="E1442">
        <v>31</v>
      </c>
      <c r="F1442" t="s">
        <v>68</v>
      </c>
      <c r="G1442">
        <v>2201</v>
      </c>
      <c r="H1442" s="5">
        <v>43257</v>
      </c>
      <c r="I1442" t="s">
        <v>3417</v>
      </c>
      <c r="J1442" s="3">
        <v>2734347</v>
      </c>
      <c r="K1442" s="3">
        <v>0</v>
      </c>
      <c r="L1442" s="3">
        <f t="shared" si="44"/>
        <v>2734347</v>
      </c>
      <c r="M1442" s="3">
        <v>1171863</v>
      </c>
      <c r="N1442" s="3">
        <f t="shared" si="45"/>
        <v>1562484</v>
      </c>
    </row>
    <row r="1443" spans="1:14" hidden="1" x14ac:dyDescent="0.25">
      <c r="A1443">
        <v>649</v>
      </c>
      <c r="B1443">
        <v>2001</v>
      </c>
      <c r="C1443" s="5">
        <v>43257</v>
      </c>
      <c r="D1443" t="s">
        <v>3418</v>
      </c>
      <c r="E1443">
        <v>31</v>
      </c>
      <c r="F1443" t="s">
        <v>68</v>
      </c>
      <c r="G1443">
        <v>2200</v>
      </c>
      <c r="H1443" s="5">
        <v>43257</v>
      </c>
      <c r="I1443" t="s">
        <v>3419</v>
      </c>
      <c r="J1443" s="3">
        <v>3718092</v>
      </c>
      <c r="K1443" s="3">
        <v>0</v>
      </c>
      <c r="L1443" s="3">
        <f t="shared" si="44"/>
        <v>3718092</v>
      </c>
      <c r="M1443" s="3">
        <v>2124624</v>
      </c>
      <c r="N1443" s="3">
        <f t="shared" si="45"/>
        <v>1593468</v>
      </c>
    </row>
    <row r="1444" spans="1:14" hidden="1" x14ac:dyDescent="0.25">
      <c r="A1444">
        <v>649</v>
      </c>
      <c r="B1444">
        <v>2002</v>
      </c>
      <c r="C1444" s="5">
        <v>43257</v>
      </c>
      <c r="D1444" t="s">
        <v>3420</v>
      </c>
      <c r="E1444">
        <v>31</v>
      </c>
      <c r="F1444" t="s">
        <v>68</v>
      </c>
      <c r="G1444">
        <v>2199</v>
      </c>
      <c r="H1444" s="5">
        <v>43257</v>
      </c>
      <c r="I1444" t="s">
        <v>3421</v>
      </c>
      <c r="J1444" s="3">
        <v>3017000</v>
      </c>
      <c r="K1444" s="3">
        <v>0</v>
      </c>
      <c r="L1444" s="3">
        <f t="shared" si="44"/>
        <v>3017000</v>
      </c>
      <c r="M1444" s="3">
        <v>1724000</v>
      </c>
      <c r="N1444" s="3">
        <f t="shared" si="45"/>
        <v>1293000</v>
      </c>
    </row>
    <row r="1445" spans="1:14" hidden="1" x14ac:dyDescent="0.25">
      <c r="A1445">
        <v>649</v>
      </c>
      <c r="B1445">
        <v>2003</v>
      </c>
      <c r="C1445" s="5">
        <v>43257</v>
      </c>
      <c r="D1445" t="s">
        <v>3422</v>
      </c>
      <c r="E1445">
        <v>31</v>
      </c>
      <c r="F1445" t="s">
        <v>68</v>
      </c>
      <c r="G1445">
        <v>2152</v>
      </c>
      <c r="H1445" s="5">
        <v>43257</v>
      </c>
      <c r="I1445" t="s">
        <v>3423</v>
      </c>
      <c r="J1445" s="3">
        <v>4101524</v>
      </c>
      <c r="K1445" s="3">
        <v>0</v>
      </c>
      <c r="L1445" s="3">
        <f t="shared" si="44"/>
        <v>4101524</v>
      </c>
      <c r="M1445" s="3">
        <v>2343728</v>
      </c>
      <c r="N1445" s="3">
        <f t="shared" si="45"/>
        <v>1757796</v>
      </c>
    </row>
    <row r="1446" spans="1:14" hidden="1" x14ac:dyDescent="0.25">
      <c r="A1446">
        <v>649</v>
      </c>
      <c r="B1446">
        <v>2004</v>
      </c>
      <c r="C1446" s="5">
        <v>43257</v>
      </c>
      <c r="D1446" t="s">
        <v>3424</v>
      </c>
      <c r="E1446">
        <v>31</v>
      </c>
      <c r="F1446" t="s">
        <v>68</v>
      </c>
      <c r="G1446">
        <v>2158</v>
      </c>
      <c r="H1446" s="5">
        <v>43257</v>
      </c>
      <c r="I1446" t="s">
        <v>3425</v>
      </c>
      <c r="J1446" s="3">
        <v>4874952</v>
      </c>
      <c r="K1446" s="3">
        <v>0</v>
      </c>
      <c r="L1446" s="3">
        <f t="shared" si="44"/>
        <v>4874952</v>
      </c>
      <c r="M1446" s="3">
        <v>2437476</v>
      </c>
      <c r="N1446" s="3">
        <f t="shared" si="45"/>
        <v>2437476</v>
      </c>
    </row>
    <row r="1447" spans="1:14" hidden="1" x14ac:dyDescent="0.25">
      <c r="A1447">
        <v>817</v>
      </c>
      <c r="B1447">
        <v>2009</v>
      </c>
      <c r="C1447" s="5">
        <v>43263</v>
      </c>
      <c r="D1447" t="s">
        <v>868</v>
      </c>
      <c r="E1447">
        <v>31</v>
      </c>
      <c r="F1447" t="s">
        <v>68</v>
      </c>
      <c r="G1447">
        <v>2221</v>
      </c>
      <c r="H1447" s="5">
        <v>43263</v>
      </c>
      <c r="I1447" t="s">
        <v>3212</v>
      </c>
      <c r="J1447" s="3">
        <v>54686940</v>
      </c>
      <c r="K1447" s="3">
        <v>0</v>
      </c>
      <c r="L1447" s="3">
        <f t="shared" si="44"/>
        <v>54686940</v>
      </c>
      <c r="M1447" s="3">
        <v>54686940</v>
      </c>
      <c r="N1447" s="3">
        <f t="shared" si="45"/>
        <v>0</v>
      </c>
    </row>
    <row r="1448" spans="1:14" hidden="1" x14ac:dyDescent="0.25">
      <c r="A1448">
        <v>812</v>
      </c>
      <c r="B1448">
        <v>2010</v>
      </c>
      <c r="C1448" s="5">
        <v>43263</v>
      </c>
      <c r="D1448" t="s">
        <v>3426</v>
      </c>
      <c r="E1448">
        <v>31</v>
      </c>
      <c r="F1448" t="s">
        <v>68</v>
      </c>
      <c r="G1448">
        <v>2204</v>
      </c>
      <c r="H1448" s="5">
        <v>43263</v>
      </c>
      <c r="I1448" t="s">
        <v>2992</v>
      </c>
      <c r="J1448" s="3">
        <v>34911092</v>
      </c>
      <c r="K1448" s="3">
        <v>0</v>
      </c>
      <c r="L1448" s="3">
        <f t="shared" si="44"/>
        <v>34911092</v>
      </c>
      <c r="M1448" s="3">
        <v>0</v>
      </c>
      <c r="N1448" s="3">
        <f t="shared" si="45"/>
        <v>34911092</v>
      </c>
    </row>
    <row r="1449" spans="1:14" hidden="1" x14ac:dyDescent="0.25">
      <c r="A1449">
        <v>813</v>
      </c>
      <c r="B1449">
        <v>2011</v>
      </c>
      <c r="C1449" s="5">
        <v>43263</v>
      </c>
      <c r="D1449" t="s">
        <v>3426</v>
      </c>
      <c r="E1449">
        <v>31</v>
      </c>
      <c r="F1449" t="s">
        <v>68</v>
      </c>
      <c r="G1449">
        <v>2204</v>
      </c>
      <c r="H1449" s="5">
        <v>43263</v>
      </c>
      <c r="I1449" t="s">
        <v>2992</v>
      </c>
      <c r="J1449" s="3">
        <v>4151008</v>
      </c>
      <c r="K1449" s="3">
        <v>0</v>
      </c>
      <c r="L1449" s="3">
        <f t="shared" si="44"/>
        <v>4151008</v>
      </c>
      <c r="M1449" s="3">
        <v>0</v>
      </c>
      <c r="N1449" s="3">
        <f t="shared" si="45"/>
        <v>4151008</v>
      </c>
    </row>
    <row r="1450" spans="1:14" hidden="1" x14ac:dyDescent="0.25">
      <c r="A1450">
        <v>810</v>
      </c>
      <c r="B1450">
        <v>2012</v>
      </c>
      <c r="C1450" s="5">
        <v>43263</v>
      </c>
      <c r="D1450" t="s">
        <v>3427</v>
      </c>
      <c r="E1450">
        <v>31</v>
      </c>
      <c r="F1450" t="s">
        <v>68</v>
      </c>
      <c r="G1450">
        <v>2222</v>
      </c>
      <c r="H1450" s="5">
        <v>43263</v>
      </c>
      <c r="I1450" t="s">
        <v>2994</v>
      </c>
      <c r="J1450" s="3">
        <v>54686940</v>
      </c>
      <c r="K1450" s="3">
        <v>0</v>
      </c>
      <c r="L1450" s="3">
        <f t="shared" si="44"/>
        <v>54686940</v>
      </c>
      <c r="M1450" s="3">
        <v>54686940</v>
      </c>
      <c r="N1450" s="3">
        <f t="shared" si="45"/>
        <v>0</v>
      </c>
    </row>
    <row r="1451" spans="1:14" hidden="1" x14ac:dyDescent="0.25">
      <c r="A1451">
        <v>809</v>
      </c>
      <c r="B1451">
        <v>2013</v>
      </c>
      <c r="C1451" s="5">
        <v>43263</v>
      </c>
      <c r="D1451" t="s">
        <v>3428</v>
      </c>
      <c r="E1451">
        <v>31</v>
      </c>
      <c r="F1451" t="s">
        <v>68</v>
      </c>
      <c r="G1451">
        <v>2223</v>
      </c>
      <c r="H1451" s="5">
        <v>43263</v>
      </c>
      <c r="I1451" t="s">
        <v>2993</v>
      </c>
      <c r="J1451" s="3">
        <v>54686940</v>
      </c>
      <c r="K1451" s="3">
        <v>0</v>
      </c>
      <c r="L1451" s="3">
        <f t="shared" si="44"/>
        <v>54686940</v>
      </c>
      <c r="M1451" s="3">
        <v>54686940</v>
      </c>
      <c r="N1451" s="3">
        <f t="shared" si="45"/>
        <v>0</v>
      </c>
    </row>
    <row r="1452" spans="1:14" hidden="1" x14ac:dyDescent="0.25">
      <c r="A1452">
        <v>483</v>
      </c>
      <c r="B1452">
        <v>2018</v>
      </c>
      <c r="C1452" s="5">
        <v>43266</v>
      </c>
      <c r="D1452" t="s">
        <v>821</v>
      </c>
      <c r="E1452">
        <v>1</v>
      </c>
      <c r="F1452" t="s">
        <v>822</v>
      </c>
      <c r="G1452">
        <v>43</v>
      </c>
      <c r="H1452" s="5">
        <v>43266</v>
      </c>
      <c r="I1452" t="s">
        <v>3429</v>
      </c>
      <c r="J1452" s="3">
        <v>35637500</v>
      </c>
      <c r="K1452" s="3">
        <v>0</v>
      </c>
      <c r="L1452" s="3">
        <f t="shared" si="44"/>
        <v>35637500</v>
      </c>
      <c r="M1452" s="3">
        <v>35637500</v>
      </c>
      <c r="N1452" s="3">
        <f t="shared" si="45"/>
        <v>0</v>
      </c>
    </row>
    <row r="1453" spans="1:14" hidden="1" x14ac:dyDescent="0.25">
      <c r="A1453">
        <v>787</v>
      </c>
      <c r="B1453">
        <v>2024</v>
      </c>
      <c r="C1453" s="5">
        <v>43266</v>
      </c>
      <c r="D1453" t="s">
        <v>3430</v>
      </c>
      <c r="E1453">
        <v>31</v>
      </c>
      <c r="F1453" t="s">
        <v>68</v>
      </c>
      <c r="G1453">
        <v>2220</v>
      </c>
      <c r="H1453" s="5">
        <v>43266</v>
      </c>
      <c r="I1453" t="s">
        <v>2985</v>
      </c>
      <c r="J1453" s="3">
        <v>52944200</v>
      </c>
      <c r="K1453" s="3">
        <v>0</v>
      </c>
      <c r="L1453" s="3">
        <f t="shared" si="44"/>
        <v>52944200</v>
      </c>
      <c r="M1453" s="3">
        <v>0</v>
      </c>
      <c r="N1453" s="3">
        <f t="shared" si="45"/>
        <v>52944200</v>
      </c>
    </row>
    <row r="1454" spans="1:14" hidden="1" x14ac:dyDescent="0.25">
      <c r="A1454">
        <v>649</v>
      </c>
      <c r="B1454">
        <v>2026</v>
      </c>
      <c r="C1454" s="5">
        <v>43269</v>
      </c>
      <c r="D1454" t="s">
        <v>1361</v>
      </c>
      <c r="E1454">
        <v>31</v>
      </c>
      <c r="F1454" t="s">
        <v>68</v>
      </c>
      <c r="G1454">
        <v>2279</v>
      </c>
      <c r="H1454" s="5">
        <v>43269</v>
      </c>
      <c r="I1454" t="s">
        <v>3431</v>
      </c>
      <c r="J1454" s="3">
        <v>3490872</v>
      </c>
      <c r="K1454" s="3">
        <v>0</v>
      </c>
      <c r="L1454" s="3">
        <f t="shared" si="44"/>
        <v>3490872</v>
      </c>
      <c r="M1454" s="3">
        <v>1496088</v>
      </c>
      <c r="N1454" s="3">
        <f t="shared" si="45"/>
        <v>1994784</v>
      </c>
    </row>
    <row r="1455" spans="1:14" hidden="1" x14ac:dyDescent="0.25">
      <c r="A1455">
        <v>649</v>
      </c>
      <c r="B1455">
        <v>2027</v>
      </c>
      <c r="C1455" s="5">
        <v>43269</v>
      </c>
      <c r="D1455" t="s">
        <v>1519</v>
      </c>
      <c r="E1455">
        <v>31</v>
      </c>
      <c r="F1455" t="s">
        <v>68</v>
      </c>
      <c r="G1455">
        <v>2280</v>
      </c>
      <c r="H1455" s="5">
        <v>43269</v>
      </c>
      <c r="I1455" t="s">
        <v>3432</v>
      </c>
      <c r="J1455" s="3">
        <v>3515589</v>
      </c>
      <c r="K1455" s="3">
        <v>0</v>
      </c>
      <c r="L1455" s="3">
        <f t="shared" si="44"/>
        <v>3515589</v>
      </c>
      <c r="M1455" s="3">
        <v>1171863</v>
      </c>
      <c r="N1455" s="3">
        <f t="shared" si="45"/>
        <v>2343726</v>
      </c>
    </row>
    <row r="1456" spans="1:14" hidden="1" x14ac:dyDescent="0.25">
      <c r="A1456">
        <v>649</v>
      </c>
      <c r="B1456">
        <v>2028</v>
      </c>
      <c r="C1456" s="5">
        <v>43269</v>
      </c>
      <c r="D1456" t="s">
        <v>3433</v>
      </c>
      <c r="E1456">
        <v>31</v>
      </c>
      <c r="F1456" t="s">
        <v>68</v>
      </c>
      <c r="G1456">
        <v>2275</v>
      </c>
      <c r="H1456" s="5">
        <v>43269</v>
      </c>
      <c r="I1456" t="s">
        <v>3434</v>
      </c>
      <c r="J1456" s="3">
        <v>3812464</v>
      </c>
      <c r="K1456" s="3">
        <v>0</v>
      </c>
      <c r="L1456" s="3">
        <f t="shared" si="44"/>
        <v>3812464</v>
      </c>
      <c r="M1456" s="3">
        <v>1429674</v>
      </c>
      <c r="N1456" s="3">
        <f t="shared" si="45"/>
        <v>2382790</v>
      </c>
    </row>
    <row r="1457" spans="1:14" hidden="1" x14ac:dyDescent="0.25">
      <c r="A1457">
        <v>649</v>
      </c>
      <c r="B1457">
        <v>2029</v>
      </c>
      <c r="C1457" s="5">
        <v>43269</v>
      </c>
      <c r="D1457" t="s">
        <v>864</v>
      </c>
      <c r="E1457">
        <v>31</v>
      </c>
      <c r="F1457" t="s">
        <v>68</v>
      </c>
      <c r="G1457">
        <v>2276</v>
      </c>
      <c r="H1457" s="5">
        <v>43269</v>
      </c>
      <c r="I1457" t="s">
        <v>3435</v>
      </c>
      <c r="J1457" s="3">
        <v>3124968</v>
      </c>
      <c r="K1457" s="3">
        <v>0</v>
      </c>
      <c r="L1457" s="3">
        <f t="shared" si="44"/>
        <v>3124968</v>
      </c>
      <c r="M1457" s="3">
        <v>1171863</v>
      </c>
      <c r="N1457" s="3">
        <f t="shared" si="45"/>
        <v>1953105</v>
      </c>
    </row>
    <row r="1458" spans="1:14" hidden="1" x14ac:dyDescent="0.25">
      <c r="A1458">
        <v>649</v>
      </c>
      <c r="B1458">
        <v>2030</v>
      </c>
      <c r="C1458" s="5">
        <v>43269</v>
      </c>
      <c r="D1458" t="s">
        <v>978</v>
      </c>
      <c r="E1458">
        <v>31</v>
      </c>
      <c r="F1458" t="s">
        <v>68</v>
      </c>
      <c r="G1458">
        <v>2278</v>
      </c>
      <c r="H1458" s="5">
        <v>43269</v>
      </c>
      <c r="I1458" t="s">
        <v>3436</v>
      </c>
      <c r="J1458" s="3">
        <v>3608360</v>
      </c>
      <c r="K1458" s="3">
        <v>0</v>
      </c>
      <c r="L1458" s="3">
        <f t="shared" si="44"/>
        <v>3608360</v>
      </c>
      <c r="M1458" s="3">
        <v>1353135</v>
      </c>
      <c r="N1458" s="3">
        <f t="shared" si="45"/>
        <v>2255225</v>
      </c>
    </row>
    <row r="1459" spans="1:14" hidden="1" x14ac:dyDescent="0.25">
      <c r="A1459">
        <v>649</v>
      </c>
      <c r="B1459">
        <v>2032</v>
      </c>
      <c r="C1459" s="5">
        <v>43270</v>
      </c>
      <c r="D1459" t="s">
        <v>3437</v>
      </c>
      <c r="E1459">
        <v>31</v>
      </c>
      <c r="F1459" t="s">
        <v>68</v>
      </c>
      <c r="G1459">
        <v>2274</v>
      </c>
      <c r="H1459" s="5">
        <v>43270</v>
      </c>
      <c r="I1459" t="s">
        <v>3438</v>
      </c>
      <c r="J1459" s="3">
        <v>3659080</v>
      </c>
      <c r="K1459" s="3">
        <v>0</v>
      </c>
      <c r="L1459" s="3">
        <f t="shared" si="44"/>
        <v>3659080</v>
      </c>
      <c r="M1459" s="3">
        <v>1372155</v>
      </c>
      <c r="N1459" s="3">
        <f t="shared" si="45"/>
        <v>2286925</v>
      </c>
    </row>
    <row r="1460" spans="1:14" hidden="1" x14ac:dyDescent="0.25">
      <c r="A1460">
        <v>649</v>
      </c>
      <c r="B1460">
        <v>2033</v>
      </c>
      <c r="C1460" s="5">
        <v>43270</v>
      </c>
      <c r="D1460" t="s">
        <v>2077</v>
      </c>
      <c r="E1460">
        <v>31</v>
      </c>
      <c r="F1460" t="s">
        <v>68</v>
      </c>
      <c r="G1460">
        <v>2277</v>
      </c>
      <c r="H1460" s="5">
        <v>43270</v>
      </c>
      <c r="I1460" t="s">
        <v>3439</v>
      </c>
      <c r="J1460" s="3">
        <v>3536208</v>
      </c>
      <c r="K1460" s="3">
        <v>0</v>
      </c>
      <c r="L1460" s="3">
        <f t="shared" si="44"/>
        <v>3536208</v>
      </c>
      <c r="M1460" s="3">
        <v>1326078</v>
      </c>
      <c r="N1460" s="3">
        <f t="shared" si="45"/>
        <v>2210130</v>
      </c>
    </row>
    <row r="1461" spans="1:14" hidden="1" x14ac:dyDescent="0.25">
      <c r="A1461">
        <v>837</v>
      </c>
      <c r="B1461">
        <v>2034</v>
      </c>
      <c r="C1461" s="5">
        <v>43270</v>
      </c>
      <c r="D1461" t="s">
        <v>3440</v>
      </c>
      <c r="E1461">
        <v>31</v>
      </c>
      <c r="F1461" t="s">
        <v>68</v>
      </c>
      <c r="G1461">
        <v>2237</v>
      </c>
      <c r="H1461" s="5">
        <v>43270</v>
      </c>
      <c r="I1461" t="s">
        <v>3441</v>
      </c>
      <c r="J1461" s="3">
        <v>39062100</v>
      </c>
      <c r="K1461" s="3">
        <v>0</v>
      </c>
      <c r="L1461" s="3">
        <f t="shared" si="44"/>
        <v>39062100</v>
      </c>
      <c r="M1461" s="3">
        <v>0</v>
      </c>
      <c r="N1461" s="3">
        <f t="shared" si="45"/>
        <v>39062100</v>
      </c>
    </row>
    <row r="1462" spans="1:14" hidden="1" x14ac:dyDescent="0.25">
      <c r="A1462">
        <v>833</v>
      </c>
      <c r="B1462">
        <v>2035</v>
      </c>
      <c r="C1462" s="5">
        <v>43270</v>
      </c>
      <c r="D1462" t="s">
        <v>3442</v>
      </c>
      <c r="E1462">
        <v>31</v>
      </c>
      <c r="F1462" t="s">
        <v>68</v>
      </c>
      <c r="G1462">
        <v>2298</v>
      </c>
      <c r="H1462" s="5">
        <v>43270</v>
      </c>
      <c r="I1462" t="s">
        <v>3214</v>
      </c>
      <c r="J1462" s="3">
        <v>54686940</v>
      </c>
      <c r="K1462" s="3">
        <v>0</v>
      </c>
      <c r="L1462" s="3">
        <f t="shared" si="44"/>
        <v>54686940</v>
      </c>
      <c r="M1462" s="3">
        <v>54686940</v>
      </c>
      <c r="N1462" s="3">
        <f t="shared" si="45"/>
        <v>0</v>
      </c>
    </row>
    <row r="1463" spans="1:14" hidden="1" x14ac:dyDescent="0.25">
      <c r="A1463">
        <v>836</v>
      </c>
      <c r="B1463">
        <v>2036</v>
      </c>
      <c r="C1463" s="5">
        <v>43270</v>
      </c>
      <c r="D1463" t="s">
        <v>3443</v>
      </c>
      <c r="E1463">
        <v>31</v>
      </c>
      <c r="F1463" t="s">
        <v>68</v>
      </c>
      <c r="G1463">
        <v>2299</v>
      </c>
      <c r="H1463" s="5">
        <v>43270</v>
      </c>
      <c r="I1463" t="s">
        <v>3217</v>
      </c>
      <c r="J1463" s="3">
        <v>54686940</v>
      </c>
      <c r="K1463" s="3">
        <v>0</v>
      </c>
      <c r="L1463" s="3">
        <f t="shared" si="44"/>
        <v>54686940</v>
      </c>
      <c r="M1463" s="3">
        <v>54686940</v>
      </c>
      <c r="N1463" s="3">
        <f t="shared" si="45"/>
        <v>0</v>
      </c>
    </row>
    <row r="1464" spans="1:14" hidden="1" x14ac:dyDescent="0.25">
      <c r="A1464">
        <v>675</v>
      </c>
      <c r="B1464">
        <v>2040</v>
      </c>
      <c r="C1464" s="5">
        <v>43271</v>
      </c>
      <c r="D1464" t="s">
        <v>3444</v>
      </c>
      <c r="E1464">
        <v>31</v>
      </c>
      <c r="F1464" t="s">
        <v>68</v>
      </c>
      <c r="G1464">
        <v>2296</v>
      </c>
      <c r="H1464" s="5">
        <v>43271</v>
      </c>
      <c r="I1464" t="s">
        <v>2635</v>
      </c>
      <c r="J1464" s="3">
        <v>54686940</v>
      </c>
      <c r="K1464" s="3">
        <v>0</v>
      </c>
      <c r="L1464" s="3">
        <f t="shared" si="44"/>
        <v>54686940</v>
      </c>
      <c r="M1464" s="3">
        <v>54686940</v>
      </c>
      <c r="N1464" s="3">
        <f t="shared" si="45"/>
        <v>0</v>
      </c>
    </row>
    <row r="1465" spans="1:14" hidden="1" x14ac:dyDescent="0.25">
      <c r="A1465">
        <v>832</v>
      </c>
      <c r="B1465">
        <v>2041</v>
      </c>
      <c r="C1465" s="5">
        <v>43271</v>
      </c>
      <c r="D1465" t="s">
        <v>3445</v>
      </c>
      <c r="E1465">
        <v>31</v>
      </c>
      <c r="F1465" t="s">
        <v>68</v>
      </c>
      <c r="G1465">
        <v>2297</v>
      </c>
      <c r="H1465" s="5">
        <v>43271</v>
      </c>
      <c r="I1465" t="s">
        <v>3213</v>
      </c>
      <c r="J1465" s="3">
        <v>54686940</v>
      </c>
      <c r="K1465" s="3">
        <v>0</v>
      </c>
      <c r="L1465" s="3">
        <f t="shared" si="44"/>
        <v>54686940</v>
      </c>
      <c r="M1465" s="3">
        <v>54686940</v>
      </c>
      <c r="N1465" s="3">
        <f t="shared" si="45"/>
        <v>0</v>
      </c>
    </row>
    <row r="1466" spans="1:14" hidden="1" x14ac:dyDescent="0.25">
      <c r="A1466">
        <v>842</v>
      </c>
      <c r="B1466">
        <v>2047</v>
      </c>
      <c r="C1466" s="5">
        <v>43271</v>
      </c>
      <c r="D1466" t="s">
        <v>3446</v>
      </c>
      <c r="E1466">
        <v>31</v>
      </c>
      <c r="F1466" t="s">
        <v>68</v>
      </c>
      <c r="G1466">
        <v>2236</v>
      </c>
      <c r="H1466" s="5">
        <v>43271</v>
      </c>
      <c r="I1466" t="s">
        <v>3447</v>
      </c>
      <c r="J1466" s="3">
        <v>39062100</v>
      </c>
      <c r="K1466" s="3">
        <v>0</v>
      </c>
      <c r="L1466" s="3">
        <f t="shared" si="44"/>
        <v>39062100</v>
      </c>
      <c r="M1466" s="3">
        <v>0</v>
      </c>
      <c r="N1466" s="3">
        <f t="shared" si="45"/>
        <v>39062100</v>
      </c>
    </row>
    <row r="1467" spans="1:14" hidden="1" x14ac:dyDescent="0.25">
      <c r="A1467">
        <v>483</v>
      </c>
      <c r="B1467">
        <v>2048</v>
      </c>
      <c r="C1467" s="5">
        <v>43271</v>
      </c>
      <c r="D1467" t="s">
        <v>821</v>
      </c>
      <c r="E1467">
        <v>1</v>
      </c>
      <c r="F1467" t="s">
        <v>822</v>
      </c>
      <c r="G1467">
        <v>46</v>
      </c>
      <c r="H1467" s="5">
        <v>43271</v>
      </c>
      <c r="I1467" t="s">
        <v>3448</v>
      </c>
      <c r="J1467" s="3">
        <v>111929375</v>
      </c>
      <c r="K1467" s="3">
        <v>0</v>
      </c>
      <c r="L1467" s="3">
        <f t="shared" si="44"/>
        <v>111929375</v>
      </c>
      <c r="M1467" s="3">
        <v>111929375</v>
      </c>
      <c r="N1467" s="3">
        <f t="shared" si="45"/>
        <v>0</v>
      </c>
    </row>
    <row r="1468" spans="1:14" hidden="1" x14ac:dyDescent="0.25">
      <c r="A1468">
        <v>649</v>
      </c>
      <c r="B1468">
        <v>2057</v>
      </c>
      <c r="C1468" s="5">
        <v>43273</v>
      </c>
      <c r="D1468" t="s">
        <v>1083</v>
      </c>
      <c r="E1468">
        <v>31</v>
      </c>
      <c r="F1468" t="s">
        <v>68</v>
      </c>
      <c r="G1468">
        <v>2387</v>
      </c>
      <c r="H1468" s="5">
        <v>43273</v>
      </c>
      <c r="I1468" t="s">
        <v>3449</v>
      </c>
      <c r="J1468" s="3">
        <v>2788562</v>
      </c>
      <c r="K1468" s="3">
        <v>0</v>
      </c>
      <c r="L1468" s="3">
        <f t="shared" si="44"/>
        <v>2788562</v>
      </c>
      <c r="M1468" s="3">
        <v>1195098</v>
      </c>
      <c r="N1468" s="3">
        <f t="shared" si="45"/>
        <v>1593464</v>
      </c>
    </row>
    <row r="1469" spans="1:14" hidden="1" x14ac:dyDescent="0.25">
      <c r="A1469">
        <v>649</v>
      </c>
      <c r="B1469">
        <v>2058</v>
      </c>
      <c r="C1469" s="5">
        <v>43273</v>
      </c>
      <c r="D1469" t="s">
        <v>1307</v>
      </c>
      <c r="E1469">
        <v>31</v>
      </c>
      <c r="F1469" t="s">
        <v>68</v>
      </c>
      <c r="G1469">
        <v>2386</v>
      </c>
      <c r="H1469" s="5">
        <v>43273</v>
      </c>
      <c r="I1469" t="s">
        <v>3450</v>
      </c>
      <c r="J1469" s="3">
        <v>2618154</v>
      </c>
      <c r="K1469" s="3">
        <v>0</v>
      </c>
      <c r="L1469" s="3">
        <f t="shared" si="44"/>
        <v>2618154</v>
      </c>
      <c r="M1469" s="3">
        <v>1122066</v>
      </c>
      <c r="N1469" s="3">
        <f t="shared" si="45"/>
        <v>1496088</v>
      </c>
    </row>
    <row r="1470" spans="1:14" hidden="1" x14ac:dyDescent="0.25">
      <c r="A1470">
        <v>649</v>
      </c>
      <c r="B1470">
        <v>2059</v>
      </c>
      <c r="C1470" s="5">
        <v>43273</v>
      </c>
      <c r="D1470" t="s">
        <v>1759</v>
      </c>
      <c r="E1470">
        <v>31</v>
      </c>
      <c r="F1470" t="s">
        <v>68</v>
      </c>
      <c r="G1470">
        <v>2385</v>
      </c>
      <c r="H1470" s="5">
        <v>43273</v>
      </c>
      <c r="I1470" t="s">
        <v>3451</v>
      </c>
      <c r="J1470" s="3">
        <v>3752413</v>
      </c>
      <c r="K1470" s="3">
        <v>0</v>
      </c>
      <c r="L1470" s="3">
        <f t="shared" si="44"/>
        <v>3752413</v>
      </c>
      <c r="M1470" s="3">
        <v>1608177</v>
      </c>
      <c r="N1470" s="3">
        <f t="shared" si="45"/>
        <v>2144236</v>
      </c>
    </row>
    <row r="1471" spans="1:14" hidden="1" x14ac:dyDescent="0.25">
      <c r="A1471">
        <v>649</v>
      </c>
      <c r="B1471">
        <v>2060</v>
      </c>
      <c r="C1471" s="5">
        <v>43273</v>
      </c>
      <c r="D1471" t="s">
        <v>2155</v>
      </c>
      <c r="E1471">
        <v>31</v>
      </c>
      <c r="F1471" t="s">
        <v>68</v>
      </c>
      <c r="G1471">
        <v>2384</v>
      </c>
      <c r="H1471" s="5">
        <v>43273</v>
      </c>
      <c r="I1471" t="s">
        <v>3452</v>
      </c>
      <c r="J1471" s="3">
        <v>3363507</v>
      </c>
      <c r="K1471" s="3">
        <v>0</v>
      </c>
      <c r="L1471" s="3">
        <f t="shared" si="44"/>
        <v>3363507</v>
      </c>
      <c r="M1471" s="3">
        <v>1441503</v>
      </c>
      <c r="N1471" s="3">
        <f t="shared" si="45"/>
        <v>1922004</v>
      </c>
    </row>
    <row r="1472" spans="1:14" hidden="1" x14ac:dyDescent="0.25">
      <c r="A1472">
        <v>395</v>
      </c>
      <c r="B1472">
        <v>2061</v>
      </c>
      <c r="C1472" s="5">
        <v>43273</v>
      </c>
      <c r="D1472" t="s">
        <v>1097</v>
      </c>
      <c r="E1472">
        <v>31</v>
      </c>
      <c r="F1472" t="s">
        <v>68</v>
      </c>
      <c r="G1472">
        <v>2409</v>
      </c>
      <c r="H1472" s="5">
        <v>43273</v>
      </c>
      <c r="I1472" t="s">
        <v>1098</v>
      </c>
      <c r="J1472" s="3">
        <v>3157315</v>
      </c>
      <c r="K1472" s="3">
        <v>0</v>
      </c>
      <c r="L1472" s="3">
        <f t="shared" si="44"/>
        <v>3157315</v>
      </c>
      <c r="M1472" s="3">
        <v>1353135</v>
      </c>
      <c r="N1472" s="3">
        <f t="shared" si="45"/>
        <v>1804180</v>
      </c>
    </row>
    <row r="1473" spans="1:14" hidden="1" x14ac:dyDescent="0.25">
      <c r="A1473">
        <v>649</v>
      </c>
      <c r="B1473">
        <v>2062</v>
      </c>
      <c r="C1473" s="5">
        <v>43273</v>
      </c>
      <c r="D1473" t="s">
        <v>1824</v>
      </c>
      <c r="E1473">
        <v>31</v>
      </c>
      <c r="F1473" t="s">
        <v>68</v>
      </c>
      <c r="G1473">
        <v>2383</v>
      </c>
      <c r="H1473" s="5">
        <v>43273</v>
      </c>
      <c r="I1473" t="s">
        <v>3453</v>
      </c>
      <c r="J1473" s="3">
        <v>3017000</v>
      </c>
      <c r="K1473" s="3">
        <v>0</v>
      </c>
      <c r="L1473" s="3">
        <f t="shared" si="44"/>
        <v>3017000</v>
      </c>
      <c r="M1473" s="3">
        <v>1293000</v>
      </c>
      <c r="N1473" s="3">
        <f t="shared" si="45"/>
        <v>1724000</v>
      </c>
    </row>
    <row r="1474" spans="1:14" hidden="1" x14ac:dyDescent="0.25">
      <c r="A1474">
        <v>649</v>
      </c>
      <c r="B1474">
        <v>2063</v>
      </c>
      <c r="C1474" s="5">
        <v>43273</v>
      </c>
      <c r="D1474" t="s">
        <v>2494</v>
      </c>
      <c r="E1474">
        <v>31</v>
      </c>
      <c r="F1474" t="s">
        <v>68</v>
      </c>
      <c r="G1474">
        <v>2382</v>
      </c>
      <c r="H1474" s="5">
        <v>43273</v>
      </c>
      <c r="I1474" t="s">
        <v>3454</v>
      </c>
      <c r="J1474" s="3">
        <v>3017000</v>
      </c>
      <c r="K1474" s="3">
        <v>0</v>
      </c>
      <c r="L1474" s="3">
        <f t="shared" si="44"/>
        <v>3017000</v>
      </c>
      <c r="M1474" s="3">
        <v>1293000</v>
      </c>
      <c r="N1474" s="3">
        <f t="shared" si="45"/>
        <v>1724000</v>
      </c>
    </row>
    <row r="1475" spans="1:14" hidden="1" x14ac:dyDescent="0.25">
      <c r="A1475">
        <v>649</v>
      </c>
      <c r="B1475">
        <v>2064</v>
      </c>
      <c r="C1475" s="5">
        <v>43273</v>
      </c>
      <c r="D1475" t="s">
        <v>1995</v>
      </c>
      <c r="E1475">
        <v>31</v>
      </c>
      <c r="F1475" t="s">
        <v>68</v>
      </c>
      <c r="G1475">
        <v>2381</v>
      </c>
      <c r="H1475" s="5">
        <v>43273</v>
      </c>
      <c r="I1475" t="s">
        <v>3455</v>
      </c>
      <c r="J1475" s="3">
        <v>3374280</v>
      </c>
      <c r="K1475" s="3">
        <v>0</v>
      </c>
      <c r="L1475" s="3">
        <f t="shared" si="44"/>
        <v>3374280</v>
      </c>
      <c r="M1475" s="3">
        <v>1446120</v>
      </c>
      <c r="N1475" s="3">
        <f t="shared" si="45"/>
        <v>1928160</v>
      </c>
    </row>
    <row r="1476" spans="1:14" hidden="1" x14ac:dyDescent="0.25">
      <c r="A1476">
        <v>649</v>
      </c>
      <c r="B1476">
        <v>2065</v>
      </c>
      <c r="C1476" s="5">
        <v>43273</v>
      </c>
      <c r="D1476" t="s">
        <v>1886</v>
      </c>
      <c r="E1476">
        <v>31</v>
      </c>
      <c r="F1476" t="s">
        <v>68</v>
      </c>
      <c r="G1476">
        <v>2380</v>
      </c>
      <c r="H1476" s="5">
        <v>43273</v>
      </c>
      <c r="I1476" t="s">
        <v>3456</v>
      </c>
      <c r="J1476" s="3">
        <v>3201695</v>
      </c>
      <c r="K1476" s="3">
        <v>0</v>
      </c>
      <c r="L1476" s="3">
        <f t="shared" si="44"/>
        <v>3201695</v>
      </c>
      <c r="M1476" s="3">
        <v>1372155</v>
      </c>
      <c r="N1476" s="3">
        <f t="shared" si="45"/>
        <v>1829540</v>
      </c>
    </row>
    <row r="1477" spans="1:14" hidden="1" x14ac:dyDescent="0.25">
      <c r="A1477">
        <v>649</v>
      </c>
      <c r="B1477">
        <v>2066</v>
      </c>
      <c r="C1477" s="5">
        <v>43273</v>
      </c>
      <c r="D1477" t="s">
        <v>2422</v>
      </c>
      <c r="E1477">
        <v>31</v>
      </c>
      <c r="F1477" t="s">
        <v>68</v>
      </c>
      <c r="G1477">
        <v>2408</v>
      </c>
      <c r="H1477" s="5">
        <v>43273</v>
      </c>
      <c r="I1477" t="s">
        <v>3457</v>
      </c>
      <c r="J1477" s="3">
        <v>3516527</v>
      </c>
      <c r="K1477" s="3">
        <v>0</v>
      </c>
      <c r="L1477" s="3">
        <f t="shared" ref="L1477:L1540" si="46">J1477-K1477</f>
        <v>3516527</v>
      </c>
      <c r="M1477" s="3">
        <v>1507083</v>
      </c>
      <c r="N1477" s="3">
        <f t="shared" ref="N1477:N1540" si="47">L1477-M1477</f>
        <v>2009444</v>
      </c>
    </row>
    <row r="1478" spans="1:14" hidden="1" x14ac:dyDescent="0.25">
      <c r="A1478">
        <v>649</v>
      </c>
      <c r="B1478">
        <v>2067</v>
      </c>
      <c r="C1478" s="5">
        <v>43273</v>
      </c>
      <c r="D1478" t="s">
        <v>2528</v>
      </c>
      <c r="E1478">
        <v>31</v>
      </c>
      <c r="F1478" t="s">
        <v>68</v>
      </c>
      <c r="G1478">
        <v>2379</v>
      </c>
      <c r="H1478" s="5">
        <v>43273</v>
      </c>
      <c r="I1478" t="s">
        <v>3458</v>
      </c>
      <c r="J1478" s="3">
        <v>3619000</v>
      </c>
      <c r="K1478" s="3">
        <v>0</v>
      </c>
      <c r="L1478" s="3">
        <f t="shared" si="46"/>
        <v>3619000</v>
      </c>
      <c r="M1478" s="3">
        <v>1551000</v>
      </c>
      <c r="N1478" s="3">
        <f t="shared" si="47"/>
        <v>2068000</v>
      </c>
    </row>
    <row r="1479" spans="1:14" hidden="1" x14ac:dyDescent="0.25">
      <c r="A1479">
        <v>649</v>
      </c>
      <c r="B1479">
        <v>2068</v>
      </c>
      <c r="C1479" s="5">
        <v>43273</v>
      </c>
      <c r="D1479" t="s">
        <v>2524</v>
      </c>
      <c r="E1479">
        <v>31</v>
      </c>
      <c r="F1479" t="s">
        <v>68</v>
      </c>
      <c r="G1479">
        <v>2407</v>
      </c>
      <c r="H1479" s="5">
        <v>43273</v>
      </c>
      <c r="I1479" t="s">
        <v>3459</v>
      </c>
      <c r="J1479" s="3">
        <v>2976771</v>
      </c>
      <c r="K1479" s="3">
        <v>0</v>
      </c>
      <c r="L1479" s="3">
        <f t="shared" si="46"/>
        <v>2976771</v>
      </c>
      <c r="M1479" s="3">
        <v>1275759</v>
      </c>
      <c r="N1479" s="3">
        <f t="shared" si="47"/>
        <v>1701012</v>
      </c>
    </row>
    <row r="1480" spans="1:14" hidden="1" x14ac:dyDescent="0.25">
      <c r="A1480">
        <v>649</v>
      </c>
      <c r="B1480">
        <v>2069</v>
      </c>
      <c r="C1480" s="5">
        <v>43273</v>
      </c>
      <c r="D1480" t="s">
        <v>1822</v>
      </c>
      <c r="E1480">
        <v>31</v>
      </c>
      <c r="F1480" t="s">
        <v>68</v>
      </c>
      <c r="G1480">
        <v>2406</v>
      </c>
      <c r="H1480" s="5">
        <v>43273</v>
      </c>
      <c r="I1480" t="s">
        <v>3460</v>
      </c>
      <c r="J1480" s="3">
        <v>3518186</v>
      </c>
      <c r="K1480" s="3">
        <v>0</v>
      </c>
      <c r="L1480" s="3">
        <f t="shared" si="46"/>
        <v>3518186</v>
      </c>
      <c r="M1480" s="3">
        <v>1507794</v>
      </c>
      <c r="N1480" s="3">
        <f t="shared" si="47"/>
        <v>2010392</v>
      </c>
    </row>
    <row r="1481" spans="1:14" hidden="1" x14ac:dyDescent="0.25">
      <c r="A1481">
        <v>649</v>
      </c>
      <c r="B1481">
        <v>2070</v>
      </c>
      <c r="C1481" s="5">
        <v>43273</v>
      </c>
      <c r="D1481" t="s">
        <v>1012</v>
      </c>
      <c r="E1481">
        <v>31</v>
      </c>
      <c r="F1481" t="s">
        <v>68</v>
      </c>
      <c r="G1481">
        <v>2377</v>
      </c>
      <c r="H1481" s="5">
        <v>43273</v>
      </c>
      <c r="I1481" t="s">
        <v>3461</v>
      </c>
      <c r="J1481" s="3">
        <v>3570210</v>
      </c>
      <c r="K1481" s="3">
        <v>0</v>
      </c>
      <c r="L1481" s="3">
        <f t="shared" si="46"/>
        <v>3570210</v>
      </c>
      <c r="M1481" s="3">
        <v>1530090</v>
      </c>
      <c r="N1481" s="3">
        <f t="shared" si="47"/>
        <v>2040120</v>
      </c>
    </row>
    <row r="1482" spans="1:14" hidden="1" x14ac:dyDescent="0.25">
      <c r="A1482">
        <v>649</v>
      </c>
      <c r="B1482">
        <v>2071</v>
      </c>
      <c r="C1482" s="5">
        <v>43273</v>
      </c>
      <c r="D1482" t="s">
        <v>1989</v>
      </c>
      <c r="E1482">
        <v>31</v>
      </c>
      <c r="F1482" t="s">
        <v>68</v>
      </c>
      <c r="G1482">
        <v>2376</v>
      </c>
      <c r="H1482" s="5">
        <v>43273</v>
      </c>
      <c r="I1482" t="s">
        <v>3462</v>
      </c>
      <c r="J1482" s="3">
        <v>2685291</v>
      </c>
      <c r="K1482" s="3">
        <v>0</v>
      </c>
      <c r="L1482" s="3">
        <f t="shared" si="46"/>
        <v>2685291</v>
      </c>
      <c r="M1482" s="3">
        <v>1150839</v>
      </c>
      <c r="N1482" s="3">
        <f t="shared" si="47"/>
        <v>1534452</v>
      </c>
    </row>
    <row r="1483" spans="1:14" hidden="1" x14ac:dyDescent="0.25">
      <c r="A1483">
        <v>649</v>
      </c>
      <c r="B1483">
        <v>2072</v>
      </c>
      <c r="C1483" s="5">
        <v>43273</v>
      </c>
      <c r="D1483" t="s">
        <v>1600</v>
      </c>
      <c r="E1483">
        <v>31</v>
      </c>
      <c r="F1483" t="s">
        <v>68</v>
      </c>
      <c r="G1483">
        <v>2405</v>
      </c>
      <c r="H1483" s="5">
        <v>43273</v>
      </c>
      <c r="I1483" t="s">
        <v>3463</v>
      </c>
      <c r="J1483" s="3">
        <v>2582006</v>
      </c>
      <c r="K1483" s="3">
        <v>0</v>
      </c>
      <c r="L1483" s="3">
        <f t="shared" si="46"/>
        <v>2582006</v>
      </c>
      <c r="M1483" s="3">
        <v>1106574</v>
      </c>
      <c r="N1483" s="3">
        <f t="shared" si="47"/>
        <v>1475432</v>
      </c>
    </row>
    <row r="1484" spans="1:14" hidden="1" x14ac:dyDescent="0.25">
      <c r="A1484">
        <v>649</v>
      </c>
      <c r="B1484">
        <v>2073</v>
      </c>
      <c r="C1484" s="5">
        <v>43273</v>
      </c>
      <c r="D1484" t="s">
        <v>1014</v>
      </c>
      <c r="E1484">
        <v>31</v>
      </c>
      <c r="F1484" t="s">
        <v>68</v>
      </c>
      <c r="G1484">
        <v>2375</v>
      </c>
      <c r="H1484" s="5">
        <v>43273</v>
      </c>
      <c r="I1484" t="s">
        <v>3464</v>
      </c>
      <c r="J1484" s="3">
        <v>2893681</v>
      </c>
      <c r="K1484" s="3">
        <v>0</v>
      </c>
      <c r="L1484" s="3">
        <f t="shared" si="46"/>
        <v>2893681</v>
      </c>
      <c r="M1484" s="3">
        <v>1240149</v>
      </c>
      <c r="N1484" s="3">
        <f t="shared" si="47"/>
        <v>1653532</v>
      </c>
    </row>
    <row r="1485" spans="1:14" hidden="1" x14ac:dyDescent="0.25">
      <c r="A1485">
        <v>649</v>
      </c>
      <c r="B1485">
        <v>2074</v>
      </c>
      <c r="C1485" s="5">
        <v>43273</v>
      </c>
      <c r="D1485" t="s">
        <v>1248</v>
      </c>
      <c r="E1485">
        <v>31</v>
      </c>
      <c r="F1485" t="s">
        <v>68</v>
      </c>
      <c r="G1485">
        <v>2374</v>
      </c>
      <c r="H1485" s="5">
        <v>43273</v>
      </c>
      <c r="I1485" t="s">
        <v>3465</v>
      </c>
      <c r="J1485" s="3">
        <v>2582006</v>
      </c>
      <c r="K1485" s="3">
        <v>0</v>
      </c>
      <c r="L1485" s="3">
        <f t="shared" si="46"/>
        <v>2582006</v>
      </c>
      <c r="M1485" s="3">
        <v>1106574</v>
      </c>
      <c r="N1485" s="3">
        <f t="shared" si="47"/>
        <v>1475432</v>
      </c>
    </row>
    <row r="1486" spans="1:14" hidden="1" x14ac:dyDescent="0.25">
      <c r="A1486">
        <v>649</v>
      </c>
      <c r="B1486">
        <v>2075</v>
      </c>
      <c r="C1486" s="5">
        <v>43273</v>
      </c>
      <c r="D1486" t="s">
        <v>2460</v>
      </c>
      <c r="E1486">
        <v>31</v>
      </c>
      <c r="F1486" t="s">
        <v>68</v>
      </c>
      <c r="G1486">
        <v>2404</v>
      </c>
      <c r="H1486" s="5">
        <v>43273</v>
      </c>
      <c r="I1486" t="s">
        <v>3466</v>
      </c>
      <c r="J1486" s="3">
        <v>2845920</v>
      </c>
      <c r="K1486" s="3">
        <v>0</v>
      </c>
      <c r="L1486" s="3">
        <f t="shared" si="46"/>
        <v>2845920</v>
      </c>
      <c r="M1486" s="3">
        <v>1219680</v>
      </c>
      <c r="N1486" s="3">
        <f t="shared" si="47"/>
        <v>1626240</v>
      </c>
    </row>
    <row r="1487" spans="1:14" hidden="1" x14ac:dyDescent="0.25">
      <c r="A1487">
        <v>649</v>
      </c>
      <c r="B1487">
        <v>2076</v>
      </c>
      <c r="C1487" s="5">
        <v>43273</v>
      </c>
      <c r="D1487" t="s">
        <v>2075</v>
      </c>
      <c r="E1487">
        <v>31</v>
      </c>
      <c r="F1487" t="s">
        <v>68</v>
      </c>
      <c r="G1487">
        <v>2373</v>
      </c>
      <c r="H1487" s="5">
        <v>43273</v>
      </c>
      <c r="I1487" t="s">
        <v>3467</v>
      </c>
      <c r="J1487" s="3">
        <v>3367686</v>
      </c>
      <c r="K1487" s="3">
        <v>0</v>
      </c>
      <c r="L1487" s="3">
        <f t="shared" si="46"/>
        <v>3367686</v>
      </c>
      <c r="M1487" s="3">
        <v>1443294</v>
      </c>
      <c r="N1487" s="3">
        <f t="shared" si="47"/>
        <v>1924392</v>
      </c>
    </row>
    <row r="1488" spans="1:14" hidden="1" x14ac:dyDescent="0.25">
      <c r="A1488">
        <v>649</v>
      </c>
      <c r="B1488">
        <v>2077</v>
      </c>
      <c r="C1488" s="5">
        <v>43273</v>
      </c>
      <c r="D1488" t="s">
        <v>1230</v>
      </c>
      <c r="E1488">
        <v>31</v>
      </c>
      <c r="F1488" t="s">
        <v>68</v>
      </c>
      <c r="G1488">
        <v>2372</v>
      </c>
      <c r="H1488" s="5">
        <v>43273</v>
      </c>
      <c r="I1488" t="s">
        <v>3468</v>
      </c>
      <c r="J1488" s="3">
        <v>2582006</v>
      </c>
      <c r="K1488" s="3">
        <v>0</v>
      </c>
      <c r="L1488" s="3">
        <f t="shared" si="46"/>
        <v>2582006</v>
      </c>
      <c r="M1488" s="3">
        <v>1106574</v>
      </c>
      <c r="N1488" s="3">
        <f t="shared" si="47"/>
        <v>1475432</v>
      </c>
    </row>
    <row r="1489" spans="1:14" hidden="1" x14ac:dyDescent="0.25">
      <c r="A1489">
        <v>649</v>
      </c>
      <c r="B1489">
        <v>2078</v>
      </c>
      <c r="C1489" s="5">
        <v>43273</v>
      </c>
      <c r="D1489" t="s">
        <v>858</v>
      </c>
      <c r="E1489">
        <v>31</v>
      </c>
      <c r="F1489" t="s">
        <v>68</v>
      </c>
      <c r="G1489">
        <v>2403</v>
      </c>
      <c r="H1489" s="5">
        <v>43273</v>
      </c>
      <c r="I1489" t="s">
        <v>3469</v>
      </c>
      <c r="J1489" s="3">
        <v>2582006</v>
      </c>
      <c r="K1489" s="3">
        <v>0</v>
      </c>
      <c r="L1489" s="3">
        <f t="shared" si="46"/>
        <v>2582006</v>
      </c>
      <c r="M1489" s="3">
        <v>1106574</v>
      </c>
      <c r="N1489" s="3">
        <f t="shared" si="47"/>
        <v>1475432</v>
      </c>
    </row>
    <row r="1490" spans="1:14" hidden="1" x14ac:dyDescent="0.25">
      <c r="A1490">
        <v>649</v>
      </c>
      <c r="B1490">
        <v>2079</v>
      </c>
      <c r="C1490" s="5">
        <v>43273</v>
      </c>
      <c r="D1490" t="s">
        <v>1618</v>
      </c>
      <c r="E1490">
        <v>31</v>
      </c>
      <c r="F1490" t="s">
        <v>68</v>
      </c>
      <c r="G1490">
        <v>2371</v>
      </c>
      <c r="H1490" s="5">
        <v>43273</v>
      </c>
      <c r="I1490" t="s">
        <v>3470</v>
      </c>
      <c r="J1490" s="3">
        <v>3299296</v>
      </c>
      <c r="K1490" s="3">
        <v>0</v>
      </c>
      <c r="L1490" s="3">
        <f t="shared" si="46"/>
        <v>3299296</v>
      </c>
      <c r="M1490" s="3">
        <v>1413984</v>
      </c>
      <c r="N1490" s="3">
        <f t="shared" si="47"/>
        <v>1885312</v>
      </c>
    </row>
    <row r="1491" spans="1:14" hidden="1" x14ac:dyDescent="0.25">
      <c r="A1491">
        <v>649</v>
      </c>
      <c r="B1491">
        <v>2080</v>
      </c>
      <c r="C1491" s="5">
        <v>43273</v>
      </c>
      <c r="D1491" t="s">
        <v>1547</v>
      </c>
      <c r="E1491">
        <v>31</v>
      </c>
      <c r="F1491" t="s">
        <v>68</v>
      </c>
      <c r="G1491">
        <v>2370</v>
      </c>
      <c r="H1491" s="5">
        <v>43273</v>
      </c>
      <c r="I1491" t="s">
        <v>3471</v>
      </c>
      <c r="J1491" s="3">
        <v>3112753</v>
      </c>
      <c r="K1491" s="3">
        <v>0</v>
      </c>
      <c r="L1491" s="3">
        <f t="shared" si="46"/>
        <v>3112753</v>
      </c>
      <c r="M1491" s="3">
        <v>1334037</v>
      </c>
      <c r="N1491" s="3">
        <f t="shared" si="47"/>
        <v>1778716</v>
      </c>
    </row>
    <row r="1492" spans="1:14" hidden="1" x14ac:dyDescent="0.25">
      <c r="A1492">
        <v>649</v>
      </c>
      <c r="B1492">
        <v>2081</v>
      </c>
      <c r="C1492" s="5">
        <v>43273</v>
      </c>
      <c r="D1492" t="s">
        <v>1051</v>
      </c>
      <c r="E1492">
        <v>31</v>
      </c>
      <c r="F1492" t="s">
        <v>68</v>
      </c>
      <c r="G1492">
        <v>2402</v>
      </c>
      <c r="H1492" s="5">
        <v>43273</v>
      </c>
      <c r="I1492" t="s">
        <v>3472</v>
      </c>
      <c r="J1492" s="3">
        <v>3473267</v>
      </c>
      <c r="K1492" s="3">
        <v>0</v>
      </c>
      <c r="L1492" s="3">
        <f t="shared" si="46"/>
        <v>3473267</v>
      </c>
      <c r="M1492" s="3">
        <v>1488543</v>
      </c>
      <c r="N1492" s="3">
        <f t="shared" si="47"/>
        <v>1984724</v>
      </c>
    </row>
    <row r="1493" spans="1:14" hidden="1" x14ac:dyDescent="0.25">
      <c r="A1493">
        <v>649</v>
      </c>
      <c r="B1493">
        <v>2082</v>
      </c>
      <c r="C1493" s="5">
        <v>43273</v>
      </c>
      <c r="D1493" t="s">
        <v>942</v>
      </c>
      <c r="E1493">
        <v>31</v>
      </c>
      <c r="F1493" t="s">
        <v>68</v>
      </c>
      <c r="G1493">
        <v>2369</v>
      </c>
      <c r="H1493" s="5">
        <v>43273</v>
      </c>
      <c r="I1493" t="s">
        <v>3473</v>
      </c>
      <c r="J1493" s="3">
        <v>2924376</v>
      </c>
      <c r="K1493" s="3">
        <v>0</v>
      </c>
      <c r="L1493" s="3">
        <f t="shared" si="46"/>
        <v>2924376</v>
      </c>
      <c r="M1493" s="3">
        <v>1253304</v>
      </c>
      <c r="N1493" s="3">
        <f t="shared" si="47"/>
        <v>1671072</v>
      </c>
    </row>
    <row r="1494" spans="1:14" hidden="1" x14ac:dyDescent="0.25">
      <c r="A1494">
        <v>649</v>
      </c>
      <c r="B1494">
        <v>2083</v>
      </c>
      <c r="C1494" s="5">
        <v>43273</v>
      </c>
      <c r="D1494" t="s">
        <v>1447</v>
      </c>
      <c r="E1494">
        <v>31</v>
      </c>
      <c r="F1494" t="s">
        <v>68</v>
      </c>
      <c r="G1494">
        <v>2368</v>
      </c>
      <c r="H1494" s="5">
        <v>43273</v>
      </c>
      <c r="I1494" t="s">
        <v>3474</v>
      </c>
      <c r="J1494" s="3">
        <v>2845920</v>
      </c>
      <c r="K1494" s="3">
        <v>0</v>
      </c>
      <c r="L1494" s="3">
        <f t="shared" si="46"/>
        <v>2845920</v>
      </c>
      <c r="M1494" s="3">
        <v>1219680</v>
      </c>
      <c r="N1494" s="3">
        <f t="shared" si="47"/>
        <v>1626240</v>
      </c>
    </row>
    <row r="1495" spans="1:14" hidden="1" x14ac:dyDescent="0.25">
      <c r="A1495">
        <v>649</v>
      </c>
      <c r="B1495">
        <v>2084</v>
      </c>
      <c r="C1495" s="5">
        <v>43273</v>
      </c>
      <c r="D1495" t="s">
        <v>2508</v>
      </c>
      <c r="E1495">
        <v>31</v>
      </c>
      <c r="F1495" t="s">
        <v>68</v>
      </c>
      <c r="G1495">
        <v>2401</v>
      </c>
      <c r="H1495" s="5">
        <v>43273</v>
      </c>
      <c r="I1495" t="s">
        <v>3475</v>
      </c>
      <c r="J1495" s="3">
        <v>3356612</v>
      </c>
      <c r="K1495" s="3">
        <v>0</v>
      </c>
      <c r="L1495" s="3">
        <f t="shared" si="46"/>
        <v>3356612</v>
      </c>
      <c r="M1495" s="3">
        <v>1438548</v>
      </c>
      <c r="N1495" s="3">
        <f t="shared" si="47"/>
        <v>1918064</v>
      </c>
    </row>
    <row r="1496" spans="1:14" hidden="1" x14ac:dyDescent="0.25">
      <c r="A1496">
        <v>649</v>
      </c>
      <c r="B1496">
        <v>2085</v>
      </c>
      <c r="C1496" s="5">
        <v>43273</v>
      </c>
      <c r="D1496" t="s">
        <v>1246</v>
      </c>
      <c r="E1496">
        <v>31</v>
      </c>
      <c r="F1496" t="s">
        <v>68</v>
      </c>
      <c r="G1496">
        <v>2367</v>
      </c>
      <c r="H1496" s="5">
        <v>43273</v>
      </c>
      <c r="I1496" t="s">
        <v>3476</v>
      </c>
      <c r="J1496" s="3">
        <v>3017000</v>
      </c>
      <c r="K1496" s="3">
        <v>0</v>
      </c>
      <c r="L1496" s="3">
        <f t="shared" si="46"/>
        <v>3017000</v>
      </c>
      <c r="M1496" s="3">
        <v>1293000</v>
      </c>
      <c r="N1496" s="3">
        <f t="shared" si="47"/>
        <v>1724000</v>
      </c>
    </row>
    <row r="1497" spans="1:14" hidden="1" x14ac:dyDescent="0.25">
      <c r="A1497">
        <v>649</v>
      </c>
      <c r="B1497">
        <v>2086</v>
      </c>
      <c r="C1497" s="5">
        <v>43273</v>
      </c>
      <c r="D1497" t="s">
        <v>1501</v>
      </c>
      <c r="E1497">
        <v>31</v>
      </c>
      <c r="F1497" t="s">
        <v>68</v>
      </c>
      <c r="G1497">
        <v>2400</v>
      </c>
      <c r="H1497" s="5">
        <v>43273</v>
      </c>
      <c r="I1497" t="s">
        <v>3477</v>
      </c>
      <c r="J1497" s="3">
        <v>2887073</v>
      </c>
      <c r="K1497" s="3">
        <v>0</v>
      </c>
      <c r="L1497" s="3">
        <f t="shared" si="46"/>
        <v>2887073</v>
      </c>
      <c r="M1497" s="3">
        <v>1237317</v>
      </c>
      <c r="N1497" s="3">
        <f t="shared" si="47"/>
        <v>1649756</v>
      </c>
    </row>
    <row r="1498" spans="1:14" hidden="1" x14ac:dyDescent="0.25">
      <c r="A1498">
        <v>649</v>
      </c>
      <c r="B1498">
        <v>2087</v>
      </c>
      <c r="C1498" s="5">
        <v>43273</v>
      </c>
      <c r="D1498" t="s">
        <v>1119</v>
      </c>
      <c r="E1498">
        <v>31</v>
      </c>
      <c r="F1498" t="s">
        <v>68</v>
      </c>
      <c r="G1498">
        <v>2366</v>
      </c>
      <c r="H1498" s="5">
        <v>43273</v>
      </c>
      <c r="I1498" t="s">
        <v>3478</v>
      </c>
      <c r="J1498" s="3">
        <v>2788569</v>
      </c>
      <c r="K1498" s="3">
        <v>0</v>
      </c>
      <c r="L1498" s="3">
        <f t="shared" si="46"/>
        <v>2788569</v>
      </c>
      <c r="M1498" s="3">
        <v>1195101</v>
      </c>
      <c r="N1498" s="3">
        <f t="shared" si="47"/>
        <v>1593468</v>
      </c>
    </row>
    <row r="1499" spans="1:14" hidden="1" x14ac:dyDescent="0.25">
      <c r="A1499">
        <v>649</v>
      </c>
      <c r="B1499">
        <v>2088</v>
      </c>
      <c r="C1499" s="5">
        <v>43273</v>
      </c>
      <c r="D1499" t="s">
        <v>2414</v>
      </c>
      <c r="E1499">
        <v>31</v>
      </c>
      <c r="F1499" t="s">
        <v>68</v>
      </c>
      <c r="G1499">
        <v>2399</v>
      </c>
      <c r="H1499" s="5">
        <v>43273</v>
      </c>
      <c r="I1499" t="s">
        <v>3479</v>
      </c>
      <c r="J1499" s="3">
        <v>2975525</v>
      </c>
      <c r="K1499" s="3">
        <v>0</v>
      </c>
      <c r="L1499" s="3">
        <f t="shared" si="46"/>
        <v>2975525</v>
      </c>
      <c r="M1499" s="3">
        <v>1275225</v>
      </c>
      <c r="N1499" s="3">
        <f t="shared" si="47"/>
        <v>1700300</v>
      </c>
    </row>
    <row r="1500" spans="1:14" hidden="1" x14ac:dyDescent="0.25">
      <c r="A1500">
        <v>649</v>
      </c>
      <c r="B1500">
        <v>2089</v>
      </c>
      <c r="C1500" s="5">
        <v>43273</v>
      </c>
      <c r="D1500" t="s">
        <v>2428</v>
      </c>
      <c r="E1500">
        <v>31</v>
      </c>
      <c r="F1500" t="s">
        <v>68</v>
      </c>
      <c r="G1500">
        <v>2398</v>
      </c>
      <c r="H1500" s="5">
        <v>43273</v>
      </c>
      <c r="I1500" t="s">
        <v>3480</v>
      </c>
      <c r="J1500" s="3">
        <v>3485139</v>
      </c>
      <c r="K1500" s="3">
        <v>0</v>
      </c>
      <c r="L1500" s="3">
        <f t="shared" si="46"/>
        <v>3485139</v>
      </c>
      <c r="M1500" s="3">
        <v>1493631</v>
      </c>
      <c r="N1500" s="3">
        <f t="shared" si="47"/>
        <v>1991508</v>
      </c>
    </row>
    <row r="1501" spans="1:14" hidden="1" x14ac:dyDescent="0.25">
      <c r="A1501">
        <v>649</v>
      </c>
      <c r="B1501">
        <v>2090</v>
      </c>
      <c r="C1501" s="5">
        <v>43273</v>
      </c>
      <c r="D1501" t="s">
        <v>2492</v>
      </c>
      <c r="E1501">
        <v>31</v>
      </c>
      <c r="F1501" t="s">
        <v>68</v>
      </c>
      <c r="G1501">
        <v>2397</v>
      </c>
      <c r="H1501" s="5">
        <v>43273</v>
      </c>
      <c r="I1501" t="s">
        <v>3481</v>
      </c>
      <c r="J1501" s="3">
        <v>4059608</v>
      </c>
      <c r="K1501" s="3">
        <v>0</v>
      </c>
      <c r="L1501" s="3">
        <f t="shared" si="46"/>
        <v>4059608</v>
      </c>
      <c r="M1501" s="3">
        <v>1739832</v>
      </c>
      <c r="N1501" s="3">
        <f t="shared" si="47"/>
        <v>2319776</v>
      </c>
    </row>
    <row r="1502" spans="1:14" hidden="1" x14ac:dyDescent="0.25">
      <c r="A1502">
        <v>649</v>
      </c>
      <c r="B1502">
        <v>2091</v>
      </c>
      <c r="C1502" s="5">
        <v>43273</v>
      </c>
      <c r="D1502" t="s">
        <v>1596</v>
      </c>
      <c r="E1502">
        <v>31</v>
      </c>
      <c r="F1502" t="s">
        <v>68</v>
      </c>
      <c r="G1502">
        <v>2365</v>
      </c>
      <c r="H1502" s="5">
        <v>43273</v>
      </c>
      <c r="I1502" t="s">
        <v>3482</v>
      </c>
      <c r="J1502" s="3">
        <v>2788569</v>
      </c>
      <c r="K1502" s="3">
        <v>0</v>
      </c>
      <c r="L1502" s="3">
        <f t="shared" si="46"/>
        <v>2788569</v>
      </c>
      <c r="M1502" s="3">
        <v>1195101</v>
      </c>
      <c r="N1502" s="3">
        <f t="shared" si="47"/>
        <v>1593468</v>
      </c>
    </row>
    <row r="1503" spans="1:14" hidden="1" x14ac:dyDescent="0.25">
      <c r="A1503">
        <v>649</v>
      </c>
      <c r="B1503">
        <v>2092</v>
      </c>
      <c r="C1503" s="5">
        <v>43273</v>
      </c>
      <c r="D1503" t="s">
        <v>1737</v>
      </c>
      <c r="E1503">
        <v>31</v>
      </c>
      <c r="F1503" t="s">
        <v>68</v>
      </c>
      <c r="G1503">
        <v>2396</v>
      </c>
      <c r="H1503" s="5">
        <v>43273</v>
      </c>
      <c r="I1503" t="s">
        <v>3483</v>
      </c>
      <c r="J1503" s="3">
        <v>2992227</v>
      </c>
      <c r="K1503" s="3">
        <v>0</v>
      </c>
      <c r="L1503" s="3">
        <f t="shared" si="46"/>
        <v>2992227</v>
      </c>
      <c r="M1503" s="3">
        <v>1282383</v>
      </c>
      <c r="N1503" s="3">
        <f t="shared" si="47"/>
        <v>1709844</v>
      </c>
    </row>
    <row r="1504" spans="1:14" hidden="1" x14ac:dyDescent="0.25">
      <c r="A1504">
        <v>649</v>
      </c>
      <c r="B1504">
        <v>2093</v>
      </c>
      <c r="C1504" s="5">
        <v>43273</v>
      </c>
      <c r="D1504" t="s">
        <v>1848</v>
      </c>
      <c r="E1504">
        <v>31</v>
      </c>
      <c r="F1504" t="s">
        <v>68</v>
      </c>
      <c r="G1504">
        <v>2364</v>
      </c>
      <c r="H1504" s="5">
        <v>43273</v>
      </c>
      <c r="I1504" t="s">
        <v>3484</v>
      </c>
      <c r="J1504" s="3">
        <v>3374280</v>
      </c>
      <c r="K1504" s="3">
        <v>0</v>
      </c>
      <c r="L1504" s="3">
        <f t="shared" si="46"/>
        <v>3374280</v>
      </c>
      <c r="M1504" s="3">
        <v>1446120</v>
      </c>
      <c r="N1504" s="3">
        <f t="shared" si="47"/>
        <v>1928160</v>
      </c>
    </row>
    <row r="1505" spans="1:14" hidden="1" x14ac:dyDescent="0.25">
      <c r="A1505">
        <v>649</v>
      </c>
      <c r="B1505">
        <v>2094</v>
      </c>
      <c r="C1505" s="5">
        <v>43273</v>
      </c>
      <c r="D1505" t="s">
        <v>1313</v>
      </c>
      <c r="E1505">
        <v>31</v>
      </c>
      <c r="F1505" t="s">
        <v>68</v>
      </c>
      <c r="G1505">
        <v>2363</v>
      </c>
      <c r="H1505" s="5">
        <v>43273</v>
      </c>
      <c r="I1505" t="s">
        <v>3485</v>
      </c>
      <c r="J1505" s="3">
        <v>2845920</v>
      </c>
      <c r="K1505" s="3">
        <v>0</v>
      </c>
      <c r="L1505" s="3">
        <f t="shared" si="46"/>
        <v>2845920</v>
      </c>
      <c r="M1505" s="3">
        <v>1219680</v>
      </c>
      <c r="N1505" s="3">
        <f t="shared" si="47"/>
        <v>1626240</v>
      </c>
    </row>
    <row r="1506" spans="1:14" hidden="1" x14ac:dyDescent="0.25">
      <c r="A1506">
        <v>649</v>
      </c>
      <c r="B1506">
        <v>2095</v>
      </c>
      <c r="C1506" s="5">
        <v>43273</v>
      </c>
      <c r="D1506" t="s">
        <v>2432</v>
      </c>
      <c r="E1506">
        <v>31</v>
      </c>
      <c r="F1506" t="s">
        <v>68</v>
      </c>
      <c r="G1506">
        <v>2395</v>
      </c>
      <c r="H1506" s="5">
        <v>43273</v>
      </c>
      <c r="I1506" t="s">
        <v>3486</v>
      </c>
      <c r="J1506" s="3">
        <v>2582006</v>
      </c>
      <c r="K1506" s="3">
        <v>0</v>
      </c>
      <c r="L1506" s="3">
        <f t="shared" si="46"/>
        <v>2582006</v>
      </c>
      <c r="M1506" s="3">
        <v>1106574</v>
      </c>
      <c r="N1506" s="3">
        <f t="shared" si="47"/>
        <v>1475432</v>
      </c>
    </row>
    <row r="1507" spans="1:14" hidden="1" x14ac:dyDescent="0.25">
      <c r="A1507">
        <v>649</v>
      </c>
      <c r="B1507">
        <v>2096</v>
      </c>
      <c r="C1507" s="5">
        <v>43273</v>
      </c>
      <c r="D1507" t="s">
        <v>2480</v>
      </c>
      <c r="E1507">
        <v>31</v>
      </c>
      <c r="F1507" t="s">
        <v>68</v>
      </c>
      <c r="G1507">
        <v>2362</v>
      </c>
      <c r="H1507" s="5">
        <v>43273</v>
      </c>
      <c r="I1507" t="s">
        <v>3487</v>
      </c>
      <c r="J1507" s="3">
        <v>2582006</v>
      </c>
      <c r="K1507" s="3">
        <v>0</v>
      </c>
      <c r="L1507" s="3">
        <f t="shared" si="46"/>
        <v>2582006</v>
      </c>
      <c r="M1507" s="3">
        <v>1106574</v>
      </c>
      <c r="N1507" s="3">
        <f t="shared" si="47"/>
        <v>1475432</v>
      </c>
    </row>
    <row r="1508" spans="1:14" hidden="1" x14ac:dyDescent="0.25">
      <c r="A1508">
        <v>649</v>
      </c>
      <c r="B1508">
        <v>2097</v>
      </c>
      <c r="C1508" s="5">
        <v>43273</v>
      </c>
      <c r="D1508" t="s">
        <v>2488</v>
      </c>
      <c r="E1508">
        <v>31</v>
      </c>
      <c r="F1508" t="s">
        <v>68</v>
      </c>
      <c r="G1508">
        <v>2394</v>
      </c>
      <c r="H1508" s="5">
        <v>43273</v>
      </c>
      <c r="I1508" t="s">
        <v>3488</v>
      </c>
      <c r="J1508" s="3">
        <v>3201695</v>
      </c>
      <c r="K1508" s="3">
        <v>0</v>
      </c>
      <c r="L1508" s="3">
        <f t="shared" si="46"/>
        <v>3201695</v>
      </c>
      <c r="M1508" s="3">
        <v>1372155</v>
      </c>
      <c r="N1508" s="3">
        <f t="shared" si="47"/>
        <v>1829540</v>
      </c>
    </row>
    <row r="1509" spans="1:14" hidden="1" x14ac:dyDescent="0.25">
      <c r="A1509">
        <v>649</v>
      </c>
      <c r="B1509">
        <v>2098</v>
      </c>
      <c r="C1509" s="5">
        <v>43273</v>
      </c>
      <c r="D1509" t="s">
        <v>1161</v>
      </c>
      <c r="E1509">
        <v>31</v>
      </c>
      <c r="F1509" t="s">
        <v>68</v>
      </c>
      <c r="G1509">
        <v>2361</v>
      </c>
      <c r="H1509" s="5">
        <v>43273</v>
      </c>
      <c r="I1509" t="s">
        <v>3489</v>
      </c>
      <c r="J1509" s="3">
        <v>3112599</v>
      </c>
      <c r="K1509" s="3">
        <v>0</v>
      </c>
      <c r="L1509" s="3">
        <f t="shared" si="46"/>
        <v>3112599</v>
      </c>
      <c r="M1509" s="3">
        <v>1333971</v>
      </c>
      <c r="N1509" s="3">
        <f t="shared" si="47"/>
        <v>1778628</v>
      </c>
    </row>
    <row r="1510" spans="1:14" hidden="1" x14ac:dyDescent="0.25">
      <c r="A1510">
        <v>649</v>
      </c>
      <c r="B1510">
        <v>2099</v>
      </c>
      <c r="C1510" s="5">
        <v>43273</v>
      </c>
      <c r="D1510" t="s">
        <v>1570</v>
      </c>
      <c r="E1510">
        <v>31</v>
      </c>
      <c r="F1510" t="s">
        <v>68</v>
      </c>
      <c r="G1510">
        <v>2393</v>
      </c>
      <c r="H1510" s="5">
        <v>43273</v>
      </c>
      <c r="I1510" t="s">
        <v>3490</v>
      </c>
      <c r="J1510" s="3">
        <v>2602439</v>
      </c>
      <c r="K1510" s="3">
        <v>0</v>
      </c>
      <c r="L1510" s="3">
        <f t="shared" si="46"/>
        <v>2602439</v>
      </c>
      <c r="M1510" s="3">
        <v>1115331</v>
      </c>
      <c r="N1510" s="3">
        <f t="shared" si="47"/>
        <v>1487108</v>
      </c>
    </row>
    <row r="1511" spans="1:14" hidden="1" x14ac:dyDescent="0.25">
      <c r="A1511">
        <v>649</v>
      </c>
      <c r="B1511">
        <v>2100</v>
      </c>
      <c r="C1511" s="5">
        <v>43273</v>
      </c>
      <c r="D1511" t="s">
        <v>2464</v>
      </c>
      <c r="E1511">
        <v>31</v>
      </c>
      <c r="F1511" t="s">
        <v>68</v>
      </c>
      <c r="G1511">
        <v>2343</v>
      </c>
      <c r="H1511" s="5">
        <v>43273</v>
      </c>
      <c r="I1511" t="s">
        <v>3491</v>
      </c>
      <c r="J1511" s="3">
        <v>2887073</v>
      </c>
      <c r="K1511" s="3">
        <v>0</v>
      </c>
      <c r="L1511" s="3">
        <f t="shared" si="46"/>
        <v>2887073</v>
      </c>
      <c r="M1511" s="3">
        <v>1237317</v>
      </c>
      <c r="N1511" s="3">
        <f t="shared" si="47"/>
        <v>1649756</v>
      </c>
    </row>
    <row r="1512" spans="1:14" hidden="1" x14ac:dyDescent="0.25">
      <c r="A1512">
        <v>649</v>
      </c>
      <c r="B1512">
        <v>2101</v>
      </c>
      <c r="C1512" s="5">
        <v>43273</v>
      </c>
      <c r="D1512" t="s">
        <v>1232</v>
      </c>
      <c r="E1512">
        <v>31</v>
      </c>
      <c r="F1512" t="s">
        <v>68</v>
      </c>
      <c r="G1512">
        <v>2360</v>
      </c>
      <c r="H1512" s="5">
        <v>43273</v>
      </c>
      <c r="I1512" t="s">
        <v>3492</v>
      </c>
      <c r="J1512" s="3">
        <v>2582006</v>
      </c>
      <c r="K1512" s="3">
        <v>0</v>
      </c>
      <c r="L1512" s="3">
        <f t="shared" si="46"/>
        <v>2582006</v>
      </c>
      <c r="M1512" s="3">
        <v>1106574</v>
      </c>
      <c r="N1512" s="3">
        <f t="shared" si="47"/>
        <v>1475432</v>
      </c>
    </row>
    <row r="1513" spans="1:14" hidden="1" x14ac:dyDescent="0.25">
      <c r="A1513">
        <v>649</v>
      </c>
      <c r="B1513">
        <v>2102</v>
      </c>
      <c r="C1513" s="5">
        <v>43273</v>
      </c>
      <c r="D1513" t="s">
        <v>2458</v>
      </c>
      <c r="E1513">
        <v>31</v>
      </c>
      <c r="F1513" t="s">
        <v>68</v>
      </c>
      <c r="G1513">
        <v>2392</v>
      </c>
      <c r="H1513" s="5">
        <v>43273</v>
      </c>
      <c r="I1513" t="s">
        <v>3493</v>
      </c>
      <c r="J1513" s="3">
        <v>3363360</v>
      </c>
      <c r="K1513" s="3">
        <v>0</v>
      </c>
      <c r="L1513" s="3">
        <f t="shared" si="46"/>
        <v>3363360</v>
      </c>
      <c r="M1513" s="3">
        <v>1441440</v>
      </c>
      <c r="N1513" s="3">
        <f t="shared" si="47"/>
        <v>1921920</v>
      </c>
    </row>
    <row r="1514" spans="1:14" hidden="1" x14ac:dyDescent="0.25">
      <c r="A1514">
        <v>649</v>
      </c>
      <c r="B1514">
        <v>2103</v>
      </c>
      <c r="C1514" s="5">
        <v>43273</v>
      </c>
      <c r="D1514" t="s">
        <v>1898</v>
      </c>
      <c r="E1514">
        <v>31</v>
      </c>
      <c r="F1514" t="s">
        <v>68</v>
      </c>
      <c r="G1514">
        <v>2342</v>
      </c>
      <c r="H1514" s="5">
        <v>43273</v>
      </c>
      <c r="I1514" t="s">
        <v>3494</v>
      </c>
      <c r="J1514" s="3">
        <v>3463222</v>
      </c>
      <c r="K1514" s="3">
        <v>0</v>
      </c>
      <c r="L1514" s="3">
        <f t="shared" si="46"/>
        <v>3463222</v>
      </c>
      <c r="M1514" s="3">
        <v>1484238</v>
      </c>
      <c r="N1514" s="3">
        <f t="shared" si="47"/>
        <v>1978984</v>
      </c>
    </row>
    <row r="1515" spans="1:14" hidden="1" x14ac:dyDescent="0.25">
      <c r="A1515">
        <v>649</v>
      </c>
      <c r="B1515">
        <v>2104</v>
      </c>
      <c r="C1515" s="5">
        <v>43273</v>
      </c>
      <c r="D1515" t="s">
        <v>1217</v>
      </c>
      <c r="E1515">
        <v>31</v>
      </c>
      <c r="F1515" t="s">
        <v>68</v>
      </c>
      <c r="G1515">
        <v>2359</v>
      </c>
      <c r="H1515" s="5">
        <v>43273</v>
      </c>
      <c r="I1515" t="s">
        <v>3495</v>
      </c>
      <c r="J1515" s="3">
        <v>3157574</v>
      </c>
      <c r="K1515" s="3">
        <v>0</v>
      </c>
      <c r="L1515" s="3">
        <f t="shared" si="46"/>
        <v>3157574</v>
      </c>
      <c r="M1515" s="3">
        <v>1353246</v>
      </c>
      <c r="N1515" s="3">
        <f t="shared" si="47"/>
        <v>1804328</v>
      </c>
    </row>
    <row r="1516" spans="1:14" hidden="1" x14ac:dyDescent="0.25">
      <c r="A1516">
        <v>649</v>
      </c>
      <c r="B1516">
        <v>2105</v>
      </c>
      <c r="C1516" s="5">
        <v>43273</v>
      </c>
      <c r="D1516" t="s">
        <v>2454</v>
      </c>
      <c r="E1516">
        <v>31</v>
      </c>
      <c r="F1516" t="s">
        <v>68</v>
      </c>
      <c r="G1516">
        <v>2391</v>
      </c>
      <c r="H1516" s="5">
        <v>43273</v>
      </c>
      <c r="I1516" t="s">
        <v>3496</v>
      </c>
      <c r="J1516" s="3">
        <v>3157315</v>
      </c>
      <c r="K1516" s="3">
        <v>0</v>
      </c>
      <c r="L1516" s="3">
        <f t="shared" si="46"/>
        <v>3157315</v>
      </c>
      <c r="M1516" s="3">
        <v>1353135</v>
      </c>
      <c r="N1516" s="3">
        <f t="shared" si="47"/>
        <v>1804180</v>
      </c>
    </row>
    <row r="1517" spans="1:14" hidden="1" x14ac:dyDescent="0.25">
      <c r="A1517">
        <v>649</v>
      </c>
      <c r="B1517">
        <v>2106</v>
      </c>
      <c r="C1517" s="5">
        <v>43273</v>
      </c>
      <c r="D1517" t="s">
        <v>2446</v>
      </c>
      <c r="E1517">
        <v>31</v>
      </c>
      <c r="F1517" t="s">
        <v>68</v>
      </c>
      <c r="G1517">
        <v>2341</v>
      </c>
      <c r="H1517" s="5">
        <v>43273</v>
      </c>
      <c r="I1517" t="s">
        <v>3497</v>
      </c>
      <c r="J1517" s="3">
        <v>2751665</v>
      </c>
      <c r="K1517" s="3">
        <v>0</v>
      </c>
      <c r="L1517" s="3">
        <f t="shared" si="46"/>
        <v>2751665</v>
      </c>
      <c r="M1517" s="3">
        <v>1179285</v>
      </c>
      <c r="N1517" s="3">
        <f t="shared" si="47"/>
        <v>1572380</v>
      </c>
    </row>
    <row r="1518" spans="1:14" hidden="1" x14ac:dyDescent="0.25">
      <c r="A1518">
        <v>649</v>
      </c>
      <c r="B1518">
        <v>2107</v>
      </c>
      <c r="C1518" s="5">
        <v>43273</v>
      </c>
      <c r="D1518" t="s">
        <v>1786</v>
      </c>
      <c r="E1518">
        <v>31</v>
      </c>
      <c r="F1518" t="s">
        <v>68</v>
      </c>
      <c r="G1518">
        <v>2358</v>
      </c>
      <c r="H1518" s="5">
        <v>43273</v>
      </c>
      <c r="I1518" t="s">
        <v>3498</v>
      </c>
      <c r="J1518" s="3">
        <v>2582006</v>
      </c>
      <c r="K1518" s="3">
        <v>0</v>
      </c>
      <c r="L1518" s="3">
        <f t="shared" si="46"/>
        <v>2582006</v>
      </c>
      <c r="M1518" s="3">
        <v>1106574</v>
      </c>
      <c r="N1518" s="3">
        <f t="shared" si="47"/>
        <v>1475432</v>
      </c>
    </row>
    <row r="1519" spans="1:14" hidden="1" x14ac:dyDescent="0.25">
      <c r="A1519">
        <v>649</v>
      </c>
      <c r="B1519">
        <v>2108</v>
      </c>
      <c r="C1519" s="5">
        <v>43273</v>
      </c>
      <c r="D1519" t="s">
        <v>2237</v>
      </c>
      <c r="E1519">
        <v>31</v>
      </c>
      <c r="F1519" t="s">
        <v>68</v>
      </c>
      <c r="G1519">
        <v>2340</v>
      </c>
      <c r="H1519" s="5">
        <v>43273</v>
      </c>
      <c r="I1519" t="s">
        <v>3499</v>
      </c>
      <c r="J1519" s="3">
        <v>2977345</v>
      </c>
      <c r="K1519" s="3">
        <v>0</v>
      </c>
      <c r="L1519" s="3">
        <f t="shared" si="46"/>
        <v>2977345</v>
      </c>
      <c r="M1519" s="3">
        <v>1276005</v>
      </c>
      <c r="N1519" s="3">
        <f t="shared" si="47"/>
        <v>1701340</v>
      </c>
    </row>
    <row r="1520" spans="1:14" hidden="1" x14ac:dyDescent="0.25">
      <c r="A1520">
        <v>649</v>
      </c>
      <c r="B1520">
        <v>2109</v>
      </c>
      <c r="C1520" s="5">
        <v>43273</v>
      </c>
      <c r="D1520" t="s">
        <v>2450</v>
      </c>
      <c r="E1520">
        <v>31</v>
      </c>
      <c r="F1520" t="s">
        <v>68</v>
      </c>
      <c r="G1520">
        <v>2357</v>
      </c>
      <c r="H1520" s="5">
        <v>43273</v>
      </c>
      <c r="I1520" t="s">
        <v>3500</v>
      </c>
      <c r="J1520" s="3">
        <v>2886653</v>
      </c>
      <c r="K1520" s="3">
        <v>0</v>
      </c>
      <c r="L1520" s="3">
        <f t="shared" si="46"/>
        <v>2886653</v>
      </c>
      <c r="M1520" s="3">
        <v>1237137</v>
      </c>
      <c r="N1520" s="3">
        <f t="shared" si="47"/>
        <v>1649516</v>
      </c>
    </row>
    <row r="1521" spans="1:14" hidden="1" x14ac:dyDescent="0.25">
      <c r="A1521">
        <v>649</v>
      </c>
      <c r="B1521">
        <v>2110</v>
      </c>
      <c r="C1521" s="5">
        <v>43273</v>
      </c>
      <c r="D1521" t="s">
        <v>2502</v>
      </c>
      <c r="E1521">
        <v>31</v>
      </c>
      <c r="F1521" t="s">
        <v>68</v>
      </c>
      <c r="G1521">
        <v>2390</v>
      </c>
      <c r="H1521" s="5">
        <v>43273</v>
      </c>
      <c r="I1521" t="s">
        <v>3501</v>
      </c>
      <c r="J1521" s="3">
        <v>3022327</v>
      </c>
      <c r="K1521" s="3">
        <v>0</v>
      </c>
      <c r="L1521" s="3">
        <f t="shared" si="46"/>
        <v>3022327</v>
      </c>
      <c r="M1521" s="3">
        <v>1295283</v>
      </c>
      <c r="N1521" s="3">
        <f t="shared" si="47"/>
        <v>1727044</v>
      </c>
    </row>
    <row r="1522" spans="1:14" hidden="1" x14ac:dyDescent="0.25">
      <c r="A1522">
        <v>649</v>
      </c>
      <c r="B1522">
        <v>2111</v>
      </c>
      <c r="C1522" s="5">
        <v>43273</v>
      </c>
      <c r="D1522" t="s">
        <v>2095</v>
      </c>
      <c r="E1522">
        <v>31</v>
      </c>
      <c r="F1522" t="s">
        <v>68</v>
      </c>
      <c r="G1522">
        <v>2339</v>
      </c>
      <c r="H1522" s="5">
        <v>43273</v>
      </c>
      <c r="I1522" t="s">
        <v>3502</v>
      </c>
      <c r="J1522" s="3">
        <v>1353135</v>
      </c>
      <c r="K1522" s="3">
        <v>0</v>
      </c>
      <c r="L1522" s="3">
        <f t="shared" si="46"/>
        <v>1353135</v>
      </c>
      <c r="M1522" s="3">
        <v>902090</v>
      </c>
      <c r="N1522" s="3">
        <f t="shared" si="47"/>
        <v>451045</v>
      </c>
    </row>
    <row r="1523" spans="1:14" hidden="1" x14ac:dyDescent="0.25">
      <c r="A1523">
        <v>649</v>
      </c>
      <c r="B1523">
        <v>2112</v>
      </c>
      <c r="C1523" s="5">
        <v>43273</v>
      </c>
      <c r="D1523" t="s">
        <v>1818</v>
      </c>
      <c r="E1523">
        <v>31</v>
      </c>
      <c r="F1523" t="s">
        <v>68</v>
      </c>
      <c r="G1523">
        <v>2356</v>
      </c>
      <c r="H1523" s="5">
        <v>43273</v>
      </c>
      <c r="I1523" t="s">
        <v>3503</v>
      </c>
      <c r="J1523" s="3">
        <v>3038112</v>
      </c>
      <c r="K1523" s="3">
        <v>0</v>
      </c>
      <c r="L1523" s="3">
        <f t="shared" si="46"/>
        <v>3038112</v>
      </c>
      <c r="M1523" s="3">
        <v>1302048</v>
      </c>
      <c r="N1523" s="3">
        <f t="shared" si="47"/>
        <v>1736064</v>
      </c>
    </row>
    <row r="1524" spans="1:14" hidden="1" x14ac:dyDescent="0.25">
      <c r="A1524">
        <v>649</v>
      </c>
      <c r="B1524">
        <v>2113</v>
      </c>
      <c r="C1524" s="5">
        <v>43273</v>
      </c>
      <c r="D1524" t="s">
        <v>1311</v>
      </c>
      <c r="E1524">
        <v>31</v>
      </c>
      <c r="F1524" t="s">
        <v>68</v>
      </c>
      <c r="G1524">
        <v>2355</v>
      </c>
      <c r="H1524" s="5">
        <v>43273</v>
      </c>
      <c r="I1524" t="s">
        <v>3504</v>
      </c>
      <c r="J1524" s="3">
        <v>2846046</v>
      </c>
      <c r="K1524" s="3">
        <v>0</v>
      </c>
      <c r="L1524" s="3">
        <f t="shared" si="46"/>
        <v>2846046</v>
      </c>
      <c r="M1524" s="3">
        <v>1219734</v>
      </c>
      <c r="N1524" s="3">
        <f t="shared" si="47"/>
        <v>1626312</v>
      </c>
    </row>
    <row r="1525" spans="1:14" hidden="1" x14ac:dyDescent="0.25">
      <c r="A1525">
        <v>649</v>
      </c>
      <c r="B1525">
        <v>2114</v>
      </c>
      <c r="C1525" s="5">
        <v>43273</v>
      </c>
      <c r="D1525" t="s">
        <v>1648</v>
      </c>
      <c r="E1525">
        <v>31</v>
      </c>
      <c r="F1525" t="s">
        <v>68</v>
      </c>
      <c r="G1525">
        <v>2389</v>
      </c>
      <c r="H1525" s="5">
        <v>43273</v>
      </c>
      <c r="I1525" t="s">
        <v>3505</v>
      </c>
      <c r="J1525" s="3">
        <v>2924376</v>
      </c>
      <c r="K1525" s="3">
        <v>0</v>
      </c>
      <c r="L1525" s="3">
        <f t="shared" si="46"/>
        <v>2924376</v>
      </c>
      <c r="M1525" s="3">
        <v>1253304</v>
      </c>
      <c r="N1525" s="3">
        <f t="shared" si="47"/>
        <v>1671072</v>
      </c>
    </row>
    <row r="1526" spans="1:14" hidden="1" x14ac:dyDescent="0.25">
      <c r="A1526">
        <v>649</v>
      </c>
      <c r="B1526">
        <v>2115</v>
      </c>
      <c r="C1526" s="5">
        <v>43273</v>
      </c>
      <c r="D1526" t="s">
        <v>1598</v>
      </c>
      <c r="E1526">
        <v>31</v>
      </c>
      <c r="F1526" t="s">
        <v>68</v>
      </c>
      <c r="G1526">
        <v>2354</v>
      </c>
      <c r="H1526" s="5">
        <v>43273</v>
      </c>
      <c r="I1526" t="s">
        <v>3506</v>
      </c>
      <c r="J1526" s="3">
        <v>3157574</v>
      </c>
      <c r="K1526" s="3">
        <v>0</v>
      </c>
      <c r="L1526" s="3">
        <f t="shared" si="46"/>
        <v>3157574</v>
      </c>
      <c r="M1526" s="3">
        <v>1353246</v>
      </c>
      <c r="N1526" s="3">
        <f t="shared" si="47"/>
        <v>1804328</v>
      </c>
    </row>
    <row r="1527" spans="1:14" hidden="1" x14ac:dyDescent="0.25">
      <c r="A1527">
        <v>649</v>
      </c>
      <c r="B1527">
        <v>2116</v>
      </c>
      <c r="C1527" s="5">
        <v>43273</v>
      </c>
      <c r="D1527" t="s">
        <v>2197</v>
      </c>
      <c r="E1527">
        <v>31</v>
      </c>
      <c r="F1527" t="s">
        <v>68</v>
      </c>
      <c r="G1527">
        <v>2388</v>
      </c>
      <c r="H1527" s="5">
        <v>43273</v>
      </c>
      <c r="I1527" t="s">
        <v>3507</v>
      </c>
      <c r="J1527" s="3">
        <v>3150000</v>
      </c>
      <c r="K1527" s="3">
        <v>0</v>
      </c>
      <c r="L1527" s="3">
        <f t="shared" si="46"/>
        <v>3150000</v>
      </c>
      <c r="M1527" s="3">
        <v>1350000</v>
      </c>
      <c r="N1527" s="3">
        <f t="shared" si="47"/>
        <v>1800000</v>
      </c>
    </row>
    <row r="1528" spans="1:14" hidden="1" x14ac:dyDescent="0.25">
      <c r="A1528">
        <v>649</v>
      </c>
      <c r="B1528">
        <v>2117</v>
      </c>
      <c r="C1528" s="5">
        <v>43273</v>
      </c>
      <c r="D1528" t="s">
        <v>1006</v>
      </c>
      <c r="E1528">
        <v>31</v>
      </c>
      <c r="F1528" t="s">
        <v>68</v>
      </c>
      <c r="G1528">
        <v>2353</v>
      </c>
      <c r="H1528" s="5">
        <v>43273</v>
      </c>
      <c r="I1528" t="s">
        <v>3508</v>
      </c>
      <c r="J1528" s="3">
        <v>2845920</v>
      </c>
      <c r="K1528" s="3">
        <v>0</v>
      </c>
      <c r="L1528" s="3">
        <f t="shared" si="46"/>
        <v>2845920</v>
      </c>
      <c r="M1528" s="3">
        <v>1219680</v>
      </c>
      <c r="N1528" s="3">
        <f t="shared" si="47"/>
        <v>1626240</v>
      </c>
    </row>
    <row r="1529" spans="1:14" hidden="1" x14ac:dyDescent="0.25">
      <c r="A1529">
        <v>649</v>
      </c>
      <c r="B1529">
        <v>2118</v>
      </c>
      <c r="C1529" s="5">
        <v>43273</v>
      </c>
      <c r="D1529" t="s">
        <v>839</v>
      </c>
      <c r="E1529">
        <v>31</v>
      </c>
      <c r="F1529" t="s">
        <v>68</v>
      </c>
      <c r="G1529">
        <v>2352</v>
      </c>
      <c r="H1529" s="5">
        <v>43273</v>
      </c>
      <c r="I1529" t="s">
        <v>3509</v>
      </c>
      <c r="J1529" s="3">
        <v>3378326</v>
      </c>
      <c r="K1529" s="3">
        <v>0</v>
      </c>
      <c r="L1529" s="3">
        <f t="shared" si="46"/>
        <v>3378326</v>
      </c>
      <c r="M1529" s="3">
        <v>1447854</v>
      </c>
      <c r="N1529" s="3">
        <f t="shared" si="47"/>
        <v>1930472</v>
      </c>
    </row>
    <row r="1530" spans="1:14" hidden="1" x14ac:dyDescent="0.25">
      <c r="A1530">
        <v>649</v>
      </c>
      <c r="B1530">
        <v>2121</v>
      </c>
      <c r="C1530" s="5">
        <v>43273</v>
      </c>
      <c r="D1530" t="s">
        <v>2512</v>
      </c>
      <c r="E1530">
        <v>31</v>
      </c>
      <c r="F1530" t="s">
        <v>68</v>
      </c>
      <c r="G1530">
        <v>2351</v>
      </c>
      <c r="H1530" s="5">
        <v>43273</v>
      </c>
      <c r="I1530" t="s">
        <v>3510</v>
      </c>
      <c r="J1530" s="3">
        <v>2685291</v>
      </c>
      <c r="K1530" s="3">
        <v>0</v>
      </c>
      <c r="L1530" s="3">
        <f t="shared" si="46"/>
        <v>2685291</v>
      </c>
      <c r="M1530" s="3">
        <v>1150839</v>
      </c>
      <c r="N1530" s="3">
        <f t="shared" si="47"/>
        <v>1534452</v>
      </c>
    </row>
    <row r="1531" spans="1:14" hidden="1" x14ac:dyDescent="0.25">
      <c r="A1531">
        <v>649</v>
      </c>
      <c r="B1531">
        <v>2122</v>
      </c>
      <c r="C1531" s="5">
        <v>43273</v>
      </c>
      <c r="D1531" t="s">
        <v>930</v>
      </c>
      <c r="E1531">
        <v>31</v>
      </c>
      <c r="F1531" t="s">
        <v>68</v>
      </c>
      <c r="G1531">
        <v>2350</v>
      </c>
      <c r="H1531" s="5">
        <v>43273</v>
      </c>
      <c r="I1531" t="s">
        <v>3511</v>
      </c>
      <c r="J1531" s="3">
        <v>3218670</v>
      </c>
      <c r="K1531" s="3">
        <v>0</v>
      </c>
      <c r="L1531" s="3">
        <f t="shared" si="46"/>
        <v>3218670</v>
      </c>
      <c r="M1531" s="3">
        <v>1379430</v>
      </c>
      <c r="N1531" s="3">
        <f t="shared" si="47"/>
        <v>1839240</v>
      </c>
    </row>
    <row r="1532" spans="1:14" hidden="1" x14ac:dyDescent="0.25">
      <c r="A1532">
        <v>395</v>
      </c>
      <c r="B1532">
        <v>2123</v>
      </c>
      <c r="C1532" s="5">
        <v>43273</v>
      </c>
      <c r="D1532" t="s">
        <v>845</v>
      </c>
      <c r="E1532">
        <v>31</v>
      </c>
      <c r="F1532" t="s">
        <v>68</v>
      </c>
      <c r="G1532">
        <v>2349</v>
      </c>
      <c r="H1532" s="5">
        <v>43273</v>
      </c>
      <c r="I1532" t="s">
        <v>846</v>
      </c>
      <c r="J1532" s="3">
        <v>2977345</v>
      </c>
      <c r="K1532" s="3">
        <v>0</v>
      </c>
      <c r="L1532" s="3">
        <f t="shared" si="46"/>
        <v>2977345</v>
      </c>
      <c r="M1532" s="3">
        <v>425335</v>
      </c>
      <c r="N1532" s="3">
        <f t="shared" si="47"/>
        <v>2552010</v>
      </c>
    </row>
    <row r="1533" spans="1:14" hidden="1" x14ac:dyDescent="0.25">
      <c r="A1533">
        <v>395</v>
      </c>
      <c r="B1533">
        <v>2124</v>
      </c>
      <c r="C1533" s="5">
        <v>43273</v>
      </c>
      <c r="D1533" t="s">
        <v>1215</v>
      </c>
      <c r="E1533">
        <v>31</v>
      </c>
      <c r="F1533" t="s">
        <v>68</v>
      </c>
      <c r="G1533">
        <v>2348</v>
      </c>
      <c r="H1533" s="5">
        <v>43273</v>
      </c>
      <c r="I1533" t="s">
        <v>1216</v>
      </c>
      <c r="J1533" s="3">
        <v>3614814</v>
      </c>
      <c r="K1533" s="3">
        <v>0</v>
      </c>
      <c r="L1533" s="3">
        <f t="shared" si="46"/>
        <v>3614814</v>
      </c>
      <c r="M1533" s="3">
        <v>1549206</v>
      </c>
      <c r="N1533" s="3">
        <f t="shared" si="47"/>
        <v>2065608</v>
      </c>
    </row>
    <row r="1534" spans="1:14" hidden="1" x14ac:dyDescent="0.25">
      <c r="A1534">
        <v>649</v>
      </c>
      <c r="B1534">
        <v>2125</v>
      </c>
      <c r="C1534" s="5">
        <v>43273</v>
      </c>
      <c r="D1534" t="s">
        <v>2819</v>
      </c>
      <c r="E1534">
        <v>31</v>
      </c>
      <c r="F1534" t="s">
        <v>68</v>
      </c>
      <c r="G1534">
        <v>2347</v>
      </c>
      <c r="H1534" s="5">
        <v>43273</v>
      </c>
      <c r="I1534" t="s">
        <v>3512</v>
      </c>
      <c r="J1534" s="3">
        <v>2975525</v>
      </c>
      <c r="K1534" s="3">
        <v>0</v>
      </c>
      <c r="L1534" s="3">
        <f t="shared" si="46"/>
        <v>2975525</v>
      </c>
      <c r="M1534" s="3">
        <v>1275225</v>
      </c>
      <c r="N1534" s="3">
        <f t="shared" si="47"/>
        <v>1700300</v>
      </c>
    </row>
    <row r="1535" spans="1:14" hidden="1" x14ac:dyDescent="0.25">
      <c r="A1535">
        <v>649</v>
      </c>
      <c r="B1535">
        <v>2126</v>
      </c>
      <c r="C1535" s="5">
        <v>43273</v>
      </c>
      <c r="D1535" t="s">
        <v>2266</v>
      </c>
      <c r="E1535">
        <v>31</v>
      </c>
      <c r="F1535" t="s">
        <v>68</v>
      </c>
      <c r="G1535">
        <v>2346</v>
      </c>
      <c r="H1535" s="5">
        <v>43273</v>
      </c>
      <c r="I1535" t="s">
        <v>3513</v>
      </c>
      <c r="J1535" s="3">
        <v>2924376</v>
      </c>
      <c r="K1535" s="3">
        <v>0</v>
      </c>
      <c r="L1535" s="3">
        <f t="shared" si="46"/>
        <v>2924376</v>
      </c>
      <c r="M1535" s="3">
        <v>1253304</v>
      </c>
      <c r="N1535" s="3">
        <f t="shared" si="47"/>
        <v>1671072</v>
      </c>
    </row>
    <row r="1536" spans="1:14" hidden="1" x14ac:dyDescent="0.25">
      <c r="A1536">
        <v>649</v>
      </c>
      <c r="B1536">
        <v>2127</v>
      </c>
      <c r="C1536" s="5">
        <v>43273</v>
      </c>
      <c r="D1536" t="s">
        <v>2456</v>
      </c>
      <c r="E1536">
        <v>31</v>
      </c>
      <c r="F1536" t="s">
        <v>68</v>
      </c>
      <c r="G1536">
        <v>2345</v>
      </c>
      <c r="H1536" s="5">
        <v>43273</v>
      </c>
      <c r="I1536" t="s">
        <v>3514</v>
      </c>
      <c r="J1536" s="3">
        <v>2975525</v>
      </c>
      <c r="K1536" s="3">
        <v>0</v>
      </c>
      <c r="L1536" s="3">
        <f t="shared" si="46"/>
        <v>2975525</v>
      </c>
      <c r="M1536" s="3">
        <v>1275225</v>
      </c>
      <c r="N1536" s="3">
        <f t="shared" si="47"/>
        <v>1700300</v>
      </c>
    </row>
    <row r="1537" spans="1:14" hidden="1" x14ac:dyDescent="0.25">
      <c r="A1537">
        <v>649</v>
      </c>
      <c r="B1537">
        <v>2128</v>
      </c>
      <c r="C1537" s="5">
        <v>43273</v>
      </c>
      <c r="D1537" t="s">
        <v>2484</v>
      </c>
      <c r="E1537">
        <v>31</v>
      </c>
      <c r="F1537" t="s">
        <v>68</v>
      </c>
      <c r="G1537">
        <v>2344</v>
      </c>
      <c r="H1537" s="5">
        <v>43273</v>
      </c>
      <c r="I1537" t="s">
        <v>3515</v>
      </c>
      <c r="J1537" s="3">
        <v>2975525</v>
      </c>
      <c r="K1537" s="3">
        <v>0</v>
      </c>
      <c r="L1537" s="3">
        <f t="shared" si="46"/>
        <v>2975525</v>
      </c>
      <c r="M1537" s="3">
        <v>1275225</v>
      </c>
      <c r="N1537" s="3">
        <f t="shared" si="47"/>
        <v>1700300</v>
      </c>
    </row>
    <row r="1538" spans="1:14" hidden="1" x14ac:dyDescent="0.25">
      <c r="A1538">
        <v>649</v>
      </c>
      <c r="B1538">
        <v>2129</v>
      </c>
      <c r="C1538" s="5">
        <v>43276</v>
      </c>
      <c r="D1538" t="s">
        <v>2540</v>
      </c>
      <c r="E1538">
        <v>31</v>
      </c>
      <c r="F1538" t="s">
        <v>68</v>
      </c>
      <c r="G1538">
        <v>2338</v>
      </c>
      <c r="H1538" s="5">
        <v>43276</v>
      </c>
      <c r="I1538" t="s">
        <v>3516</v>
      </c>
      <c r="J1538" s="3">
        <v>3017000</v>
      </c>
      <c r="K1538" s="3">
        <v>0</v>
      </c>
      <c r="L1538" s="3">
        <f t="shared" si="46"/>
        <v>3017000</v>
      </c>
      <c r="M1538" s="3">
        <v>1293000</v>
      </c>
      <c r="N1538" s="3">
        <f t="shared" si="47"/>
        <v>1724000</v>
      </c>
    </row>
    <row r="1539" spans="1:14" hidden="1" x14ac:dyDescent="0.25">
      <c r="A1539">
        <v>649</v>
      </c>
      <c r="B1539">
        <v>2130</v>
      </c>
      <c r="C1539" s="5">
        <v>43276</v>
      </c>
      <c r="D1539" t="s">
        <v>2815</v>
      </c>
      <c r="E1539">
        <v>31</v>
      </c>
      <c r="F1539" t="s">
        <v>68</v>
      </c>
      <c r="G1539">
        <v>2337</v>
      </c>
      <c r="H1539" s="5">
        <v>43276</v>
      </c>
      <c r="I1539" t="s">
        <v>3517</v>
      </c>
      <c r="J1539" s="3">
        <v>3157315</v>
      </c>
      <c r="K1539" s="3">
        <v>0</v>
      </c>
      <c r="L1539" s="3">
        <f t="shared" si="46"/>
        <v>3157315</v>
      </c>
      <c r="M1539" s="3">
        <v>1353135</v>
      </c>
      <c r="N1539" s="3">
        <f t="shared" si="47"/>
        <v>1804180</v>
      </c>
    </row>
    <row r="1540" spans="1:14" hidden="1" x14ac:dyDescent="0.25">
      <c r="A1540">
        <v>649</v>
      </c>
      <c r="B1540">
        <v>2131</v>
      </c>
      <c r="C1540" s="5">
        <v>43276</v>
      </c>
      <c r="D1540" t="s">
        <v>2486</v>
      </c>
      <c r="E1540">
        <v>31</v>
      </c>
      <c r="F1540" t="s">
        <v>68</v>
      </c>
      <c r="G1540">
        <v>2336</v>
      </c>
      <c r="H1540" s="5">
        <v>43276</v>
      </c>
      <c r="I1540" t="s">
        <v>3518</v>
      </c>
      <c r="J1540" s="3">
        <v>2582006</v>
      </c>
      <c r="K1540" s="3">
        <v>0</v>
      </c>
      <c r="L1540" s="3">
        <f t="shared" si="46"/>
        <v>2582006</v>
      </c>
      <c r="M1540" s="3">
        <v>1106574</v>
      </c>
      <c r="N1540" s="3">
        <f t="shared" si="47"/>
        <v>1475432</v>
      </c>
    </row>
    <row r="1541" spans="1:14" hidden="1" x14ac:dyDescent="0.25">
      <c r="A1541">
        <v>649</v>
      </c>
      <c r="B1541">
        <v>2132</v>
      </c>
      <c r="C1541" s="5">
        <v>43276</v>
      </c>
      <c r="D1541" t="s">
        <v>2472</v>
      </c>
      <c r="E1541">
        <v>31</v>
      </c>
      <c r="F1541" t="s">
        <v>68</v>
      </c>
      <c r="G1541">
        <v>2335</v>
      </c>
      <c r="H1541" s="5">
        <v>43276</v>
      </c>
      <c r="I1541" t="s">
        <v>3519</v>
      </c>
      <c r="J1541" s="3">
        <v>3157315</v>
      </c>
      <c r="K1541" s="3">
        <v>0</v>
      </c>
      <c r="L1541" s="3">
        <f t="shared" ref="L1541:L1604" si="48">J1541-K1541</f>
        <v>3157315</v>
      </c>
      <c r="M1541" s="3">
        <v>1353135</v>
      </c>
      <c r="N1541" s="3">
        <f t="shared" ref="N1541:N1604" si="49">L1541-M1541</f>
        <v>1804180</v>
      </c>
    </row>
    <row r="1542" spans="1:14" hidden="1" x14ac:dyDescent="0.25">
      <c r="A1542">
        <v>649</v>
      </c>
      <c r="B1542">
        <v>2133</v>
      </c>
      <c r="C1542" s="5">
        <v>43276</v>
      </c>
      <c r="D1542" t="s">
        <v>1840</v>
      </c>
      <c r="E1542">
        <v>31</v>
      </c>
      <c r="F1542" t="s">
        <v>68</v>
      </c>
      <c r="G1542">
        <v>2334</v>
      </c>
      <c r="H1542" s="5">
        <v>43276</v>
      </c>
      <c r="I1542" t="s">
        <v>3520</v>
      </c>
      <c r="J1542" s="3">
        <v>2582006</v>
      </c>
      <c r="K1542" s="3">
        <v>0</v>
      </c>
      <c r="L1542" s="3">
        <f t="shared" si="48"/>
        <v>2582006</v>
      </c>
      <c r="M1542" s="3">
        <v>1106574</v>
      </c>
      <c r="N1542" s="3">
        <f t="shared" si="49"/>
        <v>1475432</v>
      </c>
    </row>
    <row r="1543" spans="1:14" hidden="1" x14ac:dyDescent="0.25">
      <c r="A1543">
        <v>649</v>
      </c>
      <c r="B1543">
        <v>2134</v>
      </c>
      <c r="C1543" s="5">
        <v>43276</v>
      </c>
      <c r="D1543" t="s">
        <v>2438</v>
      </c>
      <c r="E1543">
        <v>31</v>
      </c>
      <c r="F1543" t="s">
        <v>68</v>
      </c>
      <c r="G1543">
        <v>2333</v>
      </c>
      <c r="H1543" s="5">
        <v>43276</v>
      </c>
      <c r="I1543" t="s">
        <v>3521</v>
      </c>
      <c r="J1543" s="3">
        <v>3098410</v>
      </c>
      <c r="K1543" s="3">
        <v>0</v>
      </c>
      <c r="L1543" s="3">
        <f t="shared" si="48"/>
        <v>3098410</v>
      </c>
      <c r="M1543" s="3">
        <v>1327890</v>
      </c>
      <c r="N1543" s="3">
        <f t="shared" si="49"/>
        <v>1770520</v>
      </c>
    </row>
    <row r="1544" spans="1:14" hidden="1" x14ac:dyDescent="0.25">
      <c r="A1544">
        <v>649</v>
      </c>
      <c r="B1544">
        <v>2135</v>
      </c>
      <c r="C1544" s="5">
        <v>43276</v>
      </c>
      <c r="D1544" t="s">
        <v>1449</v>
      </c>
      <c r="E1544">
        <v>31</v>
      </c>
      <c r="F1544" t="s">
        <v>68</v>
      </c>
      <c r="G1544">
        <v>2332</v>
      </c>
      <c r="H1544" s="5">
        <v>43276</v>
      </c>
      <c r="I1544" t="s">
        <v>3522</v>
      </c>
      <c r="J1544" s="3">
        <v>3606526</v>
      </c>
      <c r="K1544" s="3">
        <v>0</v>
      </c>
      <c r="L1544" s="3">
        <f t="shared" si="48"/>
        <v>3606526</v>
      </c>
      <c r="M1544" s="3">
        <v>1545654</v>
      </c>
      <c r="N1544" s="3">
        <f t="shared" si="49"/>
        <v>2060872</v>
      </c>
    </row>
    <row r="1545" spans="1:14" hidden="1" x14ac:dyDescent="0.25">
      <c r="A1545">
        <v>649</v>
      </c>
      <c r="B1545">
        <v>2136</v>
      </c>
      <c r="C1545" s="5">
        <v>43276</v>
      </c>
      <c r="D1545" t="s">
        <v>2772</v>
      </c>
      <c r="E1545">
        <v>31</v>
      </c>
      <c r="F1545" t="s">
        <v>68</v>
      </c>
      <c r="G1545">
        <v>2331</v>
      </c>
      <c r="H1545" s="5">
        <v>43276</v>
      </c>
      <c r="I1545" t="s">
        <v>3523</v>
      </c>
      <c r="J1545" s="3">
        <v>2734347</v>
      </c>
      <c r="K1545" s="3">
        <v>0</v>
      </c>
      <c r="L1545" s="3">
        <f t="shared" si="48"/>
        <v>2734347</v>
      </c>
      <c r="M1545" s="3">
        <v>1171863</v>
      </c>
      <c r="N1545" s="3">
        <f t="shared" si="49"/>
        <v>1562484</v>
      </c>
    </row>
    <row r="1546" spans="1:14" hidden="1" x14ac:dyDescent="0.25">
      <c r="A1546">
        <v>649</v>
      </c>
      <c r="B1546">
        <v>2137</v>
      </c>
      <c r="C1546" s="5">
        <v>43276</v>
      </c>
      <c r="D1546" t="s">
        <v>2268</v>
      </c>
      <c r="E1546">
        <v>31</v>
      </c>
      <c r="F1546" t="s">
        <v>68</v>
      </c>
      <c r="G1546">
        <v>2330</v>
      </c>
      <c r="H1546" s="5">
        <v>43276</v>
      </c>
      <c r="I1546" t="s">
        <v>3524</v>
      </c>
      <c r="J1546" s="3">
        <v>3124968</v>
      </c>
      <c r="K1546" s="3">
        <v>0</v>
      </c>
      <c r="L1546" s="3">
        <f t="shared" si="48"/>
        <v>3124968</v>
      </c>
      <c r="M1546" s="3">
        <v>1171863</v>
      </c>
      <c r="N1546" s="3">
        <f t="shared" si="49"/>
        <v>1953105</v>
      </c>
    </row>
    <row r="1547" spans="1:14" hidden="1" x14ac:dyDescent="0.25">
      <c r="A1547">
        <v>649</v>
      </c>
      <c r="B1547">
        <v>2138</v>
      </c>
      <c r="C1547" s="5">
        <v>43276</v>
      </c>
      <c r="D1547" t="s">
        <v>1075</v>
      </c>
      <c r="E1547">
        <v>31</v>
      </c>
      <c r="F1547" t="s">
        <v>68</v>
      </c>
      <c r="G1547">
        <v>2329</v>
      </c>
      <c r="H1547" s="5">
        <v>43276</v>
      </c>
      <c r="I1547" t="s">
        <v>3525</v>
      </c>
      <c r="J1547" s="3">
        <v>3017000</v>
      </c>
      <c r="K1547" s="3">
        <v>0</v>
      </c>
      <c r="L1547" s="3">
        <f t="shared" si="48"/>
        <v>3017000</v>
      </c>
      <c r="M1547" s="3">
        <v>1293000</v>
      </c>
      <c r="N1547" s="3">
        <f t="shared" si="49"/>
        <v>1724000</v>
      </c>
    </row>
    <row r="1548" spans="1:14" hidden="1" x14ac:dyDescent="0.25">
      <c r="A1548">
        <v>649</v>
      </c>
      <c r="B1548">
        <v>2139</v>
      </c>
      <c r="C1548" s="5">
        <v>43276</v>
      </c>
      <c r="D1548" t="s">
        <v>1678</v>
      </c>
      <c r="E1548">
        <v>31</v>
      </c>
      <c r="F1548" t="s">
        <v>68</v>
      </c>
      <c r="G1548">
        <v>2328</v>
      </c>
      <c r="H1548" s="5">
        <v>43276</v>
      </c>
      <c r="I1548" t="s">
        <v>3526</v>
      </c>
      <c r="J1548" s="3">
        <v>4647615</v>
      </c>
      <c r="K1548" s="3">
        <v>0</v>
      </c>
      <c r="L1548" s="3">
        <f t="shared" si="48"/>
        <v>4647615</v>
      </c>
      <c r="M1548" s="3">
        <v>1991835</v>
      </c>
      <c r="N1548" s="3">
        <f t="shared" si="49"/>
        <v>2655780</v>
      </c>
    </row>
    <row r="1549" spans="1:14" hidden="1" x14ac:dyDescent="0.25">
      <c r="A1549">
        <v>649</v>
      </c>
      <c r="B1549">
        <v>2140</v>
      </c>
      <c r="C1549" s="5">
        <v>43276</v>
      </c>
      <c r="D1549" t="s">
        <v>1533</v>
      </c>
      <c r="E1549">
        <v>31</v>
      </c>
      <c r="F1549" t="s">
        <v>68</v>
      </c>
      <c r="G1549">
        <v>2327</v>
      </c>
      <c r="H1549" s="5">
        <v>43276</v>
      </c>
      <c r="I1549" t="s">
        <v>3527</v>
      </c>
      <c r="J1549" s="3">
        <v>2950864</v>
      </c>
      <c r="K1549" s="3">
        <v>0</v>
      </c>
      <c r="L1549" s="3">
        <f t="shared" si="48"/>
        <v>2950864</v>
      </c>
      <c r="M1549" s="3">
        <v>1106574</v>
      </c>
      <c r="N1549" s="3">
        <f t="shared" si="49"/>
        <v>1844290</v>
      </c>
    </row>
    <row r="1550" spans="1:14" hidden="1" x14ac:dyDescent="0.25">
      <c r="A1550">
        <v>649</v>
      </c>
      <c r="B1550">
        <v>2141</v>
      </c>
      <c r="C1550" s="5">
        <v>43276</v>
      </c>
      <c r="D1550" t="s">
        <v>1085</v>
      </c>
      <c r="E1550">
        <v>31</v>
      </c>
      <c r="F1550" t="s">
        <v>68</v>
      </c>
      <c r="G1550">
        <v>2326</v>
      </c>
      <c r="H1550" s="5">
        <v>43276</v>
      </c>
      <c r="I1550" t="s">
        <v>3528</v>
      </c>
      <c r="J1550" s="3">
        <v>2685291</v>
      </c>
      <c r="K1550" s="3">
        <v>0</v>
      </c>
      <c r="L1550" s="3">
        <f t="shared" si="48"/>
        <v>2685291</v>
      </c>
      <c r="M1550" s="3">
        <v>1150839</v>
      </c>
      <c r="N1550" s="3">
        <f t="shared" si="49"/>
        <v>1534452</v>
      </c>
    </row>
    <row r="1551" spans="1:14" hidden="1" x14ac:dyDescent="0.25">
      <c r="A1551">
        <v>649</v>
      </c>
      <c r="B1551">
        <v>2142</v>
      </c>
      <c r="C1551" s="5">
        <v>43276</v>
      </c>
      <c r="D1551" t="s">
        <v>1061</v>
      </c>
      <c r="E1551">
        <v>31</v>
      </c>
      <c r="F1551" t="s">
        <v>68</v>
      </c>
      <c r="G1551">
        <v>2325</v>
      </c>
      <c r="H1551" s="5">
        <v>43276</v>
      </c>
      <c r="I1551" t="s">
        <v>3529</v>
      </c>
      <c r="J1551" s="3">
        <v>2840208</v>
      </c>
      <c r="K1551" s="3">
        <v>0</v>
      </c>
      <c r="L1551" s="3">
        <f t="shared" si="48"/>
        <v>2840208</v>
      </c>
      <c r="M1551" s="3">
        <v>1217232</v>
      </c>
      <c r="N1551" s="3">
        <f t="shared" si="49"/>
        <v>1622976</v>
      </c>
    </row>
    <row r="1552" spans="1:14" hidden="1" x14ac:dyDescent="0.25">
      <c r="A1552">
        <v>649</v>
      </c>
      <c r="B1552">
        <v>2143</v>
      </c>
      <c r="C1552" s="5">
        <v>43276</v>
      </c>
      <c r="D1552" t="s">
        <v>1481</v>
      </c>
      <c r="E1552">
        <v>31</v>
      </c>
      <c r="F1552" t="s">
        <v>68</v>
      </c>
      <c r="G1552">
        <v>2324</v>
      </c>
      <c r="H1552" s="5">
        <v>43276</v>
      </c>
      <c r="I1552" t="s">
        <v>3530</v>
      </c>
      <c r="J1552" s="3">
        <v>3098410</v>
      </c>
      <c r="K1552" s="3">
        <v>0</v>
      </c>
      <c r="L1552" s="3">
        <f t="shared" si="48"/>
        <v>3098410</v>
      </c>
      <c r="M1552" s="3">
        <v>1327890</v>
      </c>
      <c r="N1552" s="3">
        <f t="shared" si="49"/>
        <v>1770520</v>
      </c>
    </row>
    <row r="1553" spans="1:14" hidden="1" x14ac:dyDescent="0.25">
      <c r="A1553">
        <v>843</v>
      </c>
      <c r="B1553">
        <v>2148</v>
      </c>
      <c r="C1553" s="5">
        <v>43277</v>
      </c>
      <c r="D1553" t="s">
        <v>3531</v>
      </c>
      <c r="E1553">
        <v>31</v>
      </c>
      <c r="F1553" t="s">
        <v>68</v>
      </c>
      <c r="G1553">
        <v>2426</v>
      </c>
      <c r="H1553" s="5">
        <v>43277</v>
      </c>
      <c r="I1553" t="s">
        <v>3222</v>
      </c>
      <c r="J1553" s="3">
        <v>39062100</v>
      </c>
      <c r="K1553" s="3">
        <v>0</v>
      </c>
      <c r="L1553" s="3">
        <f t="shared" si="48"/>
        <v>39062100</v>
      </c>
      <c r="M1553" s="3">
        <v>0</v>
      </c>
      <c r="N1553" s="3">
        <f t="shared" si="49"/>
        <v>39062100</v>
      </c>
    </row>
    <row r="1554" spans="1:14" hidden="1" x14ac:dyDescent="0.25">
      <c r="A1554">
        <v>649</v>
      </c>
      <c r="B1554">
        <v>2149</v>
      </c>
      <c r="C1554" s="5">
        <v>43277</v>
      </c>
      <c r="D1554" t="s">
        <v>1213</v>
      </c>
      <c r="E1554">
        <v>31</v>
      </c>
      <c r="F1554" t="s">
        <v>68</v>
      </c>
      <c r="G1554">
        <v>2538</v>
      </c>
      <c r="H1554" s="5">
        <v>43277</v>
      </c>
      <c r="I1554" t="s">
        <v>3532</v>
      </c>
      <c r="J1554" s="3">
        <v>2582006</v>
      </c>
      <c r="K1554" s="3">
        <v>0</v>
      </c>
      <c r="L1554" s="3">
        <f t="shared" si="48"/>
        <v>2582006</v>
      </c>
      <c r="M1554" s="3">
        <v>1106574</v>
      </c>
      <c r="N1554" s="3">
        <f t="shared" si="49"/>
        <v>1475432</v>
      </c>
    </row>
    <row r="1555" spans="1:14" hidden="1" x14ac:dyDescent="0.25">
      <c r="A1555">
        <v>649</v>
      </c>
      <c r="B1555">
        <v>2150</v>
      </c>
      <c r="C1555" s="5">
        <v>43277</v>
      </c>
      <c r="D1555" t="s">
        <v>841</v>
      </c>
      <c r="E1555">
        <v>31</v>
      </c>
      <c r="F1555" t="s">
        <v>68</v>
      </c>
      <c r="G1555">
        <v>2537</v>
      </c>
      <c r="H1555" s="5">
        <v>43277</v>
      </c>
      <c r="I1555" t="s">
        <v>3533</v>
      </c>
      <c r="J1555" s="3">
        <v>2661239</v>
      </c>
      <c r="K1555" s="3">
        <v>0</v>
      </c>
      <c r="L1555" s="3">
        <f t="shared" si="48"/>
        <v>2661239</v>
      </c>
      <c r="M1555" s="3">
        <v>1140531</v>
      </c>
      <c r="N1555" s="3">
        <f t="shared" si="49"/>
        <v>1520708</v>
      </c>
    </row>
    <row r="1556" spans="1:14" hidden="1" x14ac:dyDescent="0.25">
      <c r="A1556">
        <v>649</v>
      </c>
      <c r="B1556">
        <v>2151</v>
      </c>
      <c r="C1556" s="5">
        <v>43277</v>
      </c>
      <c r="D1556" t="s">
        <v>948</v>
      </c>
      <c r="E1556">
        <v>31</v>
      </c>
      <c r="F1556" t="s">
        <v>68</v>
      </c>
      <c r="G1556">
        <v>2536</v>
      </c>
      <c r="H1556" s="5">
        <v>43277</v>
      </c>
      <c r="I1556" t="s">
        <v>3534</v>
      </c>
      <c r="J1556" s="3">
        <v>2582006</v>
      </c>
      <c r="K1556" s="3">
        <v>0</v>
      </c>
      <c r="L1556" s="3">
        <f t="shared" si="48"/>
        <v>2582006</v>
      </c>
      <c r="M1556" s="3">
        <v>1106574</v>
      </c>
      <c r="N1556" s="3">
        <f t="shared" si="49"/>
        <v>1475432</v>
      </c>
    </row>
    <row r="1557" spans="1:14" hidden="1" x14ac:dyDescent="0.25">
      <c r="A1557">
        <v>649</v>
      </c>
      <c r="B1557">
        <v>2152</v>
      </c>
      <c r="C1557" s="5">
        <v>43277</v>
      </c>
      <c r="D1557" t="s">
        <v>2478</v>
      </c>
      <c r="E1557">
        <v>31</v>
      </c>
      <c r="F1557" t="s">
        <v>68</v>
      </c>
      <c r="G1557">
        <v>2535</v>
      </c>
      <c r="H1557" s="5">
        <v>43277</v>
      </c>
      <c r="I1557" t="s">
        <v>3535</v>
      </c>
      <c r="J1557" s="3">
        <v>3318945</v>
      </c>
      <c r="K1557" s="3">
        <v>0</v>
      </c>
      <c r="L1557" s="3">
        <f t="shared" si="48"/>
        <v>3318945</v>
      </c>
      <c r="M1557" s="3">
        <v>1422405</v>
      </c>
      <c r="N1557" s="3">
        <f t="shared" si="49"/>
        <v>1896540</v>
      </c>
    </row>
    <row r="1558" spans="1:14" hidden="1" x14ac:dyDescent="0.25">
      <c r="A1558">
        <v>649</v>
      </c>
      <c r="B1558">
        <v>2153</v>
      </c>
      <c r="C1558" s="5">
        <v>43277</v>
      </c>
      <c r="D1558" t="s">
        <v>2466</v>
      </c>
      <c r="E1558">
        <v>31</v>
      </c>
      <c r="F1558" t="s">
        <v>68</v>
      </c>
      <c r="G1558">
        <v>2534</v>
      </c>
      <c r="H1558" s="5">
        <v>43277</v>
      </c>
      <c r="I1558" t="s">
        <v>3536</v>
      </c>
      <c r="J1558" s="3">
        <v>3516527</v>
      </c>
      <c r="K1558" s="3">
        <v>0</v>
      </c>
      <c r="L1558" s="3">
        <f t="shared" si="48"/>
        <v>3516527</v>
      </c>
      <c r="M1558" s="3">
        <v>1507083</v>
      </c>
      <c r="N1558" s="3">
        <f t="shared" si="49"/>
        <v>2009444</v>
      </c>
    </row>
    <row r="1559" spans="1:14" hidden="1" x14ac:dyDescent="0.25">
      <c r="A1559">
        <v>649</v>
      </c>
      <c r="B1559">
        <v>2154</v>
      </c>
      <c r="C1559" s="5">
        <v>43277</v>
      </c>
      <c r="D1559" t="s">
        <v>2734</v>
      </c>
      <c r="E1559">
        <v>31</v>
      </c>
      <c r="F1559" t="s">
        <v>68</v>
      </c>
      <c r="G1559">
        <v>2533</v>
      </c>
      <c r="H1559" s="5">
        <v>43277</v>
      </c>
      <c r="I1559" t="s">
        <v>2735</v>
      </c>
      <c r="J1559" s="3">
        <v>3363992</v>
      </c>
      <c r="K1559" s="3">
        <v>0</v>
      </c>
      <c r="L1559" s="3">
        <f t="shared" si="48"/>
        <v>3363992</v>
      </c>
      <c r="M1559" s="3">
        <v>1261497</v>
      </c>
      <c r="N1559" s="3">
        <f t="shared" si="49"/>
        <v>2102495</v>
      </c>
    </row>
    <row r="1560" spans="1:14" hidden="1" x14ac:dyDescent="0.25">
      <c r="A1560">
        <v>649</v>
      </c>
      <c r="B1560">
        <v>2156</v>
      </c>
      <c r="C1560" s="5">
        <v>43277</v>
      </c>
      <c r="D1560" t="s">
        <v>2442</v>
      </c>
      <c r="E1560">
        <v>31</v>
      </c>
      <c r="F1560" t="s">
        <v>68</v>
      </c>
      <c r="G1560">
        <v>2571</v>
      </c>
      <c r="H1560" s="5">
        <v>43277</v>
      </c>
      <c r="I1560" t="s">
        <v>3537</v>
      </c>
      <c r="J1560" s="3">
        <v>2976771</v>
      </c>
      <c r="K1560" s="3">
        <v>0</v>
      </c>
      <c r="L1560" s="3">
        <f t="shared" si="48"/>
        <v>2976771</v>
      </c>
      <c r="M1560" s="3">
        <v>1275759</v>
      </c>
      <c r="N1560" s="3">
        <f t="shared" si="49"/>
        <v>1701012</v>
      </c>
    </row>
    <row r="1561" spans="1:14" hidden="1" x14ac:dyDescent="0.25">
      <c r="A1561">
        <v>649</v>
      </c>
      <c r="B1561">
        <v>2157</v>
      </c>
      <c r="C1561" s="5">
        <v>43277</v>
      </c>
      <c r="D1561" t="s">
        <v>2542</v>
      </c>
      <c r="E1561">
        <v>31</v>
      </c>
      <c r="F1561" t="s">
        <v>68</v>
      </c>
      <c r="G1561">
        <v>2570</v>
      </c>
      <c r="H1561" s="5">
        <v>43277</v>
      </c>
      <c r="I1561" t="s">
        <v>3538</v>
      </c>
      <c r="J1561" s="3">
        <v>2975525</v>
      </c>
      <c r="K1561" s="3">
        <v>0</v>
      </c>
      <c r="L1561" s="3">
        <f t="shared" si="48"/>
        <v>2975525</v>
      </c>
      <c r="M1561" s="3">
        <v>1275225</v>
      </c>
      <c r="N1561" s="3">
        <f t="shared" si="49"/>
        <v>1700300</v>
      </c>
    </row>
    <row r="1562" spans="1:14" hidden="1" x14ac:dyDescent="0.25">
      <c r="A1562">
        <v>649</v>
      </c>
      <c r="B1562">
        <v>2158</v>
      </c>
      <c r="C1562" s="5">
        <v>43277</v>
      </c>
      <c r="D1562" t="s">
        <v>3539</v>
      </c>
      <c r="E1562">
        <v>31</v>
      </c>
      <c r="F1562" t="s">
        <v>68</v>
      </c>
      <c r="G1562">
        <v>2569</v>
      </c>
      <c r="H1562" s="5">
        <v>43277</v>
      </c>
      <c r="I1562" t="s">
        <v>3540</v>
      </c>
      <c r="J1562" s="3">
        <v>4499955</v>
      </c>
      <c r="K1562" s="3">
        <v>0</v>
      </c>
      <c r="L1562" s="3">
        <f t="shared" si="48"/>
        <v>4499955</v>
      </c>
      <c r="M1562" s="3">
        <v>1499985</v>
      </c>
      <c r="N1562" s="3">
        <f t="shared" si="49"/>
        <v>2999970</v>
      </c>
    </row>
    <row r="1563" spans="1:14" hidden="1" x14ac:dyDescent="0.25">
      <c r="A1563">
        <v>649</v>
      </c>
      <c r="B1563">
        <v>2159</v>
      </c>
      <c r="C1563" s="5">
        <v>43277</v>
      </c>
      <c r="D1563" t="s">
        <v>1539</v>
      </c>
      <c r="E1563">
        <v>31</v>
      </c>
      <c r="F1563" t="s">
        <v>68</v>
      </c>
      <c r="G1563">
        <v>2532</v>
      </c>
      <c r="H1563" s="5">
        <v>43277</v>
      </c>
      <c r="I1563" t="s">
        <v>3541</v>
      </c>
      <c r="J1563" s="3">
        <v>4027933</v>
      </c>
      <c r="K1563" s="3">
        <v>0</v>
      </c>
      <c r="L1563" s="3">
        <f t="shared" si="48"/>
        <v>4027933</v>
      </c>
      <c r="M1563" s="3">
        <v>1726257</v>
      </c>
      <c r="N1563" s="3">
        <f t="shared" si="49"/>
        <v>2301676</v>
      </c>
    </row>
    <row r="1564" spans="1:14" hidden="1" x14ac:dyDescent="0.25">
      <c r="A1564">
        <v>649</v>
      </c>
      <c r="B1564">
        <v>2160</v>
      </c>
      <c r="C1564" s="5">
        <v>43277</v>
      </c>
      <c r="D1564" t="s">
        <v>2181</v>
      </c>
      <c r="E1564">
        <v>31</v>
      </c>
      <c r="F1564" t="s">
        <v>68</v>
      </c>
      <c r="G1564">
        <v>2568</v>
      </c>
      <c r="H1564" s="5">
        <v>43277</v>
      </c>
      <c r="I1564" t="s">
        <v>3542</v>
      </c>
      <c r="J1564" s="3">
        <v>3218670</v>
      </c>
      <c r="K1564" s="3">
        <v>0</v>
      </c>
      <c r="L1564" s="3">
        <f t="shared" si="48"/>
        <v>3218670</v>
      </c>
      <c r="M1564" s="3">
        <v>1379430</v>
      </c>
      <c r="N1564" s="3">
        <f t="shared" si="49"/>
        <v>1839240</v>
      </c>
    </row>
    <row r="1565" spans="1:14" hidden="1" x14ac:dyDescent="0.25">
      <c r="A1565">
        <v>649</v>
      </c>
      <c r="B1565">
        <v>2161</v>
      </c>
      <c r="C1565" s="5">
        <v>43277</v>
      </c>
      <c r="D1565" t="s">
        <v>1604</v>
      </c>
      <c r="E1565">
        <v>31</v>
      </c>
      <c r="F1565" t="s">
        <v>68</v>
      </c>
      <c r="G1565">
        <v>2567</v>
      </c>
      <c r="H1565" s="5">
        <v>43277</v>
      </c>
      <c r="I1565" t="s">
        <v>3543</v>
      </c>
      <c r="J1565" s="3">
        <v>2685291</v>
      </c>
      <c r="K1565" s="3">
        <v>0</v>
      </c>
      <c r="L1565" s="3">
        <f t="shared" si="48"/>
        <v>2685291</v>
      </c>
      <c r="M1565" s="3">
        <v>1150839</v>
      </c>
      <c r="N1565" s="3">
        <f t="shared" si="49"/>
        <v>1534452</v>
      </c>
    </row>
    <row r="1566" spans="1:14" hidden="1" x14ac:dyDescent="0.25">
      <c r="A1566">
        <v>395</v>
      </c>
      <c r="B1566">
        <v>2162</v>
      </c>
      <c r="C1566" s="5">
        <v>43277</v>
      </c>
      <c r="D1566" t="s">
        <v>1135</v>
      </c>
      <c r="E1566">
        <v>31</v>
      </c>
      <c r="F1566" t="s">
        <v>68</v>
      </c>
      <c r="G1566">
        <v>2531</v>
      </c>
      <c r="H1566" s="5">
        <v>43277</v>
      </c>
      <c r="I1566" t="s">
        <v>1136</v>
      </c>
      <c r="J1566" s="3">
        <v>3017000</v>
      </c>
      <c r="K1566" s="3">
        <v>0</v>
      </c>
      <c r="L1566" s="3">
        <f t="shared" si="48"/>
        <v>3017000</v>
      </c>
      <c r="M1566" s="3">
        <v>1293000</v>
      </c>
      <c r="N1566" s="3">
        <f t="shared" si="49"/>
        <v>1724000</v>
      </c>
    </row>
    <row r="1567" spans="1:14" hidden="1" x14ac:dyDescent="0.25">
      <c r="A1567">
        <v>649</v>
      </c>
      <c r="B1567">
        <v>2163</v>
      </c>
      <c r="C1567" s="5">
        <v>43277</v>
      </c>
      <c r="D1567" t="s">
        <v>2420</v>
      </c>
      <c r="E1567">
        <v>31</v>
      </c>
      <c r="F1567" t="s">
        <v>68</v>
      </c>
      <c r="G1567">
        <v>2566</v>
      </c>
      <c r="H1567" s="5">
        <v>43277</v>
      </c>
      <c r="I1567" t="s">
        <v>3544</v>
      </c>
      <c r="J1567" s="3">
        <v>3563175</v>
      </c>
      <c r="K1567" s="3">
        <v>0</v>
      </c>
      <c r="L1567" s="3">
        <f t="shared" si="48"/>
        <v>3563175</v>
      </c>
      <c r="M1567" s="3">
        <v>1527075</v>
      </c>
      <c r="N1567" s="3">
        <f t="shared" si="49"/>
        <v>2036100</v>
      </c>
    </row>
    <row r="1568" spans="1:14" hidden="1" x14ac:dyDescent="0.25">
      <c r="A1568">
        <v>395</v>
      </c>
      <c r="B1568">
        <v>2164</v>
      </c>
      <c r="C1568" s="5">
        <v>43277</v>
      </c>
      <c r="D1568" t="s">
        <v>2294</v>
      </c>
      <c r="E1568">
        <v>31</v>
      </c>
      <c r="F1568" t="s">
        <v>68</v>
      </c>
      <c r="G1568">
        <v>2530</v>
      </c>
      <c r="H1568" s="5">
        <v>43277</v>
      </c>
      <c r="I1568" t="s">
        <v>2295</v>
      </c>
      <c r="J1568" s="3">
        <v>3448000</v>
      </c>
      <c r="K1568" s="3">
        <v>0</v>
      </c>
      <c r="L1568" s="3">
        <f t="shared" si="48"/>
        <v>3448000</v>
      </c>
      <c r="M1568" s="3">
        <v>1293000</v>
      </c>
      <c r="N1568" s="3">
        <f t="shared" si="49"/>
        <v>2155000</v>
      </c>
    </row>
    <row r="1569" spans="1:14" hidden="1" x14ac:dyDescent="0.25">
      <c r="A1569">
        <v>649</v>
      </c>
      <c r="B1569">
        <v>2165</v>
      </c>
      <c r="C1569" s="5">
        <v>43277</v>
      </c>
      <c r="D1569" t="s">
        <v>2418</v>
      </c>
      <c r="E1569">
        <v>31</v>
      </c>
      <c r="F1569" t="s">
        <v>68</v>
      </c>
      <c r="G1569">
        <v>2565</v>
      </c>
      <c r="H1569" s="5">
        <v>43277</v>
      </c>
      <c r="I1569" t="s">
        <v>3545</v>
      </c>
      <c r="J1569" s="3">
        <v>2582006</v>
      </c>
      <c r="K1569" s="3">
        <v>0</v>
      </c>
      <c r="L1569" s="3">
        <f t="shared" si="48"/>
        <v>2582006</v>
      </c>
      <c r="M1569" s="3">
        <v>1106574</v>
      </c>
      <c r="N1569" s="3">
        <f t="shared" si="49"/>
        <v>1475432</v>
      </c>
    </row>
    <row r="1570" spans="1:14" hidden="1" x14ac:dyDescent="0.25">
      <c r="A1570">
        <v>649</v>
      </c>
      <c r="B1570">
        <v>2166</v>
      </c>
      <c r="C1570" s="5">
        <v>43277</v>
      </c>
      <c r="D1570" t="s">
        <v>2117</v>
      </c>
      <c r="E1570">
        <v>31</v>
      </c>
      <c r="F1570" t="s">
        <v>68</v>
      </c>
      <c r="G1570">
        <v>2564</v>
      </c>
      <c r="H1570" s="5">
        <v>43277</v>
      </c>
      <c r="I1570" t="s">
        <v>3546</v>
      </c>
      <c r="J1570" s="3">
        <v>2924376</v>
      </c>
      <c r="K1570" s="3">
        <v>0</v>
      </c>
      <c r="L1570" s="3">
        <f t="shared" si="48"/>
        <v>2924376</v>
      </c>
      <c r="M1570" s="3">
        <v>1253304</v>
      </c>
      <c r="N1570" s="3">
        <f t="shared" si="49"/>
        <v>1671072</v>
      </c>
    </row>
    <row r="1571" spans="1:14" hidden="1" x14ac:dyDescent="0.25">
      <c r="A1571">
        <v>649</v>
      </c>
      <c r="B1571">
        <v>2167</v>
      </c>
      <c r="C1571" s="5">
        <v>43277</v>
      </c>
      <c r="D1571" t="s">
        <v>2326</v>
      </c>
      <c r="E1571">
        <v>31</v>
      </c>
      <c r="F1571" t="s">
        <v>68</v>
      </c>
      <c r="G1571">
        <v>2529</v>
      </c>
      <c r="H1571" s="5">
        <v>43277</v>
      </c>
      <c r="I1571" t="s">
        <v>3547</v>
      </c>
      <c r="J1571" s="3">
        <v>4367288</v>
      </c>
      <c r="K1571" s="3">
        <v>3821377</v>
      </c>
      <c r="L1571" s="3">
        <f t="shared" si="48"/>
        <v>545911</v>
      </c>
      <c r="M1571" s="3">
        <v>545911</v>
      </c>
      <c r="N1571" s="3">
        <f t="shared" si="49"/>
        <v>0</v>
      </c>
    </row>
    <row r="1572" spans="1:14" hidden="1" x14ac:dyDescent="0.25">
      <c r="A1572">
        <v>649</v>
      </c>
      <c r="B1572">
        <v>2168</v>
      </c>
      <c r="C1572" s="5">
        <v>43277</v>
      </c>
      <c r="D1572" t="s">
        <v>2506</v>
      </c>
      <c r="E1572">
        <v>31</v>
      </c>
      <c r="F1572" t="s">
        <v>68</v>
      </c>
      <c r="G1572">
        <v>2563</v>
      </c>
      <c r="H1572" s="5">
        <v>43277</v>
      </c>
      <c r="I1572" t="s">
        <v>3548</v>
      </c>
      <c r="J1572" s="3">
        <v>2788569</v>
      </c>
      <c r="K1572" s="3">
        <v>0</v>
      </c>
      <c r="L1572" s="3">
        <f t="shared" si="48"/>
        <v>2788569</v>
      </c>
      <c r="M1572" s="3">
        <v>1195101</v>
      </c>
      <c r="N1572" s="3">
        <f t="shared" si="49"/>
        <v>1593468</v>
      </c>
    </row>
    <row r="1573" spans="1:14" hidden="1" x14ac:dyDescent="0.25">
      <c r="A1573">
        <v>649</v>
      </c>
      <c r="B1573">
        <v>2169</v>
      </c>
      <c r="C1573" s="5">
        <v>43277</v>
      </c>
      <c r="D1573" t="s">
        <v>936</v>
      </c>
      <c r="E1573">
        <v>31</v>
      </c>
      <c r="F1573" t="s">
        <v>68</v>
      </c>
      <c r="G1573">
        <v>2562</v>
      </c>
      <c r="H1573" s="5">
        <v>43277</v>
      </c>
      <c r="I1573" t="s">
        <v>3549</v>
      </c>
      <c r="J1573" s="3">
        <v>3111969</v>
      </c>
      <c r="K1573" s="3">
        <v>2667402</v>
      </c>
      <c r="L1573" s="3">
        <f t="shared" si="48"/>
        <v>444567</v>
      </c>
      <c r="M1573" s="3">
        <v>444567</v>
      </c>
      <c r="N1573" s="3">
        <f t="shared" si="49"/>
        <v>0</v>
      </c>
    </row>
    <row r="1574" spans="1:14" hidden="1" x14ac:dyDescent="0.25">
      <c r="A1574">
        <v>649</v>
      </c>
      <c r="B1574">
        <v>2170</v>
      </c>
      <c r="C1574" s="5">
        <v>43277</v>
      </c>
      <c r="D1574" t="s">
        <v>1065</v>
      </c>
      <c r="E1574">
        <v>31</v>
      </c>
      <c r="F1574" t="s">
        <v>68</v>
      </c>
      <c r="G1574">
        <v>2528</v>
      </c>
      <c r="H1574" s="5">
        <v>43277</v>
      </c>
      <c r="I1574" t="s">
        <v>3550</v>
      </c>
      <c r="J1574" s="3">
        <v>3749200</v>
      </c>
      <c r="K1574" s="3">
        <v>0</v>
      </c>
      <c r="L1574" s="3">
        <f t="shared" si="48"/>
        <v>3749200</v>
      </c>
      <c r="M1574" s="3">
        <v>1606800</v>
      </c>
      <c r="N1574" s="3">
        <f t="shared" si="49"/>
        <v>2142400</v>
      </c>
    </row>
    <row r="1575" spans="1:14" hidden="1" x14ac:dyDescent="0.25">
      <c r="A1575">
        <v>839</v>
      </c>
      <c r="B1575">
        <v>2171</v>
      </c>
      <c r="C1575" s="5">
        <v>43277</v>
      </c>
      <c r="D1575" t="s">
        <v>3551</v>
      </c>
      <c r="E1575">
        <v>31</v>
      </c>
      <c r="F1575" t="s">
        <v>68</v>
      </c>
      <c r="G1575">
        <v>2492</v>
      </c>
      <c r="H1575" s="5">
        <v>43277</v>
      </c>
      <c r="I1575" t="s">
        <v>3216</v>
      </c>
      <c r="J1575" s="3">
        <v>54686940</v>
      </c>
      <c r="K1575" s="3">
        <v>0</v>
      </c>
      <c r="L1575" s="3">
        <f t="shared" si="48"/>
        <v>54686940</v>
      </c>
      <c r="M1575" s="3">
        <v>54686940</v>
      </c>
      <c r="N1575" s="3">
        <f t="shared" si="49"/>
        <v>0</v>
      </c>
    </row>
    <row r="1576" spans="1:14" hidden="1" x14ac:dyDescent="0.25">
      <c r="A1576">
        <v>649</v>
      </c>
      <c r="B1576">
        <v>2172</v>
      </c>
      <c r="C1576" s="5">
        <v>43277</v>
      </c>
      <c r="D1576" t="s">
        <v>2041</v>
      </c>
      <c r="E1576">
        <v>31</v>
      </c>
      <c r="F1576" t="s">
        <v>68</v>
      </c>
      <c r="G1576">
        <v>2560</v>
      </c>
      <c r="H1576" s="5">
        <v>43277</v>
      </c>
      <c r="I1576" t="s">
        <v>3552</v>
      </c>
      <c r="J1576" s="3">
        <v>3337495</v>
      </c>
      <c r="K1576" s="3">
        <v>0</v>
      </c>
      <c r="L1576" s="3">
        <f t="shared" si="48"/>
        <v>3337495</v>
      </c>
      <c r="M1576" s="3">
        <v>1430355</v>
      </c>
      <c r="N1576" s="3">
        <f t="shared" si="49"/>
        <v>1907140</v>
      </c>
    </row>
    <row r="1577" spans="1:14" hidden="1" x14ac:dyDescent="0.25">
      <c r="A1577">
        <v>649</v>
      </c>
      <c r="B1577">
        <v>2173</v>
      </c>
      <c r="C1577" s="5">
        <v>43277</v>
      </c>
      <c r="D1577" t="s">
        <v>1099</v>
      </c>
      <c r="E1577">
        <v>31</v>
      </c>
      <c r="F1577" t="s">
        <v>68</v>
      </c>
      <c r="G1577">
        <v>2527</v>
      </c>
      <c r="H1577" s="5">
        <v>43277</v>
      </c>
      <c r="I1577" t="s">
        <v>3553</v>
      </c>
      <c r="J1577" s="3">
        <v>3098410</v>
      </c>
      <c r="K1577" s="3">
        <v>0</v>
      </c>
      <c r="L1577" s="3">
        <f t="shared" si="48"/>
        <v>3098410</v>
      </c>
      <c r="M1577" s="3">
        <v>1327890</v>
      </c>
      <c r="N1577" s="3">
        <f t="shared" si="49"/>
        <v>1770520</v>
      </c>
    </row>
    <row r="1578" spans="1:14" hidden="1" x14ac:dyDescent="0.25">
      <c r="A1578">
        <v>649</v>
      </c>
      <c r="B1578">
        <v>2174</v>
      </c>
      <c r="C1578" s="5">
        <v>43277</v>
      </c>
      <c r="D1578" t="s">
        <v>1814</v>
      </c>
      <c r="E1578">
        <v>31</v>
      </c>
      <c r="F1578" t="s">
        <v>68</v>
      </c>
      <c r="G1578">
        <v>2559</v>
      </c>
      <c r="H1578" s="5">
        <v>43277</v>
      </c>
      <c r="I1578" t="s">
        <v>3554</v>
      </c>
      <c r="J1578" s="3">
        <v>3157315</v>
      </c>
      <c r="K1578" s="3">
        <v>0</v>
      </c>
      <c r="L1578" s="3">
        <f t="shared" si="48"/>
        <v>3157315</v>
      </c>
      <c r="M1578" s="3">
        <v>1353135</v>
      </c>
      <c r="N1578" s="3">
        <f t="shared" si="49"/>
        <v>1804180</v>
      </c>
    </row>
    <row r="1579" spans="1:14" hidden="1" x14ac:dyDescent="0.25">
      <c r="A1579">
        <v>649</v>
      </c>
      <c r="B1579">
        <v>2175</v>
      </c>
      <c r="C1579" s="5">
        <v>43277</v>
      </c>
      <c r="D1579" t="s">
        <v>1892</v>
      </c>
      <c r="E1579">
        <v>31</v>
      </c>
      <c r="F1579" t="s">
        <v>68</v>
      </c>
      <c r="G1579">
        <v>2558</v>
      </c>
      <c r="H1579" s="5">
        <v>43277</v>
      </c>
      <c r="I1579" t="s">
        <v>3555</v>
      </c>
      <c r="J1579" s="3">
        <v>3157315</v>
      </c>
      <c r="K1579" s="3">
        <v>0</v>
      </c>
      <c r="L1579" s="3">
        <f t="shared" si="48"/>
        <v>3157315</v>
      </c>
      <c r="M1579" s="3">
        <v>1353135</v>
      </c>
      <c r="N1579" s="3">
        <f t="shared" si="49"/>
        <v>1804180</v>
      </c>
    </row>
    <row r="1580" spans="1:14" hidden="1" x14ac:dyDescent="0.25">
      <c r="A1580">
        <v>649</v>
      </c>
      <c r="B1580">
        <v>2176</v>
      </c>
      <c r="C1580" s="5">
        <v>43277</v>
      </c>
      <c r="D1580" t="s">
        <v>1087</v>
      </c>
      <c r="E1580">
        <v>31</v>
      </c>
      <c r="F1580" t="s">
        <v>68</v>
      </c>
      <c r="G1580">
        <v>2526</v>
      </c>
      <c r="H1580" s="5">
        <v>43277</v>
      </c>
      <c r="I1580" t="s">
        <v>3556</v>
      </c>
      <c r="J1580" s="3">
        <v>2886919</v>
      </c>
      <c r="K1580" s="3">
        <v>0</v>
      </c>
      <c r="L1580" s="3">
        <f t="shared" si="48"/>
        <v>2886919</v>
      </c>
      <c r="M1580" s="3">
        <v>1237251</v>
      </c>
      <c r="N1580" s="3">
        <f t="shared" si="49"/>
        <v>1649668</v>
      </c>
    </row>
    <row r="1581" spans="1:14" hidden="1" x14ac:dyDescent="0.25">
      <c r="A1581">
        <v>649</v>
      </c>
      <c r="B1581">
        <v>2177</v>
      </c>
      <c r="C1581" s="5">
        <v>43277</v>
      </c>
      <c r="D1581" t="s">
        <v>2436</v>
      </c>
      <c r="E1581">
        <v>31</v>
      </c>
      <c r="F1581" t="s">
        <v>68</v>
      </c>
      <c r="G1581">
        <v>2557</v>
      </c>
      <c r="H1581" s="5">
        <v>43277</v>
      </c>
      <c r="I1581" t="s">
        <v>3557</v>
      </c>
      <c r="J1581" s="3">
        <v>2845920</v>
      </c>
      <c r="K1581" s="3">
        <v>0</v>
      </c>
      <c r="L1581" s="3">
        <f t="shared" si="48"/>
        <v>2845920</v>
      </c>
      <c r="M1581" s="3">
        <v>1219680</v>
      </c>
      <c r="N1581" s="3">
        <f t="shared" si="49"/>
        <v>1626240</v>
      </c>
    </row>
    <row r="1582" spans="1:14" hidden="1" x14ac:dyDescent="0.25">
      <c r="A1582">
        <v>649</v>
      </c>
      <c r="B1582">
        <v>2178</v>
      </c>
      <c r="C1582" s="5">
        <v>43277</v>
      </c>
      <c r="D1582" t="s">
        <v>1507</v>
      </c>
      <c r="E1582">
        <v>31</v>
      </c>
      <c r="F1582" t="s">
        <v>68</v>
      </c>
      <c r="G1582">
        <v>2556</v>
      </c>
      <c r="H1582" s="5">
        <v>43277</v>
      </c>
      <c r="I1582" t="s">
        <v>3558</v>
      </c>
      <c r="J1582" s="3">
        <v>3157315</v>
      </c>
      <c r="K1582" s="3">
        <v>0</v>
      </c>
      <c r="L1582" s="3">
        <f t="shared" si="48"/>
        <v>3157315</v>
      </c>
      <c r="M1582" s="3">
        <v>1353135</v>
      </c>
      <c r="N1582" s="3">
        <f t="shared" si="49"/>
        <v>1804180</v>
      </c>
    </row>
    <row r="1583" spans="1:14" hidden="1" x14ac:dyDescent="0.25">
      <c r="A1583">
        <v>649</v>
      </c>
      <c r="B1583">
        <v>2179</v>
      </c>
      <c r="C1583" s="5">
        <v>43277</v>
      </c>
      <c r="D1583" t="s">
        <v>3559</v>
      </c>
      <c r="E1583">
        <v>31</v>
      </c>
      <c r="F1583" t="s">
        <v>68</v>
      </c>
      <c r="G1583">
        <v>2525</v>
      </c>
      <c r="H1583" s="5">
        <v>43277</v>
      </c>
      <c r="I1583" t="s">
        <v>3560</v>
      </c>
      <c r="J1583" s="3">
        <v>2744310</v>
      </c>
      <c r="K1583" s="3">
        <v>0</v>
      </c>
      <c r="L1583" s="3">
        <f t="shared" si="48"/>
        <v>2744310</v>
      </c>
      <c r="M1583" s="3">
        <v>1372155</v>
      </c>
      <c r="N1583" s="3">
        <f t="shared" si="49"/>
        <v>1372155</v>
      </c>
    </row>
    <row r="1584" spans="1:14" hidden="1" x14ac:dyDescent="0.25">
      <c r="A1584">
        <v>649</v>
      </c>
      <c r="B1584">
        <v>2180</v>
      </c>
      <c r="C1584" s="5">
        <v>43277</v>
      </c>
      <c r="D1584" t="s">
        <v>1347</v>
      </c>
      <c r="E1584">
        <v>31</v>
      </c>
      <c r="F1584" t="s">
        <v>68</v>
      </c>
      <c r="G1584">
        <v>2555</v>
      </c>
      <c r="H1584" s="5">
        <v>43277</v>
      </c>
      <c r="I1584" t="s">
        <v>3561</v>
      </c>
      <c r="J1584" s="3">
        <v>2723490</v>
      </c>
      <c r="K1584" s="3">
        <v>0</v>
      </c>
      <c r="L1584" s="3">
        <f t="shared" si="48"/>
        <v>2723490</v>
      </c>
      <c r="M1584" s="3">
        <v>1167210</v>
      </c>
      <c r="N1584" s="3">
        <f t="shared" si="49"/>
        <v>1556280</v>
      </c>
    </row>
    <row r="1585" spans="1:14" hidden="1" x14ac:dyDescent="0.25">
      <c r="A1585">
        <v>649</v>
      </c>
      <c r="B1585">
        <v>2182</v>
      </c>
      <c r="C1585" s="5">
        <v>43277</v>
      </c>
      <c r="D1585" t="s">
        <v>2069</v>
      </c>
      <c r="E1585">
        <v>31</v>
      </c>
      <c r="F1585" t="s">
        <v>68</v>
      </c>
      <c r="G1585">
        <v>2523</v>
      </c>
      <c r="H1585" s="5">
        <v>43246</v>
      </c>
      <c r="I1585" t="s">
        <v>3562</v>
      </c>
      <c r="J1585" s="3">
        <v>3459890</v>
      </c>
      <c r="K1585" s="3">
        <v>0</v>
      </c>
      <c r="L1585" s="3">
        <f t="shared" si="48"/>
        <v>3459890</v>
      </c>
      <c r="M1585" s="3">
        <v>1482810</v>
      </c>
      <c r="N1585" s="3">
        <f t="shared" si="49"/>
        <v>1977080</v>
      </c>
    </row>
    <row r="1586" spans="1:14" hidden="1" x14ac:dyDescent="0.25">
      <c r="A1586">
        <v>649</v>
      </c>
      <c r="B1586">
        <v>2183</v>
      </c>
      <c r="C1586" s="5">
        <v>43277</v>
      </c>
      <c r="D1586" t="s">
        <v>2310</v>
      </c>
      <c r="E1586">
        <v>31</v>
      </c>
      <c r="F1586" t="s">
        <v>68</v>
      </c>
      <c r="G1586">
        <v>2524</v>
      </c>
      <c r="H1586" s="5">
        <v>43277</v>
      </c>
      <c r="I1586" t="s">
        <v>3563</v>
      </c>
      <c r="J1586" s="3">
        <v>2841279</v>
      </c>
      <c r="K1586" s="3">
        <v>0</v>
      </c>
      <c r="L1586" s="3">
        <f t="shared" si="48"/>
        <v>2841279</v>
      </c>
      <c r="M1586" s="3">
        <v>1217691</v>
      </c>
      <c r="N1586" s="3">
        <f t="shared" si="49"/>
        <v>1623588</v>
      </c>
    </row>
    <row r="1587" spans="1:14" hidden="1" x14ac:dyDescent="0.25">
      <c r="A1587">
        <v>649</v>
      </c>
      <c r="B1587">
        <v>2184</v>
      </c>
      <c r="C1587" s="5">
        <v>43277</v>
      </c>
      <c r="D1587" t="s">
        <v>1850</v>
      </c>
      <c r="E1587">
        <v>31</v>
      </c>
      <c r="F1587" t="s">
        <v>68</v>
      </c>
      <c r="G1587">
        <v>2553</v>
      </c>
      <c r="H1587" s="5">
        <v>43277</v>
      </c>
      <c r="I1587" t="s">
        <v>3564</v>
      </c>
      <c r="J1587" s="3">
        <v>2582006</v>
      </c>
      <c r="K1587" s="3">
        <v>0</v>
      </c>
      <c r="L1587" s="3">
        <f t="shared" si="48"/>
        <v>2582006</v>
      </c>
      <c r="M1587" s="3">
        <v>737716</v>
      </c>
      <c r="N1587" s="3">
        <f t="shared" si="49"/>
        <v>1844290</v>
      </c>
    </row>
    <row r="1588" spans="1:14" hidden="1" x14ac:dyDescent="0.25">
      <c r="A1588">
        <v>649</v>
      </c>
      <c r="B1588">
        <v>2185</v>
      </c>
      <c r="C1588" s="5">
        <v>43277</v>
      </c>
      <c r="D1588" t="s">
        <v>2065</v>
      </c>
      <c r="E1588">
        <v>31</v>
      </c>
      <c r="F1588" t="s">
        <v>68</v>
      </c>
      <c r="G1588">
        <v>2522</v>
      </c>
      <c r="H1588" s="5">
        <v>43277</v>
      </c>
      <c r="I1588" t="s">
        <v>3565</v>
      </c>
      <c r="J1588" s="3">
        <v>2943493</v>
      </c>
      <c r="K1588" s="3">
        <v>0</v>
      </c>
      <c r="L1588" s="3">
        <f t="shared" si="48"/>
        <v>2943493</v>
      </c>
      <c r="M1588" s="3">
        <v>1261497</v>
      </c>
      <c r="N1588" s="3">
        <f t="shared" si="49"/>
        <v>1681996</v>
      </c>
    </row>
    <row r="1589" spans="1:14" hidden="1" x14ac:dyDescent="0.25">
      <c r="A1589">
        <v>649</v>
      </c>
      <c r="B1589">
        <v>2186</v>
      </c>
      <c r="C1589" s="5">
        <v>43277</v>
      </c>
      <c r="D1589" t="s">
        <v>1505</v>
      </c>
      <c r="E1589">
        <v>31</v>
      </c>
      <c r="F1589" t="s">
        <v>68</v>
      </c>
      <c r="G1589">
        <v>2552</v>
      </c>
      <c r="H1589" s="5">
        <v>43277</v>
      </c>
      <c r="I1589" t="s">
        <v>3566</v>
      </c>
      <c r="J1589" s="3">
        <v>3157000</v>
      </c>
      <c r="K1589" s="3">
        <v>0</v>
      </c>
      <c r="L1589" s="3">
        <f t="shared" si="48"/>
        <v>3157000</v>
      </c>
      <c r="M1589" s="3">
        <v>1353000</v>
      </c>
      <c r="N1589" s="3">
        <f t="shared" si="49"/>
        <v>1804000</v>
      </c>
    </row>
    <row r="1590" spans="1:14" hidden="1" x14ac:dyDescent="0.25">
      <c r="A1590">
        <v>395</v>
      </c>
      <c r="B1590">
        <v>2187</v>
      </c>
      <c r="C1590" s="5">
        <v>43277</v>
      </c>
      <c r="D1590" t="s">
        <v>952</v>
      </c>
      <c r="E1590">
        <v>31</v>
      </c>
      <c r="F1590" t="s">
        <v>68</v>
      </c>
      <c r="G1590">
        <v>2521</v>
      </c>
      <c r="H1590" s="5">
        <v>43277</v>
      </c>
      <c r="I1590" t="s">
        <v>953</v>
      </c>
      <c r="J1590" s="3">
        <v>3157315</v>
      </c>
      <c r="K1590" s="3">
        <v>0</v>
      </c>
      <c r="L1590" s="3">
        <f t="shared" si="48"/>
        <v>3157315</v>
      </c>
      <c r="M1590" s="3">
        <v>1353135</v>
      </c>
      <c r="N1590" s="3">
        <f t="shared" si="49"/>
        <v>1804180</v>
      </c>
    </row>
    <row r="1591" spans="1:14" hidden="1" x14ac:dyDescent="0.25">
      <c r="A1591">
        <v>649</v>
      </c>
      <c r="B1591">
        <v>2188</v>
      </c>
      <c r="C1591" s="5">
        <v>43277</v>
      </c>
      <c r="D1591" t="s">
        <v>1588</v>
      </c>
      <c r="E1591">
        <v>31</v>
      </c>
      <c r="F1591" t="s">
        <v>68</v>
      </c>
      <c r="G1591">
        <v>2551</v>
      </c>
      <c r="H1591" s="5">
        <v>43277</v>
      </c>
      <c r="I1591" t="s">
        <v>3567</v>
      </c>
      <c r="J1591" s="3">
        <v>3017000</v>
      </c>
      <c r="K1591" s="3">
        <v>0</v>
      </c>
      <c r="L1591" s="3">
        <f t="shared" si="48"/>
        <v>3017000</v>
      </c>
      <c r="M1591" s="3">
        <v>1293000</v>
      </c>
      <c r="N1591" s="3">
        <f t="shared" si="49"/>
        <v>1724000</v>
      </c>
    </row>
    <row r="1592" spans="1:14" hidden="1" x14ac:dyDescent="0.25">
      <c r="A1592">
        <v>649</v>
      </c>
      <c r="B1592">
        <v>2189</v>
      </c>
      <c r="C1592" s="5">
        <v>43277</v>
      </c>
      <c r="D1592" t="s">
        <v>2298</v>
      </c>
      <c r="E1592">
        <v>31</v>
      </c>
      <c r="F1592" t="s">
        <v>68</v>
      </c>
      <c r="G1592">
        <v>2550</v>
      </c>
      <c r="H1592" s="5">
        <v>43277</v>
      </c>
      <c r="I1592" t="s">
        <v>3568</v>
      </c>
      <c r="J1592" s="3">
        <v>2751665</v>
      </c>
      <c r="K1592" s="3">
        <v>0</v>
      </c>
      <c r="L1592" s="3">
        <f t="shared" si="48"/>
        <v>2751665</v>
      </c>
      <c r="M1592" s="3">
        <v>1179285</v>
      </c>
      <c r="N1592" s="3">
        <f t="shared" si="49"/>
        <v>1572380</v>
      </c>
    </row>
    <row r="1593" spans="1:14" hidden="1" x14ac:dyDescent="0.25">
      <c r="A1593">
        <v>649</v>
      </c>
      <c r="B1593">
        <v>2190</v>
      </c>
      <c r="C1593" s="5">
        <v>43277</v>
      </c>
      <c r="D1593" t="s">
        <v>2452</v>
      </c>
      <c r="E1593">
        <v>31</v>
      </c>
      <c r="F1593" t="s">
        <v>68</v>
      </c>
      <c r="G1593">
        <v>2520</v>
      </c>
      <c r="H1593" s="5">
        <v>43277</v>
      </c>
      <c r="I1593" t="s">
        <v>3569</v>
      </c>
      <c r="J1593" s="3">
        <v>2886653</v>
      </c>
      <c r="K1593" s="3">
        <v>0</v>
      </c>
      <c r="L1593" s="3">
        <f t="shared" si="48"/>
        <v>2886653</v>
      </c>
      <c r="M1593" s="3">
        <v>1237137</v>
      </c>
      <c r="N1593" s="3">
        <f t="shared" si="49"/>
        <v>1649516</v>
      </c>
    </row>
    <row r="1594" spans="1:14" hidden="1" x14ac:dyDescent="0.25">
      <c r="A1594">
        <v>649</v>
      </c>
      <c r="B1594">
        <v>2191</v>
      </c>
      <c r="C1594" s="5">
        <v>43277</v>
      </c>
      <c r="D1594" t="s">
        <v>1634</v>
      </c>
      <c r="E1594">
        <v>31</v>
      </c>
      <c r="F1594" t="s">
        <v>68</v>
      </c>
      <c r="G1594">
        <v>2549</v>
      </c>
      <c r="H1594" s="5">
        <v>43277</v>
      </c>
      <c r="I1594" t="s">
        <v>3570</v>
      </c>
      <c r="J1594" s="3">
        <v>3374280</v>
      </c>
      <c r="K1594" s="3">
        <v>0</v>
      </c>
      <c r="L1594" s="3">
        <f t="shared" si="48"/>
        <v>3374280</v>
      </c>
      <c r="M1594" s="3">
        <v>1446120</v>
      </c>
      <c r="N1594" s="3">
        <f t="shared" si="49"/>
        <v>1928160</v>
      </c>
    </row>
    <row r="1595" spans="1:14" hidden="1" x14ac:dyDescent="0.25">
      <c r="A1595">
        <v>649</v>
      </c>
      <c r="B1595">
        <v>2192</v>
      </c>
      <c r="C1595" s="5">
        <v>43277</v>
      </c>
      <c r="D1595" t="s">
        <v>2071</v>
      </c>
      <c r="E1595">
        <v>31</v>
      </c>
      <c r="F1595" t="s">
        <v>68</v>
      </c>
      <c r="G1595">
        <v>2519</v>
      </c>
      <c r="H1595" s="5">
        <v>43277</v>
      </c>
      <c r="I1595" t="s">
        <v>3571</v>
      </c>
      <c r="J1595" s="3">
        <v>3098410</v>
      </c>
      <c r="K1595" s="3">
        <v>0</v>
      </c>
      <c r="L1595" s="3">
        <f t="shared" si="48"/>
        <v>3098410</v>
      </c>
      <c r="M1595" s="3">
        <v>1327890</v>
      </c>
      <c r="N1595" s="3">
        <f t="shared" si="49"/>
        <v>1770520</v>
      </c>
    </row>
    <row r="1596" spans="1:14" hidden="1" x14ac:dyDescent="0.25">
      <c r="A1596">
        <v>649</v>
      </c>
      <c r="B1596">
        <v>2193</v>
      </c>
      <c r="C1596" s="5">
        <v>43277</v>
      </c>
      <c r="D1596" t="s">
        <v>1155</v>
      </c>
      <c r="E1596">
        <v>31</v>
      </c>
      <c r="F1596" t="s">
        <v>68</v>
      </c>
      <c r="G1596">
        <v>2548</v>
      </c>
      <c r="H1596" s="5">
        <v>43277</v>
      </c>
      <c r="I1596" t="s">
        <v>3572</v>
      </c>
      <c r="J1596" s="3">
        <v>2582006</v>
      </c>
      <c r="K1596" s="3">
        <v>0</v>
      </c>
      <c r="L1596" s="3">
        <f t="shared" si="48"/>
        <v>2582006</v>
      </c>
      <c r="M1596" s="3">
        <v>1106574</v>
      </c>
      <c r="N1596" s="3">
        <f t="shared" si="49"/>
        <v>1475432</v>
      </c>
    </row>
    <row r="1597" spans="1:14" hidden="1" x14ac:dyDescent="0.25">
      <c r="A1597">
        <v>649</v>
      </c>
      <c r="B1597">
        <v>2194</v>
      </c>
      <c r="C1597" s="5">
        <v>43277</v>
      </c>
      <c r="D1597" t="s">
        <v>1040</v>
      </c>
      <c r="E1597">
        <v>31</v>
      </c>
      <c r="F1597" t="s">
        <v>68</v>
      </c>
      <c r="G1597">
        <v>2505</v>
      </c>
      <c r="H1597" s="5">
        <v>43277</v>
      </c>
      <c r="I1597" t="s">
        <v>3573</v>
      </c>
      <c r="J1597" s="3">
        <v>3022327</v>
      </c>
      <c r="K1597" s="3">
        <v>0</v>
      </c>
      <c r="L1597" s="3">
        <f t="shared" si="48"/>
        <v>3022327</v>
      </c>
      <c r="M1597" s="3">
        <v>1295283</v>
      </c>
      <c r="N1597" s="3">
        <f t="shared" si="49"/>
        <v>1727044</v>
      </c>
    </row>
    <row r="1598" spans="1:14" hidden="1" x14ac:dyDescent="0.25">
      <c r="A1598">
        <v>649</v>
      </c>
      <c r="B1598">
        <v>2195</v>
      </c>
      <c r="C1598" s="5">
        <v>43277</v>
      </c>
      <c r="D1598" t="s">
        <v>2444</v>
      </c>
      <c r="E1598">
        <v>31</v>
      </c>
      <c r="F1598" t="s">
        <v>68</v>
      </c>
      <c r="G1598">
        <v>2518</v>
      </c>
      <c r="H1598" s="5">
        <v>43277</v>
      </c>
      <c r="I1598" t="s">
        <v>3574</v>
      </c>
      <c r="J1598" s="3">
        <v>3318945</v>
      </c>
      <c r="K1598" s="3">
        <v>0</v>
      </c>
      <c r="L1598" s="3">
        <f t="shared" si="48"/>
        <v>3318945</v>
      </c>
      <c r="M1598" s="3">
        <v>1422405</v>
      </c>
      <c r="N1598" s="3">
        <f t="shared" si="49"/>
        <v>1896540</v>
      </c>
    </row>
    <row r="1599" spans="1:14" hidden="1" x14ac:dyDescent="0.25">
      <c r="A1599">
        <v>649</v>
      </c>
      <c r="B1599">
        <v>2196</v>
      </c>
      <c r="C1599" s="5">
        <v>43277</v>
      </c>
      <c r="D1599" t="s">
        <v>2424</v>
      </c>
      <c r="E1599">
        <v>31</v>
      </c>
      <c r="F1599" t="s">
        <v>68</v>
      </c>
      <c r="G1599">
        <v>2547</v>
      </c>
      <c r="H1599" s="5">
        <v>43277</v>
      </c>
      <c r="I1599" t="s">
        <v>3575</v>
      </c>
      <c r="J1599" s="3">
        <v>2685291</v>
      </c>
      <c r="K1599" s="3">
        <v>0</v>
      </c>
      <c r="L1599" s="3">
        <f t="shared" si="48"/>
        <v>2685291</v>
      </c>
      <c r="M1599" s="3">
        <v>1150839</v>
      </c>
      <c r="N1599" s="3">
        <f t="shared" si="49"/>
        <v>1534452</v>
      </c>
    </row>
    <row r="1600" spans="1:14" hidden="1" x14ac:dyDescent="0.25">
      <c r="A1600">
        <v>649</v>
      </c>
      <c r="B1600">
        <v>2197</v>
      </c>
      <c r="C1600" s="5">
        <v>43277</v>
      </c>
      <c r="D1600" t="s">
        <v>1367</v>
      </c>
      <c r="E1600">
        <v>31</v>
      </c>
      <c r="F1600" t="s">
        <v>68</v>
      </c>
      <c r="G1600">
        <v>2504</v>
      </c>
      <c r="H1600" s="5">
        <v>43277</v>
      </c>
      <c r="I1600" t="s">
        <v>3576</v>
      </c>
      <c r="J1600" s="3">
        <v>3022327</v>
      </c>
      <c r="K1600" s="3">
        <v>0</v>
      </c>
      <c r="L1600" s="3">
        <f t="shared" si="48"/>
        <v>3022327</v>
      </c>
      <c r="M1600" s="3">
        <v>1295283</v>
      </c>
      <c r="N1600" s="3">
        <f t="shared" si="49"/>
        <v>1727044</v>
      </c>
    </row>
    <row r="1601" spans="1:14" hidden="1" x14ac:dyDescent="0.25">
      <c r="A1601">
        <v>649</v>
      </c>
      <c r="B1601">
        <v>2198</v>
      </c>
      <c r="C1601" s="5">
        <v>43277</v>
      </c>
      <c r="D1601" t="s">
        <v>2552</v>
      </c>
      <c r="E1601">
        <v>31</v>
      </c>
      <c r="F1601" t="s">
        <v>68</v>
      </c>
      <c r="G1601">
        <v>2517</v>
      </c>
      <c r="H1601" s="5">
        <v>43277</v>
      </c>
      <c r="I1601" t="s">
        <v>3577</v>
      </c>
      <c r="J1601" s="3">
        <v>2975525</v>
      </c>
      <c r="K1601" s="3">
        <v>0</v>
      </c>
      <c r="L1601" s="3">
        <f t="shared" si="48"/>
        <v>2975525</v>
      </c>
      <c r="M1601" s="3">
        <v>1275225</v>
      </c>
      <c r="N1601" s="3">
        <f t="shared" si="49"/>
        <v>1700300</v>
      </c>
    </row>
    <row r="1602" spans="1:14" hidden="1" x14ac:dyDescent="0.25">
      <c r="A1602">
        <v>649</v>
      </c>
      <c r="B1602">
        <v>2199</v>
      </c>
      <c r="C1602" s="5">
        <v>43277</v>
      </c>
      <c r="D1602" t="s">
        <v>1309</v>
      </c>
      <c r="E1602">
        <v>31</v>
      </c>
      <c r="F1602" t="s">
        <v>68</v>
      </c>
      <c r="G1602">
        <v>2546</v>
      </c>
      <c r="H1602" s="5">
        <v>43277</v>
      </c>
      <c r="I1602" t="s">
        <v>3578</v>
      </c>
      <c r="J1602" s="3">
        <v>2919000</v>
      </c>
      <c r="K1602" s="3">
        <v>0</v>
      </c>
      <c r="L1602" s="3">
        <f t="shared" si="48"/>
        <v>2919000</v>
      </c>
      <c r="M1602" s="3">
        <v>1251000</v>
      </c>
      <c r="N1602" s="3">
        <f t="shared" si="49"/>
        <v>1668000</v>
      </c>
    </row>
    <row r="1603" spans="1:14" hidden="1" x14ac:dyDescent="0.25">
      <c r="A1603">
        <v>649</v>
      </c>
      <c r="B1603">
        <v>2200</v>
      </c>
      <c r="C1603" s="5">
        <v>43277</v>
      </c>
      <c r="D1603" t="s">
        <v>2177</v>
      </c>
      <c r="E1603">
        <v>31</v>
      </c>
      <c r="F1603" t="s">
        <v>68</v>
      </c>
      <c r="G1603">
        <v>2503</v>
      </c>
      <c r="H1603" s="5">
        <v>43277</v>
      </c>
      <c r="I1603" t="s">
        <v>3579</v>
      </c>
      <c r="J1603" s="3">
        <v>3563175</v>
      </c>
      <c r="K1603" s="3">
        <v>0</v>
      </c>
      <c r="L1603" s="3">
        <f t="shared" si="48"/>
        <v>3563175</v>
      </c>
      <c r="M1603" s="3">
        <v>1527075</v>
      </c>
      <c r="N1603" s="3">
        <f t="shared" si="49"/>
        <v>2036100</v>
      </c>
    </row>
    <row r="1604" spans="1:14" hidden="1" x14ac:dyDescent="0.25">
      <c r="A1604">
        <v>649</v>
      </c>
      <c r="B1604">
        <v>2201</v>
      </c>
      <c r="C1604" s="5">
        <v>43277</v>
      </c>
      <c r="D1604" t="s">
        <v>1063</v>
      </c>
      <c r="E1604">
        <v>31</v>
      </c>
      <c r="F1604" t="s">
        <v>68</v>
      </c>
      <c r="G1604">
        <v>2502</v>
      </c>
      <c r="H1604" s="5">
        <v>43277</v>
      </c>
      <c r="I1604" t="s">
        <v>3580</v>
      </c>
      <c r="J1604" s="3">
        <v>3098410</v>
      </c>
      <c r="K1604" s="3">
        <v>0</v>
      </c>
      <c r="L1604" s="3">
        <f t="shared" si="48"/>
        <v>3098410</v>
      </c>
      <c r="M1604" s="3">
        <v>1327890</v>
      </c>
      <c r="N1604" s="3">
        <f t="shared" si="49"/>
        <v>1770520</v>
      </c>
    </row>
    <row r="1605" spans="1:14" hidden="1" x14ac:dyDescent="0.25">
      <c r="A1605">
        <v>649</v>
      </c>
      <c r="B1605">
        <v>2202</v>
      </c>
      <c r="C1605" s="5">
        <v>43277</v>
      </c>
      <c r="D1605" t="s">
        <v>1808</v>
      </c>
      <c r="E1605">
        <v>31</v>
      </c>
      <c r="F1605" t="s">
        <v>68</v>
      </c>
      <c r="G1605">
        <v>2545</v>
      </c>
      <c r="H1605" s="5">
        <v>43277</v>
      </c>
      <c r="I1605" t="s">
        <v>3581</v>
      </c>
      <c r="J1605" s="3">
        <v>2582006</v>
      </c>
      <c r="K1605" s="3">
        <v>0</v>
      </c>
      <c r="L1605" s="3">
        <f t="shared" ref="L1605:L1668" si="50">J1605-K1605</f>
        <v>2582006</v>
      </c>
      <c r="M1605" s="3">
        <v>1106574</v>
      </c>
      <c r="N1605" s="3">
        <f t="shared" ref="N1605:N1668" si="51">L1605-M1605</f>
        <v>1475432</v>
      </c>
    </row>
    <row r="1606" spans="1:14" hidden="1" x14ac:dyDescent="0.25">
      <c r="A1606">
        <v>649</v>
      </c>
      <c r="B1606">
        <v>2203</v>
      </c>
      <c r="C1606" s="5">
        <v>43277</v>
      </c>
      <c r="D1606" t="s">
        <v>1057</v>
      </c>
      <c r="E1606">
        <v>31</v>
      </c>
      <c r="F1606" t="s">
        <v>68</v>
      </c>
      <c r="G1606">
        <v>2501</v>
      </c>
      <c r="H1606" s="5">
        <v>43277</v>
      </c>
      <c r="I1606" t="s">
        <v>3582</v>
      </c>
      <c r="J1606" s="3">
        <v>3111969</v>
      </c>
      <c r="K1606" s="3">
        <v>0</v>
      </c>
      <c r="L1606" s="3">
        <f t="shared" si="50"/>
        <v>3111969</v>
      </c>
      <c r="M1606" s="3">
        <v>1333701</v>
      </c>
      <c r="N1606" s="3">
        <f t="shared" si="51"/>
        <v>1778268</v>
      </c>
    </row>
    <row r="1607" spans="1:14" hidden="1" x14ac:dyDescent="0.25">
      <c r="A1607">
        <v>649</v>
      </c>
      <c r="B1607">
        <v>2204</v>
      </c>
      <c r="C1607" s="5">
        <v>43277</v>
      </c>
      <c r="D1607" t="s">
        <v>1487</v>
      </c>
      <c r="E1607">
        <v>31</v>
      </c>
      <c r="F1607" t="s">
        <v>68</v>
      </c>
      <c r="G1607">
        <v>2516</v>
      </c>
      <c r="H1607" s="5">
        <v>43277</v>
      </c>
      <c r="I1607" t="s">
        <v>3583</v>
      </c>
      <c r="J1607" s="3">
        <v>3157315</v>
      </c>
      <c r="K1607" s="3">
        <v>0</v>
      </c>
      <c r="L1607" s="3">
        <f t="shared" si="50"/>
        <v>3157315</v>
      </c>
      <c r="M1607" s="3">
        <v>1353135</v>
      </c>
      <c r="N1607" s="3">
        <f t="shared" si="51"/>
        <v>1804180</v>
      </c>
    </row>
    <row r="1608" spans="1:14" hidden="1" x14ac:dyDescent="0.25">
      <c r="A1608">
        <v>649</v>
      </c>
      <c r="B1608">
        <v>2205</v>
      </c>
      <c r="C1608" s="5">
        <v>43277</v>
      </c>
      <c r="D1608" t="s">
        <v>2474</v>
      </c>
      <c r="E1608">
        <v>31</v>
      </c>
      <c r="F1608" t="s">
        <v>68</v>
      </c>
      <c r="G1608">
        <v>2500</v>
      </c>
      <c r="H1608" s="5">
        <v>43277</v>
      </c>
      <c r="I1608" t="s">
        <v>3584</v>
      </c>
      <c r="J1608" s="3">
        <v>3017000</v>
      </c>
      <c r="K1608" s="3">
        <v>0</v>
      </c>
      <c r="L1608" s="3">
        <f t="shared" si="50"/>
        <v>3017000</v>
      </c>
      <c r="M1608" s="3">
        <v>1293000</v>
      </c>
      <c r="N1608" s="3">
        <f t="shared" si="51"/>
        <v>1724000</v>
      </c>
    </row>
    <row r="1609" spans="1:14" hidden="1" x14ac:dyDescent="0.25">
      <c r="A1609">
        <v>649</v>
      </c>
      <c r="B1609">
        <v>2206</v>
      </c>
      <c r="C1609" s="5">
        <v>43277</v>
      </c>
      <c r="D1609" t="s">
        <v>2526</v>
      </c>
      <c r="E1609">
        <v>31</v>
      </c>
      <c r="F1609" t="s">
        <v>68</v>
      </c>
      <c r="G1609">
        <v>2544</v>
      </c>
      <c r="H1609" s="5">
        <v>43277</v>
      </c>
      <c r="I1609" t="s">
        <v>3585</v>
      </c>
      <c r="J1609" s="3">
        <v>2582006</v>
      </c>
      <c r="K1609" s="3">
        <v>0</v>
      </c>
      <c r="L1609" s="3">
        <f t="shared" si="50"/>
        <v>2582006</v>
      </c>
      <c r="M1609" s="3">
        <v>1106574</v>
      </c>
      <c r="N1609" s="3">
        <f t="shared" si="51"/>
        <v>1475432</v>
      </c>
    </row>
    <row r="1610" spans="1:14" hidden="1" x14ac:dyDescent="0.25">
      <c r="A1610">
        <v>649</v>
      </c>
      <c r="B1610">
        <v>2207</v>
      </c>
      <c r="C1610" s="5">
        <v>43277</v>
      </c>
      <c r="D1610" t="s">
        <v>2386</v>
      </c>
      <c r="E1610">
        <v>31</v>
      </c>
      <c r="F1610" t="s">
        <v>68</v>
      </c>
      <c r="G1610">
        <v>2515</v>
      </c>
      <c r="H1610" s="5">
        <v>43277</v>
      </c>
      <c r="I1610" t="s">
        <v>3586</v>
      </c>
      <c r="J1610" s="3">
        <v>3788778</v>
      </c>
      <c r="K1610" s="3">
        <v>0</v>
      </c>
      <c r="L1610" s="3">
        <f t="shared" si="50"/>
        <v>3788778</v>
      </c>
      <c r="M1610" s="3">
        <v>1623762</v>
      </c>
      <c r="N1610" s="3">
        <f t="shared" si="51"/>
        <v>2165016</v>
      </c>
    </row>
    <row r="1611" spans="1:14" hidden="1" x14ac:dyDescent="0.25">
      <c r="A1611">
        <v>649</v>
      </c>
      <c r="B1611">
        <v>2208</v>
      </c>
      <c r="C1611" s="5">
        <v>43277</v>
      </c>
      <c r="D1611" t="s">
        <v>2476</v>
      </c>
      <c r="E1611">
        <v>31</v>
      </c>
      <c r="F1611" t="s">
        <v>68</v>
      </c>
      <c r="G1611">
        <v>2499</v>
      </c>
      <c r="H1611" s="5">
        <v>43277</v>
      </c>
      <c r="I1611" t="s">
        <v>3587</v>
      </c>
      <c r="J1611" s="3">
        <v>2661239</v>
      </c>
      <c r="K1611" s="3">
        <v>0</v>
      </c>
      <c r="L1611" s="3">
        <f t="shared" si="50"/>
        <v>2661239</v>
      </c>
      <c r="M1611" s="3">
        <v>1140531</v>
      </c>
      <c r="N1611" s="3">
        <f t="shared" si="51"/>
        <v>1520708</v>
      </c>
    </row>
    <row r="1612" spans="1:14" hidden="1" x14ac:dyDescent="0.25">
      <c r="A1612">
        <v>649</v>
      </c>
      <c r="B1612">
        <v>2209</v>
      </c>
      <c r="C1612" s="5">
        <v>43277</v>
      </c>
      <c r="D1612" t="s">
        <v>2217</v>
      </c>
      <c r="E1612">
        <v>31</v>
      </c>
      <c r="F1612" t="s">
        <v>68</v>
      </c>
      <c r="G1612">
        <v>2498</v>
      </c>
      <c r="H1612" s="5">
        <v>43277</v>
      </c>
      <c r="I1612" t="s">
        <v>3017</v>
      </c>
      <c r="J1612" s="3">
        <v>1150839</v>
      </c>
      <c r="K1612" s="3">
        <v>0</v>
      </c>
      <c r="L1612" s="3">
        <f t="shared" si="50"/>
        <v>1150839</v>
      </c>
      <c r="M1612" s="3">
        <v>767226</v>
      </c>
      <c r="N1612" s="3">
        <f t="shared" si="51"/>
        <v>383613</v>
      </c>
    </row>
    <row r="1613" spans="1:14" hidden="1" x14ac:dyDescent="0.25">
      <c r="A1613">
        <v>649</v>
      </c>
      <c r="B1613">
        <v>2210</v>
      </c>
      <c r="C1613" s="5">
        <v>43277</v>
      </c>
      <c r="D1613" t="s">
        <v>2426</v>
      </c>
      <c r="E1613">
        <v>31</v>
      </c>
      <c r="F1613" t="s">
        <v>68</v>
      </c>
      <c r="G1613">
        <v>2543</v>
      </c>
      <c r="H1613" s="5">
        <v>43277</v>
      </c>
      <c r="I1613" t="s">
        <v>3588</v>
      </c>
      <c r="J1613" s="3">
        <v>3330061</v>
      </c>
      <c r="K1613" s="3">
        <v>0</v>
      </c>
      <c r="L1613" s="3">
        <f t="shared" si="50"/>
        <v>3330061</v>
      </c>
      <c r="M1613" s="3">
        <v>1427169</v>
      </c>
      <c r="N1613" s="3">
        <f t="shared" si="51"/>
        <v>1902892</v>
      </c>
    </row>
    <row r="1614" spans="1:14" hidden="1" x14ac:dyDescent="0.25">
      <c r="A1614">
        <v>649</v>
      </c>
      <c r="B1614">
        <v>2211</v>
      </c>
      <c r="C1614" s="5">
        <v>43277</v>
      </c>
      <c r="D1614" t="s">
        <v>1117</v>
      </c>
      <c r="E1614">
        <v>31</v>
      </c>
      <c r="F1614" t="s">
        <v>68</v>
      </c>
      <c r="G1614">
        <v>2514</v>
      </c>
      <c r="H1614" s="5">
        <v>43277</v>
      </c>
      <c r="I1614" t="s">
        <v>3589</v>
      </c>
      <c r="J1614" s="3">
        <v>3718092</v>
      </c>
      <c r="K1614" s="3">
        <v>0</v>
      </c>
      <c r="L1614" s="3">
        <f t="shared" si="50"/>
        <v>3718092</v>
      </c>
      <c r="M1614" s="3">
        <v>1593468</v>
      </c>
      <c r="N1614" s="3">
        <f t="shared" si="51"/>
        <v>2124624</v>
      </c>
    </row>
    <row r="1615" spans="1:14" hidden="1" x14ac:dyDescent="0.25">
      <c r="A1615">
        <v>649</v>
      </c>
      <c r="B1615">
        <v>2212</v>
      </c>
      <c r="C1615" s="5">
        <v>43277</v>
      </c>
      <c r="D1615" t="s">
        <v>2440</v>
      </c>
      <c r="E1615">
        <v>31</v>
      </c>
      <c r="F1615" t="s">
        <v>68</v>
      </c>
      <c r="G1615">
        <v>2542</v>
      </c>
      <c r="H1615" s="5">
        <v>43277</v>
      </c>
      <c r="I1615" t="s">
        <v>3590</v>
      </c>
      <c r="J1615" s="3">
        <v>3383254</v>
      </c>
      <c r="K1615" s="3">
        <v>0</v>
      </c>
      <c r="L1615" s="3">
        <f t="shared" si="50"/>
        <v>3383254</v>
      </c>
      <c r="M1615" s="3">
        <v>1449966</v>
      </c>
      <c r="N1615" s="3">
        <f t="shared" si="51"/>
        <v>1933288</v>
      </c>
    </row>
    <row r="1616" spans="1:14" hidden="1" x14ac:dyDescent="0.25">
      <c r="A1616">
        <v>649</v>
      </c>
      <c r="B1616">
        <v>2213</v>
      </c>
      <c r="C1616" s="5">
        <v>43277</v>
      </c>
      <c r="D1616" t="s">
        <v>2258</v>
      </c>
      <c r="E1616">
        <v>31</v>
      </c>
      <c r="F1616" t="s">
        <v>68</v>
      </c>
      <c r="G1616">
        <v>2497</v>
      </c>
      <c r="H1616" s="5">
        <v>43277</v>
      </c>
      <c r="I1616" t="s">
        <v>3591</v>
      </c>
      <c r="J1616" s="3">
        <v>3400600</v>
      </c>
      <c r="K1616" s="3">
        <v>0</v>
      </c>
      <c r="L1616" s="3">
        <f t="shared" si="50"/>
        <v>3400600</v>
      </c>
      <c r="M1616" s="3">
        <v>1275225</v>
      </c>
      <c r="N1616" s="3">
        <f t="shared" si="51"/>
        <v>2125375</v>
      </c>
    </row>
    <row r="1617" spans="1:14" hidden="1" x14ac:dyDescent="0.25">
      <c r="A1617">
        <v>649</v>
      </c>
      <c r="B1617">
        <v>2214</v>
      </c>
      <c r="C1617" s="5">
        <v>43277</v>
      </c>
      <c r="D1617" t="s">
        <v>884</v>
      </c>
      <c r="E1617">
        <v>31</v>
      </c>
      <c r="F1617" t="s">
        <v>68</v>
      </c>
      <c r="G1617">
        <v>2513</v>
      </c>
      <c r="H1617" s="5">
        <v>43277</v>
      </c>
      <c r="I1617" t="s">
        <v>3592</v>
      </c>
      <c r="J1617" s="3">
        <v>2661239</v>
      </c>
      <c r="K1617" s="3">
        <v>0</v>
      </c>
      <c r="L1617" s="3">
        <f t="shared" si="50"/>
        <v>2661239</v>
      </c>
      <c r="M1617" s="3">
        <v>1140531</v>
      </c>
      <c r="N1617" s="3">
        <f t="shared" si="51"/>
        <v>1520708</v>
      </c>
    </row>
    <row r="1618" spans="1:14" hidden="1" x14ac:dyDescent="0.25">
      <c r="A1618">
        <v>649</v>
      </c>
      <c r="B1618">
        <v>2215</v>
      </c>
      <c r="C1618" s="5">
        <v>43277</v>
      </c>
      <c r="D1618" t="s">
        <v>1067</v>
      </c>
      <c r="E1618">
        <v>31</v>
      </c>
      <c r="F1618" t="s">
        <v>68</v>
      </c>
      <c r="G1618">
        <v>2496</v>
      </c>
      <c r="H1618" s="5">
        <v>43277</v>
      </c>
      <c r="I1618" t="s">
        <v>3593</v>
      </c>
      <c r="J1618" s="3">
        <v>3473162</v>
      </c>
      <c r="K1618" s="3">
        <v>0</v>
      </c>
      <c r="L1618" s="3">
        <f t="shared" si="50"/>
        <v>3473162</v>
      </c>
      <c r="M1618" s="3">
        <v>1488498</v>
      </c>
      <c r="N1618" s="3">
        <f t="shared" si="51"/>
        <v>1984664</v>
      </c>
    </row>
    <row r="1619" spans="1:14" hidden="1" x14ac:dyDescent="0.25">
      <c r="A1619">
        <v>649</v>
      </c>
      <c r="B1619">
        <v>2216</v>
      </c>
      <c r="C1619" s="5">
        <v>43277</v>
      </c>
      <c r="D1619" t="s">
        <v>2328</v>
      </c>
      <c r="E1619">
        <v>31</v>
      </c>
      <c r="F1619" t="s">
        <v>68</v>
      </c>
      <c r="G1619">
        <v>2541</v>
      </c>
      <c r="H1619" s="5">
        <v>43277</v>
      </c>
      <c r="I1619" t="s">
        <v>3594</v>
      </c>
      <c r="J1619" s="3">
        <v>2582006</v>
      </c>
      <c r="K1619" s="3">
        <v>0</v>
      </c>
      <c r="L1619" s="3">
        <f t="shared" si="50"/>
        <v>2582006</v>
      </c>
      <c r="M1619" s="3">
        <v>1106574</v>
      </c>
      <c r="N1619" s="3">
        <f t="shared" si="51"/>
        <v>1475432</v>
      </c>
    </row>
    <row r="1620" spans="1:14" hidden="1" x14ac:dyDescent="0.25">
      <c r="A1620">
        <v>649</v>
      </c>
      <c r="B1620">
        <v>2217</v>
      </c>
      <c r="C1620" s="5">
        <v>43277</v>
      </c>
      <c r="D1620" t="s">
        <v>2544</v>
      </c>
      <c r="E1620">
        <v>31</v>
      </c>
      <c r="F1620" t="s">
        <v>68</v>
      </c>
      <c r="G1620">
        <v>2512</v>
      </c>
      <c r="H1620" s="5">
        <v>43277</v>
      </c>
      <c r="I1620" t="s">
        <v>3595</v>
      </c>
      <c r="J1620" s="3">
        <v>3357900</v>
      </c>
      <c r="K1620" s="3">
        <v>0</v>
      </c>
      <c r="L1620" s="3">
        <f t="shared" si="50"/>
        <v>3357900</v>
      </c>
      <c r="M1620" s="3">
        <v>1439100</v>
      </c>
      <c r="N1620" s="3">
        <f t="shared" si="51"/>
        <v>1918800</v>
      </c>
    </row>
    <row r="1621" spans="1:14" hidden="1" x14ac:dyDescent="0.25">
      <c r="A1621">
        <v>395</v>
      </c>
      <c r="B1621">
        <v>2218</v>
      </c>
      <c r="C1621" s="5">
        <v>43277</v>
      </c>
      <c r="D1621" t="s">
        <v>1331</v>
      </c>
      <c r="E1621">
        <v>31</v>
      </c>
      <c r="F1621" t="s">
        <v>68</v>
      </c>
      <c r="G1621">
        <v>2540</v>
      </c>
      <c r="H1621" s="5">
        <v>43277</v>
      </c>
      <c r="I1621" t="s">
        <v>1332</v>
      </c>
      <c r="J1621" s="3">
        <v>3157315</v>
      </c>
      <c r="K1621" s="3">
        <v>0</v>
      </c>
      <c r="L1621" s="3">
        <f t="shared" si="50"/>
        <v>3157315</v>
      </c>
      <c r="M1621" s="3">
        <v>1353135</v>
      </c>
      <c r="N1621" s="3">
        <f t="shared" si="51"/>
        <v>1804180</v>
      </c>
    </row>
    <row r="1622" spans="1:14" hidden="1" x14ac:dyDescent="0.25">
      <c r="A1622">
        <v>649</v>
      </c>
      <c r="B1622">
        <v>2219</v>
      </c>
      <c r="C1622" s="5">
        <v>43277</v>
      </c>
      <c r="D1622" t="s">
        <v>2490</v>
      </c>
      <c r="E1622">
        <v>31</v>
      </c>
      <c r="F1622" t="s">
        <v>68</v>
      </c>
      <c r="G1622">
        <v>2539</v>
      </c>
      <c r="H1622" s="5">
        <v>43277</v>
      </c>
      <c r="I1622" t="s">
        <v>3596</v>
      </c>
      <c r="J1622" s="3">
        <v>3698583</v>
      </c>
      <c r="K1622" s="3">
        <v>0</v>
      </c>
      <c r="L1622" s="3">
        <f t="shared" si="50"/>
        <v>3698583</v>
      </c>
      <c r="M1622" s="3">
        <v>1585107</v>
      </c>
      <c r="N1622" s="3">
        <f t="shared" si="51"/>
        <v>2113476</v>
      </c>
    </row>
    <row r="1623" spans="1:14" hidden="1" x14ac:dyDescent="0.25">
      <c r="A1623">
        <v>649</v>
      </c>
      <c r="B1623">
        <v>2220</v>
      </c>
      <c r="C1623" s="5">
        <v>43277</v>
      </c>
      <c r="D1623" t="s">
        <v>2716</v>
      </c>
      <c r="E1623">
        <v>31</v>
      </c>
      <c r="F1623" t="s">
        <v>68</v>
      </c>
      <c r="G1623">
        <v>2511</v>
      </c>
      <c r="H1623" s="5">
        <v>43277</v>
      </c>
      <c r="I1623" t="s">
        <v>2717</v>
      </c>
      <c r="J1623" s="3">
        <v>3608360</v>
      </c>
      <c r="K1623" s="3">
        <v>0</v>
      </c>
      <c r="L1623" s="3">
        <f t="shared" si="50"/>
        <v>3608360</v>
      </c>
      <c r="M1623" s="3">
        <v>1353135</v>
      </c>
      <c r="N1623" s="3">
        <f t="shared" si="51"/>
        <v>2255225</v>
      </c>
    </row>
    <row r="1624" spans="1:14" hidden="1" x14ac:dyDescent="0.25">
      <c r="A1624">
        <v>816</v>
      </c>
      <c r="B1624">
        <v>2221</v>
      </c>
      <c r="C1624" s="5">
        <v>43277</v>
      </c>
      <c r="D1624" t="s">
        <v>3597</v>
      </c>
      <c r="E1624">
        <v>31</v>
      </c>
      <c r="F1624" t="s">
        <v>68</v>
      </c>
      <c r="G1624">
        <v>2425</v>
      </c>
      <c r="H1624" s="5">
        <v>43277</v>
      </c>
      <c r="I1624" t="s">
        <v>3211</v>
      </c>
      <c r="J1624" s="3">
        <v>39062100</v>
      </c>
      <c r="K1624" s="3">
        <v>0</v>
      </c>
      <c r="L1624" s="3">
        <f t="shared" si="50"/>
        <v>39062100</v>
      </c>
      <c r="M1624" s="3">
        <v>0</v>
      </c>
      <c r="N1624" s="3">
        <f t="shared" si="51"/>
        <v>39062100</v>
      </c>
    </row>
    <row r="1625" spans="1:14" hidden="1" x14ac:dyDescent="0.25">
      <c r="A1625">
        <v>649</v>
      </c>
      <c r="B1625">
        <v>2222</v>
      </c>
      <c r="C1625" s="5">
        <v>43277</v>
      </c>
      <c r="D1625" t="s">
        <v>1411</v>
      </c>
      <c r="E1625">
        <v>31</v>
      </c>
      <c r="F1625" t="s">
        <v>68</v>
      </c>
      <c r="G1625">
        <v>2510</v>
      </c>
      <c r="H1625" s="5">
        <v>43277</v>
      </c>
      <c r="I1625" t="s">
        <v>3598</v>
      </c>
      <c r="J1625" s="3">
        <v>2838689</v>
      </c>
      <c r="K1625" s="3">
        <v>0</v>
      </c>
      <c r="L1625" s="3">
        <f t="shared" si="50"/>
        <v>2838689</v>
      </c>
      <c r="M1625" s="3">
        <v>1216581</v>
      </c>
      <c r="N1625" s="3">
        <f t="shared" si="51"/>
        <v>1622108</v>
      </c>
    </row>
    <row r="1626" spans="1:14" hidden="1" x14ac:dyDescent="0.25">
      <c r="A1626">
        <v>649</v>
      </c>
      <c r="B1626">
        <v>2223</v>
      </c>
      <c r="C1626" s="5">
        <v>43277</v>
      </c>
      <c r="D1626" t="s">
        <v>1044</v>
      </c>
      <c r="E1626">
        <v>31</v>
      </c>
      <c r="F1626" t="s">
        <v>68</v>
      </c>
      <c r="G1626">
        <v>2509</v>
      </c>
      <c r="H1626" s="5">
        <v>43277</v>
      </c>
      <c r="I1626" t="s">
        <v>3599</v>
      </c>
      <c r="J1626" s="3">
        <v>3374280</v>
      </c>
      <c r="K1626" s="3">
        <v>0</v>
      </c>
      <c r="L1626" s="3">
        <f t="shared" si="50"/>
        <v>3374280</v>
      </c>
      <c r="M1626" s="3">
        <v>1446120</v>
      </c>
      <c r="N1626" s="3">
        <f t="shared" si="51"/>
        <v>1928160</v>
      </c>
    </row>
    <row r="1627" spans="1:14" hidden="1" x14ac:dyDescent="0.25">
      <c r="A1627">
        <v>649</v>
      </c>
      <c r="B1627">
        <v>2224</v>
      </c>
      <c r="C1627" s="5">
        <v>43277</v>
      </c>
      <c r="D1627" t="s">
        <v>2750</v>
      </c>
      <c r="E1627">
        <v>31</v>
      </c>
      <c r="F1627" t="s">
        <v>68</v>
      </c>
      <c r="G1627">
        <v>2508</v>
      </c>
      <c r="H1627" s="5">
        <v>43277</v>
      </c>
      <c r="I1627" t="s">
        <v>2751</v>
      </c>
      <c r="J1627" s="3">
        <v>3570210</v>
      </c>
      <c r="K1627" s="3">
        <v>0</v>
      </c>
      <c r="L1627" s="3">
        <f t="shared" si="50"/>
        <v>3570210</v>
      </c>
      <c r="M1627" s="3">
        <v>1530090</v>
      </c>
      <c r="N1627" s="3">
        <f t="shared" si="51"/>
        <v>2040120</v>
      </c>
    </row>
    <row r="1628" spans="1:14" hidden="1" x14ac:dyDescent="0.25">
      <c r="A1628">
        <v>649</v>
      </c>
      <c r="B1628">
        <v>2225</v>
      </c>
      <c r="C1628" s="5">
        <v>43277</v>
      </c>
      <c r="D1628" t="s">
        <v>2768</v>
      </c>
      <c r="E1628">
        <v>31</v>
      </c>
      <c r="F1628" t="s">
        <v>68</v>
      </c>
      <c r="G1628">
        <v>2561</v>
      </c>
      <c r="H1628" s="5">
        <v>43277</v>
      </c>
      <c r="I1628" t="s">
        <v>2769</v>
      </c>
      <c r="J1628" s="3">
        <v>2872350</v>
      </c>
      <c r="K1628" s="3">
        <v>0</v>
      </c>
      <c r="L1628" s="3">
        <f t="shared" si="50"/>
        <v>2872350</v>
      </c>
      <c r="M1628" s="3">
        <v>1723410</v>
      </c>
      <c r="N1628" s="3">
        <f t="shared" si="51"/>
        <v>1148940</v>
      </c>
    </row>
    <row r="1629" spans="1:14" hidden="1" x14ac:dyDescent="0.25">
      <c r="A1629">
        <v>649</v>
      </c>
      <c r="B1629">
        <v>2226</v>
      </c>
      <c r="C1629" s="5">
        <v>43277</v>
      </c>
      <c r="D1629" t="s">
        <v>1427</v>
      </c>
      <c r="E1629">
        <v>31</v>
      </c>
      <c r="F1629" t="s">
        <v>68</v>
      </c>
      <c r="G1629">
        <v>2507</v>
      </c>
      <c r="H1629" s="5">
        <v>43277</v>
      </c>
      <c r="I1629" t="s">
        <v>3600</v>
      </c>
      <c r="J1629" s="3">
        <v>4491802</v>
      </c>
      <c r="K1629" s="3">
        <v>0</v>
      </c>
      <c r="L1629" s="3">
        <f t="shared" si="50"/>
        <v>4491802</v>
      </c>
      <c r="M1629" s="3">
        <v>1925058</v>
      </c>
      <c r="N1629" s="3">
        <f t="shared" si="51"/>
        <v>2566744</v>
      </c>
    </row>
    <row r="1630" spans="1:14" hidden="1" x14ac:dyDescent="0.25">
      <c r="A1630">
        <v>649</v>
      </c>
      <c r="B1630">
        <v>2227</v>
      </c>
      <c r="C1630" s="5">
        <v>43277</v>
      </c>
      <c r="D1630" t="s">
        <v>1038</v>
      </c>
      <c r="E1630">
        <v>31</v>
      </c>
      <c r="F1630" t="s">
        <v>68</v>
      </c>
      <c r="G1630">
        <v>2506</v>
      </c>
      <c r="H1630" s="5">
        <v>43277</v>
      </c>
      <c r="I1630" t="s">
        <v>3601</v>
      </c>
      <c r="J1630" s="3">
        <v>3516527</v>
      </c>
      <c r="K1630" s="3">
        <v>0</v>
      </c>
      <c r="L1630" s="3">
        <f t="shared" si="50"/>
        <v>3516527</v>
      </c>
      <c r="M1630" s="3">
        <v>1507083</v>
      </c>
      <c r="N1630" s="3">
        <f t="shared" si="51"/>
        <v>2009444</v>
      </c>
    </row>
    <row r="1631" spans="1:14" hidden="1" x14ac:dyDescent="0.25">
      <c r="A1631">
        <v>649</v>
      </c>
      <c r="B1631">
        <v>2228</v>
      </c>
      <c r="C1631" s="5">
        <v>43278</v>
      </c>
      <c r="D1631" t="s">
        <v>1221</v>
      </c>
      <c r="E1631">
        <v>31</v>
      </c>
      <c r="F1631" t="s">
        <v>68</v>
      </c>
      <c r="G1631">
        <v>2495</v>
      </c>
      <c r="H1631" s="5">
        <v>43278</v>
      </c>
      <c r="I1631" t="s">
        <v>3602</v>
      </c>
      <c r="J1631" s="3">
        <v>2796906</v>
      </c>
      <c r="K1631" s="3">
        <v>0</v>
      </c>
      <c r="L1631" s="3">
        <f t="shared" si="50"/>
        <v>2796906</v>
      </c>
      <c r="M1631" s="3">
        <v>1198674</v>
      </c>
      <c r="N1631" s="3">
        <f t="shared" si="51"/>
        <v>1598232</v>
      </c>
    </row>
    <row r="1632" spans="1:14" hidden="1" x14ac:dyDescent="0.25">
      <c r="A1632">
        <v>649</v>
      </c>
      <c r="B1632">
        <v>2229</v>
      </c>
      <c r="C1632" s="5">
        <v>43278</v>
      </c>
      <c r="D1632" t="s">
        <v>1782</v>
      </c>
      <c r="E1632">
        <v>31</v>
      </c>
      <c r="F1632" t="s">
        <v>68</v>
      </c>
      <c r="G1632">
        <v>2494</v>
      </c>
      <c r="H1632" s="5">
        <v>43278</v>
      </c>
      <c r="I1632" t="s">
        <v>3603</v>
      </c>
      <c r="J1632" s="3">
        <v>3157315</v>
      </c>
      <c r="K1632" s="3">
        <v>0</v>
      </c>
      <c r="L1632" s="3">
        <f t="shared" si="50"/>
        <v>3157315</v>
      </c>
      <c r="M1632" s="3">
        <v>1353135</v>
      </c>
      <c r="N1632" s="3">
        <f t="shared" si="51"/>
        <v>1804180</v>
      </c>
    </row>
    <row r="1633" spans="1:14" hidden="1" x14ac:dyDescent="0.25">
      <c r="A1633">
        <v>395</v>
      </c>
      <c r="B1633">
        <v>2230</v>
      </c>
      <c r="C1633" s="5">
        <v>43278</v>
      </c>
      <c r="D1633" t="s">
        <v>1258</v>
      </c>
      <c r="E1633">
        <v>31</v>
      </c>
      <c r="F1633" t="s">
        <v>68</v>
      </c>
      <c r="G1633">
        <v>2493</v>
      </c>
      <c r="H1633" s="5">
        <v>43278</v>
      </c>
      <c r="I1633" t="s">
        <v>1259</v>
      </c>
      <c r="J1633" s="3">
        <v>3383254</v>
      </c>
      <c r="K1633" s="3">
        <v>0</v>
      </c>
      <c r="L1633" s="3">
        <f t="shared" si="50"/>
        <v>3383254</v>
      </c>
      <c r="M1633" s="3">
        <v>1449966</v>
      </c>
      <c r="N1633" s="3">
        <f t="shared" si="51"/>
        <v>1933288</v>
      </c>
    </row>
    <row r="1634" spans="1:14" hidden="1" x14ac:dyDescent="0.25">
      <c r="A1634">
        <v>649</v>
      </c>
      <c r="B1634">
        <v>2231</v>
      </c>
      <c r="C1634" s="5">
        <v>43278</v>
      </c>
      <c r="D1634" t="s">
        <v>2430</v>
      </c>
      <c r="E1634">
        <v>31</v>
      </c>
      <c r="F1634" t="s">
        <v>68</v>
      </c>
      <c r="G1634">
        <v>2446</v>
      </c>
      <c r="H1634" s="5">
        <v>43278</v>
      </c>
      <c r="I1634" t="s">
        <v>3604</v>
      </c>
      <c r="J1634" s="3">
        <v>3157315</v>
      </c>
      <c r="K1634" s="3">
        <v>0</v>
      </c>
      <c r="L1634" s="3">
        <f t="shared" si="50"/>
        <v>3157315</v>
      </c>
      <c r="M1634" s="3">
        <v>1353135</v>
      </c>
      <c r="N1634" s="3">
        <f t="shared" si="51"/>
        <v>1804180</v>
      </c>
    </row>
    <row r="1635" spans="1:14" hidden="1" x14ac:dyDescent="0.25">
      <c r="A1635">
        <v>649</v>
      </c>
      <c r="B1635">
        <v>2232</v>
      </c>
      <c r="C1635" s="5">
        <v>43278</v>
      </c>
      <c r="D1635" t="s">
        <v>1576</v>
      </c>
      <c r="E1635">
        <v>31</v>
      </c>
      <c r="F1635" t="s">
        <v>68</v>
      </c>
      <c r="G1635">
        <v>2445</v>
      </c>
      <c r="H1635" s="5">
        <v>43278</v>
      </c>
      <c r="I1635" t="s">
        <v>3605</v>
      </c>
      <c r="J1635" s="3">
        <v>2582006</v>
      </c>
      <c r="K1635" s="3">
        <v>0</v>
      </c>
      <c r="L1635" s="3">
        <f t="shared" si="50"/>
        <v>2582006</v>
      </c>
      <c r="M1635" s="3">
        <v>1106574</v>
      </c>
      <c r="N1635" s="3">
        <f t="shared" si="51"/>
        <v>1475432</v>
      </c>
    </row>
    <row r="1636" spans="1:14" hidden="1" x14ac:dyDescent="0.25">
      <c r="A1636">
        <v>649</v>
      </c>
      <c r="B1636">
        <v>2233</v>
      </c>
      <c r="C1636" s="5">
        <v>43278</v>
      </c>
      <c r="D1636" t="s">
        <v>1856</v>
      </c>
      <c r="E1636">
        <v>31</v>
      </c>
      <c r="F1636" t="s">
        <v>68</v>
      </c>
      <c r="G1636">
        <v>2444</v>
      </c>
      <c r="H1636" s="5">
        <v>43278</v>
      </c>
      <c r="I1636" t="s">
        <v>3606</v>
      </c>
      <c r="J1636" s="3">
        <v>4131218</v>
      </c>
      <c r="K1636" s="3">
        <v>0</v>
      </c>
      <c r="L1636" s="3">
        <f t="shared" si="50"/>
        <v>4131218</v>
      </c>
      <c r="M1636" s="3">
        <v>1770522</v>
      </c>
      <c r="N1636" s="3">
        <f t="shared" si="51"/>
        <v>2360696</v>
      </c>
    </row>
    <row r="1637" spans="1:14" hidden="1" x14ac:dyDescent="0.25">
      <c r="A1637">
        <v>649</v>
      </c>
      <c r="B1637">
        <v>2234</v>
      </c>
      <c r="C1637" s="5">
        <v>43278</v>
      </c>
      <c r="D1637" t="s">
        <v>2500</v>
      </c>
      <c r="E1637">
        <v>31</v>
      </c>
      <c r="F1637" t="s">
        <v>68</v>
      </c>
      <c r="G1637">
        <v>2443</v>
      </c>
      <c r="H1637" s="5">
        <v>43278</v>
      </c>
      <c r="I1637" t="s">
        <v>3607</v>
      </c>
      <c r="J1637" s="3">
        <v>2582006</v>
      </c>
      <c r="K1637" s="3">
        <v>0</v>
      </c>
      <c r="L1637" s="3">
        <f t="shared" si="50"/>
        <v>2582006</v>
      </c>
      <c r="M1637" s="3">
        <v>1106574</v>
      </c>
      <c r="N1637" s="3">
        <f t="shared" si="51"/>
        <v>1475432</v>
      </c>
    </row>
    <row r="1638" spans="1:14" hidden="1" x14ac:dyDescent="0.25">
      <c r="A1638">
        <v>649</v>
      </c>
      <c r="B1638">
        <v>2235</v>
      </c>
      <c r="C1638" s="5">
        <v>43278</v>
      </c>
      <c r="D1638" t="s">
        <v>1580</v>
      </c>
      <c r="E1638">
        <v>31</v>
      </c>
      <c r="F1638" t="s">
        <v>68</v>
      </c>
      <c r="G1638">
        <v>2442</v>
      </c>
      <c r="H1638" s="5">
        <v>43278</v>
      </c>
      <c r="I1638" t="s">
        <v>3608</v>
      </c>
      <c r="J1638" s="3">
        <v>3157315</v>
      </c>
      <c r="K1638" s="3">
        <v>0</v>
      </c>
      <c r="L1638" s="3">
        <f t="shared" si="50"/>
        <v>3157315</v>
      </c>
      <c r="M1638" s="3">
        <v>1353135</v>
      </c>
      <c r="N1638" s="3">
        <f t="shared" si="51"/>
        <v>1804180</v>
      </c>
    </row>
    <row r="1639" spans="1:14" hidden="1" x14ac:dyDescent="0.25">
      <c r="A1639">
        <v>649</v>
      </c>
      <c r="B1639">
        <v>2236</v>
      </c>
      <c r="C1639" s="5">
        <v>43278</v>
      </c>
      <c r="D1639" t="s">
        <v>2416</v>
      </c>
      <c r="E1639">
        <v>31</v>
      </c>
      <c r="F1639" t="s">
        <v>68</v>
      </c>
      <c r="G1639">
        <v>2441</v>
      </c>
      <c r="H1639" s="5">
        <v>43278</v>
      </c>
      <c r="I1639" t="s">
        <v>3609</v>
      </c>
      <c r="J1639" s="3">
        <v>3157315</v>
      </c>
      <c r="K1639" s="3">
        <v>0</v>
      </c>
      <c r="L1639" s="3">
        <f t="shared" si="50"/>
        <v>3157315</v>
      </c>
      <c r="M1639" s="3">
        <v>1353135</v>
      </c>
      <c r="N1639" s="3">
        <f t="shared" si="51"/>
        <v>1804180</v>
      </c>
    </row>
    <row r="1640" spans="1:14" hidden="1" x14ac:dyDescent="0.25">
      <c r="A1640">
        <v>649</v>
      </c>
      <c r="B1640">
        <v>2237</v>
      </c>
      <c r="C1640" s="5">
        <v>43278</v>
      </c>
      <c r="D1640" t="s">
        <v>1860</v>
      </c>
      <c r="E1640">
        <v>31</v>
      </c>
      <c r="F1640" t="s">
        <v>68</v>
      </c>
      <c r="G1640">
        <v>2440</v>
      </c>
      <c r="H1640" s="5">
        <v>43278</v>
      </c>
      <c r="I1640" t="s">
        <v>3610</v>
      </c>
      <c r="J1640" s="3">
        <v>3098410</v>
      </c>
      <c r="K1640" s="3">
        <v>0</v>
      </c>
      <c r="L1640" s="3">
        <f t="shared" si="50"/>
        <v>3098410</v>
      </c>
      <c r="M1640" s="3">
        <v>1327890</v>
      </c>
      <c r="N1640" s="3">
        <f t="shared" si="51"/>
        <v>1770520</v>
      </c>
    </row>
    <row r="1641" spans="1:14" hidden="1" x14ac:dyDescent="0.25">
      <c r="A1641">
        <v>649</v>
      </c>
      <c r="B1641">
        <v>2238</v>
      </c>
      <c r="C1641" s="5">
        <v>43278</v>
      </c>
      <c r="D1641" t="s">
        <v>1720</v>
      </c>
      <c r="E1641">
        <v>31</v>
      </c>
      <c r="F1641" t="s">
        <v>68</v>
      </c>
      <c r="G1641">
        <v>2439</v>
      </c>
      <c r="H1641" s="5">
        <v>43278</v>
      </c>
      <c r="I1641" t="s">
        <v>3611</v>
      </c>
      <c r="J1641" s="3">
        <v>3017000</v>
      </c>
      <c r="K1641" s="3">
        <v>0</v>
      </c>
      <c r="L1641" s="3">
        <f t="shared" si="50"/>
        <v>3017000</v>
      </c>
      <c r="M1641" s="3">
        <v>1293000</v>
      </c>
      <c r="N1641" s="3">
        <f t="shared" si="51"/>
        <v>1724000</v>
      </c>
    </row>
    <row r="1642" spans="1:14" hidden="1" x14ac:dyDescent="0.25">
      <c r="A1642">
        <v>649</v>
      </c>
      <c r="B1642">
        <v>2239</v>
      </c>
      <c r="C1642" s="5">
        <v>43278</v>
      </c>
      <c r="D1642" t="s">
        <v>3148</v>
      </c>
      <c r="E1642">
        <v>31</v>
      </c>
      <c r="F1642" t="s">
        <v>68</v>
      </c>
      <c r="G1642">
        <v>2438</v>
      </c>
      <c r="H1642" s="5">
        <v>43278</v>
      </c>
      <c r="I1642" t="s">
        <v>3149</v>
      </c>
      <c r="J1642" s="3">
        <v>2843722</v>
      </c>
      <c r="K1642" s="3">
        <v>0</v>
      </c>
      <c r="L1642" s="3">
        <f t="shared" si="50"/>
        <v>2843722</v>
      </c>
      <c r="M1642" s="3">
        <v>1218738</v>
      </c>
      <c r="N1642" s="3">
        <f t="shared" si="51"/>
        <v>1624984</v>
      </c>
    </row>
    <row r="1643" spans="1:14" hidden="1" x14ac:dyDescent="0.25">
      <c r="A1643">
        <v>649</v>
      </c>
      <c r="B1643">
        <v>2240</v>
      </c>
      <c r="C1643" s="5">
        <v>43278</v>
      </c>
      <c r="D1643" t="s">
        <v>1958</v>
      </c>
      <c r="E1643">
        <v>31</v>
      </c>
      <c r="F1643" t="s">
        <v>68</v>
      </c>
      <c r="G1643">
        <v>2437</v>
      </c>
      <c r="H1643" s="5">
        <v>43278</v>
      </c>
      <c r="I1643" t="s">
        <v>3612</v>
      </c>
      <c r="J1643" s="3">
        <v>3516527</v>
      </c>
      <c r="K1643" s="3">
        <v>0</v>
      </c>
      <c r="L1643" s="3">
        <f t="shared" si="50"/>
        <v>3516527</v>
      </c>
      <c r="M1643" s="3">
        <v>1507083</v>
      </c>
      <c r="N1643" s="3">
        <f t="shared" si="51"/>
        <v>2009444</v>
      </c>
    </row>
    <row r="1644" spans="1:14" hidden="1" x14ac:dyDescent="0.25">
      <c r="A1644">
        <v>649</v>
      </c>
      <c r="B1644">
        <v>2241</v>
      </c>
      <c r="C1644" s="5">
        <v>43278</v>
      </c>
      <c r="D1644" t="s">
        <v>1620</v>
      </c>
      <c r="E1644">
        <v>31</v>
      </c>
      <c r="F1644" t="s">
        <v>68</v>
      </c>
      <c r="G1644">
        <v>2436</v>
      </c>
      <c r="H1644" s="5">
        <v>43278</v>
      </c>
      <c r="I1644" t="s">
        <v>3613</v>
      </c>
      <c r="J1644" s="3">
        <v>3363507</v>
      </c>
      <c r="K1644" s="3">
        <v>0</v>
      </c>
      <c r="L1644" s="3">
        <f t="shared" si="50"/>
        <v>3363507</v>
      </c>
      <c r="M1644" s="3">
        <v>1441503</v>
      </c>
      <c r="N1644" s="3">
        <f t="shared" si="51"/>
        <v>1922004</v>
      </c>
    </row>
    <row r="1645" spans="1:14" hidden="1" x14ac:dyDescent="0.25">
      <c r="A1645">
        <v>649</v>
      </c>
      <c r="B1645">
        <v>2242</v>
      </c>
      <c r="C1645" s="5">
        <v>43278</v>
      </c>
      <c r="D1645" t="s">
        <v>1718</v>
      </c>
      <c r="E1645">
        <v>31</v>
      </c>
      <c r="F1645" t="s">
        <v>68</v>
      </c>
      <c r="G1645">
        <v>2435</v>
      </c>
      <c r="H1645" s="5">
        <v>43278</v>
      </c>
      <c r="I1645" t="s">
        <v>3614</v>
      </c>
      <c r="J1645" s="3">
        <v>2582006</v>
      </c>
      <c r="K1645" s="3">
        <v>0</v>
      </c>
      <c r="L1645" s="3">
        <f t="shared" si="50"/>
        <v>2582006</v>
      </c>
      <c r="M1645" s="3">
        <v>1106574</v>
      </c>
      <c r="N1645" s="3">
        <f t="shared" si="51"/>
        <v>1475432</v>
      </c>
    </row>
    <row r="1646" spans="1:14" hidden="1" x14ac:dyDescent="0.25">
      <c r="A1646">
        <v>649</v>
      </c>
      <c r="B1646">
        <v>2243</v>
      </c>
      <c r="C1646" s="5">
        <v>43278</v>
      </c>
      <c r="D1646" t="s">
        <v>2061</v>
      </c>
      <c r="E1646">
        <v>31</v>
      </c>
      <c r="F1646" t="s">
        <v>68</v>
      </c>
      <c r="G1646">
        <v>2434</v>
      </c>
      <c r="H1646" s="5">
        <v>43278</v>
      </c>
      <c r="I1646" t="s">
        <v>3615</v>
      </c>
      <c r="J1646" s="3">
        <v>3557432</v>
      </c>
      <c r="K1646" s="3">
        <v>0</v>
      </c>
      <c r="L1646" s="3">
        <f t="shared" si="50"/>
        <v>3557432</v>
      </c>
      <c r="M1646" s="3">
        <v>1334037</v>
      </c>
      <c r="N1646" s="3">
        <f t="shared" si="51"/>
        <v>2223395</v>
      </c>
    </row>
    <row r="1647" spans="1:14" hidden="1" x14ac:dyDescent="0.25">
      <c r="A1647">
        <v>649</v>
      </c>
      <c r="B1647">
        <v>2244</v>
      </c>
      <c r="C1647" s="5">
        <v>43278</v>
      </c>
      <c r="D1647" t="s">
        <v>2738</v>
      </c>
      <c r="E1647">
        <v>31</v>
      </c>
      <c r="F1647" t="s">
        <v>68</v>
      </c>
      <c r="G1647">
        <v>2433</v>
      </c>
      <c r="H1647" s="5">
        <v>43278</v>
      </c>
      <c r="I1647" t="s">
        <v>2739</v>
      </c>
      <c r="J1647" s="3">
        <v>2582006</v>
      </c>
      <c r="K1647" s="3">
        <v>0</v>
      </c>
      <c r="L1647" s="3">
        <f t="shared" si="50"/>
        <v>2582006</v>
      </c>
      <c r="M1647" s="3">
        <v>1106574</v>
      </c>
      <c r="N1647" s="3">
        <f t="shared" si="51"/>
        <v>1475432</v>
      </c>
    </row>
    <row r="1648" spans="1:14" hidden="1" x14ac:dyDescent="0.25">
      <c r="A1648">
        <v>649</v>
      </c>
      <c r="B1648">
        <v>2245</v>
      </c>
      <c r="C1648" s="5">
        <v>43278</v>
      </c>
      <c r="D1648" t="s">
        <v>3616</v>
      </c>
      <c r="E1648">
        <v>31</v>
      </c>
      <c r="F1648" t="s">
        <v>68</v>
      </c>
      <c r="G1648">
        <v>2432</v>
      </c>
      <c r="H1648" s="5">
        <v>43278</v>
      </c>
      <c r="I1648" t="s">
        <v>3617</v>
      </c>
      <c r="J1648" s="3">
        <v>3112599</v>
      </c>
      <c r="K1648" s="3">
        <v>0</v>
      </c>
      <c r="L1648" s="3">
        <f t="shared" si="50"/>
        <v>3112599</v>
      </c>
      <c r="M1648" s="3">
        <v>1333971</v>
      </c>
      <c r="N1648" s="3">
        <f t="shared" si="51"/>
        <v>1778628</v>
      </c>
    </row>
    <row r="1649" spans="1:14" hidden="1" x14ac:dyDescent="0.25">
      <c r="A1649">
        <v>649</v>
      </c>
      <c r="B1649">
        <v>2246</v>
      </c>
      <c r="C1649" s="5">
        <v>43278</v>
      </c>
      <c r="D1649" t="s">
        <v>3618</v>
      </c>
      <c r="E1649">
        <v>31</v>
      </c>
      <c r="F1649" t="s">
        <v>68</v>
      </c>
      <c r="G1649">
        <v>2431</v>
      </c>
      <c r="H1649" s="5">
        <v>43278</v>
      </c>
      <c r="I1649" t="s">
        <v>3619</v>
      </c>
      <c r="J1649" s="3">
        <v>3614814</v>
      </c>
      <c r="K1649" s="3">
        <v>0</v>
      </c>
      <c r="L1649" s="3">
        <f t="shared" si="50"/>
        <v>3614814</v>
      </c>
      <c r="M1649" s="3">
        <v>1549206</v>
      </c>
      <c r="N1649" s="3">
        <f t="shared" si="51"/>
        <v>2065608</v>
      </c>
    </row>
    <row r="1650" spans="1:14" hidden="1" x14ac:dyDescent="0.25">
      <c r="A1650">
        <v>649</v>
      </c>
      <c r="B1650">
        <v>2247</v>
      </c>
      <c r="C1650" s="5">
        <v>43278</v>
      </c>
      <c r="D1650" t="s">
        <v>2179</v>
      </c>
      <c r="E1650">
        <v>31</v>
      </c>
      <c r="F1650" t="s">
        <v>68</v>
      </c>
      <c r="G1650">
        <v>2430</v>
      </c>
      <c r="H1650" s="5">
        <v>43278</v>
      </c>
      <c r="I1650" t="s">
        <v>3620</v>
      </c>
      <c r="J1650" s="3">
        <v>2734347</v>
      </c>
      <c r="K1650" s="3">
        <v>0</v>
      </c>
      <c r="L1650" s="3">
        <f t="shared" si="50"/>
        <v>2734347</v>
      </c>
      <c r="M1650" s="3">
        <v>1171863</v>
      </c>
      <c r="N1650" s="3">
        <f t="shared" si="51"/>
        <v>1562484</v>
      </c>
    </row>
    <row r="1651" spans="1:14" hidden="1" x14ac:dyDescent="0.25">
      <c r="A1651">
        <v>649</v>
      </c>
      <c r="B1651">
        <v>2248</v>
      </c>
      <c r="C1651" s="5">
        <v>43278</v>
      </c>
      <c r="D1651" t="s">
        <v>1327</v>
      </c>
      <c r="E1651">
        <v>31</v>
      </c>
      <c r="F1651" t="s">
        <v>68</v>
      </c>
      <c r="G1651">
        <v>2429</v>
      </c>
      <c r="H1651" s="5">
        <v>43278</v>
      </c>
      <c r="I1651" t="s">
        <v>3621</v>
      </c>
      <c r="J1651" s="3">
        <v>4324509</v>
      </c>
      <c r="K1651" s="3">
        <v>0</v>
      </c>
      <c r="L1651" s="3">
        <f t="shared" si="50"/>
        <v>4324509</v>
      </c>
      <c r="M1651" s="3">
        <v>1441503</v>
      </c>
      <c r="N1651" s="3">
        <f t="shared" si="51"/>
        <v>2883006</v>
      </c>
    </row>
    <row r="1652" spans="1:14" hidden="1" x14ac:dyDescent="0.25">
      <c r="A1652">
        <v>649</v>
      </c>
      <c r="B1652">
        <v>2249</v>
      </c>
      <c r="C1652" s="5">
        <v>43278</v>
      </c>
      <c r="D1652" t="s">
        <v>1608</v>
      </c>
      <c r="E1652">
        <v>31</v>
      </c>
      <c r="F1652" t="s">
        <v>68</v>
      </c>
      <c r="G1652">
        <v>2428</v>
      </c>
      <c r="H1652" s="5">
        <v>43278</v>
      </c>
      <c r="I1652" t="s">
        <v>3622</v>
      </c>
      <c r="J1652" s="3">
        <v>2582006</v>
      </c>
      <c r="K1652" s="3">
        <v>0</v>
      </c>
      <c r="L1652" s="3">
        <f t="shared" si="50"/>
        <v>2582006</v>
      </c>
      <c r="M1652" s="3">
        <v>1106574</v>
      </c>
      <c r="N1652" s="3">
        <f t="shared" si="51"/>
        <v>1475432</v>
      </c>
    </row>
    <row r="1653" spans="1:14" hidden="1" x14ac:dyDescent="0.25">
      <c r="A1653">
        <v>649</v>
      </c>
      <c r="B1653">
        <v>2250</v>
      </c>
      <c r="C1653" s="5">
        <v>43278</v>
      </c>
      <c r="D1653" t="s">
        <v>2372</v>
      </c>
      <c r="E1653">
        <v>31</v>
      </c>
      <c r="F1653" t="s">
        <v>68</v>
      </c>
      <c r="G1653">
        <v>2427</v>
      </c>
      <c r="H1653" s="5">
        <v>43278</v>
      </c>
      <c r="I1653" t="s">
        <v>3623</v>
      </c>
      <c r="J1653" s="3">
        <v>3382995</v>
      </c>
      <c r="K1653" s="3">
        <v>0</v>
      </c>
      <c r="L1653" s="3">
        <f t="shared" si="50"/>
        <v>3382995</v>
      </c>
      <c r="M1653" s="3">
        <v>1449855</v>
      </c>
      <c r="N1653" s="3">
        <f t="shared" si="51"/>
        <v>1933140</v>
      </c>
    </row>
    <row r="1654" spans="1:14" hidden="1" x14ac:dyDescent="0.25">
      <c r="A1654">
        <v>649</v>
      </c>
      <c r="B1654">
        <v>2251</v>
      </c>
      <c r="C1654" s="5">
        <v>43279</v>
      </c>
      <c r="D1654" t="s">
        <v>2516</v>
      </c>
      <c r="E1654">
        <v>31</v>
      </c>
      <c r="F1654" t="s">
        <v>68</v>
      </c>
      <c r="G1654">
        <v>2643</v>
      </c>
      <c r="H1654" s="5">
        <v>43279</v>
      </c>
      <c r="I1654" t="s">
        <v>3624</v>
      </c>
      <c r="J1654" s="3">
        <v>3374280</v>
      </c>
      <c r="K1654" s="3">
        <v>0</v>
      </c>
      <c r="L1654" s="3">
        <f t="shared" si="50"/>
        <v>3374280</v>
      </c>
      <c r="M1654" s="3">
        <v>1446120</v>
      </c>
      <c r="N1654" s="3">
        <f t="shared" si="51"/>
        <v>1928160</v>
      </c>
    </row>
    <row r="1655" spans="1:14" hidden="1" x14ac:dyDescent="0.25">
      <c r="A1655">
        <v>649</v>
      </c>
      <c r="B1655">
        <v>2252</v>
      </c>
      <c r="C1655" s="5">
        <v>43279</v>
      </c>
      <c r="D1655" t="s">
        <v>1706</v>
      </c>
      <c r="E1655">
        <v>31</v>
      </c>
      <c r="F1655" t="s">
        <v>68</v>
      </c>
      <c r="G1655">
        <v>2725</v>
      </c>
      <c r="H1655" s="5">
        <v>43279</v>
      </c>
      <c r="I1655" t="s">
        <v>3625</v>
      </c>
      <c r="J1655" s="3">
        <v>2845920</v>
      </c>
      <c r="K1655" s="3">
        <v>0</v>
      </c>
      <c r="L1655" s="3">
        <f t="shared" si="50"/>
        <v>2845920</v>
      </c>
      <c r="M1655" s="3">
        <v>1219680</v>
      </c>
      <c r="N1655" s="3">
        <f t="shared" si="51"/>
        <v>1626240</v>
      </c>
    </row>
    <row r="1656" spans="1:14" hidden="1" x14ac:dyDescent="0.25">
      <c r="A1656">
        <v>649</v>
      </c>
      <c r="B1656">
        <v>2253</v>
      </c>
      <c r="C1656" s="5">
        <v>43279</v>
      </c>
      <c r="D1656" t="s">
        <v>1698</v>
      </c>
      <c r="E1656">
        <v>31</v>
      </c>
      <c r="F1656" t="s">
        <v>68</v>
      </c>
      <c r="G1656">
        <v>2724</v>
      </c>
      <c r="H1656" s="5">
        <v>43279</v>
      </c>
      <c r="I1656" t="s">
        <v>3626</v>
      </c>
      <c r="J1656" s="3">
        <v>3100419</v>
      </c>
      <c r="K1656" s="3">
        <v>0</v>
      </c>
      <c r="L1656" s="3">
        <f t="shared" si="50"/>
        <v>3100419</v>
      </c>
      <c r="M1656" s="3">
        <v>1328751</v>
      </c>
      <c r="N1656" s="3">
        <f t="shared" si="51"/>
        <v>1771668</v>
      </c>
    </row>
    <row r="1657" spans="1:14" hidden="1" x14ac:dyDescent="0.25">
      <c r="A1657">
        <v>649</v>
      </c>
      <c r="B1657">
        <v>2255</v>
      </c>
      <c r="C1657" s="5">
        <v>43279</v>
      </c>
      <c r="D1657" t="s">
        <v>1032</v>
      </c>
      <c r="E1657">
        <v>31</v>
      </c>
      <c r="F1657" t="s">
        <v>68</v>
      </c>
      <c r="G1657">
        <v>2722</v>
      </c>
      <c r="H1657" s="5">
        <v>43279</v>
      </c>
      <c r="I1657" t="s">
        <v>3627</v>
      </c>
      <c r="J1657" s="3">
        <v>2845920</v>
      </c>
      <c r="K1657" s="3">
        <v>0</v>
      </c>
      <c r="L1657" s="3">
        <f t="shared" si="50"/>
        <v>2845920</v>
      </c>
      <c r="M1657" s="3">
        <v>1219680</v>
      </c>
      <c r="N1657" s="3">
        <f t="shared" si="51"/>
        <v>1626240</v>
      </c>
    </row>
    <row r="1658" spans="1:14" hidden="1" x14ac:dyDescent="0.25">
      <c r="A1658">
        <v>649</v>
      </c>
      <c r="B1658">
        <v>2256</v>
      </c>
      <c r="C1658" s="5">
        <v>43279</v>
      </c>
      <c r="D1658" t="s">
        <v>2434</v>
      </c>
      <c r="E1658">
        <v>31</v>
      </c>
      <c r="F1658" t="s">
        <v>68</v>
      </c>
      <c r="G1658">
        <v>2721</v>
      </c>
      <c r="H1658" s="5">
        <v>43279</v>
      </c>
      <c r="I1658" t="s">
        <v>3628</v>
      </c>
      <c r="J1658" s="3">
        <v>3563175</v>
      </c>
      <c r="K1658" s="3">
        <v>0</v>
      </c>
      <c r="L1658" s="3">
        <f t="shared" si="50"/>
        <v>3563175</v>
      </c>
      <c r="M1658" s="3">
        <v>1527075</v>
      </c>
      <c r="N1658" s="3">
        <f t="shared" si="51"/>
        <v>2036100</v>
      </c>
    </row>
    <row r="1659" spans="1:14" hidden="1" x14ac:dyDescent="0.25">
      <c r="A1659">
        <v>649</v>
      </c>
      <c r="B1659">
        <v>2257</v>
      </c>
      <c r="C1659" s="5">
        <v>43279</v>
      </c>
      <c r="D1659" t="s">
        <v>1242</v>
      </c>
      <c r="E1659">
        <v>31</v>
      </c>
      <c r="F1659" t="s">
        <v>68</v>
      </c>
      <c r="G1659">
        <v>2671</v>
      </c>
      <c r="H1659" s="5">
        <v>43279</v>
      </c>
      <c r="I1659" t="s">
        <v>3629</v>
      </c>
      <c r="J1659" s="3">
        <v>3017000</v>
      </c>
      <c r="K1659" s="3">
        <v>0</v>
      </c>
      <c r="L1659" s="3">
        <f t="shared" si="50"/>
        <v>3017000</v>
      </c>
      <c r="M1659" s="3">
        <v>1293000</v>
      </c>
      <c r="N1659" s="3">
        <f t="shared" si="51"/>
        <v>1724000</v>
      </c>
    </row>
    <row r="1660" spans="1:14" hidden="1" x14ac:dyDescent="0.25">
      <c r="A1660">
        <v>649</v>
      </c>
      <c r="B1660">
        <v>2258</v>
      </c>
      <c r="C1660" s="5">
        <v>43279</v>
      </c>
      <c r="D1660" t="s">
        <v>1878</v>
      </c>
      <c r="E1660">
        <v>31</v>
      </c>
      <c r="F1660" t="s">
        <v>68</v>
      </c>
      <c r="G1660">
        <v>2720</v>
      </c>
      <c r="H1660" s="5">
        <v>43279</v>
      </c>
      <c r="I1660" t="s">
        <v>3630</v>
      </c>
      <c r="J1660" s="3">
        <v>2582006</v>
      </c>
      <c r="K1660" s="3">
        <v>0</v>
      </c>
      <c r="L1660" s="3">
        <f t="shared" si="50"/>
        <v>2582006</v>
      </c>
      <c r="M1660" s="3">
        <v>368858</v>
      </c>
      <c r="N1660" s="3">
        <f t="shared" si="51"/>
        <v>2213148</v>
      </c>
    </row>
    <row r="1661" spans="1:14" hidden="1" x14ac:dyDescent="0.25">
      <c r="A1661">
        <v>649</v>
      </c>
      <c r="B1661">
        <v>2259</v>
      </c>
      <c r="C1661" s="5">
        <v>43279</v>
      </c>
      <c r="D1661" t="s">
        <v>1828</v>
      </c>
      <c r="E1661">
        <v>31</v>
      </c>
      <c r="F1661" t="s">
        <v>68</v>
      </c>
      <c r="G1661">
        <v>2719</v>
      </c>
      <c r="H1661" s="5">
        <v>43279</v>
      </c>
      <c r="I1661" t="s">
        <v>3631</v>
      </c>
      <c r="J1661" s="3">
        <v>3094182</v>
      </c>
      <c r="K1661" s="3">
        <v>0</v>
      </c>
      <c r="L1661" s="3">
        <f t="shared" si="50"/>
        <v>3094182</v>
      </c>
      <c r="M1661" s="3">
        <v>442026</v>
      </c>
      <c r="N1661" s="3">
        <f t="shared" si="51"/>
        <v>2652156</v>
      </c>
    </row>
    <row r="1662" spans="1:14" hidden="1" x14ac:dyDescent="0.25">
      <c r="A1662">
        <v>649</v>
      </c>
      <c r="B1662">
        <v>2260</v>
      </c>
      <c r="C1662" s="5">
        <v>43279</v>
      </c>
      <c r="D1662" t="s">
        <v>1513</v>
      </c>
      <c r="E1662">
        <v>31</v>
      </c>
      <c r="F1662" t="s">
        <v>68</v>
      </c>
      <c r="G1662">
        <v>2718</v>
      </c>
      <c r="H1662" s="5">
        <v>43279</v>
      </c>
      <c r="I1662" t="s">
        <v>3632</v>
      </c>
      <c r="J1662" s="3">
        <v>2796906</v>
      </c>
      <c r="K1662" s="3">
        <v>0</v>
      </c>
      <c r="L1662" s="3">
        <f t="shared" si="50"/>
        <v>2796906</v>
      </c>
      <c r="M1662" s="3">
        <v>1198674</v>
      </c>
      <c r="N1662" s="3">
        <f t="shared" si="51"/>
        <v>1598232</v>
      </c>
    </row>
    <row r="1663" spans="1:14" hidden="1" x14ac:dyDescent="0.25">
      <c r="A1663">
        <v>649</v>
      </c>
      <c r="B1663">
        <v>2261</v>
      </c>
      <c r="C1663" s="5">
        <v>43279</v>
      </c>
      <c r="D1663" t="s">
        <v>2278</v>
      </c>
      <c r="E1663">
        <v>31</v>
      </c>
      <c r="F1663" t="s">
        <v>68</v>
      </c>
      <c r="G1663">
        <v>2642</v>
      </c>
      <c r="H1663" s="5">
        <v>43279</v>
      </c>
      <c r="I1663" t="s">
        <v>3633</v>
      </c>
      <c r="J1663" s="3">
        <v>3788778</v>
      </c>
      <c r="K1663" s="3">
        <v>0</v>
      </c>
      <c r="L1663" s="3">
        <f t="shared" si="50"/>
        <v>3788778</v>
      </c>
      <c r="M1663" s="3">
        <v>1623762</v>
      </c>
      <c r="N1663" s="3">
        <f t="shared" si="51"/>
        <v>2165016</v>
      </c>
    </row>
    <row r="1664" spans="1:14" hidden="1" x14ac:dyDescent="0.25">
      <c r="A1664">
        <v>649</v>
      </c>
      <c r="B1664">
        <v>2262</v>
      </c>
      <c r="C1664" s="5">
        <v>43279</v>
      </c>
      <c r="D1664" t="s">
        <v>1954</v>
      </c>
      <c r="E1664">
        <v>31</v>
      </c>
      <c r="F1664" t="s">
        <v>68</v>
      </c>
      <c r="G1664">
        <v>2641</v>
      </c>
      <c r="H1664" s="5">
        <v>43279</v>
      </c>
      <c r="I1664" t="s">
        <v>3634</v>
      </c>
      <c r="J1664" s="3">
        <v>3094175</v>
      </c>
      <c r="K1664" s="3">
        <v>0</v>
      </c>
      <c r="L1664" s="3">
        <f t="shared" si="50"/>
        <v>3094175</v>
      </c>
      <c r="M1664" s="3">
        <v>1326075</v>
      </c>
      <c r="N1664" s="3">
        <f t="shared" si="51"/>
        <v>1768100</v>
      </c>
    </row>
    <row r="1665" spans="1:14" hidden="1" x14ac:dyDescent="0.25">
      <c r="A1665">
        <v>649</v>
      </c>
      <c r="B1665">
        <v>2263</v>
      </c>
      <c r="C1665" s="5">
        <v>43279</v>
      </c>
      <c r="D1665" t="s">
        <v>2823</v>
      </c>
      <c r="E1665">
        <v>31</v>
      </c>
      <c r="F1665" t="s">
        <v>68</v>
      </c>
      <c r="G1665">
        <v>2640</v>
      </c>
      <c r="H1665" s="5">
        <v>43279</v>
      </c>
      <c r="I1665" t="s">
        <v>3635</v>
      </c>
      <c r="J1665" s="3">
        <v>2582006</v>
      </c>
      <c r="K1665" s="3">
        <v>0</v>
      </c>
      <c r="L1665" s="3">
        <f t="shared" si="50"/>
        <v>2582006</v>
      </c>
      <c r="M1665" s="3">
        <v>1106574</v>
      </c>
      <c r="N1665" s="3">
        <f t="shared" si="51"/>
        <v>1475432</v>
      </c>
    </row>
    <row r="1666" spans="1:14" hidden="1" x14ac:dyDescent="0.25">
      <c r="A1666">
        <v>649</v>
      </c>
      <c r="B1666">
        <v>2264</v>
      </c>
      <c r="C1666" s="5">
        <v>43279</v>
      </c>
      <c r="D1666" t="s">
        <v>2233</v>
      </c>
      <c r="E1666">
        <v>31</v>
      </c>
      <c r="F1666" t="s">
        <v>68</v>
      </c>
      <c r="G1666">
        <v>2639</v>
      </c>
      <c r="H1666" s="5">
        <v>43279</v>
      </c>
      <c r="I1666" t="s">
        <v>3636</v>
      </c>
      <c r="J1666" s="3">
        <v>3363360</v>
      </c>
      <c r="K1666" s="3">
        <v>0</v>
      </c>
      <c r="L1666" s="3">
        <f t="shared" si="50"/>
        <v>3363360</v>
      </c>
      <c r="M1666" s="3">
        <v>1441440</v>
      </c>
      <c r="N1666" s="3">
        <f t="shared" si="51"/>
        <v>1921920</v>
      </c>
    </row>
    <row r="1667" spans="1:14" hidden="1" x14ac:dyDescent="0.25">
      <c r="A1667">
        <v>649</v>
      </c>
      <c r="B1667">
        <v>2265</v>
      </c>
      <c r="C1667" s="5">
        <v>43279</v>
      </c>
      <c r="D1667" t="s">
        <v>1523</v>
      </c>
      <c r="E1667">
        <v>31</v>
      </c>
      <c r="F1667" t="s">
        <v>68</v>
      </c>
      <c r="G1667">
        <v>2638</v>
      </c>
      <c r="H1667" s="5">
        <v>43279</v>
      </c>
      <c r="I1667" t="s">
        <v>3637</v>
      </c>
      <c r="J1667" s="3">
        <v>2530367</v>
      </c>
      <c r="K1667" s="3">
        <v>0</v>
      </c>
      <c r="L1667" s="3">
        <f t="shared" si="50"/>
        <v>2530367</v>
      </c>
      <c r="M1667" s="3">
        <v>1084443</v>
      </c>
      <c r="N1667" s="3">
        <f t="shared" si="51"/>
        <v>1445924</v>
      </c>
    </row>
    <row r="1668" spans="1:14" hidden="1" x14ac:dyDescent="0.25">
      <c r="A1668">
        <v>649</v>
      </c>
      <c r="B1668">
        <v>2266</v>
      </c>
      <c r="C1668" s="5">
        <v>43279</v>
      </c>
      <c r="D1668" t="s">
        <v>2702</v>
      </c>
      <c r="E1668">
        <v>31</v>
      </c>
      <c r="F1668" t="s">
        <v>68</v>
      </c>
      <c r="G1668">
        <v>2637</v>
      </c>
      <c r="H1668" s="5">
        <v>43279</v>
      </c>
      <c r="I1668" t="s">
        <v>2703</v>
      </c>
      <c r="J1668" s="3">
        <v>3098410</v>
      </c>
      <c r="K1668" s="3">
        <v>0</v>
      </c>
      <c r="L1668" s="3">
        <f t="shared" si="50"/>
        <v>3098410</v>
      </c>
      <c r="M1668" s="3">
        <v>1327890</v>
      </c>
      <c r="N1668" s="3">
        <f t="shared" si="51"/>
        <v>1770520</v>
      </c>
    </row>
    <row r="1669" spans="1:14" hidden="1" x14ac:dyDescent="0.25">
      <c r="A1669">
        <v>649</v>
      </c>
      <c r="B1669">
        <v>2267</v>
      </c>
      <c r="C1669" s="5">
        <v>43279</v>
      </c>
      <c r="D1669" t="s">
        <v>1999</v>
      </c>
      <c r="E1669">
        <v>31</v>
      </c>
      <c r="F1669" t="s">
        <v>68</v>
      </c>
      <c r="G1669">
        <v>2636</v>
      </c>
      <c r="H1669" s="5">
        <v>43279</v>
      </c>
      <c r="I1669" t="s">
        <v>3638</v>
      </c>
      <c r="J1669" s="3">
        <v>3046771</v>
      </c>
      <c r="K1669" s="3">
        <v>0</v>
      </c>
      <c r="L1669" s="3">
        <f t="shared" ref="L1669:L1732" si="52">J1669-K1669</f>
        <v>3046771</v>
      </c>
      <c r="M1669" s="3">
        <v>1305759</v>
      </c>
      <c r="N1669" s="3">
        <f t="shared" ref="N1669:N1732" si="53">L1669-M1669</f>
        <v>1741012</v>
      </c>
    </row>
    <row r="1670" spans="1:14" hidden="1" x14ac:dyDescent="0.25">
      <c r="A1670">
        <v>649</v>
      </c>
      <c r="B1670">
        <v>2268</v>
      </c>
      <c r="C1670" s="5">
        <v>43279</v>
      </c>
      <c r="D1670" t="s">
        <v>2376</v>
      </c>
      <c r="E1670">
        <v>31</v>
      </c>
      <c r="F1670" t="s">
        <v>68</v>
      </c>
      <c r="G1670">
        <v>2635</v>
      </c>
      <c r="H1670" s="5">
        <v>43279</v>
      </c>
      <c r="I1670" t="s">
        <v>3073</v>
      </c>
      <c r="J1670" s="3">
        <v>1947573</v>
      </c>
      <c r="K1670" s="3">
        <v>0</v>
      </c>
      <c r="L1670" s="3">
        <f t="shared" si="52"/>
        <v>1947573</v>
      </c>
      <c r="M1670" s="3">
        <v>1298382</v>
      </c>
      <c r="N1670" s="3">
        <f t="shared" si="53"/>
        <v>649191</v>
      </c>
    </row>
    <row r="1671" spans="1:14" hidden="1" x14ac:dyDescent="0.25">
      <c r="A1671">
        <v>649</v>
      </c>
      <c r="B1671">
        <v>2269</v>
      </c>
      <c r="C1671" s="5">
        <v>43279</v>
      </c>
      <c r="D1671" t="s">
        <v>2324</v>
      </c>
      <c r="E1671">
        <v>31</v>
      </c>
      <c r="F1671" t="s">
        <v>68</v>
      </c>
      <c r="G1671">
        <v>2717</v>
      </c>
      <c r="H1671" s="5">
        <v>43279</v>
      </c>
      <c r="I1671" t="s">
        <v>3639</v>
      </c>
      <c r="J1671" s="3">
        <v>2734347</v>
      </c>
      <c r="K1671" s="3">
        <v>0</v>
      </c>
      <c r="L1671" s="3">
        <f t="shared" si="52"/>
        <v>2734347</v>
      </c>
      <c r="M1671" s="3">
        <v>1171863</v>
      </c>
      <c r="N1671" s="3">
        <f t="shared" si="53"/>
        <v>1562484</v>
      </c>
    </row>
    <row r="1672" spans="1:14" hidden="1" x14ac:dyDescent="0.25">
      <c r="A1672">
        <v>649</v>
      </c>
      <c r="B1672">
        <v>2270</v>
      </c>
      <c r="C1672" s="5">
        <v>43279</v>
      </c>
      <c r="D1672" t="s">
        <v>2520</v>
      </c>
      <c r="E1672">
        <v>31</v>
      </c>
      <c r="F1672" t="s">
        <v>68</v>
      </c>
      <c r="G1672">
        <v>2634</v>
      </c>
      <c r="H1672" s="5">
        <v>43279</v>
      </c>
      <c r="I1672" t="s">
        <v>3640</v>
      </c>
      <c r="J1672" s="3">
        <v>2846620</v>
      </c>
      <c r="K1672" s="3">
        <v>0</v>
      </c>
      <c r="L1672" s="3">
        <f t="shared" si="52"/>
        <v>2846620</v>
      </c>
      <c r="M1672" s="3">
        <v>1219980</v>
      </c>
      <c r="N1672" s="3">
        <f t="shared" si="53"/>
        <v>1626640</v>
      </c>
    </row>
    <row r="1673" spans="1:14" hidden="1" x14ac:dyDescent="0.25">
      <c r="A1673">
        <v>395</v>
      </c>
      <c r="B1673">
        <v>2271</v>
      </c>
      <c r="C1673" s="5">
        <v>43279</v>
      </c>
      <c r="D1673" t="s">
        <v>3641</v>
      </c>
      <c r="E1673">
        <v>31</v>
      </c>
      <c r="F1673" t="s">
        <v>68</v>
      </c>
      <c r="G1673">
        <v>2716</v>
      </c>
      <c r="H1673" s="5">
        <v>43279</v>
      </c>
      <c r="I1673" t="s">
        <v>3642</v>
      </c>
      <c r="J1673" s="3">
        <v>914770</v>
      </c>
      <c r="K1673" s="3">
        <v>0</v>
      </c>
      <c r="L1673" s="3">
        <f t="shared" si="52"/>
        <v>914770</v>
      </c>
      <c r="M1673" s="3">
        <v>457385</v>
      </c>
      <c r="N1673" s="3">
        <f t="shared" si="53"/>
        <v>457385</v>
      </c>
    </row>
    <row r="1674" spans="1:14" hidden="1" x14ac:dyDescent="0.25">
      <c r="A1674">
        <v>649</v>
      </c>
      <c r="B1674">
        <v>2272</v>
      </c>
      <c r="C1674" s="5">
        <v>43279</v>
      </c>
      <c r="D1674" t="s">
        <v>2538</v>
      </c>
      <c r="E1674">
        <v>31</v>
      </c>
      <c r="F1674" t="s">
        <v>68</v>
      </c>
      <c r="G1674">
        <v>2633</v>
      </c>
      <c r="H1674" s="5">
        <v>43279</v>
      </c>
      <c r="I1674" t="s">
        <v>3643</v>
      </c>
      <c r="J1674" s="3">
        <v>3619000</v>
      </c>
      <c r="K1674" s="3">
        <v>0</v>
      </c>
      <c r="L1674" s="3">
        <f t="shared" si="52"/>
        <v>3619000</v>
      </c>
      <c r="M1674" s="3">
        <v>1551000</v>
      </c>
      <c r="N1674" s="3">
        <f t="shared" si="53"/>
        <v>2068000</v>
      </c>
    </row>
    <row r="1675" spans="1:14" hidden="1" x14ac:dyDescent="0.25">
      <c r="A1675">
        <v>649</v>
      </c>
      <c r="B1675">
        <v>2273</v>
      </c>
      <c r="C1675" s="5">
        <v>43279</v>
      </c>
      <c r="D1675" t="s">
        <v>1473</v>
      </c>
      <c r="E1675">
        <v>31</v>
      </c>
      <c r="F1675" t="s">
        <v>68</v>
      </c>
      <c r="G1675">
        <v>2632</v>
      </c>
      <c r="H1675" s="5">
        <v>43279</v>
      </c>
      <c r="I1675" t="s">
        <v>3644</v>
      </c>
      <c r="J1675" s="3">
        <v>2723490</v>
      </c>
      <c r="K1675" s="3">
        <v>0</v>
      </c>
      <c r="L1675" s="3">
        <f t="shared" si="52"/>
        <v>2723490</v>
      </c>
      <c r="M1675" s="3">
        <v>1167210</v>
      </c>
      <c r="N1675" s="3">
        <f t="shared" si="53"/>
        <v>1556280</v>
      </c>
    </row>
    <row r="1676" spans="1:14" hidden="1" x14ac:dyDescent="0.25">
      <c r="A1676">
        <v>649</v>
      </c>
      <c r="B1676">
        <v>2274</v>
      </c>
      <c r="C1676" s="5">
        <v>43279</v>
      </c>
      <c r="D1676" t="s">
        <v>2548</v>
      </c>
      <c r="E1676">
        <v>31</v>
      </c>
      <c r="F1676" t="s">
        <v>68</v>
      </c>
      <c r="G1676">
        <v>2715</v>
      </c>
      <c r="H1676" s="5">
        <v>43279</v>
      </c>
      <c r="I1676" t="s">
        <v>3645</v>
      </c>
      <c r="J1676" s="3">
        <v>3022327</v>
      </c>
      <c r="K1676" s="3">
        <v>0</v>
      </c>
      <c r="L1676" s="3">
        <f t="shared" si="52"/>
        <v>3022327</v>
      </c>
      <c r="M1676" s="3">
        <v>1295283</v>
      </c>
      <c r="N1676" s="3">
        <f t="shared" si="53"/>
        <v>1727044</v>
      </c>
    </row>
    <row r="1677" spans="1:14" hidden="1" x14ac:dyDescent="0.25">
      <c r="A1677">
        <v>649</v>
      </c>
      <c r="B1677">
        <v>2275</v>
      </c>
      <c r="C1677" s="5">
        <v>43279</v>
      </c>
      <c r="D1677" t="s">
        <v>2482</v>
      </c>
      <c r="E1677">
        <v>31</v>
      </c>
      <c r="F1677" t="s">
        <v>68</v>
      </c>
      <c r="G1677">
        <v>2714</v>
      </c>
      <c r="H1677" s="5">
        <v>43279</v>
      </c>
      <c r="I1677" t="s">
        <v>3646</v>
      </c>
      <c r="J1677" s="3">
        <v>2582006</v>
      </c>
      <c r="K1677" s="3">
        <v>0</v>
      </c>
      <c r="L1677" s="3">
        <f t="shared" si="52"/>
        <v>2582006</v>
      </c>
      <c r="M1677" s="3">
        <v>1106574</v>
      </c>
      <c r="N1677" s="3">
        <f t="shared" si="53"/>
        <v>1475432</v>
      </c>
    </row>
    <row r="1678" spans="1:14" hidden="1" x14ac:dyDescent="0.25">
      <c r="A1678">
        <v>649</v>
      </c>
      <c r="B1678">
        <v>2276</v>
      </c>
      <c r="C1678" s="5">
        <v>43279</v>
      </c>
      <c r="D1678" t="s">
        <v>1966</v>
      </c>
      <c r="E1678">
        <v>31</v>
      </c>
      <c r="F1678" t="s">
        <v>68</v>
      </c>
      <c r="G1678">
        <v>2631</v>
      </c>
      <c r="H1678" s="5">
        <v>43279</v>
      </c>
      <c r="I1678" t="s">
        <v>3647</v>
      </c>
      <c r="J1678" s="3">
        <v>2943493</v>
      </c>
      <c r="K1678" s="3">
        <v>0</v>
      </c>
      <c r="L1678" s="3">
        <f t="shared" si="52"/>
        <v>2943493</v>
      </c>
      <c r="M1678" s="3">
        <v>1261497</v>
      </c>
      <c r="N1678" s="3">
        <f t="shared" si="53"/>
        <v>1681996</v>
      </c>
    </row>
    <row r="1679" spans="1:14" hidden="1" x14ac:dyDescent="0.25">
      <c r="A1679">
        <v>649</v>
      </c>
      <c r="B1679">
        <v>2277</v>
      </c>
      <c r="C1679" s="5">
        <v>43279</v>
      </c>
      <c r="D1679" t="s">
        <v>2694</v>
      </c>
      <c r="E1679">
        <v>31</v>
      </c>
      <c r="F1679" t="s">
        <v>68</v>
      </c>
      <c r="G1679">
        <v>2713</v>
      </c>
      <c r="H1679" s="5">
        <v>43279</v>
      </c>
      <c r="I1679" t="s">
        <v>2695</v>
      </c>
      <c r="J1679" s="3">
        <v>3201695</v>
      </c>
      <c r="K1679" s="3">
        <v>0</v>
      </c>
      <c r="L1679" s="3">
        <f t="shared" si="52"/>
        <v>3201695</v>
      </c>
      <c r="M1679" s="3">
        <v>1372155</v>
      </c>
      <c r="N1679" s="3">
        <f t="shared" si="53"/>
        <v>1829540</v>
      </c>
    </row>
    <row r="1680" spans="1:14" hidden="1" x14ac:dyDescent="0.25">
      <c r="A1680">
        <v>649</v>
      </c>
      <c r="B1680">
        <v>2278</v>
      </c>
      <c r="C1680" s="5">
        <v>43279</v>
      </c>
      <c r="D1680" t="s">
        <v>886</v>
      </c>
      <c r="E1680">
        <v>31</v>
      </c>
      <c r="F1680" t="s">
        <v>68</v>
      </c>
      <c r="G1680">
        <v>2630</v>
      </c>
      <c r="H1680" s="5">
        <v>43279</v>
      </c>
      <c r="I1680" t="s">
        <v>3648</v>
      </c>
      <c r="J1680" s="3">
        <v>2788569</v>
      </c>
      <c r="K1680" s="3">
        <v>0</v>
      </c>
      <c r="L1680" s="3">
        <f t="shared" si="52"/>
        <v>2788569</v>
      </c>
      <c r="M1680" s="3">
        <v>1195101</v>
      </c>
      <c r="N1680" s="3">
        <f t="shared" si="53"/>
        <v>1593468</v>
      </c>
    </row>
    <row r="1681" spans="1:14" hidden="1" x14ac:dyDescent="0.25">
      <c r="A1681">
        <v>649</v>
      </c>
      <c r="B1681">
        <v>2279</v>
      </c>
      <c r="C1681" s="5">
        <v>43279</v>
      </c>
      <c r="D1681" t="s">
        <v>1776</v>
      </c>
      <c r="E1681">
        <v>31</v>
      </c>
      <c r="F1681" t="s">
        <v>68</v>
      </c>
      <c r="G1681">
        <v>2712</v>
      </c>
      <c r="H1681" s="5">
        <v>43279</v>
      </c>
      <c r="I1681" t="s">
        <v>3649</v>
      </c>
      <c r="J1681" s="3">
        <v>2924376</v>
      </c>
      <c r="K1681" s="3">
        <v>0</v>
      </c>
      <c r="L1681" s="3">
        <f t="shared" si="52"/>
        <v>2924376</v>
      </c>
      <c r="M1681" s="3">
        <v>417768</v>
      </c>
      <c r="N1681" s="3">
        <f t="shared" si="53"/>
        <v>2506608</v>
      </c>
    </row>
    <row r="1682" spans="1:14" hidden="1" x14ac:dyDescent="0.25">
      <c r="A1682">
        <v>649</v>
      </c>
      <c r="B1682">
        <v>2280</v>
      </c>
      <c r="C1682" s="5">
        <v>43279</v>
      </c>
      <c r="D1682" t="s">
        <v>2550</v>
      </c>
      <c r="E1682">
        <v>31</v>
      </c>
      <c r="F1682" t="s">
        <v>68</v>
      </c>
      <c r="G1682">
        <v>2711</v>
      </c>
      <c r="H1682" s="5">
        <v>43279</v>
      </c>
      <c r="I1682" t="s">
        <v>3650</v>
      </c>
      <c r="J1682" s="3">
        <v>2661239</v>
      </c>
      <c r="K1682" s="3">
        <v>0</v>
      </c>
      <c r="L1682" s="3">
        <f t="shared" si="52"/>
        <v>2661239</v>
      </c>
      <c r="M1682" s="3">
        <v>1140531</v>
      </c>
      <c r="N1682" s="3">
        <f t="shared" si="53"/>
        <v>1520708</v>
      </c>
    </row>
    <row r="1683" spans="1:14" hidden="1" x14ac:dyDescent="0.25">
      <c r="A1683">
        <v>649</v>
      </c>
      <c r="B1683">
        <v>2281</v>
      </c>
      <c r="C1683" s="5">
        <v>43279</v>
      </c>
      <c r="D1683" t="s">
        <v>1267</v>
      </c>
      <c r="E1683">
        <v>31</v>
      </c>
      <c r="F1683" t="s">
        <v>68</v>
      </c>
      <c r="G1683">
        <v>2710</v>
      </c>
      <c r="H1683" s="5">
        <v>43279</v>
      </c>
      <c r="I1683" t="s">
        <v>3651</v>
      </c>
      <c r="J1683" s="3">
        <v>2846046</v>
      </c>
      <c r="K1683" s="3">
        <v>0</v>
      </c>
      <c r="L1683" s="3">
        <f t="shared" si="52"/>
        <v>2846046</v>
      </c>
      <c r="M1683" s="3">
        <v>1219734</v>
      </c>
      <c r="N1683" s="3">
        <f t="shared" si="53"/>
        <v>1626312</v>
      </c>
    </row>
    <row r="1684" spans="1:14" hidden="1" x14ac:dyDescent="0.25">
      <c r="A1684">
        <v>649</v>
      </c>
      <c r="B1684">
        <v>2282</v>
      </c>
      <c r="C1684" s="5">
        <v>43279</v>
      </c>
      <c r="D1684" t="s">
        <v>1226</v>
      </c>
      <c r="E1684">
        <v>31</v>
      </c>
      <c r="F1684" t="s">
        <v>68</v>
      </c>
      <c r="G1684">
        <v>2709</v>
      </c>
      <c r="H1684" s="5">
        <v>43279</v>
      </c>
      <c r="I1684" t="s">
        <v>3652</v>
      </c>
      <c r="J1684" s="3">
        <v>3606526</v>
      </c>
      <c r="K1684" s="3">
        <v>0</v>
      </c>
      <c r="L1684" s="3">
        <f t="shared" si="52"/>
        <v>3606526</v>
      </c>
      <c r="M1684" s="3">
        <v>1545654</v>
      </c>
      <c r="N1684" s="3">
        <f t="shared" si="53"/>
        <v>2060872</v>
      </c>
    </row>
    <row r="1685" spans="1:14" hidden="1" x14ac:dyDescent="0.25">
      <c r="A1685">
        <v>649</v>
      </c>
      <c r="B1685">
        <v>2283</v>
      </c>
      <c r="C1685" s="5">
        <v>43279</v>
      </c>
      <c r="D1685" t="s">
        <v>1046</v>
      </c>
      <c r="E1685">
        <v>31</v>
      </c>
      <c r="F1685" t="s">
        <v>68</v>
      </c>
      <c r="G1685">
        <v>2698</v>
      </c>
      <c r="H1685" s="5">
        <v>43279</v>
      </c>
      <c r="I1685" t="s">
        <v>3653</v>
      </c>
      <c r="J1685" s="3">
        <v>2582006</v>
      </c>
      <c r="K1685" s="3">
        <v>0</v>
      </c>
      <c r="L1685" s="3">
        <f t="shared" si="52"/>
        <v>2582006</v>
      </c>
      <c r="M1685" s="3">
        <v>1106574</v>
      </c>
      <c r="N1685" s="3">
        <f t="shared" si="53"/>
        <v>1475432</v>
      </c>
    </row>
    <row r="1686" spans="1:14" hidden="1" x14ac:dyDescent="0.25">
      <c r="A1686">
        <v>649</v>
      </c>
      <c r="B1686">
        <v>2284</v>
      </c>
      <c r="C1686" s="5">
        <v>43279</v>
      </c>
      <c r="D1686" t="s">
        <v>2758</v>
      </c>
      <c r="E1686">
        <v>31</v>
      </c>
      <c r="F1686" t="s">
        <v>68</v>
      </c>
      <c r="G1686">
        <v>2697</v>
      </c>
      <c r="H1686" s="5">
        <v>43279</v>
      </c>
      <c r="I1686" t="s">
        <v>2759</v>
      </c>
      <c r="J1686" s="3">
        <v>3773399</v>
      </c>
      <c r="K1686" s="3">
        <v>0</v>
      </c>
      <c r="L1686" s="3">
        <f t="shared" si="52"/>
        <v>3773399</v>
      </c>
      <c r="M1686" s="3">
        <v>1617171</v>
      </c>
      <c r="N1686" s="3">
        <f t="shared" si="53"/>
        <v>2156228</v>
      </c>
    </row>
    <row r="1687" spans="1:14" hidden="1" x14ac:dyDescent="0.25">
      <c r="A1687">
        <v>649</v>
      </c>
      <c r="B1687">
        <v>2285</v>
      </c>
      <c r="C1687" s="5">
        <v>43279</v>
      </c>
      <c r="D1687" t="s">
        <v>1219</v>
      </c>
      <c r="E1687">
        <v>31</v>
      </c>
      <c r="F1687" t="s">
        <v>68</v>
      </c>
      <c r="G1687">
        <v>2708</v>
      </c>
      <c r="H1687" s="5">
        <v>43279</v>
      </c>
      <c r="I1687" t="s">
        <v>3654</v>
      </c>
      <c r="J1687" s="3">
        <v>2975525</v>
      </c>
      <c r="K1687" s="3">
        <v>0</v>
      </c>
      <c r="L1687" s="3">
        <f t="shared" si="52"/>
        <v>2975525</v>
      </c>
      <c r="M1687" s="3">
        <v>1275225</v>
      </c>
      <c r="N1687" s="3">
        <f t="shared" si="53"/>
        <v>1700300</v>
      </c>
    </row>
    <row r="1688" spans="1:14" hidden="1" x14ac:dyDescent="0.25">
      <c r="A1688">
        <v>649</v>
      </c>
      <c r="B1688">
        <v>2286</v>
      </c>
      <c r="C1688" s="5">
        <v>43279</v>
      </c>
      <c r="D1688" t="s">
        <v>1059</v>
      </c>
      <c r="E1688">
        <v>31</v>
      </c>
      <c r="F1688" t="s">
        <v>68</v>
      </c>
      <c r="G1688">
        <v>2696</v>
      </c>
      <c r="H1688" s="5">
        <v>43279</v>
      </c>
      <c r="I1688" t="s">
        <v>3655</v>
      </c>
      <c r="J1688" s="3">
        <v>2582006</v>
      </c>
      <c r="K1688" s="3">
        <v>0</v>
      </c>
      <c r="L1688" s="3">
        <f t="shared" si="52"/>
        <v>2582006</v>
      </c>
      <c r="M1688" s="3">
        <v>1106574</v>
      </c>
      <c r="N1688" s="3">
        <f t="shared" si="53"/>
        <v>1475432</v>
      </c>
    </row>
    <row r="1689" spans="1:14" hidden="1" x14ac:dyDescent="0.25">
      <c r="A1689">
        <v>649</v>
      </c>
      <c r="B1689">
        <v>2287</v>
      </c>
      <c r="C1689" s="5">
        <v>43279</v>
      </c>
      <c r="D1689" t="s">
        <v>1403</v>
      </c>
      <c r="E1689">
        <v>31</v>
      </c>
      <c r="F1689" t="s">
        <v>68</v>
      </c>
      <c r="G1689">
        <v>2707</v>
      </c>
      <c r="H1689" s="5">
        <v>43279</v>
      </c>
      <c r="I1689" t="s">
        <v>3656</v>
      </c>
      <c r="J1689" s="3">
        <v>3788778</v>
      </c>
      <c r="K1689" s="3">
        <v>0</v>
      </c>
      <c r="L1689" s="3">
        <f t="shared" si="52"/>
        <v>3788778</v>
      </c>
      <c r="M1689" s="3">
        <v>1623762</v>
      </c>
      <c r="N1689" s="3">
        <f t="shared" si="53"/>
        <v>2165016</v>
      </c>
    </row>
    <row r="1690" spans="1:14" hidden="1" x14ac:dyDescent="0.25">
      <c r="A1690">
        <v>649</v>
      </c>
      <c r="B1690">
        <v>2288</v>
      </c>
      <c r="C1690" s="5">
        <v>43279</v>
      </c>
      <c r="D1690" t="s">
        <v>1644</v>
      </c>
      <c r="E1690">
        <v>31</v>
      </c>
      <c r="F1690" t="s">
        <v>68</v>
      </c>
      <c r="G1690">
        <v>2695</v>
      </c>
      <c r="H1690" s="5">
        <v>43279</v>
      </c>
      <c r="I1690" t="s">
        <v>3657</v>
      </c>
      <c r="J1690" s="3">
        <v>2977345</v>
      </c>
      <c r="K1690" s="3">
        <v>0</v>
      </c>
      <c r="L1690" s="3">
        <f t="shared" si="52"/>
        <v>2977345</v>
      </c>
      <c r="M1690" s="3">
        <v>1276005</v>
      </c>
      <c r="N1690" s="3">
        <f t="shared" si="53"/>
        <v>1701340</v>
      </c>
    </row>
    <row r="1691" spans="1:14" hidden="1" x14ac:dyDescent="0.25">
      <c r="A1691">
        <v>649</v>
      </c>
      <c r="B1691">
        <v>2289</v>
      </c>
      <c r="C1691" s="5">
        <v>43279</v>
      </c>
      <c r="D1691" t="s">
        <v>1499</v>
      </c>
      <c r="E1691">
        <v>31</v>
      </c>
      <c r="F1691" t="s">
        <v>68</v>
      </c>
      <c r="G1691">
        <v>2694</v>
      </c>
      <c r="H1691" s="5">
        <v>43279</v>
      </c>
      <c r="I1691" t="s">
        <v>3658</v>
      </c>
      <c r="J1691" s="3">
        <v>2582006</v>
      </c>
      <c r="K1691" s="3">
        <v>0</v>
      </c>
      <c r="L1691" s="3">
        <f t="shared" si="52"/>
        <v>2582006</v>
      </c>
      <c r="M1691" s="3">
        <v>1106574</v>
      </c>
      <c r="N1691" s="3">
        <f t="shared" si="53"/>
        <v>1475432</v>
      </c>
    </row>
    <row r="1692" spans="1:14" hidden="1" x14ac:dyDescent="0.25">
      <c r="A1692">
        <v>649</v>
      </c>
      <c r="B1692">
        <v>2290</v>
      </c>
      <c r="C1692" s="5">
        <v>43279</v>
      </c>
      <c r="D1692" t="s">
        <v>1236</v>
      </c>
      <c r="E1692">
        <v>31</v>
      </c>
      <c r="F1692" t="s">
        <v>68</v>
      </c>
      <c r="G1692">
        <v>2693</v>
      </c>
      <c r="H1692" s="5">
        <v>43279</v>
      </c>
      <c r="I1692" t="s">
        <v>3659</v>
      </c>
      <c r="J1692" s="3">
        <v>2975525</v>
      </c>
      <c r="K1692" s="3">
        <v>0</v>
      </c>
      <c r="L1692" s="3">
        <f t="shared" si="52"/>
        <v>2975525</v>
      </c>
      <c r="M1692" s="3">
        <v>1275225</v>
      </c>
      <c r="N1692" s="3">
        <f t="shared" si="53"/>
        <v>1700300</v>
      </c>
    </row>
    <row r="1693" spans="1:14" hidden="1" x14ac:dyDescent="0.25">
      <c r="A1693">
        <v>649</v>
      </c>
      <c r="B1693">
        <v>2291</v>
      </c>
      <c r="C1693" s="5">
        <v>43279</v>
      </c>
      <c r="D1693" t="s">
        <v>1545</v>
      </c>
      <c r="E1693">
        <v>31</v>
      </c>
      <c r="F1693" t="s">
        <v>68</v>
      </c>
      <c r="G1693">
        <v>2706</v>
      </c>
      <c r="H1693" s="5">
        <v>43279</v>
      </c>
      <c r="I1693" t="s">
        <v>3660</v>
      </c>
      <c r="J1693" s="3">
        <v>3459890</v>
      </c>
      <c r="K1693" s="3">
        <v>0</v>
      </c>
      <c r="L1693" s="3">
        <f t="shared" si="52"/>
        <v>3459890</v>
      </c>
      <c r="M1693" s="3">
        <v>1482810</v>
      </c>
      <c r="N1693" s="3">
        <f t="shared" si="53"/>
        <v>1977080</v>
      </c>
    </row>
    <row r="1694" spans="1:14" hidden="1" x14ac:dyDescent="0.25">
      <c r="A1694">
        <v>649</v>
      </c>
      <c r="B1694">
        <v>2292</v>
      </c>
      <c r="C1694" s="5">
        <v>43279</v>
      </c>
      <c r="D1694" t="s">
        <v>2243</v>
      </c>
      <c r="E1694">
        <v>31</v>
      </c>
      <c r="F1694" t="s">
        <v>68</v>
      </c>
      <c r="G1694">
        <v>2692</v>
      </c>
      <c r="H1694" s="5">
        <v>43279</v>
      </c>
      <c r="I1694" t="s">
        <v>3661</v>
      </c>
      <c r="J1694" s="3">
        <v>3712008</v>
      </c>
      <c r="K1694" s="3">
        <v>0</v>
      </c>
      <c r="L1694" s="3">
        <f t="shared" si="52"/>
        <v>3712008</v>
      </c>
      <c r="M1694" s="3">
        <v>1392003</v>
      </c>
      <c r="N1694" s="3">
        <f t="shared" si="53"/>
        <v>2320005</v>
      </c>
    </row>
    <row r="1695" spans="1:14" hidden="1" x14ac:dyDescent="0.25">
      <c r="A1695">
        <v>649</v>
      </c>
      <c r="B1695">
        <v>2293</v>
      </c>
      <c r="C1695" s="5">
        <v>43279</v>
      </c>
      <c r="D1695" t="s">
        <v>1224</v>
      </c>
      <c r="E1695">
        <v>31</v>
      </c>
      <c r="F1695" t="s">
        <v>68</v>
      </c>
      <c r="G1695">
        <v>2691</v>
      </c>
      <c r="H1695" s="5">
        <v>43279</v>
      </c>
      <c r="I1695" t="s">
        <v>3662</v>
      </c>
      <c r="J1695" s="3">
        <v>2685291</v>
      </c>
      <c r="K1695" s="3">
        <v>0</v>
      </c>
      <c r="L1695" s="3">
        <f t="shared" si="52"/>
        <v>2685291</v>
      </c>
      <c r="M1695" s="3">
        <v>1150839</v>
      </c>
      <c r="N1695" s="3">
        <f t="shared" si="53"/>
        <v>1534452</v>
      </c>
    </row>
    <row r="1696" spans="1:14" hidden="1" x14ac:dyDescent="0.25">
      <c r="A1696">
        <v>649</v>
      </c>
      <c r="B1696">
        <v>2294</v>
      </c>
      <c r="C1696" s="5">
        <v>43279</v>
      </c>
      <c r="D1696" t="s">
        <v>1053</v>
      </c>
      <c r="E1696">
        <v>31</v>
      </c>
      <c r="F1696" t="s">
        <v>68</v>
      </c>
      <c r="G1696">
        <v>2629</v>
      </c>
      <c r="H1696" s="5">
        <v>43279</v>
      </c>
      <c r="I1696" t="s">
        <v>3663</v>
      </c>
      <c r="J1696" s="3">
        <v>3363360</v>
      </c>
      <c r="K1696" s="3">
        <v>0</v>
      </c>
      <c r="L1696" s="3">
        <f t="shared" si="52"/>
        <v>3363360</v>
      </c>
      <c r="M1696" s="3">
        <v>1441440</v>
      </c>
      <c r="N1696" s="3">
        <f t="shared" si="53"/>
        <v>1921920</v>
      </c>
    </row>
    <row r="1697" spans="1:14" hidden="1" x14ac:dyDescent="0.25">
      <c r="A1697">
        <v>649</v>
      </c>
      <c r="B1697">
        <v>2295</v>
      </c>
      <c r="C1697" s="5">
        <v>43279</v>
      </c>
      <c r="D1697" t="s">
        <v>1194</v>
      </c>
      <c r="E1697">
        <v>31</v>
      </c>
      <c r="F1697" t="s">
        <v>68</v>
      </c>
      <c r="G1697">
        <v>2690</v>
      </c>
      <c r="H1697" s="5">
        <v>43279</v>
      </c>
      <c r="I1697" t="s">
        <v>3664</v>
      </c>
      <c r="J1697" s="3">
        <v>3098403</v>
      </c>
      <c r="K1697" s="3">
        <v>0</v>
      </c>
      <c r="L1697" s="3">
        <f t="shared" si="52"/>
        <v>3098403</v>
      </c>
      <c r="M1697" s="3">
        <v>1327887</v>
      </c>
      <c r="N1697" s="3">
        <f t="shared" si="53"/>
        <v>1770516</v>
      </c>
    </row>
    <row r="1698" spans="1:14" hidden="1" x14ac:dyDescent="0.25">
      <c r="A1698">
        <v>649</v>
      </c>
      <c r="B1698">
        <v>2296</v>
      </c>
      <c r="C1698" s="5">
        <v>43279</v>
      </c>
      <c r="D1698" t="s">
        <v>2109</v>
      </c>
      <c r="E1698">
        <v>31</v>
      </c>
      <c r="F1698" t="s">
        <v>68</v>
      </c>
      <c r="G1698">
        <v>2705</v>
      </c>
      <c r="H1698" s="5">
        <v>43279</v>
      </c>
      <c r="I1698" t="s">
        <v>3665</v>
      </c>
      <c r="J1698" s="3">
        <v>2661239</v>
      </c>
      <c r="K1698" s="3">
        <v>0</v>
      </c>
      <c r="L1698" s="3">
        <f t="shared" si="52"/>
        <v>2661239</v>
      </c>
      <c r="M1698" s="3">
        <v>1140531</v>
      </c>
      <c r="N1698" s="3">
        <f t="shared" si="53"/>
        <v>1520708</v>
      </c>
    </row>
    <row r="1699" spans="1:14" hidden="1" x14ac:dyDescent="0.25">
      <c r="A1699">
        <v>649</v>
      </c>
      <c r="B1699">
        <v>2297</v>
      </c>
      <c r="C1699" s="5">
        <v>43279</v>
      </c>
      <c r="D1699" t="s">
        <v>1445</v>
      </c>
      <c r="E1699">
        <v>31</v>
      </c>
      <c r="F1699" t="s">
        <v>68</v>
      </c>
      <c r="G1699">
        <v>2628</v>
      </c>
      <c r="H1699" s="5">
        <v>43279</v>
      </c>
      <c r="I1699" t="s">
        <v>3666</v>
      </c>
      <c r="J1699" s="3">
        <v>2887073</v>
      </c>
      <c r="K1699" s="3">
        <v>0</v>
      </c>
      <c r="L1699" s="3">
        <f t="shared" si="52"/>
        <v>2887073</v>
      </c>
      <c r="M1699" s="3">
        <v>1237317</v>
      </c>
      <c r="N1699" s="3">
        <f t="shared" si="53"/>
        <v>1649756</v>
      </c>
    </row>
    <row r="1700" spans="1:14" hidden="1" x14ac:dyDescent="0.25">
      <c r="A1700">
        <v>649</v>
      </c>
      <c r="B1700">
        <v>2298</v>
      </c>
      <c r="C1700" s="5">
        <v>43279</v>
      </c>
      <c r="D1700" t="s">
        <v>1739</v>
      </c>
      <c r="E1700">
        <v>31</v>
      </c>
      <c r="F1700" t="s">
        <v>68</v>
      </c>
      <c r="G1700">
        <v>2689</v>
      </c>
      <c r="H1700" s="5">
        <v>43279</v>
      </c>
      <c r="I1700" t="s">
        <v>3667</v>
      </c>
      <c r="J1700" s="3">
        <v>2661659</v>
      </c>
      <c r="K1700" s="3">
        <v>0</v>
      </c>
      <c r="L1700" s="3">
        <f t="shared" si="52"/>
        <v>2661659</v>
      </c>
      <c r="M1700" s="3">
        <v>1140711</v>
      </c>
      <c r="N1700" s="3">
        <f t="shared" si="53"/>
        <v>1520948</v>
      </c>
    </row>
    <row r="1701" spans="1:14" hidden="1" x14ac:dyDescent="0.25">
      <c r="A1701">
        <v>649</v>
      </c>
      <c r="B1701">
        <v>2299</v>
      </c>
      <c r="C1701" s="5">
        <v>43279</v>
      </c>
      <c r="D1701" t="s">
        <v>1089</v>
      </c>
      <c r="E1701">
        <v>31</v>
      </c>
      <c r="F1701" t="s">
        <v>68</v>
      </c>
      <c r="G1701">
        <v>2627</v>
      </c>
      <c r="H1701" s="5">
        <v>43279</v>
      </c>
      <c r="I1701" t="s">
        <v>3668</v>
      </c>
      <c r="J1701" s="3">
        <v>3098410</v>
      </c>
      <c r="K1701" s="3">
        <v>0</v>
      </c>
      <c r="L1701" s="3">
        <f t="shared" si="52"/>
        <v>3098410</v>
      </c>
      <c r="M1701" s="3">
        <v>1327890</v>
      </c>
      <c r="N1701" s="3">
        <f t="shared" si="53"/>
        <v>1770520</v>
      </c>
    </row>
    <row r="1702" spans="1:14" hidden="1" x14ac:dyDescent="0.25">
      <c r="A1702">
        <v>649</v>
      </c>
      <c r="B1702">
        <v>2300</v>
      </c>
      <c r="C1702" s="5">
        <v>43279</v>
      </c>
      <c r="D1702" t="s">
        <v>1479</v>
      </c>
      <c r="E1702">
        <v>31</v>
      </c>
      <c r="F1702" t="s">
        <v>68</v>
      </c>
      <c r="G1702">
        <v>2688</v>
      </c>
      <c r="H1702" s="5">
        <v>43279</v>
      </c>
      <c r="I1702" t="s">
        <v>3669</v>
      </c>
      <c r="J1702" s="3">
        <v>2723490</v>
      </c>
      <c r="K1702" s="3">
        <v>0</v>
      </c>
      <c r="L1702" s="3">
        <f t="shared" si="52"/>
        <v>2723490</v>
      </c>
      <c r="M1702" s="3">
        <v>1167210</v>
      </c>
      <c r="N1702" s="3">
        <f t="shared" si="53"/>
        <v>1556280</v>
      </c>
    </row>
    <row r="1703" spans="1:14" hidden="1" x14ac:dyDescent="0.25">
      <c r="A1703">
        <v>649</v>
      </c>
      <c r="B1703">
        <v>2301</v>
      </c>
      <c r="C1703" s="5">
        <v>43279</v>
      </c>
      <c r="D1703" t="s">
        <v>2518</v>
      </c>
      <c r="E1703">
        <v>31</v>
      </c>
      <c r="F1703" t="s">
        <v>68</v>
      </c>
      <c r="G1703">
        <v>2704</v>
      </c>
      <c r="H1703" s="5">
        <v>43279</v>
      </c>
      <c r="I1703" t="s">
        <v>3670</v>
      </c>
      <c r="J1703" s="3">
        <v>3608675</v>
      </c>
      <c r="K1703" s="3">
        <v>0</v>
      </c>
      <c r="L1703" s="3">
        <f t="shared" si="52"/>
        <v>3608675</v>
      </c>
      <c r="M1703" s="3">
        <v>1546575</v>
      </c>
      <c r="N1703" s="3">
        <f t="shared" si="53"/>
        <v>2062100</v>
      </c>
    </row>
    <row r="1704" spans="1:14" hidden="1" x14ac:dyDescent="0.25">
      <c r="A1704">
        <v>649</v>
      </c>
      <c r="B1704">
        <v>2302</v>
      </c>
      <c r="C1704" s="5">
        <v>43279</v>
      </c>
      <c r="D1704" t="s">
        <v>1121</v>
      </c>
      <c r="E1704">
        <v>31</v>
      </c>
      <c r="F1704" t="s">
        <v>68</v>
      </c>
      <c r="G1704">
        <v>2626</v>
      </c>
      <c r="H1704" s="5">
        <v>43279</v>
      </c>
      <c r="I1704" t="s">
        <v>3671</v>
      </c>
      <c r="J1704" s="3">
        <v>3017000</v>
      </c>
      <c r="K1704" s="3">
        <v>0</v>
      </c>
      <c r="L1704" s="3">
        <f t="shared" si="52"/>
        <v>3017000</v>
      </c>
      <c r="M1704" s="3">
        <v>1293000</v>
      </c>
      <c r="N1704" s="3">
        <f t="shared" si="53"/>
        <v>1724000</v>
      </c>
    </row>
    <row r="1705" spans="1:14" hidden="1" x14ac:dyDescent="0.25">
      <c r="A1705">
        <v>649</v>
      </c>
      <c r="B1705">
        <v>2303</v>
      </c>
      <c r="C1705" s="5">
        <v>43279</v>
      </c>
      <c r="D1705" t="s">
        <v>1109</v>
      </c>
      <c r="E1705">
        <v>31</v>
      </c>
      <c r="F1705" t="s">
        <v>68</v>
      </c>
      <c r="G1705">
        <v>2687</v>
      </c>
      <c r="H1705" s="5">
        <v>43279</v>
      </c>
      <c r="I1705" t="s">
        <v>3672</v>
      </c>
      <c r="J1705" s="3">
        <v>3038112</v>
      </c>
      <c r="K1705" s="3">
        <v>0</v>
      </c>
      <c r="L1705" s="3">
        <f t="shared" si="52"/>
        <v>3038112</v>
      </c>
      <c r="M1705" s="3">
        <v>1302048</v>
      </c>
      <c r="N1705" s="3">
        <f t="shared" si="53"/>
        <v>1736064</v>
      </c>
    </row>
    <row r="1706" spans="1:14" hidden="1" x14ac:dyDescent="0.25">
      <c r="A1706">
        <v>649</v>
      </c>
      <c r="B1706">
        <v>2304</v>
      </c>
      <c r="C1706" s="5">
        <v>43279</v>
      </c>
      <c r="D1706" t="s">
        <v>2470</v>
      </c>
      <c r="E1706">
        <v>31</v>
      </c>
      <c r="F1706" t="s">
        <v>68</v>
      </c>
      <c r="G1706">
        <v>2703</v>
      </c>
      <c r="H1706" s="5">
        <v>43279</v>
      </c>
      <c r="I1706" t="s">
        <v>3673</v>
      </c>
      <c r="J1706" s="3">
        <v>3022327</v>
      </c>
      <c r="K1706" s="3">
        <v>0</v>
      </c>
      <c r="L1706" s="3">
        <f t="shared" si="52"/>
        <v>3022327</v>
      </c>
      <c r="M1706" s="3">
        <v>1295283</v>
      </c>
      <c r="N1706" s="3">
        <f t="shared" si="53"/>
        <v>1727044</v>
      </c>
    </row>
    <row r="1707" spans="1:14" hidden="1" x14ac:dyDescent="0.25">
      <c r="A1707">
        <v>649</v>
      </c>
      <c r="B1707">
        <v>2305</v>
      </c>
      <c r="C1707" s="5">
        <v>43279</v>
      </c>
      <c r="D1707" t="s">
        <v>1485</v>
      </c>
      <c r="E1707">
        <v>31</v>
      </c>
      <c r="F1707" t="s">
        <v>68</v>
      </c>
      <c r="G1707">
        <v>2686</v>
      </c>
      <c r="H1707" s="5">
        <v>43279</v>
      </c>
      <c r="I1707" t="s">
        <v>3674</v>
      </c>
      <c r="J1707" s="3">
        <v>3017000</v>
      </c>
      <c r="K1707" s="3">
        <v>0</v>
      </c>
      <c r="L1707" s="3">
        <f t="shared" si="52"/>
        <v>3017000</v>
      </c>
      <c r="M1707" s="3">
        <v>1293000</v>
      </c>
      <c r="N1707" s="3">
        <f t="shared" si="53"/>
        <v>1724000</v>
      </c>
    </row>
    <row r="1708" spans="1:14" hidden="1" x14ac:dyDescent="0.25">
      <c r="A1708">
        <v>649</v>
      </c>
      <c r="B1708">
        <v>2306</v>
      </c>
      <c r="C1708" s="5">
        <v>43279</v>
      </c>
      <c r="D1708" t="s">
        <v>1741</v>
      </c>
      <c r="E1708">
        <v>31</v>
      </c>
      <c r="F1708" t="s">
        <v>68</v>
      </c>
      <c r="G1708">
        <v>2702</v>
      </c>
      <c r="H1708" s="5">
        <v>43279</v>
      </c>
      <c r="I1708" t="s">
        <v>3675</v>
      </c>
      <c r="J1708" s="3">
        <v>4131218</v>
      </c>
      <c r="K1708" s="3">
        <v>0</v>
      </c>
      <c r="L1708" s="3">
        <f t="shared" si="52"/>
        <v>4131218</v>
      </c>
      <c r="M1708" s="3">
        <v>1770522</v>
      </c>
      <c r="N1708" s="3">
        <f t="shared" si="53"/>
        <v>2360696</v>
      </c>
    </row>
    <row r="1709" spans="1:14" hidden="1" x14ac:dyDescent="0.25">
      <c r="A1709">
        <v>649</v>
      </c>
      <c r="B1709">
        <v>2307</v>
      </c>
      <c r="C1709" s="5">
        <v>43279</v>
      </c>
      <c r="D1709" t="s">
        <v>1467</v>
      </c>
      <c r="E1709">
        <v>31</v>
      </c>
      <c r="F1709" t="s">
        <v>68</v>
      </c>
      <c r="G1709">
        <v>2685</v>
      </c>
      <c r="H1709" s="5">
        <v>43279</v>
      </c>
      <c r="I1709" t="s">
        <v>3676</v>
      </c>
      <c r="J1709" s="3">
        <v>3017000</v>
      </c>
      <c r="K1709" s="3">
        <v>0</v>
      </c>
      <c r="L1709" s="3">
        <f t="shared" si="52"/>
        <v>3017000</v>
      </c>
      <c r="M1709" s="3">
        <v>1293000</v>
      </c>
      <c r="N1709" s="3">
        <f t="shared" si="53"/>
        <v>1724000</v>
      </c>
    </row>
    <row r="1710" spans="1:14" hidden="1" x14ac:dyDescent="0.25">
      <c r="A1710">
        <v>649</v>
      </c>
      <c r="B1710">
        <v>2308</v>
      </c>
      <c r="C1710" s="5">
        <v>43279</v>
      </c>
      <c r="D1710" t="s">
        <v>2250</v>
      </c>
      <c r="E1710">
        <v>31</v>
      </c>
      <c r="F1710" t="s">
        <v>68</v>
      </c>
      <c r="G1710">
        <v>2670</v>
      </c>
      <c r="H1710" s="5">
        <v>43279</v>
      </c>
      <c r="I1710" t="s">
        <v>3677</v>
      </c>
      <c r="J1710" s="3">
        <v>3873016</v>
      </c>
      <c r="K1710" s="3">
        <v>0</v>
      </c>
      <c r="L1710" s="3">
        <f t="shared" si="52"/>
        <v>3873016</v>
      </c>
      <c r="M1710" s="3">
        <v>553288</v>
      </c>
      <c r="N1710" s="3">
        <f t="shared" si="53"/>
        <v>3319728</v>
      </c>
    </row>
    <row r="1711" spans="1:14" hidden="1" x14ac:dyDescent="0.25">
      <c r="A1711">
        <v>649</v>
      </c>
      <c r="B1711">
        <v>2309</v>
      </c>
      <c r="C1711" s="5">
        <v>43279</v>
      </c>
      <c r="D1711" t="s">
        <v>3111</v>
      </c>
      <c r="E1711">
        <v>31</v>
      </c>
      <c r="F1711" t="s">
        <v>68</v>
      </c>
      <c r="G1711">
        <v>2684</v>
      </c>
      <c r="H1711" s="5">
        <v>43279</v>
      </c>
      <c r="I1711" t="s">
        <v>3678</v>
      </c>
      <c r="J1711" s="3">
        <v>3017000</v>
      </c>
      <c r="K1711" s="3">
        <v>0</v>
      </c>
      <c r="L1711" s="3">
        <f t="shared" si="52"/>
        <v>3017000</v>
      </c>
      <c r="M1711" s="3">
        <v>1293000</v>
      </c>
      <c r="N1711" s="3">
        <f t="shared" si="53"/>
        <v>1724000</v>
      </c>
    </row>
    <row r="1712" spans="1:14" hidden="1" x14ac:dyDescent="0.25">
      <c r="A1712">
        <v>649</v>
      </c>
      <c r="B1712">
        <v>2310</v>
      </c>
      <c r="C1712" s="5">
        <v>43279</v>
      </c>
      <c r="D1712" t="s">
        <v>1238</v>
      </c>
      <c r="E1712">
        <v>31</v>
      </c>
      <c r="F1712" t="s">
        <v>68</v>
      </c>
      <c r="G1712">
        <v>2669</v>
      </c>
      <c r="H1712" s="5">
        <v>43279</v>
      </c>
      <c r="I1712" t="s">
        <v>3679</v>
      </c>
      <c r="J1712" s="3">
        <v>3253334</v>
      </c>
      <c r="K1712" s="3">
        <v>0</v>
      </c>
      <c r="L1712" s="3">
        <f t="shared" si="52"/>
        <v>3253334</v>
      </c>
      <c r="M1712" s="3">
        <v>1394286</v>
      </c>
      <c r="N1712" s="3">
        <f t="shared" si="53"/>
        <v>1859048</v>
      </c>
    </row>
    <row r="1713" spans="1:14" hidden="1" x14ac:dyDescent="0.25">
      <c r="A1713">
        <v>649</v>
      </c>
      <c r="B1713">
        <v>2311</v>
      </c>
      <c r="C1713" s="5">
        <v>43279</v>
      </c>
      <c r="D1713" t="s">
        <v>1077</v>
      </c>
      <c r="E1713">
        <v>31</v>
      </c>
      <c r="F1713" t="s">
        <v>68</v>
      </c>
      <c r="G1713">
        <v>2701</v>
      </c>
      <c r="H1713" s="5">
        <v>43279</v>
      </c>
      <c r="I1713" t="s">
        <v>3680</v>
      </c>
      <c r="J1713" s="3">
        <v>2582006</v>
      </c>
      <c r="K1713" s="3">
        <v>0</v>
      </c>
      <c r="L1713" s="3">
        <f t="shared" si="52"/>
        <v>2582006</v>
      </c>
      <c r="M1713" s="3">
        <v>1106574</v>
      </c>
      <c r="N1713" s="3">
        <f t="shared" si="53"/>
        <v>1475432</v>
      </c>
    </row>
    <row r="1714" spans="1:14" hidden="1" x14ac:dyDescent="0.25">
      <c r="A1714">
        <v>649</v>
      </c>
      <c r="B1714">
        <v>2312</v>
      </c>
      <c r="C1714" s="5">
        <v>43279</v>
      </c>
      <c r="D1714" t="s">
        <v>2356</v>
      </c>
      <c r="E1714">
        <v>31</v>
      </c>
      <c r="F1714" t="s">
        <v>68</v>
      </c>
      <c r="G1714">
        <v>2625</v>
      </c>
      <c r="H1714" s="5">
        <v>43279</v>
      </c>
      <c r="I1714" t="s">
        <v>3681</v>
      </c>
      <c r="J1714" s="3">
        <v>3983670</v>
      </c>
      <c r="K1714" s="3">
        <v>0</v>
      </c>
      <c r="L1714" s="3">
        <f t="shared" si="52"/>
        <v>3983670</v>
      </c>
      <c r="M1714" s="3">
        <v>1327890</v>
      </c>
      <c r="N1714" s="3">
        <f t="shared" si="53"/>
        <v>2655780</v>
      </c>
    </row>
    <row r="1715" spans="1:14" hidden="1" x14ac:dyDescent="0.25">
      <c r="A1715">
        <v>649</v>
      </c>
      <c r="B1715">
        <v>2313</v>
      </c>
      <c r="C1715" s="5">
        <v>43279</v>
      </c>
      <c r="D1715" t="s">
        <v>1069</v>
      </c>
      <c r="E1715">
        <v>31</v>
      </c>
      <c r="F1715" t="s">
        <v>68</v>
      </c>
      <c r="G1715">
        <v>2700</v>
      </c>
      <c r="H1715" s="5">
        <v>43279</v>
      </c>
      <c r="I1715" t="s">
        <v>3682</v>
      </c>
      <c r="J1715" s="3">
        <v>3017000</v>
      </c>
      <c r="K1715" s="3">
        <v>0</v>
      </c>
      <c r="L1715" s="3">
        <f t="shared" si="52"/>
        <v>3017000</v>
      </c>
      <c r="M1715" s="3">
        <v>1293000</v>
      </c>
      <c r="N1715" s="3">
        <f t="shared" si="53"/>
        <v>1724000</v>
      </c>
    </row>
    <row r="1716" spans="1:14" hidden="1" x14ac:dyDescent="0.25">
      <c r="A1716">
        <v>649</v>
      </c>
      <c r="B1716">
        <v>2314</v>
      </c>
      <c r="C1716" s="5">
        <v>43279</v>
      </c>
      <c r="D1716" t="s">
        <v>1042</v>
      </c>
      <c r="E1716">
        <v>31</v>
      </c>
      <c r="F1716" t="s">
        <v>68</v>
      </c>
      <c r="G1716">
        <v>2667</v>
      </c>
      <c r="H1716" s="5">
        <v>43279</v>
      </c>
      <c r="I1716" t="s">
        <v>3683</v>
      </c>
      <c r="J1716" s="3">
        <v>3614814</v>
      </c>
      <c r="K1716" s="3">
        <v>0</v>
      </c>
      <c r="L1716" s="3">
        <f t="shared" si="52"/>
        <v>3614814</v>
      </c>
      <c r="M1716" s="3">
        <v>1549206</v>
      </c>
      <c r="N1716" s="3">
        <f t="shared" si="53"/>
        <v>2065608</v>
      </c>
    </row>
    <row r="1717" spans="1:14" hidden="1" x14ac:dyDescent="0.25">
      <c r="A1717">
        <v>649</v>
      </c>
      <c r="B1717">
        <v>2315</v>
      </c>
      <c r="C1717" s="5">
        <v>43279</v>
      </c>
      <c r="D1717" t="s">
        <v>2322</v>
      </c>
      <c r="E1717">
        <v>31</v>
      </c>
      <c r="F1717" t="s">
        <v>68</v>
      </c>
      <c r="G1717">
        <v>2699</v>
      </c>
      <c r="H1717" s="5">
        <v>43279</v>
      </c>
      <c r="I1717" t="s">
        <v>3684</v>
      </c>
      <c r="J1717" s="3">
        <v>4288472</v>
      </c>
      <c r="K1717" s="3">
        <v>0</v>
      </c>
      <c r="L1717" s="3">
        <f t="shared" si="52"/>
        <v>4288472</v>
      </c>
      <c r="M1717" s="3">
        <v>1608177</v>
      </c>
      <c r="N1717" s="3">
        <f t="shared" si="53"/>
        <v>2680295</v>
      </c>
    </row>
    <row r="1718" spans="1:14" hidden="1" x14ac:dyDescent="0.25">
      <c r="A1718">
        <v>649</v>
      </c>
      <c r="B1718">
        <v>2316</v>
      </c>
      <c r="C1718" s="5">
        <v>43279</v>
      </c>
      <c r="D1718" t="s">
        <v>1672</v>
      </c>
      <c r="E1718">
        <v>31</v>
      </c>
      <c r="F1718" t="s">
        <v>68</v>
      </c>
      <c r="G1718">
        <v>2666</v>
      </c>
      <c r="H1718" s="5">
        <v>43279</v>
      </c>
      <c r="I1718" t="s">
        <v>3685</v>
      </c>
      <c r="J1718" s="3">
        <v>3584160</v>
      </c>
      <c r="K1718" s="3">
        <v>0</v>
      </c>
      <c r="L1718" s="3">
        <f t="shared" si="52"/>
        <v>3584160</v>
      </c>
      <c r="M1718" s="3">
        <v>1344060</v>
      </c>
      <c r="N1718" s="3">
        <f t="shared" si="53"/>
        <v>2240100</v>
      </c>
    </row>
    <row r="1719" spans="1:14" hidden="1" x14ac:dyDescent="0.25">
      <c r="A1719">
        <v>649</v>
      </c>
      <c r="B1719">
        <v>2317</v>
      </c>
      <c r="C1719" s="5">
        <v>43279</v>
      </c>
      <c r="D1719" t="s">
        <v>2159</v>
      </c>
      <c r="E1719">
        <v>31</v>
      </c>
      <c r="F1719" t="s">
        <v>68</v>
      </c>
      <c r="G1719">
        <v>2665</v>
      </c>
      <c r="H1719" s="5">
        <v>43279</v>
      </c>
      <c r="I1719" t="s">
        <v>3686</v>
      </c>
      <c r="J1719" s="3">
        <v>3828083</v>
      </c>
      <c r="K1719" s="3">
        <v>0</v>
      </c>
      <c r="L1719" s="3">
        <f t="shared" si="52"/>
        <v>3828083</v>
      </c>
      <c r="M1719" s="3">
        <v>1640607</v>
      </c>
      <c r="N1719" s="3">
        <f t="shared" si="53"/>
        <v>2187476</v>
      </c>
    </row>
    <row r="1720" spans="1:14" hidden="1" x14ac:dyDescent="0.25">
      <c r="A1720">
        <v>649</v>
      </c>
      <c r="B1720">
        <v>2318</v>
      </c>
      <c r="C1720" s="5">
        <v>43279</v>
      </c>
      <c r="D1720" t="s">
        <v>1493</v>
      </c>
      <c r="E1720">
        <v>31</v>
      </c>
      <c r="F1720" t="s">
        <v>68</v>
      </c>
      <c r="G1720">
        <v>2683</v>
      </c>
      <c r="H1720" s="5">
        <v>43279</v>
      </c>
      <c r="I1720" t="s">
        <v>3687</v>
      </c>
      <c r="J1720" s="3">
        <v>2975525</v>
      </c>
      <c r="K1720" s="3">
        <v>0</v>
      </c>
      <c r="L1720" s="3">
        <f t="shared" si="52"/>
        <v>2975525</v>
      </c>
      <c r="M1720" s="3">
        <v>1275225</v>
      </c>
      <c r="N1720" s="3">
        <f t="shared" si="53"/>
        <v>1700300</v>
      </c>
    </row>
    <row r="1721" spans="1:14" hidden="1" x14ac:dyDescent="0.25">
      <c r="A1721">
        <v>649</v>
      </c>
      <c r="B1721">
        <v>2319</v>
      </c>
      <c r="C1721" s="5">
        <v>43279</v>
      </c>
      <c r="D1721" t="s">
        <v>1182</v>
      </c>
      <c r="E1721">
        <v>31</v>
      </c>
      <c r="F1721" t="s">
        <v>68</v>
      </c>
      <c r="G1721">
        <v>2664</v>
      </c>
      <c r="H1721" s="5">
        <v>43279</v>
      </c>
      <c r="I1721" t="s">
        <v>3688</v>
      </c>
      <c r="J1721" s="3">
        <v>2845920</v>
      </c>
      <c r="K1721" s="3">
        <v>0</v>
      </c>
      <c r="L1721" s="3">
        <f t="shared" si="52"/>
        <v>2845920</v>
      </c>
      <c r="M1721" s="3">
        <v>1219680</v>
      </c>
      <c r="N1721" s="3">
        <f t="shared" si="53"/>
        <v>1626240</v>
      </c>
    </row>
    <row r="1722" spans="1:14" hidden="1" x14ac:dyDescent="0.25">
      <c r="A1722">
        <v>649</v>
      </c>
      <c r="B1722">
        <v>2320</v>
      </c>
      <c r="C1722" s="5">
        <v>43279</v>
      </c>
      <c r="D1722" t="s">
        <v>1073</v>
      </c>
      <c r="E1722">
        <v>31</v>
      </c>
      <c r="F1722" t="s">
        <v>68</v>
      </c>
      <c r="G1722">
        <v>2682</v>
      </c>
      <c r="H1722" s="5">
        <v>43279</v>
      </c>
      <c r="I1722" t="s">
        <v>3689</v>
      </c>
      <c r="J1722" s="3">
        <v>2842000</v>
      </c>
      <c r="K1722" s="3">
        <v>0</v>
      </c>
      <c r="L1722" s="3">
        <f t="shared" si="52"/>
        <v>2842000</v>
      </c>
      <c r="M1722" s="3">
        <v>1218000</v>
      </c>
      <c r="N1722" s="3">
        <f t="shared" si="53"/>
        <v>1624000</v>
      </c>
    </row>
    <row r="1723" spans="1:14" hidden="1" x14ac:dyDescent="0.25">
      <c r="A1723">
        <v>649</v>
      </c>
      <c r="B1723">
        <v>2321</v>
      </c>
      <c r="C1723" s="5">
        <v>43279</v>
      </c>
      <c r="D1723" t="s">
        <v>1489</v>
      </c>
      <c r="E1723">
        <v>31</v>
      </c>
      <c r="F1723" t="s">
        <v>68</v>
      </c>
      <c r="G1723">
        <v>2681</v>
      </c>
      <c r="H1723" s="5">
        <v>43279</v>
      </c>
      <c r="I1723" t="s">
        <v>3690</v>
      </c>
      <c r="J1723" s="3">
        <v>3157574</v>
      </c>
      <c r="K1723" s="3">
        <v>0</v>
      </c>
      <c r="L1723" s="3">
        <f t="shared" si="52"/>
        <v>3157574</v>
      </c>
      <c r="M1723" s="3">
        <v>1353246</v>
      </c>
      <c r="N1723" s="3">
        <f t="shared" si="53"/>
        <v>1804328</v>
      </c>
    </row>
    <row r="1724" spans="1:14" hidden="1" x14ac:dyDescent="0.25">
      <c r="A1724">
        <v>649</v>
      </c>
      <c r="B1724">
        <v>2322</v>
      </c>
      <c r="C1724" s="5">
        <v>43279</v>
      </c>
      <c r="D1724" t="s">
        <v>2119</v>
      </c>
      <c r="E1724">
        <v>31</v>
      </c>
      <c r="F1724" t="s">
        <v>68</v>
      </c>
      <c r="G1724">
        <v>2663</v>
      </c>
      <c r="H1724" s="5">
        <v>43279</v>
      </c>
      <c r="I1724" t="s">
        <v>3691</v>
      </c>
      <c r="J1724" s="3">
        <v>3335906</v>
      </c>
      <c r="K1724" s="3">
        <v>0</v>
      </c>
      <c r="L1724" s="3">
        <f t="shared" si="52"/>
        <v>3335906</v>
      </c>
      <c r="M1724" s="3">
        <v>1429674</v>
      </c>
      <c r="N1724" s="3">
        <f t="shared" si="53"/>
        <v>1906232</v>
      </c>
    </row>
    <row r="1725" spans="1:14" hidden="1" x14ac:dyDescent="0.25">
      <c r="A1725">
        <v>649</v>
      </c>
      <c r="B1725">
        <v>2323</v>
      </c>
      <c r="C1725" s="5">
        <v>43279</v>
      </c>
      <c r="D1725" t="s">
        <v>1383</v>
      </c>
      <c r="E1725">
        <v>31</v>
      </c>
      <c r="F1725" t="s">
        <v>68</v>
      </c>
      <c r="G1725">
        <v>2662</v>
      </c>
      <c r="H1725" s="5">
        <v>43279</v>
      </c>
      <c r="I1725" t="s">
        <v>3692</v>
      </c>
      <c r="J1725" s="3">
        <v>3022327</v>
      </c>
      <c r="K1725" s="3">
        <v>0</v>
      </c>
      <c r="L1725" s="3">
        <f t="shared" si="52"/>
        <v>3022327</v>
      </c>
      <c r="M1725" s="3">
        <v>1295283</v>
      </c>
      <c r="N1725" s="3">
        <f t="shared" si="53"/>
        <v>1727044</v>
      </c>
    </row>
    <row r="1726" spans="1:14" hidden="1" x14ac:dyDescent="0.25">
      <c r="A1726">
        <v>649</v>
      </c>
      <c r="B1726">
        <v>2324</v>
      </c>
      <c r="C1726" s="5">
        <v>43279</v>
      </c>
      <c r="D1726" t="s">
        <v>1726</v>
      </c>
      <c r="E1726">
        <v>31</v>
      </c>
      <c r="F1726" t="s">
        <v>68</v>
      </c>
      <c r="G1726">
        <v>2661</v>
      </c>
      <c r="H1726" s="5">
        <v>43279</v>
      </c>
      <c r="I1726" t="s">
        <v>3693</v>
      </c>
      <c r="J1726" s="3">
        <v>1237317</v>
      </c>
      <c r="K1726" s="3">
        <v>0</v>
      </c>
      <c r="L1726" s="3">
        <f t="shared" si="52"/>
        <v>1237317</v>
      </c>
      <c r="M1726" s="3">
        <v>412439</v>
      </c>
      <c r="N1726" s="3">
        <f t="shared" si="53"/>
        <v>824878</v>
      </c>
    </row>
    <row r="1727" spans="1:14" hidden="1" x14ac:dyDescent="0.25">
      <c r="A1727">
        <v>649</v>
      </c>
      <c r="B1727">
        <v>2325</v>
      </c>
      <c r="C1727" s="5">
        <v>43279</v>
      </c>
      <c r="D1727" t="s">
        <v>2067</v>
      </c>
      <c r="E1727">
        <v>31</v>
      </c>
      <c r="F1727" t="s">
        <v>68</v>
      </c>
      <c r="G1727">
        <v>2660</v>
      </c>
      <c r="H1727" s="5">
        <v>43279</v>
      </c>
      <c r="I1727" t="s">
        <v>3694</v>
      </c>
      <c r="J1727" s="3">
        <v>3017000</v>
      </c>
      <c r="K1727" s="3">
        <v>0</v>
      </c>
      <c r="L1727" s="3">
        <f t="shared" si="52"/>
        <v>3017000</v>
      </c>
      <c r="M1727" s="3">
        <v>1293000</v>
      </c>
      <c r="N1727" s="3">
        <f t="shared" si="53"/>
        <v>1724000</v>
      </c>
    </row>
    <row r="1728" spans="1:14" hidden="1" x14ac:dyDescent="0.25">
      <c r="A1728">
        <v>649</v>
      </c>
      <c r="B1728">
        <v>2326</v>
      </c>
      <c r="C1728" s="5">
        <v>43279</v>
      </c>
      <c r="D1728" t="s">
        <v>1497</v>
      </c>
      <c r="E1728">
        <v>31</v>
      </c>
      <c r="F1728" t="s">
        <v>68</v>
      </c>
      <c r="G1728">
        <v>2659</v>
      </c>
      <c r="H1728" s="5">
        <v>43279</v>
      </c>
      <c r="I1728" t="s">
        <v>3695</v>
      </c>
      <c r="J1728" s="3">
        <v>3022327</v>
      </c>
      <c r="K1728" s="3">
        <v>0</v>
      </c>
      <c r="L1728" s="3">
        <f t="shared" si="52"/>
        <v>3022327</v>
      </c>
      <c r="M1728" s="3">
        <v>1295283</v>
      </c>
      <c r="N1728" s="3">
        <f t="shared" si="53"/>
        <v>1727044</v>
      </c>
    </row>
    <row r="1729" spans="1:14" hidden="1" x14ac:dyDescent="0.25">
      <c r="A1729">
        <v>649</v>
      </c>
      <c r="B1729">
        <v>2327</v>
      </c>
      <c r="C1729" s="5">
        <v>43279</v>
      </c>
      <c r="D1729" t="s">
        <v>1477</v>
      </c>
      <c r="E1729">
        <v>31</v>
      </c>
      <c r="F1729" t="s">
        <v>68</v>
      </c>
      <c r="G1729">
        <v>2658</v>
      </c>
      <c r="H1729" s="5">
        <v>43279</v>
      </c>
      <c r="I1729" t="s">
        <v>3696</v>
      </c>
      <c r="J1729" s="3">
        <v>2618154</v>
      </c>
      <c r="K1729" s="3">
        <v>0</v>
      </c>
      <c r="L1729" s="3">
        <f t="shared" si="52"/>
        <v>2618154</v>
      </c>
      <c r="M1729" s="3">
        <v>1122066</v>
      </c>
      <c r="N1729" s="3">
        <f t="shared" si="53"/>
        <v>1496088</v>
      </c>
    </row>
    <row r="1730" spans="1:14" hidden="1" x14ac:dyDescent="0.25">
      <c r="A1730">
        <v>649</v>
      </c>
      <c r="B1730">
        <v>2328</v>
      </c>
      <c r="C1730" s="5">
        <v>43279</v>
      </c>
      <c r="D1730" t="s">
        <v>2514</v>
      </c>
      <c r="E1730">
        <v>31</v>
      </c>
      <c r="F1730" t="s">
        <v>68</v>
      </c>
      <c r="G1730">
        <v>2657</v>
      </c>
      <c r="H1730" s="5">
        <v>43279</v>
      </c>
      <c r="I1730" t="s">
        <v>3697</v>
      </c>
      <c r="J1730" s="3">
        <v>3022327</v>
      </c>
      <c r="K1730" s="3">
        <v>0</v>
      </c>
      <c r="L1730" s="3">
        <f t="shared" si="52"/>
        <v>3022327</v>
      </c>
      <c r="M1730" s="3">
        <v>1295283</v>
      </c>
      <c r="N1730" s="3">
        <f t="shared" si="53"/>
        <v>1727044</v>
      </c>
    </row>
    <row r="1731" spans="1:14" hidden="1" x14ac:dyDescent="0.25">
      <c r="A1731">
        <v>649</v>
      </c>
      <c r="B1731">
        <v>2329</v>
      </c>
      <c r="C1731" s="5">
        <v>43279</v>
      </c>
      <c r="D1731" t="s">
        <v>1630</v>
      </c>
      <c r="E1731">
        <v>31</v>
      </c>
      <c r="F1731" t="s">
        <v>68</v>
      </c>
      <c r="G1731">
        <v>2656</v>
      </c>
      <c r="H1731" s="5">
        <v>43279</v>
      </c>
      <c r="I1731" t="s">
        <v>3698</v>
      </c>
      <c r="J1731" s="3">
        <v>3017000</v>
      </c>
      <c r="K1731" s="3">
        <v>0</v>
      </c>
      <c r="L1731" s="3">
        <f t="shared" si="52"/>
        <v>3017000</v>
      </c>
      <c r="M1731" s="3">
        <v>1293000</v>
      </c>
      <c r="N1731" s="3">
        <f t="shared" si="53"/>
        <v>1724000</v>
      </c>
    </row>
    <row r="1732" spans="1:14" hidden="1" x14ac:dyDescent="0.25">
      <c r="A1732">
        <v>649</v>
      </c>
      <c r="B1732">
        <v>2330</v>
      </c>
      <c r="C1732" s="5">
        <v>43279</v>
      </c>
      <c r="D1732" t="s">
        <v>1234</v>
      </c>
      <c r="E1732">
        <v>31</v>
      </c>
      <c r="F1732" t="s">
        <v>68</v>
      </c>
      <c r="G1732">
        <v>2655</v>
      </c>
      <c r="H1732" s="5">
        <v>43279</v>
      </c>
      <c r="I1732" t="s">
        <v>3699</v>
      </c>
      <c r="J1732" s="3">
        <v>3471279</v>
      </c>
      <c r="K1732" s="3">
        <v>0</v>
      </c>
      <c r="L1732" s="3">
        <f t="shared" si="52"/>
        <v>3471279</v>
      </c>
      <c r="M1732" s="3">
        <v>1487691</v>
      </c>
      <c r="N1732" s="3">
        <f t="shared" si="53"/>
        <v>1983588</v>
      </c>
    </row>
    <row r="1733" spans="1:14" hidden="1" x14ac:dyDescent="0.25">
      <c r="A1733">
        <v>649</v>
      </c>
      <c r="B1733">
        <v>2331</v>
      </c>
      <c r="C1733" s="5">
        <v>43279</v>
      </c>
      <c r="D1733" t="s">
        <v>1240</v>
      </c>
      <c r="E1733">
        <v>31</v>
      </c>
      <c r="F1733" t="s">
        <v>68</v>
      </c>
      <c r="G1733">
        <v>2654</v>
      </c>
      <c r="H1733" s="5">
        <v>43279</v>
      </c>
      <c r="I1733" t="s">
        <v>3700</v>
      </c>
      <c r="J1733" s="3">
        <v>3714368</v>
      </c>
      <c r="K1733" s="3">
        <v>0</v>
      </c>
      <c r="L1733" s="3">
        <f t="shared" ref="L1733:L1796" si="54">J1733-K1733</f>
        <v>3714368</v>
      </c>
      <c r="M1733" s="3">
        <v>1591872</v>
      </c>
      <c r="N1733" s="3">
        <f t="shared" ref="N1733:N1796" si="55">L1733-M1733</f>
        <v>2122496</v>
      </c>
    </row>
    <row r="1734" spans="1:14" hidden="1" x14ac:dyDescent="0.25">
      <c r="A1734">
        <v>649</v>
      </c>
      <c r="B1734">
        <v>2332</v>
      </c>
      <c r="C1734" s="5">
        <v>43279</v>
      </c>
      <c r="D1734" t="s">
        <v>2083</v>
      </c>
      <c r="E1734">
        <v>31</v>
      </c>
      <c r="F1734" t="s">
        <v>68</v>
      </c>
      <c r="G1734">
        <v>2653</v>
      </c>
      <c r="H1734" s="5">
        <v>43279</v>
      </c>
      <c r="I1734" t="s">
        <v>3701</v>
      </c>
      <c r="J1734" s="3">
        <v>4014528</v>
      </c>
      <c r="K1734" s="3">
        <v>0</v>
      </c>
      <c r="L1734" s="3">
        <f t="shared" si="54"/>
        <v>4014528</v>
      </c>
      <c r="M1734" s="3">
        <v>1720512</v>
      </c>
      <c r="N1734" s="3">
        <f t="shared" si="55"/>
        <v>2294016</v>
      </c>
    </row>
    <row r="1735" spans="1:14" hidden="1" x14ac:dyDescent="0.25">
      <c r="A1735">
        <v>649</v>
      </c>
      <c r="B1735">
        <v>2333</v>
      </c>
      <c r="C1735" s="5">
        <v>43279</v>
      </c>
      <c r="D1735" t="s">
        <v>932</v>
      </c>
      <c r="E1735">
        <v>31</v>
      </c>
      <c r="F1735" t="s">
        <v>68</v>
      </c>
      <c r="G1735">
        <v>2652</v>
      </c>
      <c r="H1735" s="5">
        <v>43279</v>
      </c>
      <c r="I1735" t="s">
        <v>3702</v>
      </c>
      <c r="J1735" s="3">
        <v>3038112</v>
      </c>
      <c r="K1735" s="3">
        <v>0</v>
      </c>
      <c r="L1735" s="3">
        <f t="shared" si="54"/>
        <v>3038112</v>
      </c>
      <c r="M1735" s="3">
        <v>1302048</v>
      </c>
      <c r="N1735" s="3">
        <f t="shared" si="55"/>
        <v>1736064</v>
      </c>
    </row>
    <row r="1736" spans="1:14" hidden="1" x14ac:dyDescent="0.25">
      <c r="A1736">
        <v>649</v>
      </c>
      <c r="B1736">
        <v>2334</v>
      </c>
      <c r="C1736" s="5">
        <v>43279</v>
      </c>
      <c r="D1736" t="s">
        <v>1244</v>
      </c>
      <c r="E1736">
        <v>31</v>
      </c>
      <c r="F1736" t="s">
        <v>68</v>
      </c>
      <c r="G1736">
        <v>2651</v>
      </c>
      <c r="H1736" s="5">
        <v>43279</v>
      </c>
      <c r="I1736" t="s">
        <v>3703</v>
      </c>
      <c r="J1736" s="3">
        <v>2976771</v>
      </c>
      <c r="K1736" s="3">
        <v>0</v>
      </c>
      <c r="L1736" s="3">
        <f t="shared" si="54"/>
        <v>2976771</v>
      </c>
      <c r="M1736" s="3">
        <v>1275759</v>
      </c>
      <c r="N1736" s="3">
        <f t="shared" si="55"/>
        <v>1701012</v>
      </c>
    </row>
    <row r="1737" spans="1:14" hidden="1" x14ac:dyDescent="0.25">
      <c r="A1737">
        <v>649</v>
      </c>
      <c r="B1737">
        <v>2335</v>
      </c>
      <c r="C1737" s="5">
        <v>43279</v>
      </c>
      <c r="D1737" t="s">
        <v>1491</v>
      </c>
      <c r="E1737">
        <v>31</v>
      </c>
      <c r="F1737" t="s">
        <v>68</v>
      </c>
      <c r="G1737">
        <v>2680</v>
      </c>
      <c r="H1737" s="5">
        <v>43279</v>
      </c>
      <c r="I1737" t="s">
        <v>3704</v>
      </c>
      <c r="J1737" s="3">
        <v>2887073</v>
      </c>
      <c r="K1737" s="3">
        <v>0</v>
      </c>
      <c r="L1737" s="3">
        <f t="shared" si="54"/>
        <v>2887073</v>
      </c>
      <c r="M1737" s="3">
        <v>1237317</v>
      </c>
      <c r="N1737" s="3">
        <f t="shared" si="55"/>
        <v>1649756</v>
      </c>
    </row>
    <row r="1738" spans="1:14" hidden="1" x14ac:dyDescent="0.25">
      <c r="A1738">
        <v>649</v>
      </c>
      <c r="B1738">
        <v>2336</v>
      </c>
      <c r="C1738" s="5">
        <v>43279</v>
      </c>
      <c r="D1738" t="s">
        <v>1153</v>
      </c>
      <c r="E1738">
        <v>31</v>
      </c>
      <c r="F1738" t="s">
        <v>68</v>
      </c>
      <c r="G1738">
        <v>2650</v>
      </c>
      <c r="H1738" s="5">
        <v>43279</v>
      </c>
      <c r="I1738" t="s">
        <v>3705</v>
      </c>
      <c r="J1738" s="3">
        <v>2976771</v>
      </c>
      <c r="K1738" s="3">
        <v>0</v>
      </c>
      <c r="L1738" s="3">
        <f t="shared" si="54"/>
        <v>2976771</v>
      </c>
      <c r="M1738" s="3">
        <v>1275759</v>
      </c>
      <c r="N1738" s="3">
        <f t="shared" si="55"/>
        <v>1701012</v>
      </c>
    </row>
    <row r="1739" spans="1:14" hidden="1" x14ac:dyDescent="0.25">
      <c r="A1739">
        <v>649</v>
      </c>
      <c r="B1739">
        <v>2337</v>
      </c>
      <c r="C1739" s="5">
        <v>43279</v>
      </c>
      <c r="D1739" t="s">
        <v>2035</v>
      </c>
      <c r="E1739">
        <v>31</v>
      </c>
      <c r="F1739" t="s">
        <v>68</v>
      </c>
      <c r="G1739">
        <v>2649</v>
      </c>
      <c r="H1739" s="5">
        <v>43279</v>
      </c>
      <c r="I1739" t="s">
        <v>3706</v>
      </c>
      <c r="J1739" s="3">
        <v>3843840</v>
      </c>
      <c r="K1739" s="3">
        <v>0</v>
      </c>
      <c r="L1739" s="3">
        <f t="shared" si="54"/>
        <v>3843840</v>
      </c>
      <c r="M1739" s="3">
        <v>1441440</v>
      </c>
      <c r="N1739" s="3">
        <f t="shared" si="55"/>
        <v>2402400</v>
      </c>
    </row>
    <row r="1740" spans="1:14" hidden="1" x14ac:dyDescent="0.25">
      <c r="A1740">
        <v>649</v>
      </c>
      <c r="B1740">
        <v>2338</v>
      </c>
      <c r="C1740" s="5">
        <v>43279</v>
      </c>
      <c r="D1740" t="s">
        <v>1529</v>
      </c>
      <c r="E1740">
        <v>31</v>
      </c>
      <c r="F1740" t="s">
        <v>68</v>
      </c>
      <c r="G1740">
        <v>2648</v>
      </c>
      <c r="H1740" s="5">
        <v>43279</v>
      </c>
      <c r="I1740" t="s">
        <v>3707</v>
      </c>
      <c r="J1740" s="3">
        <v>3518186</v>
      </c>
      <c r="K1740" s="3">
        <v>0</v>
      </c>
      <c r="L1740" s="3">
        <f t="shared" si="54"/>
        <v>3518186</v>
      </c>
      <c r="M1740" s="3">
        <v>1507794</v>
      </c>
      <c r="N1740" s="3">
        <f t="shared" si="55"/>
        <v>2010392</v>
      </c>
    </row>
    <row r="1741" spans="1:14" hidden="1" x14ac:dyDescent="0.25">
      <c r="A1741">
        <v>649</v>
      </c>
      <c r="B1741">
        <v>2339</v>
      </c>
      <c r="C1741" s="5">
        <v>43279</v>
      </c>
      <c r="D1741" t="s">
        <v>819</v>
      </c>
      <c r="E1741">
        <v>31</v>
      </c>
      <c r="F1741" t="s">
        <v>68</v>
      </c>
      <c r="G1741">
        <v>2647</v>
      </c>
      <c r="H1741" s="5">
        <v>43279</v>
      </c>
      <c r="I1741" t="s">
        <v>3708</v>
      </c>
      <c r="J1741" s="3">
        <v>2685291</v>
      </c>
      <c r="K1741" s="3">
        <v>0</v>
      </c>
      <c r="L1741" s="3">
        <f t="shared" si="54"/>
        <v>2685291</v>
      </c>
      <c r="M1741" s="3">
        <v>1150839</v>
      </c>
      <c r="N1741" s="3">
        <f t="shared" si="55"/>
        <v>1534452</v>
      </c>
    </row>
    <row r="1742" spans="1:14" hidden="1" x14ac:dyDescent="0.25">
      <c r="A1742">
        <v>649</v>
      </c>
      <c r="B1742">
        <v>2340</v>
      </c>
      <c r="C1742" s="5">
        <v>43279</v>
      </c>
      <c r="D1742" t="s">
        <v>2203</v>
      </c>
      <c r="E1742">
        <v>31</v>
      </c>
      <c r="F1742" t="s">
        <v>68</v>
      </c>
      <c r="G1742">
        <v>2646</v>
      </c>
      <c r="H1742" s="5">
        <v>43279</v>
      </c>
      <c r="I1742" t="s">
        <v>3709</v>
      </c>
      <c r="J1742" s="3">
        <v>3844008</v>
      </c>
      <c r="K1742" s="3">
        <v>0</v>
      </c>
      <c r="L1742" s="3">
        <f t="shared" si="54"/>
        <v>3844008</v>
      </c>
      <c r="M1742" s="3">
        <v>1441503</v>
      </c>
      <c r="N1742" s="3">
        <f t="shared" si="55"/>
        <v>2402505</v>
      </c>
    </row>
    <row r="1743" spans="1:14" hidden="1" x14ac:dyDescent="0.25">
      <c r="A1743">
        <v>649</v>
      </c>
      <c r="B1743">
        <v>2341</v>
      </c>
      <c r="C1743" s="5">
        <v>43279</v>
      </c>
      <c r="D1743" t="s">
        <v>1071</v>
      </c>
      <c r="E1743">
        <v>31</v>
      </c>
      <c r="F1743" t="s">
        <v>68</v>
      </c>
      <c r="G1743">
        <v>2645</v>
      </c>
      <c r="H1743" s="5">
        <v>43279</v>
      </c>
      <c r="I1743" t="s">
        <v>3710</v>
      </c>
      <c r="J1743" s="3">
        <v>2887073</v>
      </c>
      <c r="K1743" s="3">
        <v>0</v>
      </c>
      <c r="L1743" s="3">
        <f t="shared" si="54"/>
        <v>2887073</v>
      </c>
      <c r="M1743" s="3">
        <v>1237317</v>
      </c>
      <c r="N1743" s="3">
        <f t="shared" si="55"/>
        <v>1649756</v>
      </c>
    </row>
    <row r="1744" spans="1:14" hidden="1" x14ac:dyDescent="0.25">
      <c r="A1744">
        <v>649</v>
      </c>
      <c r="B1744">
        <v>2342</v>
      </c>
      <c r="C1744" s="5">
        <v>43279</v>
      </c>
      <c r="D1744" t="s">
        <v>2546</v>
      </c>
      <c r="E1744">
        <v>31</v>
      </c>
      <c r="F1744" t="s">
        <v>68</v>
      </c>
      <c r="G1744">
        <v>2679</v>
      </c>
      <c r="H1744" s="5">
        <v>43279</v>
      </c>
      <c r="I1744" t="s">
        <v>3711</v>
      </c>
      <c r="J1744" s="3">
        <v>3619000</v>
      </c>
      <c r="K1744" s="3">
        <v>0</v>
      </c>
      <c r="L1744" s="3">
        <f t="shared" si="54"/>
        <v>3619000</v>
      </c>
      <c r="M1744" s="3">
        <v>1551000</v>
      </c>
      <c r="N1744" s="3">
        <f t="shared" si="55"/>
        <v>2068000</v>
      </c>
    </row>
    <row r="1745" spans="1:14" hidden="1" x14ac:dyDescent="0.25">
      <c r="A1745">
        <v>649</v>
      </c>
      <c r="B1745">
        <v>2343</v>
      </c>
      <c r="C1745" s="5">
        <v>43279</v>
      </c>
      <c r="D1745" t="s">
        <v>1137</v>
      </c>
      <c r="E1745">
        <v>31</v>
      </c>
      <c r="F1745" t="s">
        <v>68</v>
      </c>
      <c r="G1745">
        <v>2644</v>
      </c>
      <c r="H1745" s="5">
        <v>43279</v>
      </c>
      <c r="I1745" t="s">
        <v>3712</v>
      </c>
      <c r="J1745" s="3">
        <v>2924376</v>
      </c>
      <c r="K1745" s="3">
        <v>0</v>
      </c>
      <c r="L1745" s="3">
        <f t="shared" si="54"/>
        <v>2924376</v>
      </c>
      <c r="M1745" s="3">
        <v>1253304</v>
      </c>
      <c r="N1745" s="3">
        <f t="shared" si="55"/>
        <v>1671072</v>
      </c>
    </row>
    <row r="1746" spans="1:14" hidden="1" x14ac:dyDescent="0.25">
      <c r="A1746">
        <v>649</v>
      </c>
      <c r="B1746">
        <v>2344</v>
      </c>
      <c r="C1746" s="5">
        <v>43279</v>
      </c>
      <c r="D1746" t="s">
        <v>1399</v>
      </c>
      <c r="E1746">
        <v>31</v>
      </c>
      <c r="F1746" t="s">
        <v>68</v>
      </c>
      <c r="G1746">
        <v>2678</v>
      </c>
      <c r="H1746" s="5">
        <v>43279</v>
      </c>
      <c r="I1746" t="s">
        <v>3713</v>
      </c>
      <c r="J1746" s="3">
        <v>3157315</v>
      </c>
      <c r="K1746" s="3">
        <v>0</v>
      </c>
      <c r="L1746" s="3">
        <f t="shared" si="54"/>
        <v>3157315</v>
      </c>
      <c r="M1746" s="3">
        <v>1353135</v>
      </c>
      <c r="N1746" s="3">
        <f t="shared" si="55"/>
        <v>1804180</v>
      </c>
    </row>
    <row r="1747" spans="1:14" hidden="1" x14ac:dyDescent="0.25">
      <c r="A1747">
        <v>649</v>
      </c>
      <c r="B1747">
        <v>2345</v>
      </c>
      <c r="C1747" s="5">
        <v>43279</v>
      </c>
      <c r="D1747" t="s">
        <v>1028</v>
      </c>
      <c r="E1747">
        <v>31</v>
      </c>
      <c r="F1747" t="s">
        <v>68</v>
      </c>
      <c r="G1747">
        <v>2677</v>
      </c>
      <c r="H1747" s="5">
        <v>43279</v>
      </c>
      <c r="I1747" t="s">
        <v>3714</v>
      </c>
      <c r="J1747" s="3">
        <v>3157315</v>
      </c>
      <c r="K1747" s="3">
        <v>0</v>
      </c>
      <c r="L1747" s="3">
        <f t="shared" si="54"/>
        <v>3157315</v>
      </c>
      <c r="M1747" s="3">
        <v>1353135</v>
      </c>
      <c r="N1747" s="3">
        <f t="shared" si="55"/>
        <v>1804180</v>
      </c>
    </row>
    <row r="1748" spans="1:14" hidden="1" x14ac:dyDescent="0.25">
      <c r="A1748">
        <v>649</v>
      </c>
      <c r="B1748">
        <v>2346</v>
      </c>
      <c r="C1748" s="5">
        <v>43279</v>
      </c>
      <c r="D1748" t="s">
        <v>2468</v>
      </c>
      <c r="E1748">
        <v>31</v>
      </c>
      <c r="F1748" t="s">
        <v>68</v>
      </c>
      <c r="G1748">
        <v>2676</v>
      </c>
      <c r="H1748" s="5">
        <v>43279</v>
      </c>
      <c r="I1748" t="s">
        <v>3715</v>
      </c>
      <c r="J1748" s="3">
        <v>3570210</v>
      </c>
      <c r="K1748" s="3">
        <v>0</v>
      </c>
      <c r="L1748" s="3">
        <f t="shared" si="54"/>
        <v>3570210</v>
      </c>
      <c r="M1748" s="3">
        <v>1530090</v>
      </c>
      <c r="N1748" s="3">
        <f t="shared" si="55"/>
        <v>2040120</v>
      </c>
    </row>
    <row r="1749" spans="1:14" hidden="1" x14ac:dyDescent="0.25">
      <c r="A1749">
        <v>649</v>
      </c>
      <c r="B1749">
        <v>2347</v>
      </c>
      <c r="C1749" s="5">
        <v>43279</v>
      </c>
      <c r="D1749" t="s">
        <v>2346</v>
      </c>
      <c r="E1749">
        <v>31</v>
      </c>
      <c r="F1749" t="s">
        <v>68</v>
      </c>
      <c r="G1749">
        <v>2675</v>
      </c>
      <c r="H1749" s="5">
        <v>43279</v>
      </c>
      <c r="I1749" t="s">
        <v>3716</v>
      </c>
      <c r="J1749" s="3">
        <v>2953097</v>
      </c>
      <c r="K1749" s="3">
        <v>0</v>
      </c>
      <c r="L1749" s="3">
        <f t="shared" si="54"/>
        <v>2953097</v>
      </c>
      <c r="M1749" s="3">
        <v>1265613</v>
      </c>
      <c r="N1749" s="3">
        <f t="shared" si="55"/>
        <v>1687484</v>
      </c>
    </row>
    <row r="1750" spans="1:14" hidden="1" x14ac:dyDescent="0.25">
      <c r="A1750">
        <v>649</v>
      </c>
      <c r="B1750">
        <v>2348</v>
      </c>
      <c r="C1750" s="5">
        <v>43279</v>
      </c>
      <c r="D1750" t="s">
        <v>1055</v>
      </c>
      <c r="E1750">
        <v>31</v>
      </c>
      <c r="F1750" t="s">
        <v>68</v>
      </c>
      <c r="G1750">
        <v>2674</v>
      </c>
      <c r="H1750" s="5">
        <v>43279</v>
      </c>
      <c r="I1750" t="s">
        <v>3717</v>
      </c>
      <c r="J1750" s="3">
        <v>3248007</v>
      </c>
      <c r="K1750" s="3">
        <v>0</v>
      </c>
      <c r="L1750" s="3">
        <f t="shared" si="54"/>
        <v>3248007</v>
      </c>
      <c r="M1750" s="3">
        <v>1392003</v>
      </c>
      <c r="N1750" s="3">
        <f t="shared" si="55"/>
        <v>1856004</v>
      </c>
    </row>
    <row r="1751" spans="1:14" hidden="1" x14ac:dyDescent="0.25">
      <c r="A1751">
        <v>649</v>
      </c>
      <c r="B1751">
        <v>2349</v>
      </c>
      <c r="C1751" s="5">
        <v>43279</v>
      </c>
      <c r="D1751" t="s">
        <v>2334</v>
      </c>
      <c r="E1751">
        <v>31</v>
      </c>
      <c r="F1751" t="s">
        <v>68</v>
      </c>
      <c r="G1751">
        <v>2673</v>
      </c>
      <c r="H1751" s="5">
        <v>43279</v>
      </c>
      <c r="I1751" t="s">
        <v>3718</v>
      </c>
      <c r="J1751" s="3">
        <v>2390202</v>
      </c>
      <c r="K1751" s="3">
        <v>0</v>
      </c>
      <c r="L1751" s="3">
        <f t="shared" si="54"/>
        <v>2390202</v>
      </c>
      <c r="M1751" s="3">
        <v>1195101</v>
      </c>
      <c r="N1751" s="3">
        <f t="shared" si="55"/>
        <v>1195101</v>
      </c>
    </row>
    <row r="1752" spans="1:14" hidden="1" x14ac:dyDescent="0.25">
      <c r="A1752">
        <v>649</v>
      </c>
      <c r="B1752">
        <v>2350</v>
      </c>
      <c r="C1752" s="5">
        <v>43279</v>
      </c>
      <c r="D1752" t="s">
        <v>1535</v>
      </c>
      <c r="E1752">
        <v>31</v>
      </c>
      <c r="F1752" t="s">
        <v>68</v>
      </c>
      <c r="G1752">
        <v>2672</v>
      </c>
      <c r="H1752" s="5">
        <v>43279</v>
      </c>
      <c r="I1752" t="s">
        <v>3719</v>
      </c>
      <c r="J1752" s="3">
        <v>3247176</v>
      </c>
      <c r="K1752" s="3">
        <v>0</v>
      </c>
      <c r="L1752" s="3">
        <f t="shared" si="54"/>
        <v>3247176</v>
      </c>
      <c r="M1752" s="3">
        <v>1217691</v>
      </c>
      <c r="N1752" s="3">
        <f t="shared" si="55"/>
        <v>2029485</v>
      </c>
    </row>
    <row r="1753" spans="1:14" hidden="1" x14ac:dyDescent="0.25">
      <c r="A1753">
        <v>649</v>
      </c>
      <c r="B1753">
        <v>2351</v>
      </c>
      <c r="C1753" s="5">
        <v>43279</v>
      </c>
      <c r="D1753" t="s">
        <v>3720</v>
      </c>
      <c r="E1753">
        <v>31</v>
      </c>
      <c r="F1753" t="s">
        <v>68</v>
      </c>
      <c r="G1753">
        <v>2554</v>
      </c>
      <c r="H1753" s="5">
        <v>43279</v>
      </c>
      <c r="I1753" t="s">
        <v>3721</v>
      </c>
      <c r="J1753" s="3">
        <v>2685291</v>
      </c>
      <c r="K1753" s="3">
        <v>0</v>
      </c>
      <c r="L1753" s="3">
        <f t="shared" si="54"/>
        <v>2685291</v>
      </c>
      <c r="M1753" s="3">
        <v>1150839</v>
      </c>
      <c r="N1753" s="3">
        <f t="shared" si="55"/>
        <v>1534452</v>
      </c>
    </row>
    <row r="1754" spans="1:14" x14ac:dyDescent="0.25">
      <c r="A1754">
        <v>908</v>
      </c>
      <c r="B1754">
        <v>2352</v>
      </c>
      <c r="C1754" s="5">
        <v>43279</v>
      </c>
      <c r="D1754" t="s">
        <v>2371</v>
      </c>
      <c r="E1754">
        <v>31</v>
      </c>
      <c r="F1754" t="s">
        <v>68</v>
      </c>
      <c r="G1754">
        <v>2750</v>
      </c>
      <c r="H1754" s="5">
        <v>43279</v>
      </c>
      <c r="I1754" t="s">
        <v>1984</v>
      </c>
      <c r="J1754" s="3">
        <v>3805784</v>
      </c>
      <c r="K1754" s="3">
        <v>0</v>
      </c>
      <c r="L1754" s="3">
        <f t="shared" si="54"/>
        <v>3805784</v>
      </c>
      <c r="M1754" s="3">
        <v>1427169</v>
      </c>
      <c r="N1754" s="3">
        <f t="shared" si="55"/>
        <v>2378615</v>
      </c>
    </row>
    <row r="1755" spans="1:14" hidden="1" x14ac:dyDescent="0.25">
      <c r="A1755">
        <v>649</v>
      </c>
      <c r="B1755">
        <v>2353</v>
      </c>
      <c r="C1755" s="5">
        <v>43279</v>
      </c>
      <c r="D1755" t="s">
        <v>1606</v>
      </c>
      <c r="E1755">
        <v>31</v>
      </c>
      <c r="F1755" t="s">
        <v>68</v>
      </c>
      <c r="G1755">
        <v>2749</v>
      </c>
      <c r="H1755" s="5">
        <v>43279</v>
      </c>
      <c r="I1755" t="s">
        <v>3722</v>
      </c>
      <c r="J1755" s="3">
        <v>2582006</v>
      </c>
      <c r="K1755" s="3">
        <v>0</v>
      </c>
      <c r="L1755" s="3">
        <f t="shared" si="54"/>
        <v>2582006</v>
      </c>
      <c r="M1755" s="3">
        <v>1106574</v>
      </c>
      <c r="N1755" s="3">
        <f t="shared" si="55"/>
        <v>1475432</v>
      </c>
    </row>
    <row r="1756" spans="1:14" x14ac:dyDescent="0.25">
      <c r="A1756">
        <v>908</v>
      </c>
      <c r="B1756">
        <v>2354</v>
      </c>
      <c r="C1756" s="5">
        <v>43279</v>
      </c>
      <c r="D1756" t="s">
        <v>2704</v>
      </c>
      <c r="E1756">
        <v>31</v>
      </c>
      <c r="F1756" t="s">
        <v>68</v>
      </c>
      <c r="G1756">
        <v>2748</v>
      </c>
      <c r="H1756" s="5">
        <v>43279</v>
      </c>
      <c r="I1756" t="s">
        <v>3723</v>
      </c>
      <c r="J1756" s="3">
        <v>3098410</v>
      </c>
      <c r="K1756" s="3">
        <v>0</v>
      </c>
      <c r="L1756" s="3">
        <f t="shared" si="54"/>
        <v>3098410</v>
      </c>
      <c r="M1756" s="3">
        <v>1327890</v>
      </c>
      <c r="N1756" s="3">
        <f t="shared" si="55"/>
        <v>1770520</v>
      </c>
    </row>
    <row r="1757" spans="1:14" x14ac:dyDescent="0.25">
      <c r="A1757">
        <v>908</v>
      </c>
      <c r="B1757">
        <v>2355</v>
      </c>
      <c r="C1757" s="5">
        <v>43279</v>
      </c>
      <c r="D1757" t="s">
        <v>1495</v>
      </c>
      <c r="E1757">
        <v>31</v>
      </c>
      <c r="F1757" t="s">
        <v>68</v>
      </c>
      <c r="G1757">
        <v>2747</v>
      </c>
      <c r="H1757" s="5">
        <v>43279</v>
      </c>
      <c r="I1757" t="s">
        <v>1496</v>
      </c>
      <c r="J1757" s="3">
        <v>3022327</v>
      </c>
      <c r="K1757" s="3">
        <v>0</v>
      </c>
      <c r="L1757" s="3">
        <f t="shared" si="54"/>
        <v>3022327</v>
      </c>
      <c r="M1757" s="3">
        <v>1295283</v>
      </c>
      <c r="N1757" s="3">
        <f t="shared" si="55"/>
        <v>1727044</v>
      </c>
    </row>
    <row r="1758" spans="1:14" x14ac:dyDescent="0.25">
      <c r="A1758">
        <v>908</v>
      </c>
      <c r="B1758">
        <v>2356</v>
      </c>
      <c r="C1758" s="5">
        <v>43279</v>
      </c>
      <c r="D1758" t="s">
        <v>1578</v>
      </c>
      <c r="E1758">
        <v>31</v>
      </c>
      <c r="F1758" t="s">
        <v>68</v>
      </c>
      <c r="G1758">
        <v>2746</v>
      </c>
      <c r="H1758" s="5">
        <v>43279</v>
      </c>
      <c r="I1758" t="s">
        <v>1579</v>
      </c>
      <c r="J1758" s="3">
        <v>4059405</v>
      </c>
      <c r="K1758" s="3">
        <v>0</v>
      </c>
      <c r="L1758" s="3">
        <f t="shared" si="54"/>
        <v>4059405</v>
      </c>
      <c r="M1758" s="3">
        <v>1353135</v>
      </c>
      <c r="N1758" s="3">
        <f t="shared" si="55"/>
        <v>2706270</v>
      </c>
    </row>
    <row r="1759" spans="1:14" x14ac:dyDescent="0.25">
      <c r="A1759">
        <v>908</v>
      </c>
      <c r="B1759">
        <v>2357</v>
      </c>
      <c r="C1759" s="5">
        <v>43279</v>
      </c>
      <c r="D1759" t="s">
        <v>2103</v>
      </c>
      <c r="E1759">
        <v>31</v>
      </c>
      <c r="F1759" t="s">
        <v>68</v>
      </c>
      <c r="G1759">
        <v>2745</v>
      </c>
      <c r="H1759" s="5">
        <v>43279</v>
      </c>
      <c r="I1759" t="s">
        <v>2104</v>
      </c>
      <c r="J1759" s="3">
        <v>3585303</v>
      </c>
      <c r="K1759" s="3">
        <v>0</v>
      </c>
      <c r="L1759" s="3">
        <f t="shared" si="54"/>
        <v>3585303</v>
      </c>
      <c r="M1759" s="3">
        <v>1195101</v>
      </c>
      <c r="N1759" s="3">
        <f t="shared" si="55"/>
        <v>2390202</v>
      </c>
    </row>
    <row r="1760" spans="1:14" hidden="1" x14ac:dyDescent="0.25">
      <c r="A1760">
        <v>649</v>
      </c>
      <c r="B1760">
        <v>2358</v>
      </c>
      <c r="C1760" s="5">
        <v>43279</v>
      </c>
      <c r="D1760" t="s">
        <v>1802</v>
      </c>
      <c r="E1760">
        <v>31</v>
      </c>
      <c r="F1760" t="s">
        <v>68</v>
      </c>
      <c r="G1760">
        <v>2723</v>
      </c>
      <c r="H1760" s="5">
        <v>43279</v>
      </c>
      <c r="I1760" t="s">
        <v>3724</v>
      </c>
      <c r="J1760" s="3">
        <v>3363507</v>
      </c>
      <c r="K1760" s="3">
        <v>0</v>
      </c>
      <c r="L1760" s="3">
        <f t="shared" si="54"/>
        <v>3363507</v>
      </c>
      <c r="M1760" s="3">
        <v>480501</v>
      </c>
      <c r="N1760" s="3">
        <f t="shared" si="55"/>
        <v>2883006</v>
      </c>
    </row>
    <row r="1761" spans="1:14" x14ac:dyDescent="0.25">
      <c r="A1761">
        <v>908</v>
      </c>
      <c r="B1761">
        <v>2359</v>
      </c>
      <c r="C1761" s="5">
        <v>43279</v>
      </c>
      <c r="D1761" t="s">
        <v>3725</v>
      </c>
      <c r="E1761">
        <v>31</v>
      </c>
      <c r="F1761" t="s">
        <v>68</v>
      </c>
      <c r="G1761">
        <v>2744</v>
      </c>
      <c r="H1761" s="5">
        <v>43279</v>
      </c>
      <c r="I1761" t="s">
        <v>3726</v>
      </c>
      <c r="J1761" s="3">
        <v>4374958</v>
      </c>
      <c r="K1761" s="3">
        <v>0</v>
      </c>
      <c r="L1761" s="3">
        <f t="shared" si="54"/>
        <v>4374958</v>
      </c>
      <c r="M1761" s="3">
        <v>1874982</v>
      </c>
      <c r="N1761" s="3">
        <f t="shared" si="55"/>
        <v>2499976</v>
      </c>
    </row>
    <row r="1762" spans="1:14" x14ac:dyDescent="0.25">
      <c r="A1762">
        <v>908</v>
      </c>
      <c r="B1762">
        <v>2360</v>
      </c>
      <c r="C1762" s="5">
        <v>43279</v>
      </c>
      <c r="D1762" t="s">
        <v>1952</v>
      </c>
      <c r="E1762">
        <v>31</v>
      </c>
      <c r="F1762" t="s">
        <v>68</v>
      </c>
      <c r="G1762">
        <v>2743</v>
      </c>
      <c r="H1762" s="5">
        <v>43279</v>
      </c>
      <c r="I1762" t="s">
        <v>3727</v>
      </c>
      <c r="J1762" s="3">
        <v>3796839</v>
      </c>
      <c r="K1762" s="3">
        <v>0</v>
      </c>
      <c r="L1762" s="3">
        <f t="shared" si="54"/>
        <v>3796839</v>
      </c>
      <c r="M1762" s="3">
        <v>1265613</v>
      </c>
      <c r="N1762" s="3">
        <f t="shared" si="55"/>
        <v>2531226</v>
      </c>
    </row>
    <row r="1763" spans="1:14" x14ac:dyDescent="0.25">
      <c r="A1763">
        <v>908</v>
      </c>
      <c r="B1763">
        <v>2361</v>
      </c>
      <c r="C1763" s="5">
        <v>43279</v>
      </c>
      <c r="D1763" t="s">
        <v>2167</v>
      </c>
      <c r="E1763">
        <v>31</v>
      </c>
      <c r="F1763" t="s">
        <v>68</v>
      </c>
      <c r="G1763">
        <v>2742</v>
      </c>
      <c r="H1763" s="5">
        <v>43279</v>
      </c>
      <c r="I1763" t="s">
        <v>2168</v>
      </c>
      <c r="J1763" s="3">
        <v>3516527</v>
      </c>
      <c r="K1763" s="3">
        <v>0</v>
      </c>
      <c r="L1763" s="3">
        <f t="shared" si="54"/>
        <v>3516527</v>
      </c>
      <c r="M1763" s="3">
        <v>1507083</v>
      </c>
      <c r="N1763" s="3">
        <f t="shared" si="55"/>
        <v>2009444</v>
      </c>
    </row>
    <row r="1764" spans="1:14" x14ac:dyDescent="0.25">
      <c r="A1764">
        <v>908</v>
      </c>
      <c r="B1764">
        <v>2362</v>
      </c>
      <c r="C1764" s="5">
        <v>43280</v>
      </c>
      <c r="D1764" t="s">
        <v>3728</v>
      </c>
      <c r="E1764">
        <v>31</v>
      </c>
      <c r="F1764" t="s">
        <v>68</v>
      </c>
      <c r="G1764">
        <v>2752</v>
      </c>
      <c r="H1764" s="5">
        <v>43280</v>
      </c>
      <c r="I1764" t="s">
        <v>3729</v>
      </c>
      <c r="J1764" s="3">
        <v>2734347</v>
      </c>
      <c r="K1764" s="3">
        <v>0</v>
      </c>
      <c r="L1764" s="3">
        <f t="shared" si="54"/>
        <v>2734347</v>
      </c>
      <c r="M1764" s="3">
        <v>1171863</v>
      </c>
      <c r="N1764" s="3">
        <f t="shared" si="55"/>
        <v>1562484</v>
      </c>
    </row>
    <row r="1765" spans="1:14" hidden="1" x14ac:dyDescent="0.25">
      <c r="A1765">
        <v>649</v>
      </c>
      <c r="B1765">
        <v>2364</v>
      </c>
      <c r="C1765" s="5">
        <v>43280</v>
      </c>
      <c r="D1765" t="s">
        <v>3730</v>
      </c>
      <c r="E1765">
        <v>31</v>
      </c>
      <c r="F1765" t="s">
        <v>68</v>
      </c>
      <c r="G1765">
        <v>2769</v>
      </c>
      <c r="H1765" s="5">
        <v>43280</v>
      </c>
      <c r="I1765" t="s">
        <v>3731</v>
      </c>
      <c r="J1765" s="3">
        <v>2734347</v>
      </c>
      <c r="K1765" s="3">
        <v>0</v>
      </c>
      <c r="L1765" s="3">
        <f t="shared" si="54"/>
        <v>2734347</v>
      </c>
      <c r="M1765" s="3">
        <v>1171863</v>
      </c>
      <c r="N1765" s="3">
        <f t="shared" si="55"/>
        <v>1562484</v>
      </c>
    </row>
    <row r="1766" spans="1:14" x14ac:dyDescent="0.25">
      <c r="A1766">
        <v>908</v>
      </c>
      <c r="B1766">
        <v>2365</v>
      </c>
      <c r="C1766" s="5">
        <v>43280</v>
      </c>
      <c r="D1766" t="s">
        <v>1584</v>
      </c>
      <c r="E1766">
        <v>31</v>
      </c>
      <c r="F1766" t="s">
        <v>68</v>
      </c>
      <c r="G1766">
        <v>2768</v>
      </c>
      <c r="H1766" s="5">
        <v>43280</v>
      </c>
      <c r="I1766" t="s">
        <v>1585</v>
      </c>
      <c r="J1766" s="3">
        <v>3383254</v>
      </c>
      <c r="K1766" s="3">
        <v>0</v>
      </c>
      <c r="L1766" s="3">
        <f t="shared" si="54"/>
        <v>3383254</v>
      </c>
      <c r="M1766" s="3">
        <v>1449966</v>
      </c>
      <c r="N1766" s="3">
        <f t="shared" si="55"/>
        <v>1933288</v>
      </c>
    </row>
    <row r="1767" spans="1:14" hidden="1" x14ac:dyDescent="0.25">
      <c r="A1767">
        <v>649</v>
      </c>
      <c r="B1767">
        <v>2366</v>
      </c>
      <c r="C1767" s="5">
        <v>43280</v>
      </c>
      <c r="D1767" t="s">
        <v>2211</v>
      </c>
      <c r="E1767">
        <v>31</v>
      </c>
      <c r="F1767" t="s">
        <v>68</v>
      </c>
      <c r="G1767">
        <v>2767</v>
      </c>
      <c r="H1767" s="5">
        <v>43280</v>
      </c>
      <c r="I1767" t="s">
        <v>3732</v>
      </c>
      <c r="J1767" s="3">
        <v>3249968</v>
      </c>
      <c r="K1767" s="3">
        <v>0</v>
      </c>
      <c r="L1767" s="3">
        <f t="shared" si="54"/>
        <v>3249968</v>
      </c>
      <c r="M1767" s="3">
        <v>1218738</v>
      </c>
      <c r="N1767" s="3">
        <f t="shared" si="55"/>
        <v>2031230</v>
      </c>
    </row>
    <row r="1768" spans="1:14" hidden="1" x14ac:dyDescent="0.25">
      <c r="A1768">
        <v>649</v>
      </c>
      <c r="B1768">
        <v>2367</v>
      </c>
      <c r="C1768" s="5">
        <v>43280</v>
      </c>
      <c r="D1768" t="s">
        <v>2195</v>
      </c>
      <c r="E1768">
        <v>31</v>
      </c>
      <c r="F1768" t="s">
        <v>68</v>
      </c>
      <c r="G1768">
        <v>2766</v>
      </c>
      <c r="H1768" s="5">
        <v>43280</v>
      </c>
      <c r="I1768" t="s">
        <v>2196</v>
      </c>
      <c r="J1768" s="3">
        <v>3718092</v>
      </c>
      <c r="K1768" s="3">
        <v>0</v>
      </c>
      <c r="L1768" s="3">
        <f t="shared" si="54"/>
        <v>3718092</v>
      </c>
      <c r="M1768" s="3">
        <v>1593468</v>
      </c>
      <c r="N1768" s="3">
        <f t="shared" si="55"/>
        <v>2124624</v>
      </c>
    </row>
    <row r="1769" spans="1:14" hidden="1" x14ac:dyDescent="0.25">
      <c r="A1769">
        <v>649</v>
      </c>
      <c r="B1769">
        <v>2368</v>
      </c>
      <c r="C1769" s="5">
        <v>43280</v>
      </c>
      <c r="D1769" t="s">
        <v>1275</v>
      </c>
      <c r="E1769">
        <v>31</v>
      </c>
      <c r="F1769" t="s">
        <v>68</v>
      </c>
      <c r="G1769">
        <v>2765</v>
      </c>
      <c r="H1769" s="5">
        <v>43280</v>
      </c>
      <c r="I1769" t="s">
        <v>3733</v>
      </c>
      <c r="J1769" s="3">
        <v>3619000</v>
      </c>
      <c r="K1769" s="3">
        <v>0</v>
      </c>
      <c r="L1769" s="3">
        <f t="shared" si="54"/>
        <v>3619000</v>
      </c>
      <c r="M1769" s="3">
        <v>1551000</v>
      </c>
      <c r="N1769" s="3">
        <f t="shared" si="55"/>
        <v>2068000</v>
      </c>
    </row>
    <row r="1770" spans="1:14" hidden="1" x14ac:dyDescent="0.25">
      <c r="A1770">
        <v>649</v>
      </c>
      <c r="B1770">
        <v>2369</v>
      </c>
      <c r="C1770" s="5">
        <v>43280</v>
      </c>
      <c r="D1770" t="s">
        <v>2352</v>
      </c>
      <c r="E1770">
        <v>31</v>
      </c>
      <c r="F1770" t="s">
        <v>68</v>
      </c>
      <c r="G1770">
        <v>2764</v>
      </c>
      <c r="H1770" s="5">
        <v>43280</v>
      </c>
      <c r="I1770" t="s">
        <v>3734</v>
      </c>
      <c r="J1770" s="3">
        <v>2950864</v>
      </c>
      <c r="K1770" s="3">
        <v>0</v>
      </c>
      <c r="L1770" s="3">
        <f t="shared" si="54"/>
        <v>2950864</v>
      </c>
      <c r="M1770" s="3">
        <v>1106574</v>
      </c>
      <c r="N1770" s="3">
        <f t="shared" si="55"/>
        <v>1844290</v>
      </c>
    </row>
    <row r="1771" spans="1:14" x14ac:dyDescent="0.25">
      <c r="A1771">
        <v>908</v>
      </c>
      <c r="B1771">
        <v>2370</v>
      </c>
      <c r="C1771" s="5">
        <v>43280</v>
      </c>
      <c r="D1771" t="s">
        <v>1652</v>
      </c>
      <c r="E1771">
        <v>31</v>
      </c>
      <c r="F1771" t="s">
        <v>68</v>
      </c>
      <c r="G1771">
        <v>2763</v>
      </c>
      <c r="H1771" s="5">
        <v>43280</v>
      </c>
      <c r="I1771" t="s">
        <v>1653</v>
      </c>
      <c r="J1771" s="3">
        <v>2734347</v>
      </c>
      <c r="K1771" s="3">
        <v>0</v>
      </c>
      <c r="L1771" s="3">
        <f t="shared" si="54"/>
        <v>2734347</v>
      </c>
      <c r="M1771" s="3">
        <v>1171863</v>
      </c>
      <c r="N1771" s="3">
        <f t="shared" si="55"/>
        <v>1562484</v>
      </c>
    </row>
    <row r="1772" spans="1:14" hidden="1" x14ac:dyDescent="0.25">
      <c r="A1772">
        <v>649</v>
      </c>
      <c r="B1772">
        <v>2371</v>
      </c>
      <c r="C1772" s="5">
        <v>43280</v>
      </c>
      <c r="D1772" t="s">
        <v>2330</v>
      </c>
      <c r="E1772">
        <v>31</v>
      </c>
      <c r="F1772" t="s">
        <v>68</v>
      </c>
      <c r="G1772">
        <v>2770</v>
      </c>
      <c r="H1772" s="5">
        <v>43280</v>
      </c>
      <c r="I1772" t="s">
        <v>3735</v>
      </c>
      <c r="J1772" s="3">
        <v>3743922</v>
      </c>
      <c r="K1772" s="3">
        <v>0</v>
      </c>
      <c r="L1772" s="3">
        <f t="shared" si="54"/>
        <v>3743922</v>
      </c>
      <c r="M1772" s="3">
        <v>1604538</v>
      </c>
      <c r="N1772" s="3">
        <f t="shared" si="55"/>
        <v>2139384</v>
      </c>
    </row>
    <row r="1773" spans="1:14" x14ac:dyDescent="0.25">
      <c r="A1773">
        <v>908</v>
      </c>
      <c r="B1773">
        <v>2372</v>
      </c>
      <c r="C1773" s="5">
        <v>43280</v>
      </c>
      <c r="D1773" t="s">
        <v>1586</v>
      </c>
      <c r="E1773">
        <v>31</v>
      </c>
      <c r="F1773" t="s">
        <v>68</v>
      </c>
      <c r="G1773">
        <v>2762</v>
      </c>
      <c r="H1773" s="5">
        <v>43280</v>
      </c>
      <c r="I1773" t="s">
        <v>1587</v>
      </c>
      <c r="J1773" s="3">
        <v>3619000</v>
      </c>
      <c r="K1773" s="3">
        <v>0</v>
      </c>
      <c r="L1773" s="3">
        <f t="shared" si="54"/>
        <v>3619000</v>
      </c>
      <c r="M1773" s="3">
        <v>1551000</v>
      </c>
      <c r="N1773" s="3">
        <f t="shared" si="55"/>
        <v>2068000</v>
      </c>
    </row>
    <row r="1774" spans="1:14" x14ac:dyDescent="0.25">
      <c r="A1774">
        <v>908</v>
      </c>
      <c r="B1774">
        <v>2373</v>
      </c>
      <c r="C1774" s="5">
        <v>43280</v>
      </c>
      <c r="D1774" t="s">
        <v>3736</v>
      </c>
      <c r="E1774">
        <v>31</v>
      </c>
      <c r="F1774" t="s">
        <v>68</v>
      </c>
      <c r="G1774">
        <v>2761</v>
      </c>
      <c r="H1774" s="5">
        <v>43280</v>
      </c>
      <c r="I1774" t="s">
        <v>3737</v>
      </c>
      <c r="J1774" s="3">
        <v>2688120</v>
      </c>
      <c r="K1774" s="3">
        <v>0</v>
      </c>
      <c r="L1774" s="3">
        <f t="shared" si="54"/>
        <v>2688120</v>
      </c>
      <c r="M1774" s="3">
        <v>896040</v>
      </c>
      <c r="N1774" s="3">
        <f t="shared" si="55"/>
        <v>1792080</v>
      </c>
    </row>
    <row r="1775" spans="1:14" hidden="1" x14ac:dyDescent="0.25">
      <c r="A1775">
        <v>649</v>
      </c>
      <c r="B1775">
        <v>2374</v>
      </c>
      <c r="C1775" s="5">
        <v>43280</v>
      </c>
      <c r="D1775" t="s">
        <v>3738</v>
      </c>
      <c r="E1775">
        <v>31</v>
      </c>
      <c r="F1775" t="s">
        <v>68</v>
      </c>
      <c r="G1775">
        <v>2760</v>
      </c>
      <c r="H1775" s="5">
        <v>43280</v>
      </c>
      <c r="I1775" t="s">
        <v>3739</v>
      </c>
      <c r="J1775" s="3">
        <v>2796906</v>
      </c>
      <c r="K1775" s="3">
        <v>0</v>
      </c>
      <c r="L1775" s="3">
        <f t="shared" si="54"/>
        <v>2796906</v>
      </c>
      <c r="M1775" s="3">
        <v>1198674</v>
      </c>
      <c r="N1775" s="3">
        <f t="shared" si="55"/>
        <v>1598232</v>
      </c>
    </row>
    <row r="1776" spans="1:14" x14ac:dyDescent="0.25">
      <c r="A1776">
        <v>908</v>
      </c>
      <c r="B1776">
        <v>2376</v>
      </c>
      <c r="C1776" s="5">
        <v>43280</v>
      </c>
      <c r="D1776" t="s">
        <v>3740</v>
      </c>
      <c r="E1776">
        <v>31</v>
      </c>
      <c r="F1776" t="s">
        <v>68</v>
      </c>
      <c r="G1776">
        <v>2758</v>
      </c>
      <c r="H1776" s="5">
        <v>43280</v>
      </c>
      <c r="I1776" t="s">
        <v>1146</v>
      </c>
      <c r="J1776" s="3">
        <v>3157315</v>
      </c>
      <c r="K1776" s="3">
        <v>0</v>
      </c>
      <c r="L1776" s="3">
        <f t="shared" si="54"/>
        <v>3157315</v>
      </c>
      <c r="M1776" s="3">
        <v>1353135</v>
      </c>
      <c r="N1776" s="3">
        <f t="shared" si="55"/>
        <v>1804180</v>
      </c>
    </row>
    <row r="1777" spans="1:14" x14ac:dyDescent="0.25">
      <c r="A1777">
        <v>908</v>
      </c>
      <c r="B1777">
        <v>2377</v>
      </c>
      <c r="C1777" s="5">
        <v>43280</v>
      </c>
      <c r="D1777" t="s">
        <v>3741</v>
      </c>
      <c r="E1777">
        <v>31</v>
      </c>
      <c r="F1777" t="s">
        <v>68</v>
      </c>
      <c r="G1777">
        <v>2757</v>
      </c>
      <c r="H1777" s="5">
        <v>43280</v>
      </c>
      <c r="I1777" t="s">
        <v>3742</v>
      </c>
      <c r="J1777" s="3">
        <v>3515589</v>
      </c>
      <c r="K1777" s="3">
        <v>0</v>
      </c>
      <c r="L1777" s="3">
        <f t="shared" si="54"/>
        <v>3515589</v>
      </c>
      <c r="M1777" s="3">
        <v>1171863</v>
      </c>
      <c r="N1777" s="3">
        <f t="shared" si="55"/>
        <v>2343726</v>
      </c>
    </row>
    <row r="1778" spans="1:14" x14ac:dyDescent="0.25">
      <c r="A1778">
        <v>908</v>
      </c>
      <c r="B1778">
        <v>2378</v>
      </c>
      <c r="C1778" s="5">
        <v>43280</v>
      </c>
      <c r="D1778" t="s">
        <v>3743</v>
      </c>
      <c r="E1778">
        <v>31</v>
      </c>
      <c r="F1778" t="s">
        <v>68</v>
      </c>
      <c r="G1778">
        <v>2756</v>
      </c>
      <c r="H1778" s="5">
        <v>43280</v>
      </c>
      <c r="I1778" t="s">
        <v>3744</v>
      </c>
      <c r="J1778" s="3">
        <v>5219370</v>
      </c>
      <c r="K1778" s="3">
        <v>0</v>
      </c>
      <c r="L1778" s="3">
        <f t="shared" si="54"/>
        <v>5219370</v>
      </c>
      <c r="M1778" s="3">
        <v>1739790</v>
      </c>
      <c r="N1778" s="3">
        <f t="shared" si="55"/>
        <v>3479580</v>
      </c>
    </row>
    <row r="1779" spans="1:14" x14ac:dyDescent="0.25">
      <c r="A1779">
        <v>908</v>
      </c>
      <c r="B1779">
        <v>2379</v>
      </c>
      <c r="C1779" s="5">
        <v>43280</v>
      </c>
      <c r="D1779" t="s">
        <v>1972</v>
      </c>
      <c r="E1779">
        <v>31</v>
      </c>
      <c r="F1779" t="s">
        <v>68</v>
      </c>
      <c r="G1779">
        <v>2755</v>
      </c>
      <c r="H1779" s="5">
        <v>43280</v>
      </c>
      <c r="I1779" t="s">
        <v>1973</v>
      </c>
      <c r="J1779" s="3">
        <v>3718092</v>
      </c>
      <c r="K1779" s="3">
        <v>0</v>
      </c>
      <c r="L1779" s="3">
        <f t="shared" si="54"/>
        <v>3718092</v>
      </c>
      <c r="M1779" s="3">
        <v>1593468</v>
      </c>
      <c r="N1779" s="3">
        <f t="shared" si="55"/>
        <v>2124624</v>
      </c>
    </row>
    <row r="1780" spans="1:14" x14ac:dyDescent="0.25">
      <c r="A1780">
        <v>908</v>
      </c>
      <c r="B1780">
        <v>2380</v>
      </c>
      <c r="C1780" s="5">
        <v>43280</v>
      </c>
      <c r="D1780" t="s">
        <v>1363</v>
      </c>
      <c r="E1780">
        <v>31</v>
      </c>
      <c r="F1780" t="s">
        <v>68</v>
      </c>
      <c r="G1780">
        <v>2754</v>
      </c>
      <c r="H1780" s="5">
        <v>43280</v>
      </c>
      <c r="I1780" t="s">
        <v>1364</v>
      </c>
      <c r="J1780" s="3">
        <v>3516527</v>
      </c>
      <c r="K1780" s="3">
        <v>0</v>
      </c>
      <c r="L1780" s="3">
        <f t="shared" si="54"/>
        <v>3516527</v>
      </c>
      <c r="M1780" s="3">
        <v>1507083</v>
      </c>
      <c r="N1780" s="3">
        <f t="shared" si="55"/>
        <v>2009444</v>
      </c>
    </row>
    <row r="1781" spans="1:14" x14ac:dyDescent="0.25">
      <c r="A1781">
        <v>908</v>
      </c>
      <c r="B1781">
        <v>2381</v>
      </c>
      <c r="C1781" s="5">
        <v>43280</v>
      </c>
      <c r="D1781" t="s">
        <v>2001</v>
      </c>
      <c r="E1781">
        <v>31</v>
      </c>
      <c r="F1781" t="s">
        <v>68</v>
      </c>
      <c r="G1781">
        <v>2753</v>
      </c>
      <c r="H1781" s="5">
        <v>43280</v>
      </c>
      <c r="I1781" t="s">
        <v>3745</v>
      </c>
      <c r="J1781" s="3">
        <v>4465629</v>
      </c>
      <c r="K1781" s="3">
        <v>0</v>
      </c>
      <c r="L1781" s="3">
        <f t="shared" si="54"/>
        <v>4465629</v>
      </c>
      <c r="M1781" s="3">
        <v>1488543</v>
      </c>
      <c r="N1781" s="3">
        <f t="shared" si="55"/>
        <v>2977086</v>
      </c>
    </row>
    <row r="1782" spans="1:14" x14ac:dyDescent="0.25">
      <c r="A1782">
        <v>908</v>
      </c>
      <c r="B1782">
        <v>2382</v>
      </c>
      <c r="C1782" s="5">
        <v>43280</v>
      </c>
      <c r="D1782" t="s">
        <v>1704</v>
      </c>
      <c r="E1782">
        <v>31</v>
      </c>
      <c r="F1782" t="s">
        <v>68</v>
      </c>
      <c r="G1782">
        <v>2733</v>
      </c>
      <c r="H1782" s="5">
        <v>43280</v>
      </c>
      <c r="I1782" t="s">
        <v>1705</v>
      </c>
      <c r="J1782" s="3">
        <v>2895704</v>
      </c>
      <c r="K1782" s="3">
        <v>0</v>
      </c>
      <c r="L1782" s="3">
        <f t="shared" si="54"/>
        <v>2895704</v>
      </c>
      <c r="M1782" s="3">
        <v>1241016</v>
      </c>
      <c r="N1782" s="3">
        <f t="shared" si="55"/>
        <v>1654688</v>
      </c>
    </row>
    <row r="1783" spans="1:14" hidden="1" x14ac:dyDescent="0.25">
      <c r="A1783">
        <v>649</v>
      </c>
      <c r="B1783">
        <v>2383</v>
      </c>
      <c r="C1783" s="5">
        <v>43280</v>
      </c>
      <c r="D1783" t="s">
        <v>2111</v>
      </c>
      <c r="E1783">
        <v>31</v>
      </c>
      <c r="F1783" t="s">
        <v>68</v>
      </c>
      <c r="G1783">
        <v>2624</v>
      </c>
      <c r="H1783" s="5">
        <v>43280</v>
      </c>
      <c r="I1783" t="s">
        <v>3746</v>
      </c>
      <c r="J1783" s="3">
        <v>3515589</v>
      </c>
      <c r="K1783" s="3">
        <v>0</v>
      </c>
      <c r="L1783" s="3">
        <f t="shared" si="54"/>
        <v>3515589</v>
      </c>
      <c r="M1783" s="3">
        <v>1171863</v>
      </c>
      <c r="N1783" s="3">
        <f t="shared" si="55"/>
        <v>2343726</v>
      </c>
    </row>
    <row r="1784" spans="1:14" hidden="1" x14ac:dyDescent="0.25">
      <c r="A1784">
        <v>649</v>
      </c>
      <c r="B1784">
        <v>2384</v>
      </c>
      <c r="C1784" s="5">
        <v>43280</v>
      </c>
      <c r="D1784" t="s">
        <v>1638</v>
      </c>
      <c r="E1784">
        <v>31</v>
      </c>
      <c r="F1784" t="s">
        <v>68</v>
      </c>
      <c r="G1784">
        <v>2623</v>
      </c>
      <c r="H1784" s="5">
        <v>43280</v>
      </c>
      <c r="I1784" t="s">
        <v>3747</v>
      </c>
      <c r="J1784" s="3">
        <v>3017000</v>
      </c>
      <c r="K1784" s="3">
        <v>0</v>
      </c>
      <c r="L1784" s="3">
        <f t="shared" si="54"/>
        <v>3017000</v>
      </c>
      <c r="M1784" s="3">
        <v>1293000</v>
      </c>
      <c r="N1784" s="3">
        <f t="shared" si="55"/>
        <v>1724000</v>
      </c>
    </row>
    <row r="1785" spans="1:14" hidden="1" x14ac:dyDescent="0.25">
      <c r="A1785">
        <v>649</v>
      </c>
      <c r="B1785">
        <v>2385</v>
      </c>
      <c r="C1785" s="5">
        <v>43280</v>
      </c>
      <c r="D1785" t="s">
        <v>870</v>
      </c>
      <c r="E1785">
        <v>31</v>
      </c>
      <c r="F1785" t="s">
        <v>68</v>
      </c>
      <c r="G1785">
        <v>2622</v>
      </c>
      <c r="H1785" s="5">
        <v>43280</v>
      </c>
      <c r="I1785" t="s">
        <v>3748</v>
      </c>
      <c r="J1785" s="3">
        <v>3678480</v>
      </c>
      <c r="K1785" s="3">
        <v>0</v>
      </c>
      <c r="L1785" s="3">
        <f t="shared" si="54"/>
        <v>3678480</v>
      </c>
      <c r="M1785" s="3">
        <v>1379430</v>
      </c>
      <c r="N1785" s="3">
        <f t="shared" si="55"/>
        <v>2299050</v>
      </c>
    </row>
    <row r="1786" spans="1:14" x14ac:dyDescent="0.25">
      <c r="A1786">
        <v>908</v>
      </c>
      <c r="B1786">
        <v>2386</v>
      </c>
      <c r="C1786" s="5">
        <v>43280</v>
      </c>
      <c r="D1786" t="s">
        <v>2209</v>
      </c>
      <c r="E1786">
        <v>31</v>
      </c>
      <c r="F1786" t="s">
        <v>68</v>
      </c>
      <c r="G1786">
        <v>2741</v>
      </c>
      <c r="H1786" s="5">
        <v>43280</v>
      </c>
      <c r="I1786" t="s">
        <v>2210</v>
      </c>
      <c r="J1786" s="3">
        <v>2924376</v>
      </c>
      <c r="K1786" s="3">
        <v>0</v>
      </c>
      <c r="L1786" s="3">
        <f t="shared" si="54"/>
        <v>2924376</v>
      </c>
      <c r="M1786" s="3">
        <v>1253304</v>
      </c>
      <c r="N1786" s="3">
        <f t="shared" si="55"/>
        <v>1671072</v>
      </c>
    </row>
    <row r="1787" spans="1:14" hidden="1" x14ac:dyDescent="0.25">
      <c r="A1787">
        <v>649</v>
      </c>
      <c r="B1787">
        <v>2387</v>
      </c>
      <c r="C1787" s="5">
        <v>43280</v>
      </c>
      <c r="D1787" t="s">
        <v>3749</v>
      </c>
      <c r="E1787">
        <v>31</v>
      </c>
      <c r="F1787" t="s">
        <v>68</v>
      </c>
      <c r="G1787">
        <v>2621</v>
      </c>
      <c r="H1787" s="5">
        <v>43280</v>
      </c>
      <c r="I1787" t="s">
        <v>3750</v>
      </c>
      <c r="J1787" s="3">
        <v>2843722</v>
      </c>
      <c r="K1787" s="3">
        <v>0</v>
      </c>
      <c r="L1787" s="3">
        <f t="shared" si="54"/>
        <v>2843722</v>
      </c>
      <c r="M1787" s="3">
        <v>1218738</v>
      </c>
      <c r="N1787" s="3">
        <f t="shared" si="55"/>
        <v>1624984</v>
      </c>
    </row>
    <row r="1788" spans="1:14" x14ac:dyDescent="0.25">
      <c r="A1788">
        <v>908</v>
      </c>
      <c r="B1788">
        <v>2388</v>
      </c>
      <c r="C1788" s="5">
        <v>43280</v>
      </c>
      <c r="D1788" t="s">
        <v>1642</v>
      </c>
      <c r="E1788">
        <v>31</v>
      </c>
      <c r="F1788" t="s">
        <v>68</v>
      </c>
      <c r="G1788">
        <v>2740</v>
      </c>
      <c r="H1788" s="5">
        <v>43280</v>
      </c>
      <c r="I1788" t="s">
        <v>1643</v>
      </c>
      <c r="J1788" s="3">
        <v>2845920</v>
      </c>
      <c r="K1788" s="3">
        <v>0</v>
      </c>
      <c r="L1788" s="3">
        <f t="shared" si="54"/>
        <v>2845920</v>
      </c>
      <c r="M1788" s="3">
        <v>1219680</v>
      </c>
      <c r="N1788" s="3">
        <f t="shared" si="55"/>
        <v>1626240</v>
      </c>
    </row>
    <row r="1789" spans="1:14" hidden="1" x14ac:dyDescent="0.25">
      <c r="A1789">
        <v>649</v>
      </c>
      <c r="B1789">
        <v>2389</v>
      </c>
      <c r="C1789" s="5">
        <v>43280</v>
      </c>
      <c r="D1789" t="s">
        <v>1252</v>
      </c>
      <c r="E1789">
        <v>31</v>
      </c>
      <c r="F1789" t="s">
        <v>68</v>
      </c>
      <c r="G1789">
        <v>2620</v>
      </c>
      <c r="H1789" s="5">
        <v>43280</v>
      </c>
      <c r="I1789" t="s">
        <v>3751</v>
      </c>
      <c r="J1789" s="3">
        <v>3157315</v>
      </c>
      <c r="K1789" s="3">
        <v>0</v>
      </c>
      <c r="L1789" s="3">
        <f t="shared" si="54"/>
        <v>3157315</v>
      </c>
      <c r="M1789" s="3">
        <v>1353135</v>
      </c>
      <c r="N1789" s="3">
        <f t="shared" si="55"/>
        <v>1804180</v>
      </c>
    </row>
    <row r="1790" spans="1:14" hidden="1" x14ac:dyDescent="0.25">
      <c r="A1790">
        <v>649</v>
      </c>
      <c r="B1790">
        <v>2390</v>
      </c>
      <c r="C1790" s="5">
        <v>43280</v>
      </c>
      <c r="D1790" t="s">
        <v>1572</v>
      </c>
      <c r="E1790">
        <v>31</v>
      </c>
      <c r="F1790" t="s">
        <v>68</v>
      </c>
      <c r="G1790">
        <v>2619</v>
      </c>
      <c r="H1790" s="5">
        <v>43280</v>
      </c>
      <c r="I1790" t="s">
        <v>3752</v>
      </c>
      <c r="J1790" s="3">
        <v>3608360</v>
      </c>
      <c r="K1790" s="3">
        <v>0</v>
      </c>
      <c r="L1790" s="3">
        <f t="shared" si="54"/>
        <v>3608360</v>
      </c>
      <c r="M1790" s="3">
        <v>1353135</v>
      </c>
      <c r="N1790" s="3">
        <f t="shared" si="55"/>
        <v>2255225</v>
      </c>
    </row>
    <row r="1791" spans="1:14" x14ac:dyDescent="0.25">
      <c r="A1791">
        <v>908</v>
      </c>
      <c r="B1791">
        <v>2391</v>
      </c>
      <c r="C1791" s="5">
        <v>43280</v>
      </c>
      <c r="D1791" t="s">
        <v>1168</v>
      </c>
      <c r="E1791">
        <v>31</v>
      </c>
      <c r="F1791" t="s">
        <v>68</v>
      </c>
      <c r="G1791">
        <v>2739</v>
      </c>
      <c r="H1791" s="5">
        <v>43280</v>
      </c>
      <c r="I1791" t="s">
        <v>1169</v>
      </c>
      <c r="J1791" s="3">
        <v>3201695</v>
      </c>
      <c r="K1791" s="3">
        <v>0</v>
      </c>
      <c r="L1791" s="3">
        <f t="shared" si="54"/>
        <v>3201695</v>
      </c>
      <c r="M1791" s="3">
        <v>1372155</v>
      </c>
      <c r="N1791" s="3">
        <f t="shared" si="55"/>
        <v>1829540</v>
      </c>
    </row>
    <row r="1792" spans="1:14" hidden="1" x14ac:dyDescent="0.25">
      <c r="A1792">
        <v>649</v>
      </c>
      <c r="B1792">
        <v>2392</v>
      </c>
      <c r="C1792" s="5">
        <v>43280</v>
      </c>
      <c r="D1792" t="s">
        <v>3753</v>
      </c>
      <c r="E1792">
        <v>31</v>
      </c>
      <c r="F1792" t="s">
        <v>68</v>
      </c>
      <c r="G1792">
        <v>2618</v>
      </c>
      <c r="H1792" s="5">
        <v>43280</v>
      </c>
      <c r="I1792" t="s">
        <v>3754</v>
      </c>
      <c r="J1792" s="3">
        <v>3619000</v>
      </c>
      <c r="K1792" s="3">
        <v>0</v>
      </c>
      <c r="L1792" s="3">
        <f t="shared" si="54"/>
        <v>3619000</v>
      </c>
      <c r="M1792" s="3">
        <v>1551000</v>
      </c>
      <c r="N1792" s="3">
        <f t="shared" si="55"/>
        <v>2068000</v>
      </c>
    </row>
    <row r="1793" spans="1:14" x14ac:dyDescent="0.25">
      <c r="A1793">
        <v>908</v>
      </c>
      <c r="B1793">
        <v>2393</v>
      </c>
      <c r="C1793" s="5">
        <v>43280</v>
      </c>
      <c r="D1793" t="s">
        <v>1250</v>
      </c>
      <c r="E1793">
        <v>31</v>
      </c>
      <c r="F1793" t="s">
        <v>68</v>
      </c>
      <c r="G1793">
        <v>2738</v>
      </c>
      <c r="H1793" s="5">
        <v>43280</v>
      </c>
      <c r="I1793" t="s">
        <v>1251</v>
      </c>
      <c r="J1793" s="3">
        <v>2685291</v>
      </c>
      <c r="K1793" s="3">
        <v>0</v>
      </c>
      <c r="L1793" s="3">
        <f t="shared" si="54"/>
        <v>2685291</v>
      </c>
      <c r="M1793" s="3">
        <v>1150839</v>
      </c>
      <c r="N1793" s="3">
        <f t="shared" si="55"/>
        <v>1534452</v>
      </c>
    </row>
    <row r="1794" spans="1:14" hidden="1" x14ac:dyDescent="0.25">
      <c r="A1794">
        <v>649</v>
      </c>
      <c r="B1794">
        <v>2394</v>
      </c>
      <c r="C1794" s="5">
        <v>43280</v>
      </c>
      <c r="D1794" t="s">
        <v>3755</v>
      </c>
      <c r="E1794">
        <v>31</v>
      </c>
      <c r="F1794" t="s">
        <v>68</v>
      </c>
      <c r="G1794">
        <v>2378</v>
      </c>
      <c r="H1794" s="5">
        <v>43280</v>
      </c>
      <c r="I1794" t="s">
        <v>3756</v>
      </c>
      <c r="J1794" s="3">
        <v>3570210</v>
      </c>
      <c r="K1794" s="3">
        <v>3060180</v>
      </c>
      <c r="L1794" s="3">
        <f t="shared" si="54"/>
        <v>510030</v>
      </c>
      <c r="M1794" s="3">
        <v>510030</v>
      </c>
      <c r="N1794" s="3">
        <f t="shared" si="55"/>
        <v>0</v>
      </c>
    </row>
    <row r="1795" spans="1:14" x14ac:dyDescent="0.25">
      <c r="A1795">
        <v>908</v>
      </c>
      <c r="B1795">
        <v>2395</v>
      </c>
      <c r="C1795" s="5">
        <v>43280</v>
      </c>
      <c r="D1795" t="s">
        <v>2093</v>
      </c>
      <c r="E1795">
        <v>31</v>
      </c>
      <c r="F1795" t="s">
        <v>68</v>
      </c>
      <c r="G1795">
        <v>2737</v>
      </c>
      <c r="H1795" s="5">
        <v>43280</v>
      </c>
      <c r="I1795" t="s">
        <v>2094</v>
      </c>
      <c r="J1795" s="3">
        <v>1844290</v>
      </c>
      <c r="K1795" s="3">
        <v>0</v>
      </c>
      <c r="L1795" s="3">
        <f t="shared" si="54"/>
        <v>1844290</v>
      </c>
      <c r="M1795" s="3">
        <v>1106574</v>
      </c>
      <c r="N1795" s="3">
        <f t="shared" si="55"/>
        <v>737716</v>
      </c>
    </row>
    <row r="1796" spans="1:14" x14ac:dyDescent="0.25">
      <c r="A1796">
        <v>908</v>
      </c>
      <c r="B1796">
        <v>2396</v>
      </c>
      <c r="C1796" s="5">
        <v>43280</v>
      </c>
      <c r="D1796" t="s">
        <v>1650</v>
      </c>
      <c r="E1796">
        <v>31</v>
      </c>
      <c r="F1796" t="s">
        <v>68</v>
      </c>
      <c r="G1796">
        <v>2736</v>
      </c>
      <c r="H1796" s="5">
        <v>43280</v>
      </c>
      <c r="I1796" t="s">
        <v>1651</v>
      </c>
      <c r="J1796" s="3">
        <v>2924376</v>
      </c>
      <c r="K1796" s="3">
        <v>0</v>
      </c>
      <c r="L1796" s="3">
        <f t="shared" si="54"/>
        <v>2924376</v>
      </c>
      <c r="M1796" s="3">
        <v>1253304</v>
      </c>
      <c r="N1796" s="3">
        <f t="shared" si="55"/>
        <v>1671072</v>
      </c>
    </row>
    <row r="1797" spans="1:14" x14ac:dyDescent="0.25">
      <c r="A1797">
        <v>908</v>
      </c>
      <c r="B1797">
        <v>2397</v>
      </c>
      <c r="C1797" s="5">
        <v>43280</v>
      </c>
      <c r="D1797" t="s">
        <v>924</v>
      </c>
      <c r="E1797">
        <v>31</v>
      </c>
      <c r="F1797" t="s">
        <v>68</v>
      </c>
      <c r="G1797">
        <v>2735</v>
      </c>
      <c r="H1797" s="5">
        <v>43280</v>
      </c>
      <c r="I1797" t="s">
        <v>925</v>
      </c>
      <c r="J1797" s="3">
        <v>3769731</v>
      </c>
      <c r="K1797" s="3">
        <v>0</v>
      </c>
      <c r="L1797" s="3">
        <f t="shared" ref="L1797:L1860" si="56">J1797-K1797</f>
        <v>3769731</v>
      </c>
      <c r="M1797" s="3">
        <v>1615599</v>
      </c>
      <c r="N1797" s="3">
        <f t="shared" ref="N1797:N1860" si="57">L1797-M1797</f>
        <v>2154132</v>
      </c>
    </row>
    <row r="1798" spans="1:14" x14ac:dyDescent="0.25">
      <c r="A1798">
        <v>908</v>
      </c>
      <c r="B1798">
        <v>2398</v>
      </c>
      <c r="C1798" s="5">
        <v>43280</v>
      </c>
      <c r="D1798" t="s">
        <v>2055</v>
      </c>
      <c r="E1798">
        <v>31</v>
      </c>
      <c r="F1798" t="s">
        <v>68</v>
      </c>
      <c r="G1798">
        <v>2734</v>
      </c>
      <c r="H1798" s="5">
        <v>43280</v>
      </c>
      <c r="I1798" t="s">
        <v>2056</v>
      </c>
      <c r="J1798" s="3">
        <v>3098412</v>
      </c>
      <c r="K1798" s="3">
        <v>0</v>
      </c>
      <c r="L1798" s="3">
        <f t="shared" si="56"/>
        <v>3098412</v>
      </c>
      <c r="M1798" s="3">
        <v>1549206</v>
      </c>
      <c r="N1798" s="3">
        <f t="shared" si="57"/>
        <v>1549206</v>
      </c>
    </row>
    <row r="1799" spans="1:14" hidden="1" x14ac:dyDescent="0.25">
      <c r="A1799">
        <v>818</v>
      </c>
      <c r="B1799">
        <v>2399</v>
      </c>
      <c r="C1799" s="5">
        <v>43280</v>
      </c>
      <c r="D1799" t="s">
        <v>3757</v>
      </c>
      <c r="E1799">
        <v>31</v>
      </c>
      <c r="F1799" t="s">
        <v>68</v>
      </c>
      <c r="G1799">
        <v>2771</v>
      </c>
      <c r="H1799" s="5">
        <v>43280</v>
      </c>
      <c r="I1799" t="s">
        <v>3210</v>
      </c>
      <c r="J1799" s="3">
        <v>39062100</v>
      </c>
      <c r="K1799" s="3">
        <v>0</v>
      </c>
      <c r="L1799" s="3">
        <f t="shared" si="56"/>
        <v>39062100</v>
      </c>
      <c r="M1799" s="3">
        <v>0</v>
      </c>
      <c r="N1799" s="3">
        <f t="shared" si="57"/>
        <v>39062100</v>
      </c>
    </row>
    <row r="1800" spans="1:14" hidden="1" x14ac:dyDescent="0.25">
      <c r="A1800">
        <v>838</v>
      </c>
      <c r="B1800">
        <v>2400</v>
      </c>
      <c r="C1800" s="5">
        <v>43280</v>
      </c>
      <c r="D1800" t="s">
        <v>3758</v>
      </c>
      <c r="E1800">
        <v>31</v>
      </c>
      <c r="F1800" t="s">
        <v>68</v>
      </c>
      <c r="G1800">
        <v>2772</v>
      </c>
      <c r="H1800" s="5">
        <v>43280</v>
      </c>
      <c r="I1800" t="s">
        <v>3219</v>
      </c>
      <c r="J1800" s="3">
        <v>39062100</v>
      </c>
      <c r="K1800" s="3">
        <v>0</v>
      </c>
      <c r="L1800" s="3">
        <f t="shared" si="56"/>
        <v>39062100</v>
      </c>
      <c r="M1800" s="3">
        <v>0</v>
      </c>
      <c r="N1800" s="3">
        <f t="shared" si="57"/>
        <v>39062100</v>
      </c>
    </row>
    <row r="1801" spans="1:14" hidden="1" x14ac:dyDescent="0.25">
      <c r="A1801">
        <v>856</v>
      </c>
      <c r="B1801">
        <v>2401</v>
      </c>
      <c r="C1801" s="5">
        <v>43280</v>
      </c>
      <c r="D1801" t="s">
        <v>3759</v>
      </c>
      <c r="E1801">
        <v>31</v>
      </c>
      <c r="F1801" t="s">
        <v>68</v>
      </c>
      <c r="G1801">
        <v>2774</v>
      </c>
      <c r="H1801" s="5">
        <v>43280</v>
      </c>
      <c r="I1801" t="s">
        <v>3224</v>
      </c>
      <c r="J1801" s="3">
        <v>54686940</v>
      </c>
      <c r="K1801" s="3">
        <v>0</v>
      </c>
      <c r="L1801" s="3">
        <f t="shared" si="56"/>
        <v>54686940</v>
      </c>
      <c r="M1801" s="3">
        <v>54686940</v>
      </c>
      <c r="N1801" s="3">
        <f t="shared" si="57"/>
        <v>0</v>
      </c>
    </row>
    <row r="1802" spans="1:14" hidden="1" x14ac:dyDescent="0.25">
      <c r="A1802">
        <v>841</v>
      </c>
      <c r="B1802">
        <v>2402</v>
      </c>
      <c r="C1802" s="5">
        <v>43280</v>
      </c>
      <c r="D1802" t="s">
        <v>3760</v>
      </c>
      <c r="E1802">
        <v>31</v>
      </c>
      <c r="F1802" t="s">
        <v>68</v>
      </c>
      <c r="G1802">
        <v>2773</v>
      </c>
      <c r="H1802" s="5">
        <v>43280</v>
      </c>
      <c r="I1802" t="s">
        <v>3220</v>
      </c>
      <c r="J1802" s="3">
        <v>39062100</v>
      </c>
      <c r="K1802" s="3">
        <v>0</v>
      </c>
      <c r="L1802" s="3">
        <f t="shared" si="56"/>
        <v>39062100</v>
      </c>
      <c r="M1802" s="3">
        <v>0</v>
      </c>
      <c r="N1802" s="3">
        <f t="shared" si="57"/>
        <v>39062100</v>
      </c>
    </row>
    <row r="1803" spans="1:14" hidden="1" x14ac:dyDescent="0.25">
      <c r="A1803">
        <v>907</v>
      </c>
      <c r="B1803">
        <v>2404</v>
      </c>
      <c r="C1803" s="5">
        <v>43280</v>
      </c>
      <c r="D1803" t="s">
        <v>3761</v>
      </c>
      <c r="E1803">
        <v>11</v>
      </c>
      <c r="F1803" t="s">
        <v>3762</v>
      </c>
      <c r="G1803">
        <v>436</v>
      </c>
      <c r="H1803" s="5">
        <v>43280</v>
      </c>
      <c r="I1803" t="s">
        <v>3356</v>
      </c>
      <c r="J1803" s="3">
        <v>59220487</v>
      </c>
      <c r="K1803" s="3">
        <v>0</v>
      </c>
      <c r="L1803" s="3">
        <f t="shared" si="56"/>
        <v>59220487</v>
      </c>
      <c r="M1803" s="3">
        <v>0</v>
      </c>
      <c r="N1803" s="3">
        <f t="shared" si="57"/>
        <v>59220487</v>
      </c>
    </row>
    <row r="1804" spans="1:14" hidden="1" x14ac:dyDescent="0.25">
      <c r="A1804">
        <v>917</v>
      </c>
      <c r="B1804">
        <v>2406</v>
      </c>
      <c r="C1804" s="5">
        <v>43280</v>
      </c>
      <c r="D1804" t="s">
        <v>3763</v>
      </c>
      <c r="E1804">
        <v>31</v>
      </c>
      <c r="F1804" t="s">
        <v>68</v>
      </c>
      <c r="G1804">
        <v>2826</v>
      </c>
      <c r="H1804" s="5">
        <v>43280</v>
      </c>
      <c r="I1804" t="s">
        <v>3363</v>
      </c>
      <c r="J1804" s="3">
        <v>39062100</v>
      </c>
      <c r="K1804" s="3">
        <v>0</v>
      </c>
      <c r="L1804" s="3">
        <f t="shared" si="56"/>
        <v>39062100</v>
      </c>
      <c r="M1804" s="3">
        <v>0</v>
      </c>
      <c r="N1804" s="3">
        <f t="shared" si="57"/>
        <v>39062100</v>
      </c>
    </row>
    <row r="1805" spans="1:14" hidden="1" x14ac:dyDescent="0.25">
      <c r="A1805">
        <v>918</v>
      </c>
      <c r="B1805">
        <v>2407</v>
      </c>
      <c r="C1805" s="5">
        <v>43280</v>
      </c>
      <c r="D1805" t="s">
        <v>3764</v>
      </c>
      <c r="E1805">
        <v>31</v>
      </c>
      <c r="F1805" t="s">
        <v>68</v>
      </c>
      <c r="G1805">
        <v>2827</v>
      </c>
      <c r="H1805" s="5">
        <v>43280</v>
      </c>
      <c r="I1805" t="s">
        <v>3364</v>
      </c>
      <c r="J1805" s="3">
        <v>39062100</v>
      </c>
      <c r="K1805" s="3">
        <v>0</v>
      </c>
      <c r="L1805" s="3">
        <f t="shared" si="56"/>
        <v>39062100</v>
      </c>
      <c r="M1805" s="3">
        <v>0</v>
      </c>
      <c r="N1805" s="3">
        <f t="shared" si="57"/>
        <v>39062100</v>
      </c>
    </row>
    <row r="1806" spans="1:14" hidden="1" x14ac:dyDescent="0.25">
      <c r="A1806">
        <v>770</v>
      </c>
      <c r="B1806">
        <v>2408</v>
      </c>
      <c r="C1806" s="5">
        <v>43280</v>
      </c>
      <c r="D1806" t="s">
        <v>3254</v>
      </c>
      <c r="E1806">
        <v>31</v>
      </c>
      <c r="F1806" t="s">
        <v>68</v>
      </c>
      <c r="G1806">
        <v>2828</v>
      </c>
      <c r="H1806" s="5">
        <v>43280</v>
      </c>
      <c r="I1806" t="s">
        <v>2972</v>
      </c>
      <c r="J1806" s="3">
        <v>35479385</v>
      </c>
      <c r="K1806" s="3">
        <v>0</v>
      </c>
      <c r="L1806" s="3">
        <f t="shared" si="56"/>
        <v>35479385</v>
      </c>
      <c r="M1806" s="3">
        <v>35479385</v>
      </c>
      <c r="N1806" s="3">
        <f t="shared" si="57"/>
        <v>0</v>
      </c>
    </row>
    <row r="1807" spans="1:14" hidden="1" x14ac:dyDescent="0.25">
      <c r="A1807">
        <v>765</v>
      </c>
      <c r="B1807">
        <v>2409</v>
      </c>
      <c r="C1807" s="5">
        <v>43280</v>
      </c>
      <c r="D1807" t="s">
        <v>3765</v>
      </c>
      <c r="E1807">
        <v>31</v>
      </c>
      <c r="F1807" t="s">
        <v>68</v>
      </c>
      <c r="G1807">
        <v>2819</v>
      </c>
      <c r="H1807" s="5">
        <v>43280</v>
      </c>
      <c r="I1807" t="s">
        <v>2634</v>
      </c>
      <c r="J1807" s="3">
        <v>4672700</v>
      </c>
      <c r="K1807" s="3">
        <v>0</v>
      </c>
      <c r="L1807" s="3">
        <f t="shared" si="56"/>
        <v>4672700</v>
      </c>
      <c r="M1807" s="3">
        <v>4672700</v>
      </c>
      <c r="N1807" s="3">
        <f t="shared" si="57"/>
        <v>0</v>
      </c>
    </row>
    <row r="1808" spans="1:14" hidden="1" x14ac:dyDescent="0.25">
      <c r="A1808">
        <v>906</v>
      </c>
      <c r="B1808">
        <v>2410</v>
      </c>
      <c r="C1808" s="5">
        <v>43280</v>
      </c>
      <c r="D1808" t="s">
        <v>3766</v>
      </c>
      <c r="E1808">
        <v>31</v>
      </c>
      <c r="F1808" t="s">
        <v>68</v>
      </c>
      <c r="G1808">
        <v>2824</v>
      </c>
      <c r="H1808" s="5">
        <v>43280</v>
      </c>
      <c r="I1808" t="s">
        <v>3355</v>
      </c>
      <c r="J1808" s="3">
        <v>39062100</v>
      </c>
      <c r="K1808" s="3">
        <v>0</v>
      </c>
      <c r="L1808" s="3">
        <f t="shared" si="56"/>
        <v>39062100</v>
      </c>
      <c r="M1808" s="3">
        <v>0</v>
      </c>
      <c r="N1808" s="3">
        <f t="shared" si="57"/>
        <v>39062100</v>
      </c>
    </row>
    <row r="1809" spans="1:14" hidden="1" x14ac:dyDescent="0.25">
      <c r="A1809">
        <v>897</v>
      </c>
      <c r="B1809">
        <v>2411</v>
      </c>
      <c r="C1809" s="5">
        <v>43280</v>
      </c>
      <c r="D1809" t="s">
        <v>3379</v>
      </c>
      <c r="E1809">
        <v>31</v>
      </c>
      <c r="F1809" t="s">
        <v>68</v>
      </c>
      <c r="G1809">
        <v>2829</v>
      </c>
      <c r="H1809" s="5">
        <v>43280</v>
      </c>
      <c r="I1809" t="s">
        <v>3349</v>
      </c>
      <c r="J1809" s="3">
        <v>39062100</v>
      </c>
      <c r="K1809" s="3">
        <v>0</v>
      </c>
      <c r="L1809" s="3">
        <f t="shared" si="56"/>
        <v>39062100</v>
      </c>
      <c r="M1809" s="3">
        <v>39062100</v>
      </c>
      <c r="N1809" s="3">
        <f t="shared" si="57"/>
        <v>0</v>
      </c>
    </row>
    <row r="1810" spans="1:14" hidden="1" x14ac:dyDescent="0.25">
      <c r="A1810">
        <v>904</v>
      </c>
      <c r="B1810">
        <v>2412</v>
      </c>
      <c r="C1810" s="5">
        <v>43280</v>
      </c>
      <c r="D1810" t="s">
        <v>3767</v>
      </c>
      <c r="E1810">
        <v>31</v>
      </c>
      <c r="F1810" t="s">
        <v>68</v>
      </c>
      <c r="G1810">
        <v>2801</v>
      </c>
      <c r="H1810" s="5">
        <v>43280</v>
      </c>
      <c r="I1810" t="s">
        <v>3354</v>
      </c>
      <c r="J1810" s="3">
        <v>39062100</v>
      </c>
      <c r="K1810" s="3">
        <v>0</v>
      </c>
      <c r="L1810" s="3">
        <f t="shared" si="56"/>
        <v>39062100</v>
      </c>
      <c r="M1810" s="3">
        <v>0</v>
      </c>
      <c r="N1810" s="3">
        <f t="shared" si="57"/>
        <v>39062100</v>
      </c>
    </row>
    <row r="1811" spans="1:14" hidden="1" x14ac:dyDescent="0.25">
      <c r="A1811">
        <v>905</v>
      </c>
      <c r="B1811">
        <v>2413</v>
      </c>
      <c r="C1811" s="5">
        <v>43280</v>
      </c>
      <c r="D1811" t="s">
        <v>3768</v>
      </c>
      <c r="E1811">
        <v>31</v>
      </c>
      <c r="F1811" t="s">
        <v>68</v>
      </c>
      <c r="G1811">
        <v>2804</v>
      </c>
      <c r="H1811" s="5">
        <v>43280</v>
      </c>
      <c r="I1811" t="s">
        <v>3769</v>
      </c>
      <c r="J1811" s="3">
        <v>39062100</v>
      </c>
      <c r="K1811" s="3">
        <v>0</v>
      </c>
      <c r="L1811" s="3">
        <f t="shared" si="56"/>
        <v>39062100</v>
      </c>
      <c r="M1811" s="3">
        <v>0</v>
      </c>
      <c r="N1811" s="3">
        <f t="shared" si="57"/>
        <v>39062100</v>
      </c>
    </row>
    <row r="1812" spans="1:14" hidden="1" x14ac:dyDescent="0.25">
      <c r="A1812">
        <v>892</v>
      </c>
      <c r="B1812">
        <v>2414</v>
      </c>
      <c r="C1812" s="5">
        <v>43284</v>
      </c>
      <c r="D1812" t="s">
        <v>3799</v>
      </c>
      <c r="E1812">
        <v>31</v>
      </c>
      <c r="F1812" t="s">
        <v>68</v>
      </c>
      <c r="G1812">
        <v>2818</v>
      </c>
      <c r="H1812" s="5">
        <v>43284</v>
      </c>
      <c r="I1812" t="s">
        <v>3343</v>
      </c>
      <c r="J1812" s="3">
        <v>39062100</v>
      </c>
      <c r="K1812" s="3">
        <v>0</v>
      </c>
      <c r="L1812" s="3">
        <f t="shared" si="56"/>
        <v>39062100</v>
      </c>
      <c r="M1812" s="3">
        <v>0</v>
      </c>
      <c r="N1812" s="3">
        <f t="shared" si="57"/>
        <v>39062100</v>
      </c>
    </row>
    <row r="1813" spans="1:14" hidden="1" x14ac:dyDescent="0.25">
      <c r="A1813">
        <v>899</v>
      </c>
      <c r="B1813">
        <v>2415</v>
      </c>
      <c r="C1813" s="5">
        <v>43284</v>
      </c>
      <c r="D1813" t="s">
        <v>3422</v>
      </c>
      <c r="E1813">
        <v>31</v>
      </c>
      <c r="F1813" t="s">
        <v>68</v>
      </c>
      <c r="G1813">
        <v>2820</v>
      </c>
      <c r="H1813" s="5">
        <v>43284</v>
      </c>
      <c r="I1813" t="s">
        <v>3351</v>
      </c>
      <c r="J1813" s="3">
        <v>39062100</v>
      </c>
      <c r="K1813" s="3">
        <v>0</v>
      </c>
      <c r="L1813" s="3">
        <f t="shared" si="56"/>
        <v>39062100</v>
      </c>
      <c r="M1813" s="3">
        <v>39062100</v>
      </c>
      <c r="N1813" s="3">
        <f t="shared" si="57"/>
        <v>0</v>
      </c>
    </row>
    <row r="1814" spans="1:14" x14ac:dyDescent="0.25">
      <c r="A1814">
        <v>908</v>
      </c>
      <c r="B1814">
        <v>2416</v>
      </c>
      <c r="C1814" s="5">
        <v>43285</v>
      </c>
      <c r="D1814" t="s">
        <v>2260</v>
      </c>
      <c r="E1814">
        <v>31</v>
      </c>
      <c r="F1814" t="s">
        <v>68</v>
      </c>
      <c r="G1814">
        <v>2817</v>
      </c>
      <c r="H1814" s="5">
        <v>43285</v>
      </c>
      <c r="I1814" t="s">
        <v>3800</v>
      </c>
      <c r="J1814" s="3">
        <v>3374280</v>
      </c>
      <c r="K1814" s="3">
        <v>0</v>
      </c>
      <c r="L1814" s="3">
        <f t="shared" si="56"/>
        <v>3374280</v>
      </c>
      <c r="M1814" s="3">
        <v>1446120</v>
      </c>
      <c r="N1814" s="3">
        <f t="shared" si="57"/>
        <v>1928160</v>
      </c>
    </row>
    <row r="1815" spans="1:14" hidden="1" x14ac:dyDescent="0.25">
      <c r="A1815">
        <v>649</v>
      </c>
      <c r="B1815">
        <v>2417</v>
      </c>
      <c r="C1815" s="5">
        <v>43285</v>
      </c>
      <c r="D1815" t="s">
        <v>1594</v>
      </c>
      <c r="E1815">
        <v>31</v>
      </c>
      <c r="F1815" t="s">
        <v>68</v>
      </c>
      <c r="G1815">
        <v>2810</v>
      </c>
      <c r="H1815" s="5">
        <v>43285</v>
      </c>
      <c r="I1815" t="s">
        <v>3801</v>
      </c>
      <c r="J1815" s="3">
        <v>3254769</v>
      </c>
      <c r="K1815" s="3">
        <v>0</v>
      </c>
      <c r="L1815" s="3">
        <f t="shared" si="56"/>
        <v>3254769</v>
      </c>
      <c r="M1815" s="3">
        <v>1394901</v>
      </c>
      <c r="N1815" s="3">
        <f t="shared" si="57"/>
        <v>1859868</v>
      </c>
    </row>
    <row r="1816" spans="1:14" x14ac:dyDescent="0.25">
      <c r="A1816">
        <v>908</v>
      </c>
      <c r="B1816">
        <v>2418</v>
      </c>
      <c r="C1816" s="5">
        <v>43285</v>
      </c>
      <c r="D1816" t="s">
        <v>1415</v>
      </c>
      <c r="E1816">
        <v>31</v>
      </c>
      <c r="F1816" t="s">
        <v>68</v>
      </c>
      <c r="G1816">
        <v>2811</v>
      </c>
      <c r="H1816" s="5">
        <v>43285</v>
      </c>
      <c r="I1816" t="s">
        <v>1416</v>
      </c>
      <c r="J1816" s="3">
        <v>2606135</v>
      </c>
      <c r="K1816" s="3">
        <v>0</v>
      </c>
      <c r="L1816" s="3">
        <f t="shared" si="56"/>
        <v>2606135</v>
      </c>
      <c r="M1816" s="3">
        <v>1116915</v>
      </c>
      <c r="N1816" s="3">
        <f t="shared" si="57"/>
        <v>1489220</v>
      </c>
    </row>
    <row r="1817" spans="1:14" hidden="1" x14ac:dyDescent="0.25">
      <c r="A1817">
        <v>649</v>
      </c>
      <c r="B1817">
        <v>2419</v>
      </c>
      <c r="C1817" s="5">
        <v>43285</v>
      </c>
      <c r="D1817" t="s">
        <v>1343</v>
      </c>
      <c r="E1817">
        <v>31</v>
      </c>
      <c r="F1817" t="s">
        <v>68</v>
      </c>
      <c r="G1817">
        <v>2812</v>
      </c>
      <c r="H1817" s="5">
        <v>43285</v>
      </c>
      <c r="I1817" t="s">
        <v>3802</v>
      </c>
      <c r="J1817" s="3">
        <v>2582006</v>
      </c>
      <c r="K1817" s="3">
        <v>0</v>
      </c>
      <c r="L1817" s="3">
        <f t="shared" si="56"/>
        <v>2582006</v>
      </c>
      <c r="M1817" s="3">
        <v>737716</v>
      </c>
      <c r="N1817" s="3">
        <f t="shared" si="57"/>
        <v>1844290</v>
      </c>
    </row>
    <row r="1818" spans="1:14" x14ac:dyDescent="0.25">
      <c r="A1818">
        <v>908</v>
      </c>
      <c r="B1818">
        <v>2420</v>
      </c>
      <c r="C1818" s="5">
        <v>43285</v>
      </c>
      <c r="D1818" t="s">
        <v>2374</v>
      </c>
      <c r="E1818">
        <v>31</v>
      </c>
      <c r="F1818" t="s">
        <v>68</v>
      </c>
      <c r="G1818">
        <v>2813</v>
      </c>
      <c r="H1818" s="5">
        <v>43285</v>
      </c>
      <c r="I1818" t="s">
        <v>2375</v>
      </c>
      <c r="J1818" s="3">
        <v>3201695</v>
      </c>
      <c r="K1818" s="3">
        <v>0</v>
      </c>
      <c r="L1818" s="3">
        <f t="shared" si="56"/>
        <v>3201695</v>
      </c>
      <c r="M1818" s="3">
        <v>1372155</v>
      </c>
      <c r="N1818" s="3">
        <f t="shared" si="57"/>
        <v>1829540</v>
      </c>
    </row>
    <row r="1819" spans="1:14" x14ac:dyDescent="0.25">
      <c r="A1819">
        <v>908</v>
      </c>
      <c r="B1819">
        <v>2421</v>
      </c>
      <c r="C1819" s="5">
        <v>43285</v>
      </c>
      <c r="D1819" t="s">
        <v>1628</v>
      </c>
      <c r="E1819">
        <v>31</v>
      </c>
      <c r="F1819" t="s">
        <v>68</v>
      </c>
      <c r="G1819">
        <v>2814</v>
      </c>
      <c r="H1819" s="5">
        <v>43285</v>
      </c>
      <c r="I1819" t="s">
        <v>1629</v>
      </c>
      <c r="J1819" s="3">
        <v>3383254</v>
      </c>
      <c r="K1819" s="3">
        <v>0</v>
      </c>
      <c r="L1819" s="3">
        <f t="shared" si="56"/>
        <v>3383254</v>
      </c>
      <c r="M1819" s="3">
        <v>1449966</v>
      </c>
      <c r="N1819" s="3">
        <f t="shared" si="57"/>
        <v>1933288</v>
      </c>
    </row>
    <row r="1820" spans="1:14" x14ac:dyDescent="0.25">
      <c r="A1820">
        <v>908</v>
      </c>
      <c r="B1820">
        <v>2422</v>
      </c>
      <c r="C1820" s="5">
        <v>43285</v>
      </c>
      <c r="D1820" t="s">
        <v>1964</v>
      </c>
      <c r="E1820">
        <v>31</v>
      </c>
      <c r="F1820" t="s">
        <v>68</v>
      </c>
      <c r="G1820">
        <v>2815</v>
      </c>
      <c r="H1820" s="5">
        <v>43285</v>
      </c>
      <c r="I1820" t="s">
        <v>1965</v>
      </c>
      <c r="J1820" s="3">
        <v>2788569</v>
      </c>
      <c r="K1820" s="3">
        <v>0</v>
      </c>
      <c r="L1820" s="3">
        <f t="shared" si="56"/>
        <v>2788569</v>
      </c>
      <c r="M1820" s="3">
        <v>1195101</v>
      </c>
      <c r="N1820" s="3">
        <f t="shared" si="57"/>
        <v>1593468</v>
      </c>
    </row>
    <row r="1821" spans="1:14" x14ac:dyDescent="0.25">
      <c r="A1821">
        <v>908</v>
      </c>
      <c r="B1821">
        <v>2423</v>
      </c>
      <c r="C1821" s="5">
        <v>43285</v>
      </c>
      <c r="D1821" t="s">
        <v>2389</v>
      </c>
      <c r="E1821">
        <v>31</v>
      </c>
      <c r="F1821" t="s">
        <v>68</v>
      </c>
      <c r="G1821">
        <v>2816</v>
      </c>
      <c r="H1821" s="5">
        <v>43285</v>
      </c>
      <c r="I1821" t="s">
        <v>3803</v>
      </c>
      <c r="J1821" s="3">
        <v>3769724</v>
      </c>
      <c r="K1821" s="3">
        <v>0</v>
      </c>
      <c r="L1821" s="3">
        <f t="shared" si="56"/>
        <v>3769724</v>
      </c>
      <c r="M1821" s="3">
        <v>1615596</v>
      </c>
      <c r="N1821" s="3">
        <f t="shared" si="57"/>
        <v>2154128</v>
      </c>
    </row>
    <row r="1822" spans="1:14" x14ac:dyDescent="0.25">
      <c r="A1822">
        <v>908</v>
      </c>
      <c r="B1822">
        <v>2424</v>
      </c>
      <c r="C1822" s="5">
        <v>43285</v>
      </c>
      <c r="D1822" t="s">
        <v>2348</v>
      </c>
      <c r="E1822">
        <v>31</v>
      </c>
      <c r="F1822" t="s">
        <v>68</v>
      </c>
      <c r="G1822">
        <v>2823</v>
      </c>
      <c r="H1822" s="5">
        <v>43285</v>
      </c>
      <c r="I1822" t="s">
        <v>2349</v>
      </c>
      <c r="J1822" s="3">
        <v>3530008</v>
      </c>
      <c r="K1822" s="3">
        <v>0</v>
      </c>
      <c r="L1822" s="3">
        <f t="shared" si="56"/>
        <v>3530008</v>
      </c>
      <c r="M1822" s="3">
        <v>1323753</v>
      </c>
      <c r="N1822" s="3">
        <f t="shared" si="57"/>
        <v>2206255</v>
      </c>
    </row>
    <row r="1823" spans="1:14" x14ac:dyDescent="0.25">
      <c r="A1823">
        <v>908</v>
      </c>
      <c r="B1823">
        <v>2425</v>
      </c>
      <c r="C1823" s="5">
        <v>43285</v>
      </c>
      <c r="D1823" t="s">
        <v>1918</v>
      </c>
      <c r="E1823">
        <v>31</v>
      </c>
      <c r="F1823" t="s">
        <v>68</v>
      </c>
      <c r="G1823">
        <v>2796</v>
      </c>
      <c r="H1823" s="5">
        <v>43285</v>
      </c>
      <c r="I1823" t="s">
        <v>1919</v>
      </c>
      <c r="J1823" s="3">
        <v>3248007</v>
      </c>
      <c r="K1823" s="3">
        <v>0</v>
      </c>
      <c r="L1823" s="3">
        <f t="shared" si="56"/>
        <v>3248007</v>
      </c>
      <c r="M1823" s="3">
        <v>1392003</v>
      </c>
      <c r="N1823" s="3">
        <f t="shared" si="57"/>
        <v>1856004</v>
      </c>
    </row>
    <row r="1824" spans="1:14" hidden="1" x14ac:dyDescent="0.25">
      <c r="A1824">
        <v>649</v>
      </c>
      <c r="B1824">
        <v>2428</v>
      </c>
      <c r="C1824" s="5">
        <v>43285</v>
      </c>
      <c r="D1824" t="s">
        <v>1574</v>
      </c>
      <c r="E1824">
        <v>31</v>
      </c>
      <c r="F1824" t="s">
        <v>68</v>
      </c>
      <c r="G1824">
        <v>2798</v>
      </c>
      <c r="H1824" s="5">
        <v>43285</v>
      </c>
      <c r="I1824" t="s">
        <v>3804</v>
      </c>
      <c r="J1824" s="3">
        <v>2582006</v>
      </c>
      <c r="K1824" s="3">
        <v>0</v>
      </c>
      <c r="L1824" s="3">
        <f t="shared" si="56"/>
        <v>2582006</v>
      </c>
      <c r="M1824" s="3">
        <v>1106574</v>
      </c>
      <c r="N1824" s="3">
        <f t="shared" si="57"/>
        <v>1475432</v>
      </c>
    </row>
    <row r="1825" spans="1:14" x14ac:dyDescent="0.25">
      <c r="A1825">
        <v>908</v>
      </c>
      <c r="B1825">
        <v>2429</v>
      </c>
      <c r="C1825" s="5">
        <v>43285</v>
      </c>
      <c r="D1825" t="s">
        <v>2201</v>
      </c>
      <c r="E1825">
        <v>31</v>
      </c>
      <c r="F1825" t="s">
        <v>68</v>
      </c>
      <c r="G1825">
        <v>2799</v>
      </c>
      <c r="H1825" s="5">
        <v>43285</v>
      </c>
      <c r="I1825" t="s">
        <v>2202</v>
      </c>
      <c r="J1825" s="3">
        <v>2953097</v>
      </c>
      <c r="K1825" s="3">
        <v>0</v>
      </c>
      <c r="L1825" s="3">
        <f t="shared" si="56"/>
        <v>2953097</v>
      </c>
      <c r="M1825" s="3">
        <v>1265613</v>
      </c>
      <c r="N1825" s="3">
        <f t="shared" si="57"/>
        <v>1687484</v>
      </c>
    </row>
    <row r="1826" spans="1:14" x14ac:dyDescent="0.25">
      <c r="A1826">
        <v>908</v>
      </c>
      <c r="B1826">
        <v>2430</v>
      </c>
      <c r="C1826" s="5">
        <v>43285</v>
      </c>
      <c r="D1826" t="s">
        <v>1708</v>
      </c>
      <c r="E1826">
        <v>31</v>
      </c>
      <c r="F1826" t="s">
        <v>68</v>
      </c>
      <c r="G1826">
        <v>2800</v>
      </c>
      <c r="H1826" s="5">
        <v>43285</v>
      </c>
      <c r="I1826" t="s">
        <v>3805</v>
      </c>
      <c r="J1826" s="3">
        <v>2849392</v>
      </c>
      <c r="K1826" s="3">
        <v>0</v>
      </c>
      <c r="L1826" s="3">
        <f t="shared" si="56"/>
        <v>2849392</v>
      </c>
      <c r="M1826" s="3">
        <v>1221168</v>
      </c>
      <c r="N1826" s="3">
        <f t="shared" si="57"/>
        <v>1628224</v>
      </c>
    </row>
    <row r="1827" spans="1:14" x14ac:dyDescent="0.25">
      <c r="A1827">
        <v>908</v>
      </c>
      <c r="B1827">
        <v>2431</v>
      </c>
      <c r="C1827" s="5">
        <v>43285</v>
      </c>
      <c r="D1827" t="s">
        <v>2205</v>
      </c>
      <c r="E1827">
        <v>31</v>
      </c>
      <c r="F1827" t="s">
        <v>68</v>
      </c>
      <c r="G1827">
        <v>2806</v>
      </c>
      <c r="H1827" s="5">
        <v>43285</v>
      </c>
      <c r="I1827" t="s">
        <v>2206</v>
      </c>
      <c r="J1827" s="3">
        <v>4802539</v>
      </c>
      <c r="K1827" s="3">
        <v>0</v>
      </c>
      <c r="L1827" s="3">
        <f t="shared" si="56"/>
        <v>4802539</v>
      </c>
      <c r="M1827" s="3">
        <v>2058231</v>
      </c>
      <c r="N1827" s="3">
        <f t="shared" si="57"/>
        <v>2744308</v>
      </c>
    </row>
    <row r="1828" spans="1:14" x14ac:dyDescent="0.25">
      <c r="A1828">
        <v>908</v>
      </c>
      <c r="B1828">
        <v>2432</v>
      </c>
      <c r="C1828" s="5">
        <v>43285</v>
      </c>
      <c r="D1828" t="s">
        <v>2264</v>
      </c>
      <c r="E1828">
        <v>31</v>
      </c>
      <c r="F1828" t="s">
        <v>68</v>
      </c>
      <c r="G1828">
        <v>2807</v>
      </c>
      <c r="H1828" s="5">
        <v>43285</v>
      </c>
      <c r="I1828" t="s">
        <v>2265</v>
      </c>
      <c r="J1828" s="3">
        <v>3562464</v>
      </c>
      <c r="K1828" s="3">
        <v>0</v>
      </c>
      <c r="L1828" s="3">
        <f t="shared" si="56"/>
        <v>3562464</v>
      </c>
      <c r="M1828" s="3">
        <v>1335924</v>
      </c>
      <c r="N1828" s="3">
        <f t="shared" si="57"/>
        <v>2226540</v>
      </c>
    </row>
    <row r="1829" spans="1:14" x14ac:dyDescent="0.25">
      <c r="A1829">
        <v>908</v>
      </c>
      <c r="B1829">
        <v>2433</v>
      </c>
      <c r="C1829" s="5">
        <v>43285</v>
      </c>
      <c r="D1829" t="s">
        <v>2003</v>
      </c>
      <c r="E1829">
        <v>31</v>
      </c>
      <c r="F1829" t="s">
        <v>68</v>
      </c>
      <c r="G1829">
        <v>2808</v>
      </c>
      <c r="H1829" s="5">
        <v>43285</v>
      </c>
      <c r="I1829" t="s">
        <v>2004</v>
      </c>
      <c r="J1829" s="3">
        <v>2896103</v>
      </c>
      <c r="K1829" s="3">
        <v>0</v>
      </c>
      <c r="L1829" s="3">
        <f t="shared" si="56"/>
        <v>2896103</v>
      </c>
      <c r="M1829" s="3">
        <v>1241187</v>
      </c>
      <c r="N1829" s="3">
        <f t="shared" si="57"/>
        <v>1654916</v>
      </c>
    </row>
    <row r="1830" spans="1:14" x14ac:dyDescent="0.25">
      <c r="A1830">
        <v>908</v>
      </c>
      <c r="B1830">
        <v>2434</v>
      </c>
      <c r="C1830" s="5">
        <v>43285</v>
      </c>
      <c r="D1830" t="s">
        <v>1141</v>
      </c>
      <c r="E1830">
        <v>31</v>
      </c>
      <c r="F1830" t="s">
        <v>68</v>
      </c>
      <c r="G1830">
        <v>2809</v>
      </c>
      <c r="H1830" s="5">
        <v>43285</v>
      </c>
      <c r="I1830" t="s">
        <v>3806</v>
      </c>
      <c r="J1830" s="3">
        <v>2788569</v>
      </c>
      <c r="K1830" s="3">
        <v>0</v>
      </c>
      <c r="L1830" s="3">
        <f t="shared" si="56"/>
        <v>2788569</v>
      </c>
      <c r="M1830" s="3">
        <v>1195101</v>
      </c>
      <c r="N1830" s="3">
        <f t="shared" si="57"/>
        <v>1593468</v>
      </c>
    </row>
    <row r="1831" spans="1:14" x14ac:dyDescent="0.25">
      <c r="A1831">
        <v>908</v>
      </c>
      <c r="B1831">
        <v>2436</v>
      </c>
      <c r="C1831" s="5">
        <v>43286</v>
      </c>
      <c r="D1831" t="s">
        <v>2125</v>
      </c>
      <c r="E1831">
        <v>31</v>
      </c>
      <c r="F1831" t="s">
        <v>68</v>
      </c>
      <c r="G1831">
        <v>2777</v>
      </c>
      <c r="H1831" s="5">
        <v>43286</v>
      </c>
      <c r="I1831" t="s">
        <v>2126</v>
      </c>
      <c r="J1831" s="3">
        <v>3017000</v>
      </c>
      <c r="K1831" s="3">
        <v>0</v>
      </c>
      <c r="L1831" s="3">
        <f t="shared" si="56"/>
        <v>3017000</v>
      </c>
      <c r="M1831" s="3">
        <v>1293000</v>
      </c>
      <c r="N1831" s="3">
        <f t="shared" si="57"/>
        <v>1724000</v>
      </c>
    </row>
    <row r="1832" spans="1:14" hidden="1" x14ac:dyDescent="0.25">
      <c r="A1832">
        <v>900</v>
      </c>
      <c r="B1832">
        <v>2437</v>
      </c>
      <c r="C1832" s="5">
        <v>43286</v>
      </c>
      <c r="D1832" t="s">
        <v>3410</v>
      </c>
      <c r="E1832">
        <v>31</v>
      </c>
      <c r="F1832" t="s">
        <v>68</v>
      </c>
      <c r="G1832">
        <v>2830</v>
      </c>
      <c r="H1832" s="5">
        <v>43286</v>
      </c>
      <c r="I1832" t="s">
        <v>3352</v>
      </c>
      <c r="J1832" s="3">
        <v>39062100</v>
      </c>
      <c r="K1832" s="3">
        <v>0</v>
      </c>
      <c r="L1832" s="3">
        <f t="shared" si="56"/>
        <v>39062100</v>
      </c>
      <c r="M1832" s="3">
        <v>39062100</v>
      </c>
      <c r="N1832" s="3">
        <f t="shared" si="57"/>
        <v>0</v>
      </c>
    </row>
    <row r="1833" spans="1:14" hidden="1" x14ac:dyDescent="0.25">
      <c r="A1833">
        <v>782</v>
      </c>
      <c r="B1833">
        <v>2438</v>
      </c>
      <c r="C1833" s="5">
        <v>43286</v>
      </c>
      <c r="D1833" t="s">
        <v>3807</v>
      </c>
      <c r="E1833">
        <v>31</v>
      </c>
      <c r="F1833" t="s">
        <v>68</v>
      </c>
      <c r="G1833">
        <v>2833</v>
      </c>
      <c r="H1833" s="5">
        <v>43286</v>
      </c>
      <c r="I1833" t="s">
        <v>2977</v>
      </c>
      <c r="J1833" s="3">
        <v>69667715</v>
      </c>
      <c r="K1833" s="3">
        <v>0</v>
      </c>
      <c r="L1833" s="3">
        <f t="shared" si="56"/>
        <v>69667715</v>
      </c>
      <c r="M1833" s="3">
        <v>69667715</v>
      </c>
      <c r="N1833" s="3">
        <f t="shared" si="57"/>
        <v>0</v>
      </c>
    </row>
    <row r="1834" spans="1:14" hidden="1" x14ac:dyDescent="0.25">
      <c r="A1834">
        <v>649</v>
      </c>
      <c r="B1834">
        <v>2439</v>
      </c>
      <c r="C1834" s="5">
        <v>43286</v>
      </c>
      <c r="D1834" t="s">
        <v>1527</v>
      </c>
      <c r="E1834">
        <v>31</v>
      </c>
      <c r="F1834" t="s">
        <v>68</v>
      </c>
      <c r="G1834">
        <v>2784</v>
      </c>
      <c r="H1834" s="5">
        <v>43286</v>
      </c>
      <c r="I1834" t="s">
        <v>3808</v>
      </c>
      <c r="J1834" s="3">
        <v>4871286</v>
      </c>
      <c r="K1834" s="3">
        <v>0</v>
      </c>
      <c r="L1834" s="3">
        <f t="shared" si="56"/>
        <v>4871286</v>
      </c>
      <c r="M1834" s="3">
        <v>1623762</v>
      </c>
      <c r="N1834" s="3">
        <f t="shared" si="57"/>
        <v>3247524</v>
      </c>
    </row>
    <row r="1835" spans="1:14" x14ac:dyDescent="0.25">
      <c r="A1835">
        <v>908</v>
      </c>
      <c r="B1835">
        <v>2440</v>
      </c>
      <c r="C1835" s="5">
        <v>43286</v>
      </c>
      <c r="D1835" t="s">
        <v>1228</v>
      </c>
      <c r="E1835">
        <v>31</v>
      </c>
      <c r="F1835" t="s">
        <v>68</v>
      </c>
      <c r="G1835">
        <v>2790</v>
      </c>
      <c r="H1835" s="5">
        <v>43286</v>
      </c>
      <c r="I1835" t="s">
        <v>1229</v>
      </c>
      <c r="J1835" s="3">
        <v>2975525</v>
      </c>
      <c r="K1835" s="3">
        <v>0</v>
      </c>
      <c r="L1835" s="3">
        <f t="shared" si="56"/>
        <v>2975525</v>
      </c>
      <c r="M1835" s="3">
        <v>1275225</v>
      </c>
      <c r="N1835" s="3">
        <f t="shared" si="57"/>
        <v>1700300</v>
      </c>
    </row>
    <row r="1836" spans="1:14" x14ac:dyDescent="0.25">
      <c r="A1836">
        <v>908</v>
      </c>
      <c r="B1836">
        <v>2441</v>
      </c>
      <c r="C1836" s="5">
        <v>43286</v>
      </c>
      <c r="D1836" t="s">
        <v>3809</v>
      </c>
      <c r="E1836">
        <v>31</v>
      </c>
      <c r="F1836" t="s">
        <v>68</v>
      </c>
      <c r="G1836">
        <v>2791</v>
      </c>
      <c r="H1836" s="5">
        <v>43286</v>
      </c>
      <c r="I1836" t="s">
        <v>3810</v>
      </c>
      <c r="J1836" s="3">
        <v>3515589</v>
      </c>
      <c r="K1836" s="3">
        <v>0</v>
      </c>
      <c r="L1836" s="3">
        <f t="shared" si="56"/>
        <v>3515589</v>
      </c>
      <c r="M1836" s="3">
        <v>1171863</v>
      </c>
      <c r="N1836" s="3">
        <f t="shared" si="57"/>
        <v>2343726</v>
      </c>
    </row>
    <row r="1837" spans="1:14" x14ac:dyDescent="0.25">
      <c r="A1837">
        <v>908</v>
      </c>
      <c r="B1837">
        <v>2442</v>
      </c>
      <c r="C1837" s="5">
        <v>43286</v>
      </c>
      <c r="D1837" t="s">
        <v>1834</v>
      </c>
      <c r="E1837">
        <v>31</v>
      </c>
      <c r="F1837" t="s">
        <v>68</v>
      </c>
      <c r="G1837">
        <v>2792</v>
      </c>
      <c r="H1837" s="5">
        <v>43286</v>
      </c>
      <c r="I1837" t="s">
        <v>1835</v>
      </c>
      <c r="J1837" s="3">
        <v>2734347</v>
      </c>
      <c r="K1837" s="3">
        <v>0</v>
      </c>
      <c r="L1837" s="3">
        <f t="shared" si="56"/>
        <v>2734347</v>
      </c>
      <c r="M1837" s="3">
        <v>1171863</v>
      </c>
      <c r="N1837" s="3">
        <f t="shared" si="57"/>
        <v>1562484</v>
      </c>
    </row>
    <row r="1838" spans="1:14" x14ac:dyDescent="0.25">
      <c r="A1838">
        <v>908</v>
      </c>
      <c r="B1838">
        <v>2443</v>
      </c>
      <c r="C1838" s="5">
        <v>43286</v>
      </c>
      <c r="D1838" t="s">
        <v>2448</v>
      </c>
      <c r="E1838">
        <v>31</v>
      </c>
      <c r="F1838" t="s">
        <v>68</v>
      </c>
      <c r="G1838">
        <v>2793</v>
      </c>
      <c r="H1838" s="5">
        <v>43286</v>
      </c>
      <c r="I1838" t="s">
        <v>2449</v>
      </c>
      <c r="J1838" s="3">
        <v>3516527</v>
      </c>
      <c r="K1838" s="3">
        <v>0</v>
      </c>
      <c r="L1838" s="3">
        <f t="shared" si="56"/>
        <v>3516527</v>
      </c>
      <c r="M1838" s="3">
        <v>1507083</v>
      </c>
      <c r="N1838" s="3">
        <f t="shared" si="57"/>
        <v>2009444</v>
      </c>
    </row>
    <row r="1839" spans="1:14" x14ac:dyDescent="0.25">
      <c r="A1839">
        <v>908</v>
      </c>
      <c r="B1839">
        <v>2444</v>
      </c>
      <c r="C1839" s="5">
        <v>43286</v>
      </c>
      <c r="D1839" t="s">
        <v>3811</v>
      </c>
      <c r="E1839">
        <v>31</v>
      </c>
      <c r="F1839" t="s">
        <v>68</v>
      </c>
      <c r="G1839">
        <v>2794</v>
      </c>
      <c r="H1839" s="5">
        <v>43286</v>
      </c>
      <c r="I1839" t="s">
        <v>3812</v>
      </c>
      <c r="J1839" s="3">
        <v>4292073</v>
      </c>
      <c r="K1839" s="3">
        <v>0</v>
      </c>
      <c r="L1839" s="3">
        <f t="shared" si="56"/>
        <v>4292073</v>
      </c>
      <c r="M1839" s="3">
        <v>1430691</v>
      </c>
      <c r="N1839" s="3">
        <f t="shared" si="57"/>
        <v>2861382</v>
      </c>
    </row>
    <row r="1840" spans="1:14" x14ac:dyDescent="0.25">
      <c r="A1840">
        <v>908</v>
      </c>
      <c r="B1840">
        <v>2445</v>
      </c>
      <c r="C1840" s="5">
        <v>43286</v>
      </c>
      <c r="D1840" t="s">
        <v>2462</v>
      </c>
      <c r="E1840">
        <v>31</v>
      </c>
      <c r="F1840" t="s">
        <v>68</v>
      </c>
      <c r="G1840">
        <v>2795</v>
      </c>
      <c r="H1840" s="5">
        <v>43286</v>
      </c>
      <c r="I1840" t="s">
        <v>2463</v>
      </c>
      <c r="J1840" s="3">
        <v>2553138</v>
      </c>
      <c r="K1840" s="3">
        <v>0</v>
      </c>
      <c r="L1840" s="3">
        <f t="shared" si="56"/>
        <v>2553138</v>
      </c>
      <c r="M1840" s="3">
        <v>851046</v>
      </c>
      <c r="N1840" s="3">
        <f t="shared" si="57"/>
        <v>1702092</v>
      </c>
    </row>
    <row r="1841" spans="1:14" x14ac:dyDescent="0.25">
      <c r="A1841">
        <v>908</v>
      </c>
      <c r="B1841">
        <v>2448</v>
      </c>
      <c r="C1841" s="5">
        <v>43286</v>
      </c>
      <c r="D1841" t="s">
        <v>1970</v>
      </c>
      <c r="E1841">
        <v>31</v>
      </c>
      <c r="F1841" t="s">
        <v>68</v>
      </c>
      <c r="G1841">
        <v>2778</v>
      </c>
      <c r="H1841" s="5">
        <v>43286</v>
      </c>
      <c r="I1841" t="s">
        <v>3813</v>
      </c>
      <c r="J1841" s="3">
        <v>3201695</v>
      </c>
      <c r="K1841" s="3">
        <v>0</v>
      </c>
      <c r="L1841" s="3">
        <f t="shared" si="56"/>
        <v>3201695</v>
      </c>
      <c r="M1841" s="3">
        <v>1372155</v>
      </c>
      <c r="N1841" s="3">
        <f t="shared" si="57"/>
        <v>1829540</v>
      </c>
    </row>
    <row r="1842" spans="1:14" hidden="1" x14ac:dyDescent="0.25">
      <c r="A1842">
        <v>649</v>
      </c>
      <c r="B1842">
        <v>2449</v>
      </c>
      <c r="C1842" s="5">
        <v>43286</v>
      </c>
      <c r="D1842" t="s">
        <v>1566</v>
      </c>
      <c r="E1842">
        <v>31</v>
      </c>
      <c r="F1842" t="s">
        <v>68</v>
      </c>
      <c r="G1842">
        <v>2779</v>
      </c>
      <c r="H1842" s="5">
        <v>43286</v>
      </c>
      <c r="I1842" t="s">
        <v>3814</v>
      </c>
      <c r="J1842" s="3">
        <v>2796906</v>
      </c>
      <c r="K1842" s="3">
        <v>0</v>
      </c>
      <c r="L1842" s="3">
        <f t="shared" si="56"/>
        <v>2796906</v>
      </c>
      <c r="M1842" s="3">
        <v>1198674</v>
      </c>
      <c r="N1842" s="3">
        <f t="shared" si="57"/>
        <v>1598232</v>
      </c>
    </row>
    <row r="1843" spans="1:14" x14ac:dyDescent="0.25">
      <c r="A1843">
        <v>908</v>
      </c>
      <c r="B1843">
        <v>2450</v>
      </c>
      <c r="C1843" s="5">
        <v>43286</v>
      </c>
      <c r="D1843" t="s">
        <v>1582</v>
      </c>
      <c r="E1843">
        <v>31</v>
      </c>
      <c r="F1843" t="s">
        <v>68</v>
      </c>
      <c r="G1843">
        <v>2780</v>
      </c>
      <c r="H1843" s="5">
        <v>43286</v>
      </c>
      <c r="I1843" t="s">
        <v>1583</v>
      </c>
      <c r="J1843" s="3">
        <v>3383254</v>
      </c>
      <c r="K1843" s="3">
        <v>0</v>
      </c>
      <c r="L1843" s="3">
        <f t="shared" si="56"/>
        <v>3383254</v>
      </c>
      <c r="M1843" s="3">
        <v>1449966</v>
      </c>
      <c r="N1843" s="3">
        <f t="shared" si="57"/>
        <v>1933288</v>
      </c>
    </row>
    <row r="1844" spans="1:14" x14ac:dyDescent="0.25">
      <c r="A1844">
        <v>908</v>
      </c>
      <c r="B1844">
        <v>2451</v>
      </c>
      <c r="C1844" s="5">
        <v>43286</v>
      </c>
      <c r="D1844" t="s">
        <v>1626</v>
      </c>
      <c r="E1844">
        <v>31</v>
      </c>
      <c r="F1844" t="s">
        <v>68</v>
      </c>
      <c r="G1844">
        <v>2781</v>
      </c>
      <c r="H1844" s="5">
        <v>43286</v>
      </c>
      <c r="I1844" t="s">
        <v>3815</v>
      </c>
      <c r="J1844" s="3">
        <v>4465962</v>
      </c>
      <c r="K1844" s="3">
        <v>0</v>
      </c>
      <c r="L1844" s="3">
        <f t="shared" si="56"/>
        <v>4465962</v>
      </c>
      <c r="M1844" s="3">
        <v>1488654</v>
      </c>
      <c r="N1844" s="3">
        <f t="shared" si="57"/>
        <v>2977308</v>
      </c>
    </row>
    <row r="1845" spans="1:14" x14ac:dyDescent="0.25">
      <c r="A1845">
        <v>908</v>
      </c>
      <c r="B1845">
        <v>2452</v>
      </c>
      <c r="C1845" s="5">
        <v>43286</v>
      </c>
      <c r="D1845" t="s">
        <v>2496</v>
      </c>
      <c r="E1845">
        <v>31</v>
      </c>
      <c r="F1845" t="s">
        <v>68</v>
      </c>
      <c r="G1845">
        <v>2782</v>
      </c>
      <c r="H1845" s="5">
        <v>43286</v>
      </c>
      <c r="I1845" t="s">
        <v>2497</v>
      </c>
      <c r="J1845" s="3">
        <v>3516527</v>
      </c>
      <c r="K1845" s="3">
        <v>0</v>
      </c>
      <c r="L1845" s="3">
        <f t="shared" si="56"/>
        <v>3516527</v>
      </c>
      <c r="M1845" s="3">
        <v>1507083</v>
      </c>
      <c r="N1845" s="3">
        <f t="shared" si="57"/>
        <v>2009444</v>
      </c>
    </row>
    <row r="1846" spans="1:14" x14ac:dyDescent="0.25">
      <c r="A1846">
        <v>908</v>
      </c>
      <c r="B1846">
        <v>2453</v>
      </c>
      <c r="C1846" s="5">
        <v>43286</v>
      </c>
      <c r="D1846" t="s">
        <v>2308</v>
      </c>
      <c r="E1846">
        <v>31</v>
      </c>
      <c r="F1846" t="s">
        <v>68</v>
      </c>
      <c r="G1846">
        <v>2783</v>
      </c>
      <c r="H1846" s="5">
        <v>43286</v>
      </c>
      <c r="I1846" t="s">
        <v>2309</v>
      </c>
      <c r="J1846" s="3">
        <v>4136728</v>
      </c>
      <c r="K1846" s="3">
        <v>0</v>
      </c>
      <c r="L1846" s="3">
        <f t="shared" si="56"/>
        <v>4136728</v>
      </c>
      <c r="M1846" s="3">
        <v>1551273</v>
      </c>
      <c r="N1846" s="3">
        <f t="shared" si="57"/>
        <v>2585455</v>
      </c>
    </row>
    <row r="1847" spans="1:14" hidden="1" x14ac:dyDescent="0.25">
      <c r="A1847">
        <v>844</v>
      </c>
      <c r="B1847">
        <v>2454</v>
      </c>
      <c r="C1847" s="5">
        <v>43287</v>
      </c>
      <c r="D1847" t="s">
        <v>3816</v>
      </c>
      <c r="E1847">
        <v>31</v>
      </c>
      <c r="F1847" t="s">
        <v>68</v>
      </c>
      <c r="G1847">
        <v>2831</v>
      </c>
      <c r="H1847" s="5">
        <v>43287</v>
      </c>
      <c r="I1847" t="s">
        <v>3223</v>
      </c>
      <c r="J1847" s="3">
        <v>39062100</v>
      </c>
      <c r="K1847" s="3">
        <v>0</v>
      </c>
      <c r="L1847" s="3">
        <f t="shared" si="56"/>
        <v>39062100</v>
      </c>
      <c r="M1847" s="3">
        <v>0</v>
      </c>
      <c r="N1847" s="3">
        <f t="shared" si="57"/>
        <v>39062100</v>
      </c>
    </row>
    <row r="1848" spans="1:14" hidden="1" x14ac:dyDescent="0.25">
      <c r="A1848">
        <v>845</v>
      </c>
      <c r="B1848">
        <v>2455</v>
      </c>
      <c r="C1848" s="5">
        <v>43287</v>
      </c>
      <c r="D1848" t="s">
        <v>3817</v>
      </c>
      <c r="E1848">
        <v>31</v>
      </c>
      <c r="F1848" t="s">
        <v>68</v>
      </c>
      <c r="G1848">
        <v>2832</v>
      </c>
      <c r="H1848" s="5">
        <v>43287</v>
      </c>
      <c r="I1848" t="s">
        <v>3208</v>
      </c>
      <c r="J1848" s="3">
        <v>39062100</v>
      </c>
      <c r="K1848" s="3">
        <v>0</v>
      </c>
      <c r="L1848" s="3">
        <f t="shared" si="56"/>
        <v>39062100</v>
      </c>
      <c r="M1848" s="3">
        <v>39062100</v>
      </c>
      <c r="N1848" s="3">
        <f t="shared" si="57"/>
        <v>0</v>
      </c>
    </row>
    <row r="1849" spans="1:14" hidden="1" x14ac:dyDescent="0.25">
      <c r="A1849">
        <v>649</v>
      </c>
      <c r="B1849">
        <v>2458</v>
      </c>
      <c r="C1849" s="5">
        <v>43291</v>
      </c>
      <c r="D1849" t="s">
        <v>1475</v>
      </c>
      <c r="E1849">
        <v>31</v>
      </c>
      <c r="F1849" t="s">
        <v>68</v>
      </c>
      <c r="G1849">
        <v>2847</v>
      </c>
      <c r="H1849" s="5">
        <v>43291</v>
      </c>
      <c r="I1849" t="s">
        <v>3818</v>
      </c>
      <c r="J1849" s="3">
        <v>2734347</v>
      </c>
      <c r="K1849" s="3">
        <v>0</v>
      </c>
      <c r="L1849" s="3">
        <f t="shared" si="56"/>
        <v>2734347</v>
      </c>
      <c r="M1849" s="3">
        <v>1171863</v>
      </c>
      <c r="N1849" s="3">
        <f t="shared" si="57"/>
        <v>1562484</v>
      </c>
    </row>
    <row r="1850" spans="1:14" hidden="1" x14ac:dyDescent="0.25">
      <c r="A1850">
        <v>649</v>
      </c>
      <c r="B1850">
        <v>2459</v>
      </c>
      <c r="C1850" s="5">
        <v>43291</v>
      </c>
      <c r="D1850" t="s">
        <v>3085</v>
      </c>
      <c r="E1850">
        <v>31</v>
      </c>
      <c r="F1850" t="s">
        <v>68</v>
      </c>
      <c r="G1850">
        <v>2846</v>
      </c>
      <c r="H1850" s="5">
        <v>43291</v>
      </c>
      <c r="I1850" t="s">
        <v>3086</v>
      </c>
      <c r="J1850" s="3">
        <v>1781232</v>
      </c>
      <c r="K1850" s="3">
        <v>0</v>
      </c>
      <c r="L1850" s="3">
        <f t="shared" si="56"/>
        <v>1781232</v>
      </c>
      <c r="M1850" s="3">
        <v>1335924</v>
      </c>
      <c r="N1850" s="3">
        <f t="shared" si="57"/>
        <v>445308</v>
      </c>
    </row>
    <row r="1851" spans="1:14" x14ac:dyDescent="0.25">
      <c r="A1851">
        <v>908</v>
      </c>
      <c r="B1851">
        <v>2460</v>
      </c>
      <c r="C1851" s="5">
        <v>43291</v>
      </c>
      <c r="D1851" t="s">
        <v>3819</v>
      </c>
      <c r="E1851">
        <v>31</v>
      </c>
      <c r="F1851" t="s">
        <v>68</v>
      </c>
      <c r="G1851">
        <v>2842</v>
      </c>
      <c r="H1851" s="5">
        <v>43291</v>
      </c>
      <c r="I1851" t="s">
        <v>3820</v>
      </c>
      <c r="J1851" s="3">
        <v>3137015</v>
      </c>
      <c r="K1851" s="3">
        <v>0</v>
      </c>
      <c r="L1851" s="3">
        <f t="shared" si="56"/>
        <v>3137015</v>
      </c>
      <c r="M1851" s="3">
        <v>1344435</v>
      </c>
      <c r="N1851" s="3">
        <f t="shared" si="57"/>
        <v>1792580</v>
      </c>
    </row>
    <row r="1852" spans="1:14" hidden="1" x14ac:dyDescent="0.25">
      <c r="A1852">
        <v>911</v>
      </c>
      <c r="B1852">
        <v>2462</v>
      </c>
      <c r="C1852" s="5">
        <v>43292</v>
      </c>
      <c r="D1852" t="s">
        <v>3821</v>
      </c>
      <c r="E1852">
        <v>31</v>
      </c>
      <c r="F1852" t="s">
        <v>68</v>
      </c>
      <c r="G1852">
        <v>2836</v>
      </c>
      <c r="H1852" s="5">
        <v>43292</v>
      </c>
      <c r="I1852" t="s">
        <v>3357</v>
      </c>
      <c r="J1852" s="3">
        <v>39961300</v>
      </c>
      <c r="K1852" s="3">
        <v>0</v>
      </c>
      <c r="L1852" s="3">
        <f t="shared" si="56"/>
        <v>39961300</v>
      </c>
      <c r="M1852" s="3">
        <v>0</v>
      </c>
      <c r="N1852" s="3">
        <f t="shared" si="57"/>
        <v>39961300</v>
      </c>
    </row>
    <row r="1853" spans="1:14" hidden="1" x14ac:dyDescent="0.25">
      <c r="A1853">
        <v>916</v>
      </c>
      <c r="B1853">
        <v>2463</v>
      </c>
      <c r="C1853" s="5">
        <v>43292</v>
      </c>
      <c r="D1853" t="s">
        <v>3822</v>
      </c>
      <c r="E1853">
        <v>31</v>
      </c>
      <c r="F1853" t="s">
        <v>68</v>
      </c>
      <c r="G1853">
        <v>2835</v>
      </c>
      <c r="H1853" s="5">
        <v>43292</v>
      </c>
      <c r="I1853" t="s">
        <v>3360</v>
      </c>
      <c r="J1853" s="3">
        <v>168545826</v>
      </c>
      <c r="K1853" s="3">
        <v>0</v>
      </c>
      <c r="L1853" s="3">
        <f t="shared" si="56"/>
        <v>168545826</v>
      </c>
      <c r="M1853" s="3">
        <v>168545826</v>
      </c>
      <c r="N1853" s="3">
        <f t="shared" si="57"/>
        <v>0</v>
      </c>
    </row>
    <row r="1854" spans="1:14" hidden="1" x14ac:dyDescent="0.25">
      <c r="A1854">
        <v>913</v>
      </c>
      <c r="B1854">
        <v>2464</v>
      </c>
      <c r="C1854" s="5">
        <v>43292</v>
      </c>
      <c r="D1854" t="s">
        <v>3823</v>
      </c>
      <c r="E1854">
        <v>31</v>
      </c>
      <c r="F1854" t="s">
        <v>68</v>
      </c>
      <c r="G1854">
        <v>2837</v>
      </c>
      <c r="H1854" s="5">
        <v>43292</v>
      </c>
      <c r="I1854" t="s">
        <v>3361</v>
      </c>
      <c r="J1854" s="3">
        <v>76256400</v>
      </c>
      <c r="K1854" s="3">
        <v>0</v>
      </c>
      <c r="L1854" s="3">
        <f t="shared" si="56"/>
        <v>76256400</v>
      </c>
      <c r="M1854" s="3">
        <v>22876920</v>
      </c>
      <c r="N1854" s="3">
        <f t="shared" si="57"/>
        <v>53379480</v>
      </c>
    </row>
    <row r="1855" spans="1:14" x14ac:dyDescent="0.25">
      <c r="A1855">
        <v>908</v>
      </c>
      <c r="B1855">
        <v>2465</v>
      </c>
      <c r="C1855" s="5">
        <v>43292</v>
      </c>
      <c r="D1855" t="s">
        <v>1884</v>
      </c>
      <c r="E1855">
        <v>31</v>
      </c>
      <c r="F1855" t="s">
        <v>68</v>
      </c>
      <c r="G1855">
        <v>2841</v>
      </c>
      <c r="H1855" s="5">
        <v>43292</v>
      </c>
      <c r="I1855" t="s">
        <v>1885</v>
      </c>
      <c r="J1855" s="3">
        <v>2924376</v>
      </c>
      <c r="K1855" s="3">
        <v>0</v>
      </c>
      <c r="L1855" s="3">
        <f t="shared" si="56"/>
        <v>2924376</v>
      </c>
      <c r="M1855" s="3">
        <v>1253304</v>
      </c>
      <c r="N1855" s="3">
        <f t="shared" si="57"/>
        <v>1671072</v>
      </c>
    </row>
    <row r="1856" spans="1:14" x14ac:dyDescent="0.25">
      <c r="A1856">
        <v>908</v>
      </c>
      <c r="B1856">
        <v>2466</v>
      </c>
      <c r="C1856" s="5">
        <v>43292</v>
      </c>
      <c r="D1856" t="s">
        <v>1922</v>
      </c>
      <c r="E1856">
        <v>31</v>
      </c>
      <c r="F1856" t="s">
        <v>68</v>
      </c>
      <c r="G1856">
        <v>2844</v>
      </c>
      <c r="H1856" s="5">
        <v>43292</v>
      </c>
      <c r="I1856" t="s">
        <v>3824</v>
      </c>
      <c r="J1856" s="3">
        <v>3022327</v>
      </c>
      <c r="K1856" s="3">
        <v>0</v>
      </c>
      <c r="L1856" s="3">
        <f t="shared" si="56"/>
        <v>3022327</v>
      </c>
      <c r="M1856" s="3">
        <v>1295283</v>
      </c>
      <c r="N1856" s="3">
        <f t="shared" si="57"/>
        <v>1727044</v>
      </c>
    </row>
    <row r="1857" spans="1:14" hidden="1" x14ac:dyDescent="0.25">
      <c r="A1857">
        <v>898</v>
      </c>
      <c r="B1857">
        <v>2467</v>
      </c>
      <c r="C1857" s="5">
        <v>43292</v>
      </c>
      <c r="D1857" t="s">
        <v>3825</v>
      </c>
      <c r="E1857">
        <v>31</v>
      </c>
      <c r="F1857" t="s">
        <v>68</v>
      </c>
      <c r="G1857">
        <v>2865</v>
      </c>
      <c r="H1857" s="5">
        <v>43292</v>
      </c>
      <c r="I1857" t="s">
        <v>3350</v>
      </c>
      <c r="J1857" s="3">
        <v>39062100</v>
      </c>
      <c r="K1857" s="3">
        <v>0</v>
      </c>
      <c r="L1857" s="3">
        <f t="shared" si="56"/>
        <v>39062100</v>
      </c>
      <c r="M1857" s="3">
        <v>0</v>
      </c>
      <c r="N1857" s="3">
        <f t="shared" si="57"/>
        <v>39062100</v>
      </c>
    </row>
    <row r="1858" spans="1:14" hidden="1" x14ac:dyDescent="0.25">
      <c r="A1858">
        <v>893</v>
      </c>
      <c r="B1858">
        <v>2468</v>
      </c>
      <c r="C1858" s="5">
        <v>43292</v>
      </c>
      <c r="D1858" t="s">
        <v>3826</v>
      </c>
      <c r="E1858">
        <v>31</v>
      </c>
      <c r="F1858" t="s">
        <v>68</v>
      </c>
      <c r="G1858">
        <v>2866</v>
      </c>
      <c r="H1858" s="5">
        <v>43292</v>
      </c>
      <c r="I1858" t="s">
        <v>3345</v>
      </c>
      <c r="J1858" s="3">
        <v>20501658</v>
      </c>
      <c r="K1858" s="3">
        <v>0</v>
      </c>
      <c r="L1858" s="3">
        <f t="shared" si="56"/>
        <v>20501658</v>
      </c>
      <c r="M1858" s="3">
        <v>0</v>
      </c>
      <c r="N1858" s="3">
        <f t="shared" si="57"/>
        <v>20501658</v>
      </c>
    </row>
    <row r="1859" spans="1:14" hidden="1" x14ac:dyDescent="0.25">
      <c r="A1859">
        <v>649</v>
      </c>
      <c r="B1859">
        <v>2469</v>
      </c>
      <c r="C1859" s="5">
        <v>43292</v>
      </c>
      <c r="D1859" t="s">
        <v>2039</v>
      </c>
      <c r="E1859">
        <v>31</v>
      </c>
      <c r="F1859" t="s">
        <v>68</v>
      </c>
      <c r="G1859">
        <v>2862</v>
      </c>
      <c r="H1859" s="5">
        <v>43292</v>
      </c>
      <c r="I1859" t="s">
        <v>3827</v>
      </c>
      <c r="J1859" s="3">
        <v>2899710</v>
      </c>
      <c r="K1859" s="3">
        <v>0</v>
      </c>
      <c r="L1859" s="3">
        <f t="shared" si="56"/>
        <v>2899710</v>
      </c>
      <c r="M1859" s="3">
        <v>1933140</v>
      </c>
      <c r="N1859" s="3">
        <f t="shared" si="57"/>
        <v>966570</v>
      </c>
    </row>
    <row r="1860" spans="1:14" hidden="1" x14ac:dyDescent="0.25">
      <c r="A1860">
        <v>649</v>
      </c>
      <c r="B1860">
        <v>2470</v>
      </c>
      <c r="C1860" s="5">
        <v>43292</v>
      </c>
      <c r="D1860" t="s">
        <v>2498</v>
      </c>
      <c r="E1860">
        <v>31</v>
      </c>
      <c r="F1860" t="s">
        <v>68</v>
      </c>
      <c r="G1860">
        <v>2863</v>
      </c>
      <c r="H1860" s="5">
        <v>43292</v>
      </c>
      <c r="I1860" t="s">
        <v>3828</v>
      </c>
      <c r="J1860" s="3">
        <v>2586759</v>
      </c>
      <c r="K1860" s="3">
        <v>0</v>
      </c>
      <c r="L1860" s="3">
        <f t="shared" si="56"/>
        <v>2586759</v>
      </c>
      <c r="M1860" s="3">
        <v>1108611</v>
      </c>
      <c r="N1860" s="3">
        <f t="shared" si="57"/>
        <v>1478148</v>
      </c>
    </row>
    <row r="1861" spans="1:14" hidden="1" x14ac:dyDescent="0.25">
      <c r="A1861">
        <v>649</v>
      </c>
      <c r="B1861">
        <v>2471</v>
      </c>
      <c r="C1861" s="5">
        <v>43292</v>
      </c>
      <c r="D1861" t="s">
        <v>2384</v>
      </c>
      <c r="E1861">
        <v>31</v>
      </c>
      <c r="F1861" t="s">
        <v>68</v>
      </c>
      <c r="G1861">
        <v>2878</v>
      </c>
      <c r="H1861" s="5">
        <v>43292</v>
      </c>
      <c r="I1861" t="s">
        <v>3829</v>
      </c>
      <c r="J1861" s="3">
        <v>1350021</v>
      </c>
      <c r="K1861" s="3">
        <v>0</v>
      </c>
      <c r="L1861" s="3">
        <f t="shared" ref="L1861:L1924" si="58">J1861-K1861</f>
        <v>1350021</v>
      </c>
      <c r="M1861" s="3">
        <v>900014</v>
      </c>
      <c r="N1861" s="3">
        <f t="shared" ref="N1861:N1924" si="59">L1861-M1861</f>
        <v>450007</v>
      </c>
    </row>
    <row r="1862" spans="1:14" x14ac:dyDescent="0.25">
      <c r="A1862">
        <v>908</v>
      </c>
      <c r="B1862">
        <v>2472</v>
      </c>
      <c r="C1862" s="5">
        <v>43292</v>
      </c>
      <c r="D1862" t="s">
        <v>1888</v>
      </c>
      <c r="E1862">
        <v>31</v>
      </c>
      <c r="F1862" t="s">
        <v>68</v>
      </c>
      <c r="G1862">
        <v>2843</v>
      </c>
      <c r="H1862" s="5">
        <v>43292</v>
      </c>
      <c r="I1862" t="s">
        <v>1889</v>
      </c>
      <c r="J1862" s="3">
        <v>2582006</v>
      </c>
      <c r="K1862" s="3">
        <v>0</v>
      </c>
      <c r="L1862" s="3">
        <f t="shared" si="58"/>
        <v>2582006</v>
      </c>
      <c r="M1862" s="3">
        <v>1106574</v>
      </c>
      <c r="N1862" s="3">
        <f t="shared" si="59"/>
        <v>1475432</v>
      </c>
    </row>
    <row r="1863" spans="1:14" hidden="1" x14ac:dyDescent="0.25">
      <c r="A1863">
        <v>649</v>
      </c>
      <c r="B1863">
        <v>2473</v>
      </c>
      <c r="C1863" s="5">
        <v>43292</v>
      </c>
      <c r="D1863" t="s">
        <v>3830</v>
      </c>
      <c r="E1863">
        <v>31</v>
      </c>
      <c r="F1863" t="s">
        <v>68</v>
      </c>
      <c r="G1863">
        <v>2845</v>
      </c>
      <c r="H1863" s="5">
        <v>43292</v>
      </c>
      <c r="I1863" t="s">
        <v>3831</v>
      </c>
      <c r="J1863" s="3">
        <v>3874960</v>
      </c>
      <c r="K1863" s="3">
        <v>0</v>
      </c>
      <c r="L1863" s="3">
        <f t="shared" si="58"/>
        <v>3874960</v>
      </c>
      <c r="M1863" s="3">
        <v>1937480</v>
      </c>
      <c r="N1863" s="3">
        <f t="shared" si="59"/>
        <v>1937480</v>
      </c>
    </row>
    <row r="1864" spans="1:14" x14ac:dyDescent="0.25">
      <c r="A1864">
        <v>908</v>
      </c>
      <c r="B1864">
        <v>2474</v>
      </c>
      <c r="C1864" s="5">
        <v>43292</v>
      </c>
      <c r="D1864" t="s">
        <v>1674</v>
      </c>
      <c r="E1864">
        <v>31</v>
      </c>
      <c r="F1864" t="s">
        <v>68</v>
      </c>
      <c r="G1864">
        <v>2885</v>
      </c>
      <c r="H1864" s="5">
        <v>43292</v>
      </c>
      <c r="I1864" t="s">
        <v>1675</v>
      </c>
      <c r="J1864" s="3">
        <v>3017000</v>
      </c>
      <c r="K1864" s="3">
        <v>0</v>
      </c>
      <c r="L1864" s="3">
        <f t="shared" si="58"/>
        <v>3017000</v>
      </c>
      <c r="M1864" s="3">
        <v>1293000</v>
      </c>
      <c r="N1864" s="3">
        <f t="shared" si="59"/>
        <v>1724000</v>
      </c>
    </row>
    <row r="1865" spans="1:14" hidden="1" x14ac:dyDescent="0.25">
      <c r="A1865">
        <v>919</v>
      </c>
      <c r="B1865">
        <v>2475</v>
      </c>
      <c r="C1865" s="5">
        <v>43292</v>
      </c>
      <c r="D1865" t="s">
        <v>3832</v>
      </c>
      <c r="E1865">
        <v>31</v>
      </c>
      <c r="F1865" t="s">
        <v>68</v>
      </c>
      <c r="G1865">
        <v>2839</v>
      </c>
      <c r="H1865" s="5">
        <v>43292</v>
      </c>
      <c r="I1865" t="s">
        <v>3365</v>
      </c>
      <c r="J1865" s="3">
        <v>39062100</v>
      </c>
      <c r="K1865" s="3">
        <v>0</v>
      </c>
      <c r="L1865" s="3">
        <f t="shared" si="58"/>
        <v>39062100</v>
      </c>
      <c r="M1865" s="3">
        <v>0</v>
      </c>
      <c r="N1865" s="3">
        <f t="shared" si="59"/>
        <v>39062100</v>
      </c>
    </row>
    <row r="1866" spans="1:14" hidden="1" x14ac:dyDescent="0.25">
      <c r="A1866">
        <v>903</v>
      </c>
      <c r="B1866">
        <v>2476</v>
      </c>
      <c r="C1866" s="5">
        <v>43292</v>
      </c>
      <c r="D1866" t="s">
        <v>3833</v>
      </c>
      <c r="E1866">
        <v>31</v>
      </c>
      <c r="F1866" t="s">
        <v>68</v>
      </c>
      <c r="G1866">
        <v>2840</v>
      </c>
      <c r="H1866" s="5">
        <v>43292</v>
      </c>
      <c r="I1866" t="s">
        <v>3344</v>
      </c>
      <c r="J1866" s="3">
        <v>39062100</v>
      </c>
      <c r="K1866" s="3">
        <v>0</v>
      </c>
      <c r="L1866" s="3">
        <f t="shared" si="58"/>
        <v>39062100</v>
      </c>
      <c r="M1866" s="3">
        <v>0</v>
      </c>
      <c r="N1866" s="3">
        <f t="shared" si="59"/>
        <v>39062100</v>
      </c>
    </row>
    <row r="1867" spans="1:14" hidden="1" x14ac:dyDescent="0.25">
      <c r="A1867">
        <v>912</v>
      </c>
      <c r="B1867">
        <v>2477</v>
      </c>
      <c r="C1867" s="5">
        <v>43292</v>
      </c>
      <c r="D1867" t="s">
        <v>3834</v>
      </c>
      <c r="E1867">
        <v>31</v>
      </c>
      <c r="F1867" t="s">
        <v>68</v>
      </c>
      <c r="G1867">
        <v>2838</v>
      </c>
      <c r="H1867" s="5">
        <v>43292</v>
      </c>
      <c r="I1867" t="s">
        <v>3358</v>
      </c>
      <c r="J1867" s="3">
        <v>54955385</v>
      </c>
      <c r="K1867" s="3">
        <v>0</v>
      </c>
      <c r="L1867" s="3">
        <f t="shared" si="58"/>
        <v>54955385</v>
      </c>
      <c r="M1867" s="3">
        <v>54955385</v>
      </c>
      <c r="N1867" s="3">
        <f t="shared" si="59"/>
        <v>0</v>
      </c>
    </row>
    <row r="1868" spans="1:14" x14ac:dyDescent="0.25">
      <c r="A1868">
        <v>908</v>
      </c>
      <c r="B1868">
        <v>2478</v>
      </c>
      <c r="C1868" s="5">
        <v>43292</v>
      </c>
      <c r="D1868" t="s">
        <v>1127</v>
      </c>
      <c r="E1868">
        <v>31</v>
      </c>
      <c r="F1868" t="s">
        <v>68</v>
      </c>
      <c r="G1868">
        <v>2859</v>
      </c>
      <c r="H1868" s="5">
        <v>43292</v>
      </c>
      <c r="I1868" t="s">
        <v>1128</v>
      </c>
      <c r="J1868" s="3">
        <v>5181132</v>
      </c>
      <c r="K1868" s="3">
        <v>0</v>
      </c>
      <c r="L1868" s="3">
        <f t="shared" si="58"/>
        <v>5181132</v>
      </c>
      <c r="M1868" s="3">
        <v>1295283</v>
      </c>
      <c r="N1868" s="3">
        <f t="shared" si="59"/>
        <v>3885849</v>
      </c>
    </row>
    <row r="1869" spans="1:14" x14ac:dyDescent="0.25">
      <c r="A1869">
        <v>908</v>
      </c>
      <c r="B1869">
        <v>2480</v>
      </c>
      <c r="C1869" s="5">
        <v>43292</v>
      </c>
      <c r="D1869" t="s">
        <v>2091</v>
      </c>
      <c r="E1869">
        <v>31</v>
      </c>
      <c r="F1869" t="s">
        <v>68</v>
      </c>
      <c r="G1869">
        <v>2860</v>
      </c>
      <c r="H1869" s="5">
        <v>43292</v>
      </c>
      <c r="I1869" t="s">
        <v>2092</v>
      </c>
      <c r="J1869" s="3">
        <v>2992227</v>
      </c>
      <c r="K1869" s="3">
        <v>0</v>
      </c>
      <c r="L1869" s="3">
        <f t="shared" si="58"/>
        <v>2992227</v>
      </c>
      <c r="M1869" s="3">
        <v>1282383</v>
      </c>
      <c r="N1869" s="3">
        <f t="shared" si="59"/>
        <v>1709844</v>
      </c>
    </row>
    <row r="1870" spans="1:14" x14ac:dyDescent="0.25">
      <c r="A1870">
        <v>908</v>
      </c>
      <c r="B1870">
        <v>2481</v>
      </c>
      <c r="C1870" s="5">
        <v>43292</v>
      </c>
      <c r="D1870" t="s">
        <v>1483</v>
      </c>
      <c r="E1870">
        <v>31</v>
      </c>
      <c r="F1870" t="s">
        <v>68</v>
      </c>
      <c r="G1870">
        <v>2884</v>
      </c>
      <c r="H1870" s="5">
        <v>43292</v>
      </c>
      <c r="I1870" t="s">
        <v>1484</v>
      </c>
      <c r="J1870" s="3">
        <v>2734347</v>
      </c>
      <c r="K1870" s="3">
        <v>0</v>
      </c>
      <c r="L1870" s="3">
        <f t="shared" si="58"/>
        <v>2734347</v>
      </c>
      <c r="M1870" s="3">
        <v>1171863</v>
      </c>
      <c r="N1870" s="3">
        <f t="shared" si="59"/>
        <v>1562484</v>
      </c>
    </row>
    <row r="1871" spans="1:14" x14ac:dyDescent="0.25">
      <c r="A1871">
        <v>908</v>
      </c>
      <c r="B1871">
        <v>2482</v>
      </c>
      <c r="C1871" s="5">
        <v>43292</v>
      </c>
      <c r="D1871" t="s">
        <v>3177</v>
      </c>
      <c r="E1871">
        <v>31</v>
      </c>
      <c r="F1871" t="s">
        <v>68</v>
      </c>
      <c r="G1871">
        <v>2861</v>
      </c>
      <c r="H1871" s="5">
        <v>43292</v>
      </c>
      <c r="I1871" t="s">
        <v>3835</v>
      </c>
      <c r="J1871" s="3">
        <v>2845920</v>
      </c>
      <c r="K1871" s="3">
        <v>0</v>
      </c>
      <c r="L1871" s="3">
        <f t="shared" si="58"/>
        <v>2845920</v>
      </c>
      <c r="M1871" s="3">
        <v>1219680</v>
      </c>
      <c r="N1871" s="3">
        <f t="shared" si="59"/>
        <v>1626240</v>
      </c>
    </row>
    <row r="1872" spans="1:14" x14ac:dyDescent="0.25">
      <c r="A1872">
        <v>908</v>
      </c>
      <c r="B1872">
        <v>2483</v>
      </c>
      <c r="C1872" s="5">
        <v>43292</v>
      </c>
      <c r="D1872" t="s">
        <v>2057</v>
      </c>
      <c r="E1872">
        <v>31</v>
      </c>
      <c r="F1872" t="s">
        <v>68</v>
      </c>
      <c r="G1872">
        <v>2857</v>
      </c>
      <c r="H1872" s="5">
        <v>43292</v>
      </c>
      <c r="I1872" t="s">
        <v>2058</v>
      </c>
      <c r="J1872" s="3">
        <v>3098412</v>
      </c>
      <c r="K1872" s="3">
        <v>0</v>
      </c>
      <c r="L1872" s="3">
        <f t="shared" si="58"/>
        <v>3098412</v>
      </c>
      <c r="M1872" s="3">
        <v>1549206</v>
      </c>
      <c r="N1872" s="3">
        <f t="shared" si="59"/>
        <v>1549206</v>
      </c>
    </row>
    <row r="1873" spans="1:14" x14ac:dyDescent="0.25">
      <c r="A1873">
        <v>908</v>
      </c>
      <c r="B1873">
        <v>2484</v>
      </c>
      <c r="C1873" s="5">
        <v>43292</v>
      </c>
      <c r="D1873" t="s">
        <v>2173</v>
      </c>
      <c r="E1873">
        <v>31</v>
      </c>
      <c r="F1873" t="s">
        <v>68</v>
      </c>
      <c r="G1873">
        <v>2858</v>
      </c>
      <c r="H1873" s="5">
        <v>43292</v>
      </c>
      <c r="I1873" t="s">
        <v>2174</v>
      </c>
      <c r="J1873" s="3">
        <v>6491914</v>
      </c>
      <c r="K1873" s="3">
        <v>0</v>
      </c>
      <c r="L1873" s="3">
        <f t="shared" si="58"/>
        <v>6491914</v>
      </c>
      <c r="M1873" s="3">
        <v>1770522</v>
      </c>
      <c r="N1873" s="3">
        <f t="shared" si="59"/>
        <v>4721392</v>
      </c>
    </row>
    <row r="1874" spans="1:14" x14ac:dyDescent="0.25">
      <c r="A1874">
        <v>908</v>
      </c>
      <c r="B1874">
        <v>2485</v>
      </c>
      <c r="C1874" s="5">
        <v>43292</v>
      </c>
      <c r="D1874" t="s">
        <v>1982</v>
      </c>
      <c r="E1874">
        <v>31</v>
      </c>
      <c r="F1874" t="s">
        <v>68</v>
      </c>
      <c r="G1874">
        <v>2881</v>
      </c>
      <c r="H1874" s="5">
        <v>43292</v>
      </c>
      <c r="I1874" t="s">
        <v>1983</v>
      </c>
      <c r="J1874" s="3">
        <v>2788569</v>
      </c>
      <c r="K1874" s="3">
        <v>0</v>
      </c>
      <c r="L1874" s="3">
        <f t="shared" si="58"/>
        <v>2788569</v>
      </c>
      <c r="M1874" s="3">
        <v>1195101</v>
      </c>
      <c r="N1874" s="3">
        <f t="shared" si="59"/>
        <v>1593468</v>
      </c>
    </row>
    <row r="1875" spans="1:14" hidden="1" x14ac:dyDescent="0.25">
      <c r="A1875">
        <v>483</v>
      </c>
      <c r="B1875">
        <v>2490</v>
      </c>
      <c r="C1875" s="5">
        <v>43298</v>
      </c>
      <c r="D1875" t="s">
        <v>821</v>
      </c>
      <c r="E1875">
        <v>1</v>
      </c>
      <c r="F1875" t="s">
        <v>822</v>
      </c>
      <c r="G1875">
        <v>49</v>
      </c>
      <c r="H1875" s="5">
        <v>43298</v>
      </c>
      <c r="I1875" t="s">
        <v>3836</v>
      </c>
      <c r="J1875" s="3">
        <v>48170800</v>
      </c>
      <c r="K1875" s="3">
        <v>0</v>
      </c>
      <c r="L1875" s="3">
        <f t="shared" si="58"/>
        <v>48170800</v>
      </c>
      <c r="M1875" s="3">
        <v>48170800</v>
      </c>
      <c r="N1875" s="3">
        <f t="shared" si="59"/>
        <v>0</v>
      </c>
    </row>
    <row r="1876" spans="1:14" hidden="1" x14ac:dyDescent="0.25">
      <c r="A1876">
        <v>483</v>
      </c>
      <c r="B1876">
        <v>2525</v>
      </c>
      <c r="C1876" s="5">
        <v>43305</v>
      </c>
      <c r="D1876" t="s">
        <v>821</v>
      </c>
      <c r="E1876">
        <v>1</v>
      </c>
      <c r="F1876" t="s">
        <v>822</v>
      </c>
      <c r="G1876">
        <v>52</v>
      </c>
      <c r="H1876" s="5">
        <v>43305</v>
      </c>
      <c r="I1876" t="s">
        <v>3837</v>
      </c>
      <c r="J1876" s="3">
        <v>130000766</v>
      </c>
      <c r="K1876" s="3">
        <v>0</v>
      </c>
      <c r="L1876" s="3">
        <f t="shared" si="58"/>
        <v>130000766</v>
      </c>
      <c r="M1876" s="3">
        <v>130000766</v>
      </c>
      <c r="N1876" s="3">
        <f t="shared" si="59"/>
        <v>0</v>
      </c>
    </row>
    <row r="1877" spans="1:14" hidden="1" x14ac:dyDescent="0.25">
      <c r="A1877">
        <v>1002</v>
      </c>
      <c r="B1877">
        <v>2553</v>
      </c>
      <c r="C1877" s="5">
        <v>43313</v>
      </c>
      <c r="D1877" t="s">
        <v>3913</v>
      </c>
      <c r="E1877">
        <v>145</v>
      </c>
      <c r="F1877" t="s">
        <v>606</v>
      </c>
      <c r="G1877">
        <v>472</v>
      </c>
      <c r="H1877" s="5">
        <v>43313</v>
      </c>
      <c r="I1877" t="s">
        <v>94</v>
      </c>
      <c r="J1877" s="3">
        <v>17767500</v>
      </c>
      <c r="K1877" s="3">
        <v>0</v>
      </c>
      <c r="L1877" s="3">
        <f t="shared" si="58"/>
        <v>17767500</v>
      </c>
      <c r="M1877" s="3">
        <v>3553500</v>
      </c>
      <c r="N1877" s="3">
        <f t="shared" si="59"/>
        <v>14214000</v>
      </c>
    </row>
    <row r="1878" spans="1:14" hidden="1" x14ac:dyDescent="0.25">
      <c r="A1878">
        <v>932</v>
      </c>
      <c r="B1878">
        <v>2556</v>
      </c>
      <c r="C1878" s="5">
        <v>43313</v>
      </c>
      <c r="D1878" t="s">
        <v>3914</v>
      </c>
      <c r="E1878">
        <v>31</v>
      </c>
      <c r="F1878" t="s">
        <v>68</v>
      </c>
      <c r="G1878">
        <v>3003</v>
      </c>
      <c r="H1878" s="5">
        <v>43313</v>
      </c>
      <c r="I1878" t="s">
        <v>3369</v>
      </c>
      <c r="J1878" s="3">
        <v>39062100</v>
      </c>
      <c r="K1878" s="3">
        <v>0</v>
      </c>
      <c r="L1878" s="3">
        <f t="shared" si="58"/>
        <v>39062100</v>
      </c>
      <c r="M1878" s="3">
        <v>0</v>
      </c>
      <c r="N1878" s="3">
        <f t="shared" si="59"/>
        <v>39062100</v>
      </c>
    </row>
    <row r="1879" spans="1:14" hidden="1" x14ac:dyDescent="0.25">
      <c r="A1879">
        <v>947</v>
      </c>
      <c r="B1879">
        <v>2557</v>
      </c>
      <c r="C1879" s="5">
        <v>43313</v>
      </c>
      <c r="D1879" t="s">
        <v>3915</v>
      </c>
      <c r="E1879">
        <v>31</v>
      </c>
      <c r="F1879" t="s">
        <v>68</v>
      </c>
      <c r="G1879">
        <v>3004</v>
      </c>
      <c r="H1879" s="5">
        <v>43313</v>
      </c>
      <c r="I1879" t="s">
        <v>3790</v>
      </c>
      <c r="J1879" s="3">
        <v>39062100</v>
      </c>
      <c r="K1879" s="3">
        <v>0</v>
      </c>
      <c r="L1879" s="3">
        <f t="shared" si="58"/>
        <v>39062100</v>
      </c>
      <c r="M1879" s="3">
        <v>0</v>
      </c>
      <c r="N1879" s="3">
        <f t="shared" si="59"/>
        <v>39062100</v>
      </c>
    </row>
    <row r="1880" spans="1:14" hidden="1" x14ac:dyDescent="0.25">
      <c r="A1880">
        <v>950</v>
      </c>
      <c r="B1880">
        <v>2558</v>
      </c>
      <c r="C1880" s="5">
        <v>43313</v>
      </c>
      <c r="D1880" t="s">
        <v>3916</v>
      </c>
      <c r="E1880">
        <v>31</v>
      </c>
      <c r="F1880" t="s">
        <v>68</v>
      </c>
      <c r="G1880">
        <v>3005</v>
      </c>
      <c r="H1880" s="5">
        <v>43313</v>
      </c>
      <c r="I1880" t="s">
        <v>3792</v>
      </c>
      <c r="J1880" s="3">
        <v>39062100</v>
      </c>
      <c r="K1880" s="3">
        <v>0</v>
      </c>
      <c r="L1880" s="3">
        <f t="shared" si="58"/>
        <v>39062100</v>
      </c>
      <c r="M1880" s="3">
        <v>0</v>
      </c>
      <c r="N1880" s="3">
        <f t="shared" si="59"/>
        <v>39062100</v>
      </c>
    </row>
    <row r="1881" spans="1:14" hidden="1" x14ac:dyDescent="0.25">
      <c r="A1881">
        <v>923</v>
      </c>
      <c r="B1881">
        <v>2559</v>
      </c>
      <c r="C1881" s="5">
        <v>43313</v>
      </c>
      <c r="D1881" t="s">
        <v>3917</v>
      </c>
      <c r="E1881">
        <v>31</v>
      </c>
      <c r="F1881" t="s">
        <v>68</v>
      </c>
      <c r="G1881">
        <v>3006</v>
      </c>
      <c r="H1881" s="5">
        <v>43313</v>
      </c>
      <c r="I1881" t="s">
        <v>3918</v>
      </c>
      <c r="J1881" s="3">
        <v>39062100</v>
      </c>
      <c r="K1881" s="3">
        <v>0</v>
      </c>
      <c r="L1881" s="3">
        <f t="shared" si="58"/>
        <v>39062100</v>
      </c>
      <c r="M1881" s="3">
        <v>0</v>
      </c>
      <c r="N1881" s="3">
        <f t="shared" si="59"/>
        <v>39062100</v>
      </c>
    </row>
    <row r="1882" spans="1:14" hidden="1" x14ac:dyDescent="0.25">
      <c r="A1882">
        <v>649</v>
      </c>
      <c r="B1882">
        <v>2560</v>
      </c>
      <c r="C1882" s="5">
        <v>43313</v>
      </c>
      <c r="D1882" t="s">
        <v>3919</v>
      </c>
      <c r="E1882">
        <v>31</v>
      </c>
      <c r="F1882" t="s">
        <v>68</v>
      </c>
      <c r="G1882">
        <v>2759</v>
      </c>
      <c r="H1882" s="5">
        <v>43313</v>
      </c>
      <c r="I1882" t="s">
        <v>3920</v>
      </c>
      <c r="J1882" s="3">
        <v>2582006</v>
      </c>
      <c r="K1882" s="3">
        <v>0</v>
      </c>
      <c r="L1882" s="3">
        <f t="shared" si="58"/>
        <v>2582006</v>
      </c>
      <c r="M1882" s="3">
        <v>1106574</v>
      </c>
      <c r="N1882" s="3">
        <f t="shared" si="59"/>
        <v>1475432</v>
      </c>
    </row>
    <row r="1883" spans="1:14" hidden="1" x14ac:dyDescent="0.25">
      <c r="A1883">
        <v>915</v>
      </c>
      <c r="B1883">
        <v>2562</v>
      </c>
      <c r="C1883" s="5">
        <v>43313</v>
      </c>
      <c r="D1883" t="s">
        <v>3921</v>
      </c>
      <c r="E1883">
        <v>31</v>
      </c>
      <c r="F1883" t="s">
        <v>68</v>
      </c>
      <c r="G1883">
        <v>3007</v>
      </c>
      <c r="H1883" s="5">
        <v>43313</v>
      </c>
      <c r="I1883" t="s">
        <v>3359</v>
      </c>
      <c r="J1883" s="3">
        <v>17971536</v>
      </c>
      <c r="K1883" s="3">
        <v>0</v>
      </c>
      <c r="L1883" s="3">
        <f t="shared" si="58"/>
        <v>17971536</v>
      </c>
      <c r="M1883" s="3">
        <v>0</v>
      </c>
      <c r="N1883" s="3">
        <f t="shared" si="59"/>
        <v>17971536</v>
      </c>
    </row>
    <row r="1884" spans="1:14" x14ac:dyDescent="0.25">
      <c r="A1884">
        <v>908</v>
      </c>
      <c r="B1884">
        <v>2565</v>
      </c>
      <c r="C1884" s="5">
        <v>43314</v>
      </c>
      <c r="D1884" t="s">
        <v>3922</v>
      </c>
      <c r="E1884">
        <v>31</v>
      </c>
      <c r="F1884" t="s">
        <v>68</v>
      </c>
      <c r="G1884">
        <v>2970</v>
      </c>
      <c r="H1884" s="5">
        <v>43314</v>
      </c>
      <c r="I1884" t="s">
        <v>3923</v>
      </c>
      <c r="J1884" s="3">
        <v>3718092</v>
      </c>
      <c r="K1884" s="3">
        <v>0</v>
      </c>
      <c r="L1884" s="3">
        <f t="shared" si="58"/>
        <v>3718092</v>
      </c>
      <c r="M1884" s="3">
        <v>1062312</v>
      </c>
      <c r="N1884" s="3">
        <f t="shared" si="59"/>
        <v>2655780</v>
      </c>
    </row>
    <row r="1885" spans="1:14" x14ac:dyDescent="0.25">
      <c r="A1885">
        <v>908</v>
      </c>
      <c r="B1885">
        <v>2566</v>
      </c>
      <c r="C1885" s="5">
        <v>43314</v>
      </c>
      <c r="D1885" t="s">
        <v>3924</v>
      </c>
      <c r="E1885">
        <v>31</v>
      </c>
      <c r="F1885" t="s">
        <v>68</v>
      </c>
      <c r="G1885">
        <v>2969</v>
      </c>
      <c r="H1885" s="5">
        <v>43314</v>
      </c>
      <c r="I1885" t="s">
        <v>3925</v>
      </c>
      <c r="J1885" s="3">
        <v>4187456</v>
      </c>
      <c r="K1885" s="3">
        <v>0</v>
      </c>
      <c r="L1885" s="3">
        <f t="shared" si="58"/>
        <v>4187456</v>
      </c>
      <c r="M1885" s="3">
        <v>1046864</v>
      </c>
      <c r="N1885" s="3">
        <f t="shared" si="59"/>
        <v>3140592</v>
      </c>
    </row>
    <row r="1886" spans="1:14" x14ac:dyDescent="0.25">
      <c r="A1886">
        <v>908</v>
      </c>
      <c r="B1886">
        <v>2567</v>
      </c>
      <c r="C1886" s="5">
        <v>43314</v>
      </c>
      <c r="D1886" t="s">
        <v>2801</v>
      </c>
      <c r="E1886">
        <v>31</v>
      </c>
      <c r="F1886" t="s">
        <v>68</v>
      </c>
      <c r="G1886">
        <v>2968</v>
      </c>
      <c r="H1886" s="5">
        <v>43314</v>
      </c>
      <c r="I1886" t="s">
        <v>3926</v>
      </c>
      <c r="J1886" s="3">
        <v>3402088</v>
      </c>
      <c r="K1886" s="3">
        <v>0</v>
      </c>
      <c r="L1886" s="3">
        <f t="shared" si="58"/>
        <v>3402088</v>
      </c>
      <c r="M1886" s="3">
        <v>1275783</v>
      </c>
      <c r="N1886" s="3">
        <f t="shared" si="59"/>
        <v>2126305</v>
      </c>
    </row>
    <row r="1887" spans="1:14" x14ac:dyDescent="0.25">
      <c r="A1887">
        <v>908</v>
      </c>
      <c r="B1887">
        <v>2568</v>
      </c>
      <c r="C1887" s="5">
        <v>43314</v>
      </c>
      <c r="D1887" t="s">
        <v>1991</v>
      </c>
      <c r="E1887">
        <v>31</v>
      </c>
      <c r="F1887" t="s">
        <v>68</v>
      </c>
      <c r="G1887">
        <v>2967</v>
      </c>
      <c r="H1887" s="5">
        <v>43314</v>
      </c>
      <c r="I1887" t="s">
        <v>1992</v>
      </c>
      <c r="J1887" s="3">
        <v>2281062</v>
      </c>
      <c r="K1887" s="3">
        <v>0</v>
      </c>
      <c r="L1887" s="3">
        <f t="shared" si="58"/>
        <v>2281062</v>
      </c>
      <c r="M1887" s="3">
        <v>760354</v>
      </c>
      <c r="N1887" s="3">
        <f t="shared" si="59"/>
        <v>1520708</v>
      </c>
    </row>
    <row r="1888" spans="1:14" x14ac:dyDescent="0.25">
      <c r="A1888">
        <v>908</v>
      </c>
      <c r="B1888">
        <v>2569</v>
      </c>
      <c r="C1888" s="5">
        <v>43314</v>
      </c>
      <c r="D1888" t="s">
        <v>3927</v>
      </c>
      <c r="E1888">
        <v>31</v>
      </c>
      <c r="F1888" t="s">
        <v>68</v>
      </c>
      <c r="G1888">
        <v>2966</v>
      </c>
      <c r="H1888" s="5">
        <v>43314</v>
      </c>
      <c r="I1888" t="s">
        <v>3928</v>
      </c>
      <c r="J1888" s="3">
        <v>2390202</v>
      </c>
      <c r="K1888" s="3">
        <v>0</v>
      </c>
      <c r="L1888" s="3">
        <f t="shared" si="58"/>
        <v>2390202</v>
      </c>
      <c r="M1888" s="3">
        <v>796734</v>
      </c>
      <c r="N1888" s="3">
        <f t="shared" si="59"/>
        <v>1593468</v>
      </c>
    </row>
    <row r="1889" spans="1:14" x14ac:dyDescent="0.25">
      <c r="A1889">
        <v>908</v>
      </c>
      <c r="B1889">
        <v>2570</v>
      </c>
      <c r="C1889" s="5">
        <v>43314</v>
      </c>
      <c r="D1889" t="s">
        <v>926</v>
      </c>
      <c r="E1889">
        <v>31</v>
      </c>
      <c r="F1889" t="s">
        <v>68</v>
      </c>
      <c r="G1889">
        <v>2965</v>
      </c>
      <c r="H1889" s="5">
        <v>43314</v>
      </c>
      <c r="I1889" t="s">
        <v>927</v>
      </c>
      <c r="J1889" s="3">
        <v>4448430</v>
      </c>
      <c r="K1889" s="3">
        <v>0</v>
      </c>
      <c r="L1889" s="3">
        <f t="shared" si="58"/>
        <v>4448430</v>
      </c>
      <c r="M1889" s="3">
        <v>988540</v>
      </c>
      <c r="N1889" s="3">
        <f t="shared" si="59"/>
        <v>3459890</v>
      </c>
    </row>
    <row r="1890" spans="1:14" hidden="1" x14ac:dyDescent="0.25">
      <c r="A1890">
        <v>896</v>
      </c>
      <c r="B1890">
        <v>2571</v>
      </c>
      <c r="C1890" s="5">
        <v>43314</v>
      </c>
      <c r="D1890" t="s">
        <v>3929</v>
      </c>
      <c r="E1890">
        <v>31</v>
      </c>
      <c r="F1890" t="s">
        <v>68</v>
      </c>
      <c r="G1890">
        <v>3002</v>
      </c>
      <c r="H1890" s="5">
        <v>43314</v>
      </c>
      <c r="I1890" t="s">
        <v>3348</v>
      </c>
      <c r="J1890" s="3">
        <v>42139350</v>
      </c>
      <c r="K1890" s="3">
        <v>0</v>
      </c>
      <c r="L1890" s="3">
        <f t="shared" si="58"/>
        <v>42139350</v>
      </c>
      <c r="M1890" s="3">
        <v>0</v>
      </c>
      <c r="N1890" s="3">
        <f t="shared" si="59"/>
        <v>42139350</v>
      </c>
    </row>
    <row r="1891" spans="1:14" x14ac:dyDescent="0.25">
      <c r="A1891">
        <v>908</v>
      </c>
      <c r="B1891">
        <v>2572</v>
      </c>
      <c r="C1891" s="5">
        <v>43314</v>
      </c>
      <c r="D1891" t="s">
        <v>1381</v>
      </c>
      <c r="E1891">
        <v>31</v>
      </c>
      <c r="F1891" t="s">
        <v>68</v>
      </c>
      <c r="G1891">
        <v>2964</v>
      </c>
      <c r="H1891" s="5">
        <v>43314</v>
      </c>
      <c r="I1891" t="s">
        <v>1382</v>
      </c>
      <c r="J1891" s="3">
        <v>2244132</v>
      </c>
      <c r="K1891" s="3">
        <v>0</v>
      </c>
      <c r="L1891" s="3">
        <f t="shared" si="58"/>
        <v>2244132</v>
      </c>
      <c r="M1891" s="3">
        <v>748044</v>
      </c>
      <c r="N1891" s="3">
        <f t="shared" si="59"/>
        <v>1496088</v>
      </c>
    </row>
    <row r="1892" spans="1:14" hidden="1" x14ac:dyDescent="0.25">
      <c r="A1892">
        <v>922</v>
      </c>
      <c r="B1892">
        <v>2573</v>
      </c>
      <c r="C1892" s="5">
        <v>43314</v>
      </c>
      <c r="D1892" t="s">
        <v>3930</v>
      </c>
      <c r="E1892">
        <v>31</v>
      </c>
      <c r="F1892" t="s">
        <v>68</v>
      </c>
      <c r="G1892">
        <v>3033</v>
      </c>
      <c r="H1892" s="5">
        <v>43314</v>
      </c>
      <c r="I1892" t="s">
        <v>3367</v>
      </c>
      <c r="J1892" s="3">
        <v>39062100</v>
      </c>
      <c r="K1892" s="3">
        <v>0</v>
      </c>
      <c r="L1892" s="3">
        <f t="shared" si="58"/>
        <v>39062100</v>
      </c>
      <c r="M1892" s="3">
        <v>0</v>
      </c>
      <c r="N1892" s="3">
        <f t="shared" si="59"/>
        <v>39062100</v>
      </c>
    </row>
    <row r="1893" spans="1:14" x14ac:dyDescent="0.25">
      <c r="A1893">
        <v>908</v>
      </c>
      <c r="B1893">
        <v>2574</v>
      </c>
      <c r="C1893" s="5">
        <v>43314</v>
      </c>
      <c r="D1893" t="s">
        <v>1749</v>
      </c>
      <c r="E1893">
        <v>31</v>
      </c>
      <c r="F1893" t="s">
        <v>68</v>
      </c>
      <c r="G1893">
        <v>2985</v>
      </c>
      <c r="H1893" s="5">
        <v>43314</v>
      </c>
      <c r="I1893" t="s">
        <v>1750</v>
      </c>
      <c r="J1893" s="3">
        <v>3400600</v>
      </c>
      <c r="K1893" s="3">
        <v>0</v>
      </c>
      <c r="L1893" s="3">
        <f t="shared" si="58"/>
        <v>3400600</v>
      </c>
      <c r="M1893" s="3">
        <v>850150</v>
      </c>
      <c r="N1893" s="3">
        <f t="shared" si="59"/>
        <v>2550450</v>
      </c>
    </row>
    <row r="1894" spans="1:14" x14ac:dyDescent="0.25">
      <c r="A1894">
        <v>908</v>
      </c>
      <c r="B1894">
        <v>2575</v>
      </c>
      <c r="C1894" s="5">
        <v>43314</v>
      </c>
      <c r="D1894" t="s">
        <v>2089</v>
      </c>
      <c r="E1894">
        <v>31</v>
      </c>
      <c r="F1894" t="s">
        <v>68</v>
      </c>
      <c r="G1894">
        <v>2984</v>
      </c>
      <c r="H1894" s="5">
        <v>43314</v>
      </c>
      <c r="I1894" t="s">
        <v>3931</v>
      </c>
      <c r="J1894" s="3">
        <v>2590566</v>
      </c>
      <c r="K1894" s="3">
        <v>0</v>
      </c>
      <c r="L1894" s="3">
        <f t="shared" si="58"/>
        <v>2590566</v>
      </c>
      <c r="M1894" s="3">
        <v>863522</v>
      </c>
      <c r="N1894" s="3">
        <f t="shared" si="59"/>
        <v>1727044</v>
      </c>
    </row>
    <row r="1895" spans="1:14" x14ac:dyDescent="0.25">
      <c r="A1895">
        <v>908</v>
      </c>
      <c r="B1895">
        <v>2576</v>
      </c>
      <c r="C1895" s="5">
        <v>43314</v>
      </c>
      <c r="D1895" t="s">
        <v>3932</v>
      </c>
      <c r="E1895">
        <v>31</v>
      </c>
      <c r="F1895" t="s">
        <v>68</v>
      </c>
      <c r="G1895">
        <v>2983</v>
      </c>
      <c r="H1895" s="5">
        <v>43314</v>
      </c>
      <c r="I1895" t="s">
        <v>3933</v>
      </c>
      <c r="J1895" s="3">
        <v>2766440</v>
      </c>
      <c r="K1895" s="3">
        <v>0</v>
      </c>
      <c r="L1895" s="3">
        <f t="shared" si="58"/>
        <v>2766440</v>
      </c>
      <c r="M1895" s="3">
        <v>1106576</v>
      </c>
      <c r="N1895" s="3">
        <f t="shared" si="59"/>
        <v>1659864</v>
      </c>
    </row>
    <row r="1896" spans="1:14" x14ac:dyDescent="0.25">
      <c r="A1896">
        <v>908</v>
      </c>
      <c r="B1896">
        <v>2577</v>
      </c>
      <c r="C1896" s="5">
        <v>43314</v>
      </c>
      <c r="D1896" t="s">
        <v>3934</v>
      </c>
      <c r="E1896">
        <v>31</v>
      </c>
      <c r="F1896" t="s">
        <v>68</v>
      </c>
      <c r="G1896">
        <v>2963</v>
      </c>
      <c r="H1896" s="5">
        <v>43314</v>
      </c>
      <c r="I1896" t="s">
        <v>3935</v>
      </c>
      <c r="J1896" s="3">
        <v>2765598</v>
      </c>
      <c r="K1896" s="3">
        <v>0</v>
      </c>
      <c r="L1896" s="3">
        <f t="shared" si="58"/>
        <v>2765598</v>
      </c>
      <c r="M1896" s="3">
        <v>921866</v>
      </c>
      <c r="N1896" s="3">
        <f t="shared" si="59"/>
        <v>1843732</v>
      </c>
    </row>
    <row r="1897" spans="1:14" x14ac:dyDescent="0.25">
      <c r="A1897">
        <v>908</v>
      </c>
      <c r="B1897">
        <v>2578</v>
      </c>
      <c r="C1897" s="5">
        <v>43314</v>
      </c>
      <c r="D1897" t="s">
        <v>2793</v>
      </c>
      <c r="E1897">
        <v>31</v>
      </c>
      <c r="F1897" t="s">
        <v>68</v>
      </c>
      <c r="G1897">
        <v>2962</v>
      </c>
      <c r="H1897" s="5">
        <v>43314</v>
      </c>
      <c r="I1897" t="s">
        <v>3936</v>
      </c>
      <c r="J1897" s="3">
        <v>3014166</v>
      </c>
      <c r="K1897" s="3">
        <v>0</v>
      </c>
      <c r="L1897" s="3">
        <f t="shared" si="58"/>
        <v>3014166</v>
      </c>
      <c r="M1897" s="3">
        <v>1004722</v>
      </c>
      <c r="N1897" s="3">
        <f t="shared" si="59"/>
        <v>2009444</v>
      </c>
    </row>
    <row r="1898" spans="1:14" x14ac:dyDescent="0.25">
      <c r="A1898">
        <v>908</v>
      </c>
      <c r="B1898">
        <v>2579</v>
      </c>
      <c r="C1898" s="5">
        <v>43314</v>
      </c>
      <c r="D1898" t="s">
        <v>3937</v>
      </c>
      <c r="E1898">
        <v>31</v>
      </c>
      <c r="F1898" t="s">
        <v>68</v>
      </c>
      <c r="G1898">
        <v>2961</v>
      </c>
      <c r="H1898" s="5">
        <v>43314</v>
      </c>
      <c r="I1898" t="s">
        <v>3938</v>
      </c>
      <c r="J1898" s="3">
        <v>4312456</v>
      </c>
      <c r="K1898" s="3">
        <v>0</v>
      </c>
      <c r="L1898" s="3">
        <f t="shared" si="58"/>
        <v>4312456</v>
      </c>
      <c r="M1898" s="3">
        <v>1078114</v>
      </c>
      <c r="N1898" s="3">
        <f t="shared" si="59"/>
        <v>3234342</v>
      </c>
    </row>
    <row r="1899" spans="1:14" x14ac:dyDescent="0.25">
      <c r="A1899">
        <v>908</v>
      </c>
      <c r="B1899">
        <v>2580</v>
      </c>
      <c r="C1899" s="5">
        <v>43314</v>
      </c>
      <c r="D1899" t="s">
        <v>3939</v>
      </c>
      <c r="E1899">
        <v>31</v>
      </c>
      <c r="F1899" t="s">
        <v>68</v>
      </c>
      <c r="G1899">
        <v>2960</v>
      </c>
      <c r="H1899" s="5">
        <v>43314</v>
      </c>
      <c r="I1899" t="s">
        <v>3940</v>
      </c>
      <c r="J1899" s="3">
        <v>2692665</v>
      </c>
      <c r="K1899" s="3">
        <v>0</v>
      </c>
      <c r="L1899" s="3">
        <f t="shared" si="58"/>
        <v>2692665</v>
      </c>
      <c r="M1899" s="3">
        <v>538533</v>
      </c>
      <c r="N1899" s="3">
        <f t="shared" si="59"/>
        <v>2154132</v>
      </c>
    </row>
    <row r="1900" spans="1:14" x14ac:dyDescent="0.25">
      <c r="A1900">
        <v>908</v>
      </c>
      <c r="B1900">
        <v>2581</v>
      </c>
      <c r="C1900" s="5">
        <v>43314</v>
      </c>
      <c r="D1900" t="s">
        <v>1525</v>
      </c>
      <c r="E1900">
        <v>31</v>
      </c>
      <c r="F1900" t="s">
        <v>68</v>
      </c>
      <c r="G1900">
        <v>2959</v>
      </c>
      <c r="H1900" s="5">
        <v>43314</v>
      </c>
      <c r="I1900" t="s">
        <v>3941</v>
      </c>
      <c r="J1900" s="3">
        <v>3663504</v>
      </c>
      <c r="K1900" s="3">
        <v>0</v>
      </c>
      <c r="L1900" s="3">
        <f t="shared" si="58"/>
        <v>3663504</v>
      </c>
      <c r="M1900" s="3">
        <v>814112</v>
      </c>
      <c r="N1900" s="3">
        <f t="shared" si="59"/>
        <v>2849392</v>
      </c>
    </row>
    <row r="1901" spans="1:14" x14ac:dyDescent="0.25">
      <c r="A1901">
        <v>908</v>
      </c>
      <c r="B1901">
        <v>2582</v>
      </c>
      <c r="C1901" s="5">
        <v>43314</v>
      </c>
      <c r="D1901" t="s">
        <v>2696</v>
      </c>
      <c r="E1901">
        <v>31</v>
      </c>
      <c r="F1901" t="s">
        <v>68</v>
      </c>
      <c r="G1901">
        <v>2957</v>
      </c>
      <c r="H1901" s="5">
        <v>43314</v>
      </c>
      <c r="I1901" t="s">
        <v>3942</v>
      </c>
      <c r="J1901" s="3">
        <v>5273388</v>
      </c>
      <c r="K1901" s="3">
        <v>0</v>
      </c>
      <c r="L1901" s="3">
        <f t="shared" si="58"/>
        <v>5273388</v>
      </c>
      <c r="M1901" s="3">
        <v>1171864</v>
      </c>
      <c r="N1901" s="3">
        <f t="shared" si="59"/>
        <v>4101524</v>
      </c>
    </row>
    <row r="1902" spans="1:14" hidden="1" x14ac:dyDescent="0.25">
      <c r="A1902">
        <v>895</v>
      </c>
      <c r="B1902">
        <v>2583</v>
      </c>
      <c r="C1902" s="5">
        <v>43314</v>
      </c>
      <c r="D1902" t="s">
        <v>3943</v>
      </c>
      <c r="E1902">
        <v>31</v>
      </c>
      <c r="F1902" t="s">
        <v>68</v>
      </c>
      <c r="G1902">
        <v>3031</v>
      </c>
      <c r="H1902" s="5">
        <v>43314</v>
      </c>
      <c r="I1902" t="s">
        <v>3347</v>
      </c>
      <c r="J1902" s="3">
        <v>20351100</v>
      </c>
      <c r="K1902" s="3">
        <v>0</v>
      </c>
      <c r="L1902" s="3">
        <f t="shared" si="58"/>
        <v>20351100</v>
      </c>
      <c r="M1902" s="3">
        <v>0</v>
      </c>
      <c r="N1902" s="3">
        <f t="shared" si="59"/>
        <v>20351100</v>
      </c>
    </row>
    <row r="1903" spans="1:14" hidden="1" x14ac:dyDescent="0.25">
      <c r="A1903">
        <v>894</v>
      </c>
      <c r="B1903">
        <v>2584</v>
      </c>
      <c r="C1903" s="5">
        <v>43314</v>
      </c>
      <c r="D1903" t="s">
        <v>3944</v>
      </c>
      <c r="E1903">
        <v>31</v>
      </c>
      <c r="F1903" t="s">
        <v>68</v>
      </c>
      <c r="G1903">
        <v>3034</v>
      </c>
      <c r="H1903" s="5">
        <v>43314</v>
      </c>
      <c r="I1903" t="s">
        <v>3346</v>
      </c>
      <c r="J1903" s="3">
        <v>38051600</v>
      </c>
      <c r="K1903" s="3">
        <v>0</v>
      </c>
      <c r="L1903" s="3">
        <f t="shared" si="58"/>
        <v>38051600</v>
      </c>
      <c r="M1903" s="3">
        <v>0</v>
      </c>
      <c r="N1903" s="3">
        <f t="shared" si="59"/>
        <v>38051600</v>
      </c>
    </row>
    <row r="1904" spans="1:14" x14ac:dyDescent="0.25">
      <c r="A1904">
        <v>908</v>
      </c>
      <c r="B1904">
        <v>2585</v>
      </c>
      <c r="C1904" s="5">
        <v>43315</v>
      </c>
      <c r="D1904" t="s">
        <v>3945</v>
      </c>
      <c r="E1904">
        <v>31</v>
      </c>
      <c r="F1904" t="s">
        <v>68</v>
      </c>
      <c r="G1904">
        <v>2980</v>
      </c>
      <c r="H1904" s="5">
        <v>43315</v>
      </c>
      <c r="I1904" t="s">
        <v>3946</v>
      </c>
      <c r="J1904" s="3">
        <v>2437476</v>
      </c>
      <c r="K1904" s="3">
        <v>0</v>
      </c>
      <c r="L1904" s="3">
        <f t="shared" si="58"/>
        <v>2437476</v>
      </c>
      <c r="M1904" s="3">
        <v>812492</v>
      </c>
      <c r="N1904" s="3">
        <f t="shared" si="59"/>
        <v>1624984</v>
      </c>
    </row>
    <row r="1905" spans="1:14" x14ac:dyDescent="0.25">
      <c r="A1905">
        <v>908</v>
      </c>
      <c r="B1905">
        <v>2587</v>
      </c>
      <c r="C1905" s="5">
        <v>43315</v>
      </c>
      <c r="D1905" t="s">
        <v>3947</v>
      </c>
      <c r="E1905">
        <v>31</v>
      </c>
      <c r="F1905" t="s">
        <v>68</v>
      </c>
      <c r="G1905">
        <v>2982</v>
      </c>
      <c r="H1905" s="5">
        <v>43315</v>
      </c>
      <c r="I1905" t="s">
        <v>1994</v>
      </c>
      <c r="J1905" s="3">
        <v>2706270</v>
      </c>
      <c r="K1905" s="3">
        <v>0</v>
      </c>
      <c r="L1905" s="3">
        <f t="shared" si="58"/>
        <v>2706270</v>
      </c>
      <c r="M1905" s="3">
        <v>902090</v>
      </c>
      <c r="N1905" s="3">
        <f t="shared" si="59"/>
        <v>1804180</v>
      </c>
    </row>
    <row r="1906" spans="1:14" x14ac:dyDescent="0.25">
      <c r="A1906">
        <v>908</v>
      </c>
      <c r="B1906">
        <v>2594</v>
      </c>
      <c r="C1906" s="5">
        <v>43315</v>
      </c>
      <c r="D1906" t="s">
        <v>3948</v>
      </c>
      <c r="E1906">
        <v>31</v>
      </c>
      <c r="F1906" t="s">
        <v>68</v>
      </c>
      <c r="G1906">
        <v>3046</v>
      </c>
      <c r="H1906" s="5">
        <v>43315</v>
      </c>
      <c r="I1906" t="s">
        <v>3949</v>
      </c>
      <c r="J1906" s="3">
        <v>2343726</v>
      </c>
      <c r="K1906" s="3">
        <v>0</v>
      </c>
      <c r="L1906" s="3">
        <f t="shared" si="58"/>
        <v>2343726</v>
      </c>
      <c r="M1906" s="3">
        <v>781242</v>
      </c>
      <c r="N1906" s="3">
        <f t="shared" si="59"/>
        <v>1562484</v>
      </c>
    </row>
    <row r="1907" spans="1:14" hidden="1" x14ac:dyDescent="0.25">
      <c r="A1907">
        <v>951</v>
      </c>
      <c r="B1907">
        <v>2598</v>
      </c>
      <c r="C1907" s="5">
        <v>43315</v>
      </c>
      <c r="D1907" t="s">
        <v>3950</v>
      </c>
      <c r="E1907">
        <v>31</v>
      </c>
      <c r="F1907" t="s">
        <v>68</v>
      </c>
      <c r="G1907">
        <v>3035</v>
      </c>
      <c r="H1907" s="5">
        <v>43315</v>
      </c>
      <c r="I1907" t="s">
        <v>3791</v>
      </c>
      <c r="J1907" s="3">
        <v>39062100</v>
      </c>
      <c r="K1907" s="3">
        <v>0</v>
      </c>
      <c r="L1907" s="3">
        <f t="shared" si="58"/>
        <v>39062100</v>
      </c>
      <c r="M1907" s="3">
        <v>0</v>
      </c>
      <c r="N1907" s="3">
        <f t="shared" si="59"/>
        <v>39062100</v>
      </c>
    </row>
    <row r="1908" spans="1:14" x14ac:dyDescent="0.25">
      <c r="A1908">
        <v>908</v>
      </c>
      <c r="B1908">
        <v>2599</v>
      </c>
      <c r="C1908" s="5">
        <v>43315</v>
      </c>
      <c r="D1908" t="s">
        <v>3951</v>
      </c>
      <c r="E1908">
        <v>31</v>
      </c>
      <c r="F1908" t="s">
        <v>68</v>
      </c>
      <c r="G1908">
        <v>3016</v>
      </c>
      <c r="H1908" s="5">
        <v>43315</v>
      </c>
      <c r="I1908" t="s">
        <v>3952</v>
      </c>
      <c r="J1908" s="3">
        <v>3718096</v>
      </c>
      <c r="K1908" s="3">
        <v>0</v>
      </c>
      <c r="L1908" s="3">
        <f t="shared" si="58"/>
        <v>3718096</v>
      </c>
      <c r="M1908" s="3">
        <v>929524</v>
      </c>
      <c r="N1908" s="3">
        <f t="shared" si="59"/>
        <v>2788572</v>
      </c>
    </row>
    <row r="1909" spans="1:14" x14ac:dyDescent="0.25">
      <c r="A1909">
        <v>908</v>
      </c>
      <c r="B1909">
        <v>2601</v>
      </c>
      <c r="C1909" s="5">
        <v>43315</v>
      </c>
      <c r="D1909" t="s">
        <v>862</v>
      </c>
      <c r="E1909">
        <v>31</v>
      </c>
      <c r="F1909" t="s">
        <v>68</v>
      </c>
      <c r="G1909">
        <v>2976</v>
      </c>
      <c r="H1909" s="5">
        <v>43315</v>
      </c>
      <c r="I1909" t="s">
        <v>863</v>
      </c>
      <c r="J1909" s="3">
        <v>4131216</v>
      </c>
      <c r="K1909" s="3">
        <v>0</v>
      </c>
      <c r="L1909" s="3">
        <f t="shared" si="58"/>
        <v>4131216</v>
      </c>
      <c r="M1909" s="3">
        <v>1032804</v>
      </c>
      <c r="N1909" s="3">
        <f t="shared" si="59"/>
        <v>3098412</v>
      </c>
    </row>
    <row r="1910" spans="1:14" x14ac:dyDescent="0.25">
      <c r="A1910">
        <v>908</v>
      </c>
      <c r="B1910">
        <v>2602</v>
      </c>
      <c r="C1910" s="5">
        <v>43315</v>
      </c>
      <c r="D1910" t="s">
        <v>3953</v>
      </c>
      <c r="E1910">
        <v>31</v>
      </c>
      <c r="F1910" t="s">
        <v>68</v>
      </c>
      <c r="G1910">
        <v>2975</v>
      </c>
      <c r="H1910" s="5">
        <v>43315</v>
      </c>
      <c r="I1910" t="s">
        <v>3954</v>
      </c>
      <c r="J1910" s="3">
        <v>2031230</v>
      </c>
      <c r="K1910" s="3">
        <v>0</v>
      </c>
      <c r="L1910" s="3">
        <f t="shared" si="58"/>
        <v>2031230</v>
      </c>
      <c r="M1910" s="3">
        <v>0</v>
      </c>
      <c r="N1910" s="3">
        <f t="shared" si="59"/>
        <v>2031230</v>
      </c>
    </row>
    <row r="1911" spans="1:14" x14ac:dyDescent="0.25">
      <c r="A1911">
        <v>908</v>
      </c>
      <c r="B1911">
        <v>2603</v>
      </c>
      <c r="C1911" s="5">
        <v>43315</v>
      </c>
      <c r="D1911" t="s">
        <v>3955</v>
      </c>
      <c r="E1911">
        <v>31</v>
      </c>
      <c r="F1911" t="s">
        <v>68</v>
      </c>
      <c r="G1911">
        <v>2974</v>
      </c>
      <c r="H1911" s="5">
        <v>43315</v>
      </c>
      <c r="I1911" t="s">
        <v>3956</v>
      </c>
      <c r="J1911" s="3">
        <v>2859348</v>
      </c>
      <c r="K1911" s="3">
        <v>0</v>
      </c>
      <c r="L1911" s="3">
        <f t="shared" si="58"/>
        <v>2859348</v>
      </c>
      <c r="M1911" s="3">
        <v>953116</v>
      </c>
      <c r="N1911" s="3">
        <f t="shared" si="59"/>
        <v>1906232</v>
      </c>
    </row>
    <row r="1912" spans="1:14" x14ac:dyDescent="0.25">
      <c r="A1912">
        <v>908</v>
      </c>
      <c r="B1912">
        <v>2604</v>
      </c>
      <c r="C1912" s="5">
        <v>43315</v>
      </c>
      <c r="D1912" t="s">
        <v>2079</v>
      </c>
      <c r="E1912">
        <v>31</v>
      </c>
      <c r="F1912" t="s">
        <v>68</v>
      </c>
      <c r="G1912">
        <v>2973</v>
      </c>
      <c r="H1912" s="5">
        <v>43315</v>
      </c>
      <c r="I1912" t="s">
        <v>2080</v>
      </c>
      <c r="J1912" s="3">
        <v>1829540</v>
      </c>
      <c r="K1912" s="3">
        <v>0</v>
      </c>
      <c r="L1912" s="3">
        <f t="shared" si="58"/>
        <v>1829540</v>
      </c>
      <c r="M1912" s="3">
        <v>914770</v>
      </c>
      <c r="N1912" s="3">
        <f t="shared" si="59"/>
        <v>914770</v>
      </c>
    </row>
    <row r="1913" spans="1:14" x14ac:dyDescent="0.25">
      <c r="A1913">
        <v>908</v>
      </c>
      <c r="B1913">
        <v>2605</v>
      </c>
      <c r="C1913" s="5">
        <v>43315</v>
      </c>
      <c r="D1913" t="s">
        <v>2776</v>
      </c>
      <c r="E1913">
        <v>31</v>
      </c>
      <c r="F1913" t="s">
        <v>68</v>
      </c>
      <c r="G1913">
        <v>2972</v>
      </c>
      <c r="H1913" s="5">
        <v>43315</v>
      </c>
      <c r="I1913" t="s">
        <v>3957</v>
      </c>
      <c r="J1913" s="3">
        <v>2706270</v>
      </c>
      <c r="K1913" s="3">
        <v>0</v>
      </c>
      <c r="L1913" s="3">
        <f t="shared" si="58"/>
        <v>2706270</v>
      </c>
      <c r="M1913" s="3">
        <v>902090</v>
      </c>
      <c r="N1913" s="3">
        <f t="shared" si="59"/>
        <v>1804180</v>
      </c>
    </row>
    <row r="1914" spans="1:14" x14ac:dyDescent="0.25">
      <c r="A1914">
        <v>908</v>
      </c>
      <c r="B1914">
        <v>2606</v>
      </c>
      <c r="C1914" s="5">
        <v>43315</v>
      </c>
      <c r="D1914" t="s">
        <v>2762</v>
      </c>
      <c r="E1914">
        <v>31</v>
      </c>
      <c r="F1914" t="s">
        <v>68</v>
      </c>
      <c r="G1914">
        <v>2971</v>
      </c>
      <c r="H1914" s="5">
        <v>43315</v>
      </c>
      <c r="I1914" t="s">
        <v>3958</v>
      </c>
      <c r="J1914" s="3">
        <v>2343726</v>
      </c>
      <c r="K1914" s="3">
        <v>0</v>
      </c>
      <c r="L1914" s="3">
        <f t="shared" si="58"/>
        <v>2343726</v>
      </c>
      <c r="M1914" s="3">
        <v>781242</v>
      </c>
      <c r="N1914" s="3">
        <f t="shared" si="59"/>
        <v>1562484</v>
      </c>
    </row>
    <row r="1915" spans="1:14" x14ac:dyDescent="0.25">
      <c r="A1915">
        <v>908</v>
      </c>
      <c r="B1915">
        <v>2607</v>
      </c>
      <c r="C1915" s="5">
        <v>43315</v>
      </c>
      <c r="D1915" t="s">
        <v>1469</v>
      </c>
      <c r="E1915">
        <v>31</v>
      </c>
      <c r="F1915" t="s">
        <v>68</v>
      </c>
      <c r="G1915">
        <v>3045</v>
      </c>
      <c r="H1915" s="5">
        <v>43315</v>
      </c>
      <c r="I1915" t="s">
        <v>1470</v>
      </c>
      <c r="J1915" s="3">
        <v>2343726</v>
      </c>
      <c r="K1915" s="3">
        <v>0</v>
      </c>
      <c r="L1915" s="3">
        <f t="shared" si="58"/>
        <v>2343726</v>
      </c>
      <c r="M1915" s="3">
        <v>781242</v>
      </c>
      <c r="N1915" s="3">
        <f t="shared" si="59"/>
        <v>1562484</v>
      </c>
    </row>
    <row r="1916" spans="1:14" hidden="1" x14ac:dyDescent="0.25">
      <c r="A1916">
        <v>921</v>
      </c>
      <c r="B1916">
        <v>2608</v>
      </c>
      <c r="C1916" s="5">
        <v>43320</v>
      </c>
      <c r="D1916" t="s">
        <v>3959</v>
      </c>
      <c r="E1916">
        <v>31</v>
      </c>
      <c r="F1916" t="s">
        <v>68</v>
      </c>
      <c r="G1916">
        <v>3032</v>
      </c>
      <c r="H1916" s="5">
        <v>43320</v>
      </c>
      <c r="I1916" t="s">
        <v>3366</v>
      </c>
      <c r="J1916" s="3">
        <v>39062100</v>
      </c>
      <c r="K1916" s="3">
        <v>0</v>
      </c>
      <c r="L1916" s="3">
        <f t="shared" si="58"/>
        <v>39062100</v>
      </c>
      <c r="M1916" s="3">
        <v>0</v>
      </c>
      <c r="N1916" s="3">
        <f t="shared" si="59"/>
        <v>39062100</v>
      </c>
    </row>
    <row r="1917" spans="1:14" x14ac:dyDescent="0.25">
      <c r="A1917">
        <v>908</v>
      </c>
      <c r="B1917">
        <v>2609</v>
      </c>
      <c r="C1917" s="5">
        <v>43320</v>
      </c>
      <c r="D1917" t="s">
        <v>3960</v>
      </c>
      <c r="E1917">
        <v>31</v>
      </c>
      <c r="F1917" t="s">
        <v>68</v>
      </c>
      <c r="G1917">
        <v>3017</v>
      </c>
      <c r="H1917" s="5">
        <v>43315</v>
      </c>
      <c r="I1917" t="s">
        <v>3961</v>
      </c>
      <c r="J1917" s="3">
        <v>3614814</v>
      </c>
      <c r="K1917" s="3">
        <v>0</v>
      </c>
      <c r="L1917" s="3">
        <f t="shared" si="58"/>
        <v>3614814</v>
      </c>
      <c r="M1917" s="3">
        <v>516402</v>
      </c>
      <c r="N1917" s="3">
        <f t="shared" si="59"/>
        <v>3098412</v>
      </c>
    </row>
    <row r="1918" spans="1:14" x14ac:dyDescent="0.25">
      <c r="A1918">
        <v>908</v>
      </c>
      <c r="B1918">
        <v>2610</v>
      </c>
      <c r="C1918" s="5">
        <v>43320</v>
      </c>
      <c r="D1918" t="s">
        <v>1254</v>
      </c>
      <c r="E1918">
        <v>31</v>
      </c>
      <c r="F1918" t="s">
        <v>68</v>
      </c>
      <c r="G1918">
        <v>3018</v>
      </c>
      <c r="H1918" s="5">
        <v>43320</v>
      </c>
      <c r="I1918" t="s">
        <v>1255</v>
      </c>
      <c r="J1918" s="3">
        <v>3017000</v>
      </c>
      <c r="K1918" s="3">
        <v>0</v>
      </c>
      <c r="L1918" s="3">
        <f t="shared" si="58"/>
        <v>3017000</v>
      </c>
      <c r="M1918" s="3">
        <v>1293000</v>
      </c>
      <c r="N1918" s="3">
        <f t="shared" si="59"/>
        <v>1724000</v>
      </c>
    </row>
    <row r="1919" spans="1:14" x14ac:dyDescent="0.25">
      <c r="A1919">
        <v>908</v>
      </c>
      <c r="B1919">
        <v>2620</v>
      </c>
      <c r="C1919" s="5">
        <v>43325</v>
      </c>
      <c r="D1919" t="s">
        <v>2021</v>
      </c>
      <c r="E1919">
        <v>31</v>
      </c>
      <c r="F1919" t="s">
        <v>68</v>
      </c>
      <c r="G1919">
        <v>3074</v>
      </c>
      <c r="H1919" s="5">
        <v>43325</v>
      </c>
      <c r="I1919" t="s">
        <v>2022</v>
      </c>
      <c r="J1919" s="3">
        <v>4136000</v>
      </c>
      <c r="K1919" s="3">
        <v>0</v>
      </c>
      <c r="L1919" s="3">
        <f t="shared" si="58"/>
        <v>4136000</v>
      </c>
      <c r="M1919" s="3">
        <v>1034000</v>
      </c>
      <c r="N1919" s="3">
        <f t="shared" si="59"/>
        <v>3102000</v>
      </c>
    </row>
    <row r="1920" spans="1:14" hidden="1" x14ac:dyDescent="0.25">
      <c r="A1920">
        <v>649</v>
      </c>
      <c r="B1920">
        <v>2621</v>
      </c>
      <c r="C1920" s="5">
        <v>43325</v>
      </c>
      <c r="D1920" t="s">
        <v>3962</v>
      </c>
      <c r="E1920">
        <v>31</v>
      </c>
      <c r="F1920" t="s">
        <v>68</v>
      </c>
      <c r="G1920">
        <v>3076</v>
      </c>
      <c r="H1920" s="5">
        <v>43325</v>
      </c>
      <c r="I1920" t="s">
        <v>3963</v>
      </c>
      <c r="J1920" s="3">
        <v>3247223</v>
      </c>
      <c r="K1920" s="3">
        <v>0</v>
      </c>
      <c r="L1920" s="3">
        <f t="shared" si="58"/>
        <v>3247223</v>
      </c>
      <c r="M1920" s="3">
        <v>927778</v>
      </c>
      <c r="N1920" s="3">
        <f t="shared" si="59"/>
        <v>2319445</v>
      </c>
    </row>
    <row r="1921" spans="1:14" x14ac:dyDescent="0.25">
      <c r="A1921">
        <v>908</v>
      </c>
      <c r="B1921">
        <v>2622</v>
      </c>
      <c r="C1921" s="5">
        <v>43325</v>
      </c>
      <c r="D1921" t="s">
        <v>1987</v>
      </c>
      <c r="E1921">
        <v>31</v>
      </c>
      <c r="F1921" t="s">
        <v>68</v>
      </c>
      <c r="G1921">
        <v>3077</v>
      </c>
      <c r="H1921" s="5">
        <v>43325</v>
      </c>
      <c r="I1921" t="s">
        <v>1988</v>
      </c>
      <c r="J1921" s="3">
        <v>3729152</v>
      </c>
      <c r="K1921" s="3">
        <v>0</v>
      </c>
      <c r="L1921" s="3">
        <f t="shared" si="58"/>
        <v>3729152</v>
      </c>
      <c r="M1921" s="3">
        <v>1398432</v>
      </c>
      <c r="N1921" s="3">
        <f t="shared" si="59"/>
        <v>2330720</v>
      </c>
    </row>
    <row r="1922" spans="1:14" x14ac:dyDescent="0.25">
      <c r="A1922">
        <v>908</v>
      </c>
      <c r="B1922">
        <v>2623</v>
      </c>
      <c r="C1922" s="5">
        <v>43325</v>
      </c>
      <c r="D1922" t="s">
        <v>3964</v>
      </c>
      <c r="E1922">
        <v>31</v>
      </c>
      <c r="F1922" t="s">
        <v>68</v>
      </c>
      <c r="G1922">
        <v>3078</v>
      </c>
      <c r="H1922" s="5">
        <v>43325</v>
      </c>
      <c r="I1922" t="s">
        <v>3965</v>
      </c>
      <c r="J1922" s="3">
        <v>4426304</v>
      </c>
      <c r="K1922" s="3">
        <v>0</v>
      </c>
      <c r="L1922" s="3">
        <f t="shared" si="58"/>
        <v>4426304</v>
      </c>
      <c r="M1922" s="3">
        <v>1106576</v>
      </c>
      <c r="N1922" s="3">
        <f t="shared" si="59"/>
        <v>3319728</v>
      </c>
    </row>
    <row r="1923" spans="1:14" x14ac:dyDescent="0.25">
      <c r="A1923">
        <v>908</v>
      </c>
      <c r="B1923">
        <v>2627</v>
      </c>
      <c r="C1923" s="5">
        <v>43325</v>
      </c>
      <c r="D1923" t="s">
        <v>3966</v>
      </c>
      <c r="E1923">
        <v>31</v>
      </c>
      <c r="F1923" t="s">
        <v>68</v>
      </c>
      <c r="G1923">
        <v>3089</v>
      </c>
      <c r="H1923" s="5">
        <v>43325</v>
      </c>
      <c r="I1923" t="s">
        <v>3967</v>
      </c>
      <c r="J1923" s="3">
        <v>2343726</v>
      </c>
      <c r="K1923" s="3">
        <v>0</v>
      </c>
      <c r="L1923" s="3">
        <f t="shared" si="58"/>
        <v>2343726</v>
      </c>
      <c r="M1923" s="3">
        <v>781242</v>
      </c>
      <c r="N1923" s="3">
        <f t="shared" si="59"/>
        <v>1562484</v>
      </c>
    </row>
    <row r="1924" spans="1:14" x14ac:dyDescent="0.25">
      <c r="A1924">
        <v>908</v>
      </c>
      <c r="B1924">
        <v>2628</v>
      </c>
      <c r="C1924" s="5">
        <v>43325</v>
      </c>
      <c r="D1924" t="s">
        <v>3968</v>
      </c>
      <c r="E1924">
        <v>31</v>
      </c>
      <c r="F1924" t="s">
        <v>68</v>
      </c>
      <c r="G1924">
        <v>3090</v>
      </c>
      <c r="H1924" s="5">
        <v>43325</v>
      </c>
      <c r="I1924" t="s">
        <v>3969</v>
      </c>
      <c r="J1924" s="3">
        <v>3098410</v>
      </c>
      <c r="K1924" s="3">
        <v>0</v>
      </c>
      <c r="L1924" s="3">
        <f t="shared" si="58"/>
        <v>3098410</v>
      </c>
      <c r="M1924" s="3">
        <v>885260</v>
      </c>
      <c r="N1924" s="3">
        <f t="shared" si="59"/>
        <v>2213150</v>
      </c>
    </row>
    <row r="1925" spans="1:14" x14ac:dyDescent="0.25">
      <c r="A1925">
        <v>908</v>
      </c>
      <c r="B1925">
        <v>2629</v>
      </c>
      <c r="C1925" s="5">
        <v>43325</v>
      </c>
      <c r="D1925" t="s">
        <v>3970</v>
      </c>
      <c r="E1925">
        <v>31</v>
      </c>
      <c r="F1925" t="s">
        <v>68</v>
      </c>
      <c r="G1925">
        <v>3115</v>
      </c>
      <c r="H1925" s="5">
        <v>43325</v>
      </c>
      <c r="I1925" t="s">
        <v>3971</v>
      </c>
      <c r="J1925" s="3">
        <v>3319728</v>
      </c>
      <c r="K1925" s="3">
        <v>0</v>
      </c>
      <c r="L1925" s="3">
        <f t="shared" ref="L1925:L1974" si="60">J1925-K1925</f>
        <v>3319728</v>
      </c>
      <c r="M1925" s="3">
        <v>1106576</v>
      </c>
      <c r="N1925" s="3">
        <f t="shared" ref="N1925:N1974" si="61">L1925-M1925</f>
        <v>2213152</v>
      </c>
    </row>
    <row r="1926" spans="1:14" x14ac:dyDescent="0.25">
      <c r="A1926">
        <v>908</v>
      </c>
      <c r="B1926">
        <v>2630</v>
      </c>
      <c r="C1926" s="5">
        <v>43326</v>
      </c>
      <c r="D1926" t="s">
        <v>3972</v>
      </c>
      <c r="E1926">
        <v>31</v>
      </c>
      <c r="F1926" t="s">
        <v>68</v>
      </c>
      <c r="G1926">
        <v>3091</v>
      </c>
      <c r="H1926" s="5">
        <v>43326</v>
      </c>
      <c r="I1926" t="s">
        <v>3973</v>
      </c>
      <c r="J1926" s="3">
        <v>2437476</v>
      </c>
      <c r="K1926" s="3">
        <v>0</v>
      </c>
      <c r="L1926" s="3">
        <f t="shared" si="60"/>
        <v>2437476</v>
      </c>
      <c r="M1926" s="3">
        <v>812492</v>
      </c>
      <c r="N1926" s="3">
        <f t="shared" si="61"/>
        <v>1624984</v>
      </c>
    </row>
    <row r="1927" spans="1:14" x14ac:dyDescent="0.25">
      <c r="A1927">
        <v>908</v>
      </c>
      <c r="B1927">
        <v>2631</v>
      </c>
      <c r="C1927" s="5">
        <v>43326</v>
      </c>
      <c r="D1927" t="s">
        <v>3974</v>
      </c>
      <c r="E1927">
        <v>31</v>
      </c>
      <c r="F1927" t="s">
        <v>68</v>
      </c>
      <c r="G1927">
        <v>2981</v>
      </c>
      <c r="H1927" s="5">
        <v>43326</v>
      </c>
      <c r="I1927" t="s">
        <v>3975</v>
      </c>
      <c r="J1927" s="3">
        <v>2906220</v>
      </c>
      <c r="K1927" s="3">
        <v>0</v>
      </c>
      <c r="L1927" s="3">
        <f t="shared" si="60"/>
        <v>2906220</v>
      </c>
      <c r="M1927" s="3">
        <v>968740</v>
      </c>
      <c r="N1927" s="3">
        <f t="shared" si="61"/>
        <v>1937480</v>
      </c>
    </row>
    <row r="1928" spans="1:14" x14ac:dyDescent="0.25">
      <c r="A1928">
        <v>908</v>
      </c>
      <c r="B1928">
        <v>2632</v>
      </c>
      <c r="C1928" s="5">
        <v>43326</v>
      </c>
      <c r="D1928" t="s">
        <v>3976</v>
      </c>
      <c r="E1928">
        <v>31</v>
      </c>
      <c r="F1928" t="s">
        <v>68</v>
      </c>
      <c r="G1928">
        <v>2979</v>
      </c>
      <c r="H1928" s="5">
        <v>43326</v>
      </c>
      <c r="I1928" t="s">
        <v>3977</v>
      </c>
      <c r="J1928" s="3">
        <v>3421842</v>
      </c>
      <c r="K1928" s="3">
        <v>0</v>
      </c>
      <c r="L1928" s="3">
        <f t="shared" si="60"/>
        <v>3421842</v>
      </c>
      <c r="M1928" s="3">
        <v>1140614</v>
      </c>
      <c r="N1928" s="3">
        <f t="shared" si="61"/>
        <v>2281228</v>
      </c>
    </row>
    <row r="1929" spans="1:14" x14ac:dyDescent="0.25">
      <c r="A1929">
        <v>908</v>
      </c>
      <c r="B1929">
        <v>2633</v>
      </c>
      <c r="C1929" s="5">
        <v>43326</v>
      </c>
      <c r="D1929" t="s">
        <v>3978</v>
      </c>
      <c r="E1929">
        <v>31</v>
      </c>
      <c r="F1929" t="s">
        <v>68</v>
      </c>
      <c r="G1929">
        <v>2977</v>
      </c>
      <c r="H1929" s="5">
        <v>43326</v>
      </c>
      <c r="I1929" t="s">
        <v>3979</v>
      </c>
      <c r="J1929" s="3">
        <v>4874952</v>
      </c>
      <c r="K1929" s="3">
        <v>0</v>
      </c>
      <c r="L1929" s="3">
        <f t="shared" si="60"/>
        <v>4874952</v>
      </c>
      <c r="M1929" s="3">
        <v>1218738</v>
      </c>
      <c r="N1929" s="3">
        <f t="shared" si="61"/>
        <v>3656214</v>
      </c>
    </row>
    <row r="1930" spans="1:14" x14ac:dyDescent="0.25">
      <c r="A1930">
        <v>908</v>
      </c>
      <c r="B1930">
        <v>2634</v>
      </c>
      <c r="C1930" s="5">
        <v>43326</v>
      </c>
      <c r="D1930" t="s">
        <v>3641</v>
      </c>
      <c r="E1930">
        <v>31</v>
      </c>
      <c r="F1930" t="s">
        <v>68</v>
      </c>
      <c r="G1930">
        <v>3079</v>
      </c>
      <c r="H1930" s="5">
        <v>43326</v>
      </c>
      <c r="I1930" t="s">
        <v>3980</v>
      </c>
      <c r="J1930" s="3">
        <v>3659080</v>
      </c>
      <c r="K1930" s="3">
        <v>0</v>
      </c>
      <c r="L1930" s="3">
        <f t="shared" si="60"/>
        <v>3659080</v>
      </c>
      <c r="M1930" s="3">
        <v>914770</v>
      </c>
      <c r="N1930" s="3">
        <f t="shared" si="61"/>
        <v>2744310</v>
      </c>
    </row>
    <row r="1931" spans="1:14" x14ac:dyDescent="0.25">
      <c r="A1931">
        <v>908</v>
      </c>
      <c r="B1931">
        <v>2635</v>
      </c>
      <c r="C1931" s="5">
        <v>43326</v>
      </c>
      <c r="D1931" t="s">
        <v>3981</v>
      </c>
      <c r="E1931">
        <v>31</v>
      </c>
      <c r="F1931" t="s">
        <v>68</v>
      </c>
      <c r="G1931">
        <v>3080</v>
      </c>
      <c r="H1931" s="5">
        <v>43326</v>
      </c>
      <c r="I1931" t="s">
        <v>3982</v>
      </c>
      <c r="J1931" s="3">
        <v>4027933</v>
      </c>
      <c r="K1931" s="3">
        <v>0</v>
      </c>
      <c r="L1931" s="3">
        <f t="shared" si="60"/>
        <v>4027933</v>
      </c>
      <c r="M1931" s="3">
        <v>575419</v>
      </c>
      <c r="N1931" s="3">
        <f t="shared" si="61"/>
        <v>3452514</v>
      </c>
    </row>
    <row r="1932" spans="1:14" x14ac:dyDescent="0.25">
      <c r="A1932">
        <v>908</v>
      </c>
      <c r="B1932">
        <v>2636</v>
      </c>
      <c r="C1932" s="5">
        <v>43326</v>
      </c>
      <c r="D1932" t="s">
        <v>3983</v>
      </c>
      <c r="E1932">
        <v>31</v>
      </c>
      <c r="F1932" t="s">
        <v>68</v>
      </c>
      <c r="G1932">
        <v>3081</v>
      </c>
      <c r="H1932" s="5">
        <v>43326</v>
      </c>
      <c r="I1932" t="s">
        <v>3984</v>
      </c>
      <c r="J1932" s="3">
        <v>3124968</v>
      </c>
      <c r="K1932" s="3">
        <v>0</v>
      </c>
      <c r="L1932" s="3">
        <f t="shared" si="60"/>
        <v>3124968</v>
      </c>
      <c r="M1932" s="3">
        <v>781242</v>
      </c>
      <c r="N1932" s="3">
        <f t="shared" si="61"/>
        <v>2343726</v>
      </c>
    </row>
    <row r="1933" spans="1:14" x14ac:dyDescent="0.25">
      <c r="A1933">
        <v>908</v>
      </c>
      <c r="B1933">
        <v>2637</v>
      </c>
      <c r="C1933" s="5">
        <v>43326</v>
      </c>
      <c r="D1933" t="s">
        <v>3985</v>
      </c>
      <c r="E1933">
        <v>31</v>
      </c>
      <c r="F1933" t="s">
        <v>68</v>
      </c>
      <c r="G1933">
        <v>3082</v>
      </c>
      <c r="H1933" s="5">
        <v>43326</v>
      </c>
      <c r="I1933" t="s">
        <v>3986</v>
      </c>
      <c r="J1933" s="3">
        <v>2109355</v>
      </c>
      <c r="K1933" s="3">
        <v>0</v>
      </c>
      <c r="L1933" s="3">
        <f t="shared" si="60"/>
        <v>2109355</v>
      </c>
      <c r="M1933" s="3">
        <v>843742</v>
      </c>
      <c r="N1933" s="3">
        <f t="shared" si="61"/>
        <v>1265613</v>
      </c>
    </row>
    <row r="1934" spans="1:14" x14ac:dyDescent="0.25">
      <c r="A1934">
        <v>908</v>
      </c>
      <c r="B1934">
        <v>2639</v>
      </c>
      <c r="C1934" s="5">
        <v>43326</v>
      </c>
      <c r="D1934" t="s">
        <v>3194</v>
      </c>
      <c r="E1934">
        <v>31</v>
      </c>
      <c r="F1934" t="s">
        <v>68</v>
      </c>
      <c r="G1934">
        <v>3083</v>
      </c>
      <c r="H1934" s="5">
        <v>43326</v>
      </c>
      <c r="I1934" t="s">
        <v>3987</v>
      </c>
      <c r="J1934" s="3">
        <v>2706270</v>
      </c>
      <c r="K1934" s="3">
        <v>0</v>
      </c>
      <c r="L1934" s="3">
        <f t="shared" si="60"/>
        <v>2706270</v>
      </c>
      <c r="M1934" s="3">
        <v>902090</v>
      </c>
      <c r="N1934" s="3">
        <f t="shared" si="61"/>
        <v>1804180</v>
      </c>
    </row>
    <row r="1935" spans="1:14" hidden="1" x14ac:dyDescent="0.25">
      <c r="A1935">
        <v>483</v>
      </c>
      <c r="B1935">
        <v>2640</v>
      </c>
      <c r="C1935" s="5">
        <v>43326</v>
      </c>
      <c r="D1935" t="s">
        <v>821</v>
      </c>
      <c r="E1935">
        <v>1</v>
      </c>
      <c r="F1935" t="s">
        <v>822</v>
      </c>
      <c r="G1935">
        <v>55</v>
      </c>
      <c r="H1935" s="5">
        <v>43326</v>
      </c>
      <c r="I1935" t="s">
        <v>3988</v>
      </c>
      <c r="J1935" s="3">
        <v>35375700</v>
      </c>
      <c r="K1935" s="3">
        <v>0</v>
      </c>
      <c r="L1935" s="3">
        <f t="shared" si="60"/>
        <v>35375700</v>
      </c>
      <c r="M1935" s="3">
        <v>35375700</v>
      </c>
      <c r="N1935" s="3">
        <f t="shared" si="61"/>
        <v>0</v>
      </c>
    </row>
    <row r="1936" spans="1:14" x14ac:dyDescent="0.25">
      <c r="A1936">
        <v>908</v>
      </c>
      <c r="B1936">
        <v>2641</v>
      </c>
      <c r="C1936" s="5">
        <v>43326</v>
      </c>
      <c r="D1936" t="s">
        <v>3989</v>
      </c>
      <c r="E1936">
        <v>31</v>
      </c>
      <c r="F1936" t="s">
        <v>68</v>
      </c>
      <c r="G1936">
        <v>3084</v>
      </c>
      <c r="H1936" s="5">
        <v>43326</v>
      </c>
      <c r="I1936" t="s">
        <v>3990</v>
      </c>
      <c r="J1936" s="3">
        <v>2439360</v>
      </c>
      <c r="K1936" s="3">
        <v>0</v>
      </c>
      <c r="L1936" s="3">
        <f t="shared" si="60"/>
        <v>2439360</v>
      </c>
      <c r="M1936" s="3">
        <v>813120</v>
      </c>
      <c r="N1936" s="3">
        <f t="shared" si="61"/>
        <v>1626240</v>
      </c>
    </row>
    <row r="1937" spans="1:14" x14ac:dyDescent="0.25">
      <c r="A1937">
        <v>908</v>
      </c>
      <c r="B1937">
        <v>2642</v>
      </c>
      <c r="C1937" s="5">
        <v>43326</v>
      </c>
      <c r="D1937" t="s">
        <v>2504</v>
      </c>
      <c r="E1937">
        <v>31</v>
      </c>
      <c r="F1937" t="s">
        <v>68</v>
      </c>
      <c r="G1937">
        <v>3085</v>
      </c>
      <c r="H1937" s="5">
        <v>43326</v>
      </c>
      <c r="I1937" t="s">
        <v>2505</v>
      </c>
      <c r="J1937" s="3">
        <v>3445274</v>
      </c>
      <c r="K1937" s="3">
        <v>0</v>
      </c>
      <c r="L1937" s="3">
        <f t="shared" si="60"/>
        <v>3445274</v>
      </c>
      <c r="M1937" s="3">
        <v>492182</v>
      </c>
      <c r="N1937" s="3">
        <f t="shared" si="61"/>
        <v>2953092</v>
      </c>
    </row>
    <row r="1938" spans="1:14" x14ac:dyDescent="0.25">
      <c r="A1938">
        <v>908</v>
      </c>
      <c r="B1938">
        <v>2643</v>
      </c>
      <c r="C1938" s="5">
        <v>43326</v>
      </c>
      <c r="D1938" t="s">
        <v>3991</v>
      </c>
      <c r="E1938">
        <v>31</v>
      </c>
      <c r="F1938" t="s">
        <v>68</v>
      </c>
      <c r="G1938">
        <v>3088</v>
      </c>
      <c r="H1938" s="5">
        <v>43326</v>
      </c>
      <c r="I1938" t="s">
        <v>3992</v>
      </c>
      <c r="J1938" s="3">
        <v>3342144</v>
      </c>
      <c r="K1938" s="3">
        <v>0</v>
      </c>
      <c r="L1938" s="3">
        <f t="shared" si="60"/>
        <v>3342144</v>
      </c>
      <c r="M1938" s="3">
        <v>835536</v>
      </c>
      <c r="N1938" s="3">
        <f t="shared" si="61"/>
        <v>2506608</v>
      </c>
    </row>
    <row r="1939" spans="1:14" x14ac:dyDescent="0.25">
      <c r="A1939">
        <v>908</v>
      </c>
      <c r="B1939">
        <v>2657</v>
      </c>
      <c r="C1939" s="5">
        <v>43327</v>
      </c>
      <c r="D1939" t="s">
        <v>3993</v>
      </c>
      <c r="E1939">
        <v>31</v>
      </c>
      <c r="F1939" t="s">
        <v>68</v>
      </c>
      <c r="G1939">
        <v>2958</v>
      </c>
      <c r="H1939" s="5">
        <v>43327</v>
      </c>
      <c r="I1939" t="s">
        <v>3994</v>
      </c>
      <c r="J1939" s="3">
        <v>4218710</v>
      </c>
      <c r="K1939" s="3">
        <v>0</v>
      </c>
      <c r="L1939" s="3">
        <f t="shared" si="60"/>
        <v>4218710</v>
      </c>
      <c r="M1939" s="3">
        <v>843742</v>
      </c>
      <c r="N1939" s="3">
        <f t="shared" si="61"/>
        <v>3374968</v>
      </c>
    </row>
    <row r="1940" spans="1:14" hidden="1" x14ac:dyDescent="0.25">
      <c r="A1940">
        <v>649</v>
      </c>
      <c r="B1940">
        <v>2658</v>
      </c>
      <c r="C1940" s="5">
        <v>43327</v>
      </c>
      <c r="D1940" t="s">
        <v>3995</v>
      </c>
      <c r="E1940">
        <v>31</v>
      </c>
      <c r="F1940" t="s">
        <v>68</v>
      </c>
      <c r="G1940">
        <v>3075</v>
      </c>
      <c r="H1940" s="5">
        <v>43327</v>
      </c>
      <c r="I1940" t="s">
        <v>3996</v>
      </c>
      <c r="J1940" s="3">
        <v>2531226</v>
      </c>
      <c r="K1940" s="3">
        <v>0</v>
      </c>
      <c r="L1940" s="3">
        <f t="shared" si="60"/>
        <v>2531226</v>
      </c>
      <c r="M1940" s="3">
        <v>843742</v>
      </c>
      <c r="N1940" s="3">
        <f t="shared" si="61"/>
        <v>1687484</v>
      </c>
    </row>
    <row r="1941" spans="1:14" x14ac:dyDescent="0.25">
      <c r="A1941">
        <v>908</v>
      </c>
      <c r="B1941">
        <v>2668</v>
      </c>
      <c r="C1941" s="5">
        <v>43328</v>
      </c>
      <c r="D1941" t="s">
        <v>1792</v>
      </c>
      <c r="E1941">
        <v>31</v>
      </c>
      <c r="F1941" t="s">
        <v>68</v>
      </c>
      <c r="G1941">
        <v>3121</v>
      </c>
      <c r="H1941" s="5">
        <v>43328</v>
      </c>
      <c r="I1941" t="s">
        <v>1793</v>
      </c>
      <c r="J1941" s="3">
        <v>2845920</v>
      </c>
      <c r="K1941" s="3">
        <v>0</v>
      </c>
      <c r="L1941" s="3">
        <f t="shared" si="60"/>
        <v>2845920</v>
      </c>
      <c r="M1941" s="3">
        <v>1219680</v>
      </c>
      <c r="N1941" s="3">
        <f t="shared" si="61"/>
        <v>1626240</v>
      </c>
    </row>
    <row r="1942" spans="1:14" x14ac:dyDescent="0.25">
      <c r="A1942">
        <v>908</v>
      </c>
      <c r="B1942">
        <v>2669</v>
      </c>
      <c r="C1942" s="5">
        <v>43328</v>
      </c>
      <c r="D1942" t="s">
        <v>1562</v>
      </c>
      <c r="E1942">
        <v>31</v>
      </c>
      <c r="F1942" t="s">
        <v>68</v>
      </c>
      <c r="G1942">
        <v>3130</v>
      </c>
      <c r="H1942" s="5">
        <v>43328</v>
      </c>
      <c r="I1942" t="s">
        <v>1563</v>
      </c>
      <c r="J1942" s="3">
        <v>2783868</v>
      </c>
      <c r="K1942" s="3">
        <v>0</v>
      </c>
      <c r="L1942" s="3">
        <f t="shared" si="60"/>
        <v>2783868</v>
      </c>
      <c r="M1942" s="3">
        <v>927956</v>
      </c>
      <c r="N1942" s="3">
        <f t="shared" si="61"/>
        <v>1855912</v>
      </c>
    </row>
    <row r="1943" spans="1:14" hidden="1" x14ac:dyDescent="0.25">
      <c r="A1943">
        <v>1025</v>
      </c>
      <c r="B1943">
        <v>2677</v>
      </c>
      <c r="C1943" s="5">
        <v>43329</v>
      </c>
      <c r="D1943" t="s">
        <v>3997</v>
      </c>
      <c r="E1943">
        <v>145</v>
      </c>
      <c r="F1943" t="s">
        <v>606</v>
      </c>
      <c r="G1943">
        <v>505</v>
      </c>
      <c r="H1943" s="5">
        <v>43329</v>
      </c>
      <c r="I1943" t="s">
        <v>92</v>
      </c>
      <c r="J1943" s="3">
        <v>18540000</v>
      </c>
      <c r="K1943" s="3">
        <v>0</v>
      </c>
      <c r="L1943" s="3">
        <f t="shared" si="60"/>
        <v>18540000</v>
      </c>
      <c r="M1943" s="3">
        <v>1373333</v>
      </c>
      <c r="N1943" s="3">
        <f t="shared" si="61"/>
        <v>17166667</v>
      </c>
    </row>
    <row r="1944" spans="1:14" hidden="1" x14ac:dyDescent="0.25">
      <c r="A1944">
        <v>966</v>
      </c>
      <c r="B1944">
        <v>2679</v>
      </c>
      <c r="C1944" s="5">
        <v>43329</v>
      </c>
      <c r="D1944" t="s">
        <v>3998</v>
      </c>
      <c r="E1944">
        <v>31</v>
      </c>
      <c r="F1944" t="s">
        <v>68</v>
      </c>
      <c r="G1944">
        <v>3150</v>
      </c>
      <c r="H1944" s="5">
        <v>43329</v>
      </c>
      <c r="I1944" t="s">
        <v>3793</v>
      </c>
      <c r="J1944" s="3">
        <v>45084240</v>
      </c>
      <c r="K1944" s="3">
        <v>0</v>
      </c>
      <c r="L1944" s="3">
        <f t="shared" si="60"/>
        <v>45084240</v>
      </c>
      <c r="M1944" s="3">
        <v>0</v>
      </c>
      <c r="N1944" s="3">
        <f t="shared" si="61"/>
        <v>45084240</v>
      </c>
    </row>
    <row r="1945" spans="1:14" hidden="1" x14ac:dyDescent="0.25">
      <c r="A1945">
        <v>967</v>
      </c>
      <c r="B1945">
        <v>2695</v>
      </c>
      <c r="C1945" s="5">
        <v>43334</v>
      </c>
      <c r="D1945" t="s">
        <v>3999</v>
      </c>
      <c r="E1945">
        <v>31</v>
      </c>
      <c r="F1945" t="s">
        <v>68</v>
      </c>
      <c r="G1945">
        <v>3151</v>
      </c>
      <c r="H1945" s="5">
        <v>43334</v>
      </c>
      <c r="I1945" t="s">
        <v>3794</v>
      </c>
      <c r="J1945" s="3">
        <v>65332300</v>
      </c>
      <c r="K1945" s="3">
        <v>0</v>
      </c>
      <c r="L1945" s="3">
        <f t="shared" si="60"/>
        <v>65332300</v>
      </c>
      <c r="M1945" s="3">
        <v>0</v>
      </c>
      <c r="N1945" s="3">
        <f t="shared" si="61"/>
        <v>65332300</v>
      </c>
    </row>
    <row r="1946" spans="1:14" hidden="1" x14ac:dyDescent="0.25">
      <c r="A1946">
        <v>931</v>
      </c>
      <c r="B1946">
        <v>2696</v>
      </c>
      <c r="C1946" s="5">
        <v>43334</v>
      </c>
      <c r="D1946" t="s">
        <v>4000</v>
      </c>
      <c r="E1946">
        <v>31</v>
      </c>
      <c r="F1946" t="s">
        <v>68</v>
      </c>
      <c r="G1946">
        <v>3148</v>
      </c>
      <c r="H1946" s="5">
        <v>43334</v>
      </c>
      <c r="I1946" t="s">
        <v>3370</v>
      </c>
      <c r="J1946" s="3">
        <v>18216000</v>
      </c>
      <c r="K1946" s="3">
        <v>0</v>
      </c>
      <c r="L1946" s="3">
        <f t="shared" si="60"/>
        <v>18216000</v>
      </c>
      <c r="M1946" s="3">
        <v>0</v>
      </c>
      <c r="N1946" s="3">
        <f t="shared" si="61"/>
        <v>18216000</v>
      </c>
    </row>
    <row r="1947" spans="1:14" hidden="1" x14ac:dyDescent="0.25">
      <c r="A1947">
        <v>969</v>
      </c>
      <c r="B1947">
        <v>2704</v>
      </c>
      <c r="C1947" s="5">
        <v>43334</v>
      </c>
      <c r="D1947" t="s">
        <v>4001</v>
      </c>
      <c r="E1947">
        <v>31</v>
      </c>
      <c r="F1947" t="s">
        <v>68</v>
      </c>
      <c r="G1947">
        <v>3149</v>
      </c>
      <c r="H1947" s="5">
        <v>43334</v>
      </c>
      <c r="I1947" t="s">
        <v>4002</v>
      </c>
      <c r="J1947" s="3">
        <v>39062100</v>
      </c>
      <c r="K1947" s="3">
        <v>0</v>
      </c>
      <c r="L1947" s="3">
        <f t="shared" si="60"/>
        <v>39062100</v>
      </c>
      <c r="M1947" s="3">
        <v>0</v>
      </c>
      <c r="N1947" s="3">
        <f t="shared" si="61"/>
        <v>39062100</v>
      </c>
    </row>
    <row r="1948" spans="1:14" hidden="1" x14ac:dyDescent="0.25">
      <c r="A1948">
        <v>1049</v>
      </c>
      <c r="B1948">
        <v>2706</v>
      </c>
      <c r="C1948" s="5">
        <v>43334</v>
      </c>
      <c r="D1948" t="s">
        <v>299</v>
      </c>
      <c r="E1948">
        <v>145</v>
      </c>
      <c r="F1948" t="s">
        <v>606</v>
      </c>
      <c r="G1948">
        <v>514</v>
      </c>
      <c r="H1948" s="5">
        <v>43334</v>
      </c>
      <c r="I1948" t="s">
        <v>3842</v>
      </c>
      <c r="J1948" s="3">
        <v>22660000</v>
      </c>
      <c r="K1948" s="3">
        <v>0</v>
      </c>
      <c r="L1948" s="3">
        <f t="shared" si="60"/>
        <v>22660000</v>
      </c>
      <c r="M1948" s="3">
        <v>1699500</v>
      </c>
      <c r="N1948" s="3">
        <f t="shared" si="61"/>
        <v>20960500</v>
      </c>
    </row>
    <row r="1949" spans="1:14" hidden="1" x14ac:dyDescent="0.25">
      <c r="A1949">
        <v>1054</v>
      </c>
      <c r="B1949">
        <v>2707</v>
      </c>
      <c r="C1949" s="5">
        <v>43334</v>
      </c>
      <c r="D1949" t="s">
        <v>2806</v>
      </c>
      <c r="E1949">
        <v>145</v>
      </c>
      <c r="F1949" t="s">
        <v>606</v>
      </c>
      <c r="G1949">
        <v>515</v>
      </c>
      <c r="H1949" s="5">
        <v>43334</v>
      </c>
      <c r="I1949" t="s">
        <v>3842</v>
      </c>
      <c r="J1949" s="3">
        <v>21012000</v>
      </c>
      <c r="K1949" s="3">
        <v>0</v>
      </c>
      <c r="L1949" s="3">
        <f t="shared" si="60"/>
        <v>21012000</v>
      </c>
      <c r="M1949" s="3">
        <v>1575900</v>
      </c>
      <c r="N1949" s="3">
        <f t="shared" si="61"/>
        <v>19436100</v>
      </c>
    </row>
    <row r="1950" spans="1:14" hidden="1" x14ac:dyDescent="0.25">
      <c r="A1950">
        <v>1048</v>
      </c>
      <c r="B1950">
        <v>2708</v>
      </c>
      <c r="C1950" s="5">
        <v>43334</v>
      </c>
      <c r="D1950" t="s">
        <v>4003</v>
      </c>
      <c r="E1950">
        <v>145</v>
      </c>
      <c r="F1950" t="s">
        <v>606</v>
      </c>
      <c r="G1950">
        <v>516</v>
      </c>
      <c r="H1950" s="5">
        <v>43334</v>
      </c>
      <c r="I1950" t="s">
        <v>92</v>
      </c>
      <c r="J1950" s="3">
        <v>21012000</v>
      </c>
      <c r="K1950" s="3">
        <v>0</v>
      </c>
      <c r="L1950" s="3">
        <f t="shared" si="60"/>
        <v>21012000</v>
      </c>
      <c r="M1950" s="3">
        <v>1575900</v>
      </c>
      <c r="N1950" s="3">
        <f t="shared" si="61"/>
        <v>19436100</v>
      </c>
    </row>
    <row r="1951" spans="1:14" hidden="1" x14ac:dyDescent="0.25">
      <c r="A1951">
        <v>1052</v>
      </c>
      <c r="B1951">
        <v>2709</v>
      </c>
      <c r="C1951" s="5">
        <v>43334</v>
      </c>
      <c r="D1951" t="s">
        <v>4004</v>
      </c>
      <c r="E1951">
        <v>145</v>
      </c>
      <c r="F1951" t="s">
        <v>606</v>
      </c>
      <c r="G1951">
        <v>513</v>
      </c>
      <c r="H1951" s="5">
        <v>43334</v>
      </c>
      <c r="I1951" t="s">
        <v>92</v>
      </c>
      <c r="J1951" s="3">
        <v>28840000</v>
      </c>
      <c r="K1951" s="3">
        <v>0</v>
      </c>
      <c r="L1951" s="3">
        <f t="shared" si="60"/>
        <v>28840000</v>
      </c>
      <c r="M1951" s="3">
        <v>2163000</v>
      </c>
      <c r="N1951" s="3">
        <f t="shared" si="61"/>
        <v>26677000</v>
      </c>
    </row>
    <row r="1952" spans="1:14" hidden="1" x14ac:dyDescent="0.25">
      <c r="A1952">
        <v>1047</v>
      </c>
      <c r="B1952">
        <v>2710</v>
      </c>
      <c r="C1952" s="5">
        <v>43334</v>
      </c>
      <c r="D1952" t="s">
        <v>320</v>
      </c>
      <c r="E1952">
        <v>145</v>
      </c>
      <c r="F1952" t="s">
        <v>606</v>
      </c>
      <c r="G1952">
        <v>511</v>
      </c>
      <c r="H1952" s="5">
        <v>43334</v>
      </c>
      <c r="I1952" t="s">
        <v>3842</v>
      </c>
      <c r="J1952" s="3">
        <v>14214000</v>
      </c>
      <c r="K1952" s="3">
        <v>0</v>
      </c>
      <c r="L1952" s="3">
        <f t="shared" si="60"/>
        <v>14214000</v>
      </c>
      <c r="M1952" s="3">
        <v>1066050</v>
      </c>
      <c r="N1952" s="3">
        <f t="shared" si="61"/>
        <v>13147950</v>
      </c>
    </row>
    <row r="1953" spans="1:14" hidden="1" x14ac:dyDescent="0.25">
      <c r="A1953">
        <v>1045</v>
      </c>
      <c r="B1953">
        <v>2711</v>
      </c>
      <c r="C1953" s="5">
        <v>43334</v>
      </c>
      <c r="D1953" t="s">
        <v>2863</v>
      </c>
      <c r="E1953">
        <v>145</v>
      </c>
      <c r="F1953" t="s">
        <v>606</v>
      </c>
      <c r="G1953">
        <v>512</v>
      </c>
      <c r="H1953" s="5">
        <v>43334</v>
      </c>
      <c r="I1953" t="s">
        <v>92</v>
      </c>
      <c r="J1953" s="3">
        <v>14214000</v>
      </c>
      <c r="K1953" s="3">
        <v>0</v>
      </c>
      <c r="L1953" s="3">
        <f t="shared" si="60"/>
        <v>14214000</v>
      </c>
      <c r="M1953" s="3">
        <v>1066050</v>
      </c>
      <c r="N1953" s="3">
        <f t="shared" si="61"/>
        <v>13147950</v>
      </c>
    </row>
    <row r="1954" spans="1:14" hidden="1" x14ac:dyDescent="0.25">
      <c r="A1954">
        <v>1050</v>
      </c>
      <c r="B1954">
        <v>2712</v>
      </c>
      <c r="C1954" s="5">
        <v>43334</v>
      </c>
      <c r="D1954" t="s">
        <v>327</v>
      </c>
      <c r="E1954">
        <v>145</v>
      </c>
      <c r="F1954" t="s">
        <v>606</v>
      </c>
      <c r="G1954">
        <v>517</v>
      </c>
      <c r="H1954" s="5">
        <v>43334</v>
      </c>
      <c r="I1954" t="s">
        <v>86</v>
      </c>
      <c r="J1954" s="3">
        <v>20146800</v>
      </c>
      <c r="K1954" s="3">
        <v>0</v>
      </c>
      <c r="L1954" s="3">
        <f t="shared" si="60"/>
        <v>20146800</v>
      </c>
      <c r="M1954" s="3">
        <v>1511010</v>
      </c>
      <c r="N1954" s="3">
        <f t="shared" si="61"/>
        <v>18635790</v>
      </c>
    </row>
    <row r="1955" spans="1:14" hidden="1" x14ac:dyDescent="0.25">
      <c r="A1955">
        <v>1067</v>
      </c>
      <c r="B1955">
        <v>2713</v>
      </c>
      <c r="C1955" s="5">
        <v>43334</v>
      </c>
      <c r="D1955" t="s">
        <v>341</v>
      </c>
      <c r="E1955">
        <v>145</v>
      </c>
      <c r="F1955" t="s">
        <v>606</v>
      </c>
      <c r="G1955">
        <v>527</v>
      </c>
      <c r="H1955" s="5">
        <v>43334</v>
      </c>
      <c r="I1955" t="s">
        <v>4005</v>
      </c>
      <c r="J1955" s="3">
        <v>28840000</v>
      </c>
      <c r="K1955" s="3">
        <v>0</v>
      </c>
      <c r="L1955" s="3">
        <f t="shared" si="60"/>
        <v>28840000</v>
      </c>
      <c r="M1955" s="3">
        <v>2163000</v>
      </c>
      <c r="N1955" s="3">
        <f t="shared" si="61"/>
        <v>26677000</v>
      </c>
    </row>
    <row r="1956" spans="1:14" hidden="1" x14ac:dyDescent="0.25">
      <c r="A1956">
        <v>1046</v>
      </c>
      <c r="B1956">
        <v>2715</v>
      </c>
      <c r="C1956" s="5">
        <v>43334</v>
      </c>
      <c r="D1956" t="s">
        <v>698</v>
      </c>
      <c r="E1956">
        <v>148</v>
      </c>
      <c r="F1956" t="s">
        <v>616</v>
      </c>
      <c r="G1956">
        <v>509</v>
      </c>
      <c r="H1956" s="5">
        <v>43334</v>
      </c>
      <c r="I1956" t="s">
        <v>83</v>
      </c>
      <c r="J1956" s="3">
        <v>7004000</v>
      </c>
      <c r="K1956" s="3">
        <v>0</v>
      </c>
      <c r="L1956" s="3">
        <f t="shared" si="60"/>
        <v>7004000</v>
      </c>
      <c r="M1956" s="3">
        <v>525300</v>
      </c>
      <c r="N1956" s="3">
        <f t="shared" si="61"/>
        <v>6478700</v>
      </c>
    </row>
    <row r="1957" spans="1:14" hidden="1" x14ac:dyDescent="0.25">
      <c r="A1957">
        <v>1035</v>
      </c>
      <c r="B1957">
        <v>2716</v>
      </c>
      <c r="C1957" s="5">
        <v>43334</v>
      </c>
      <c r="D1957" t="s">
        <v>317</v>
      </c>
      <c r="E1957">
        <v>145</v>
      </c>
      <c r="F1957" t="s">
        <v>606</v>
      </c>
      <c r="G1957">
        <v>510</v>
      </c>
      <c r="H1957" s="5">
        <v>43334</v>
      </c>
      <c r="I1957" t="s">
        <v>3848</v>
      </c>
      <c r="J1957" s="3">
        <v>14214000</v>
      </c>
      <c r="K1957" s="3">
        <v>0</v>
      </c>
      <c r="L1957" s="3">
        <f t="shared" si="60"/>
        <v>14214000</v>
      </c>
      <c r="M1957" s="3">
        <v>473800</v>
      </c>
      <c r="N1957" s="3">
        <f t="shared" si="61"/>
        <v>13740200</v>
      </c>
    </row>
    <row r="1958" spans="1:14" hidden="1" x14ac:dyDescent="0.25">
      <c r="A1958">
        <v>1042</v>
      </c>
      <c r="B1958">
        <v>2722</v>
      </c>
      <c r="C1958" s="5">
        <v>43335</v>
      </c>
      <c r="D1958" t="s">
        <v>2864</v>
      </c>
      <c r="E1958">
        <v>145</v>
      </c>
      <c r="F1958" t="s">
        <v>606</v>
      </c>
      <c r="G1958">
        <v>508</v>
      </c>
      <c r="H1958" s="5">
        <v>43335</v>
      </c>
      <c r="I1958" t="s">
        <v>92</v>
      </c>
      <c r="J1958" s="3">
        <v>21012000</v>
      </c>
      <c r="K1958" s="3">
        <v>0</v>
      </c>
      <c r="L1958" s="3">
        <f t="shared" si="60"/>
        <v>21012000</v>
      </c>
      <c r="M1958" s="3">
        <v>1400800</v>
      </c>
      <c r="N1958" s="3">
        <f t="shared" si="61"/>
        <v>19611200</v>
      </c>
    </row>
    <row r="1959" spans="1:14" hidden="1" x14ac:dyDescent="0.25">
      <c r="A1959">
        <v>1044</v>
      </c>
      <c r="B1959">
        <v>2724</v>
      </c>
      <c r="C1959" s="5">
        <v>43335</v>
      </c>
      <c r="D1959" t="s">
        <v>2805</v>
      </c>
      <c r="E1959">
        <v>145</v>
      </c>
      <c r="F1959" t="s">
        <v>606</v>
      </c>
      <c r="G1959">
        <v>528</v>
      </c>
      <c r="H1959" s="5">
        <v>43335</v>
      </c>
      <c r="I1959" t="s">
        <v>3842</v>
      </c>
      <c r="J1959" s="3">
        <v>16480000</v>
      </c>
      <c r="K1959" s="3">
        <v>0</v>
      </c>
      <c r="L1959" s="3">
        <f t="shared" si="60"/>
        <v>16480000</v>
      </c>
      <c r="M1959" s="3">
        <v>1098667</v>
      </c>
      <c r="N1959" s="3">
        <f t="shared" si="61"/>
        <v>15381333</v>
      </c>
    </row>
    <row r="1960" spans="1:14" hidden="1" x14ac:dyDescent="0.25">
      <c r="A1960">
        <v>1037</v>
      </c>
      <c r="B1960">
        <v>2726</v>
      </c>
      <c r="C1960" s="5">
        <v>43335</v>
      </c>
      <c r="D1960" t="s">
        <v>4006</v>
      </c>
      <c r="E1960">
        <v>145</v>
      </c>
      <c r="F1960" t="s">
        <v>606</v>
      </c>
      <c r="G1960">
        <v>523</v>
      </c>
      <c r="H1960" s="5">
        <v>43335</v>
      </c>
      <c r="I1960" t="s">
        <v>3848</v>
      </c>
      <c r="J1960" s="3">
        <v>21012000</v>
      </c>
      <c r="K1960" s="3">
        <v>0</v>
      </c>
      <c r="L1960" s="3">
        <f t="shared" si="60"/>
        <v>21012000</v>
      </c>
      <c r="M1960" s="3">
        <v>700400</v>
      </c>
      <c r="N1960" s="3">
        <f t="shared" si="61"/>
        <v>20311600</v>
      </c>
    </row>
    <row r="1961" spans="1:14" hidden="1" x14ac:dyDescent="0.25">
      <c r="A1961">
        <v>1043</v>
      </c>
      <c r="B1961">
        <v>2727</v>
      </c>
      <c r="C1961" s="5">
        <v>43335</v>
      </c>
      <c r="D1961" t="s">
        <v>4007</v>
      </c>
      <c r="E1961">
        <v>145</v>
      </c>
      <c r="F1961" t="s">
        <v>606</v>
      </c>
      <c r="G1961">
        <v>522</v>
      </c>
      <c r="H1961" s="5">
        <v>43335</v>
      </c>
      <c r="I1961" t="s">
        <v>86</v>
      </c>
      <c r="J1961" s="3">
        <v>14214000</v>
      </c>
      <c r="K1961" s="3">
        <v>0</v>
      </c>
      <c r="L1961" s="3">
        <f t="shared" si="60"/>
        <v>14214000</v>
      </c>
      <c r="M1961" s="3">
        <v>947600</v>
      </c>
      <c r="N1961" s="3">
        <f t="shared" si="61"/>
        <v>13266400</v>
      </c>
    </row>
    <row r="1962" spans="1:14" hidden="1" x14ac:dyDescent="0.25">
      <c r="A1962">
        <v>941</v>
      </c>
      <c r="B1962">
        <v>2728</v>
      </c>
      <c r="C1962" s="5">
        <v>43335</v>
      </c>
      <c r="D1962" t="s">
        <v>4008</v>
      </c>
      <c r="E1962">
        <v>145</v>
      </c>
      <c r="F1962" t="s">
        <v>606</v>
      </c>
      <c r="G1962">
        <v>520</v>
      </c>
      <c r="H1962" s="5">
        <v>43335</v>
      </c>
      <c r="I1962" t="s">
        <v>3788</v>
      </c>
      <c r="J1962" s="3">
        <v>22665150</v>
      </c>
      <c r="K1962" s="3">
        <v>0</v>
      </c>
      <c r="L1962" s="3">
        <f t="shared" si="60"/>
        <v>22665150</v>
      </c>
      <c r="M1962" s="3">
        <v>1343120</v>
      </c>
      <c r="N1962" s="3">
        <f t="shared" si="61"/>
        <v>21322030</v>
      </c>
    </row>
    <row r="1963" spans="1:14" hidden="1" x14ac:dyDescent="0.25">
      <c r="A1963">
        <v>483</v>
      </c>
      <c r="B1963">
        <v>2733</v>
      </c>
      <c r="C1963" s="5">
        <v>43336</v>
      </c>
      <c r="D1963" t="s">
        <v>821</v>
      </c>
      <c r="E1963">
        <v>1</v>
      </c>
      <c r="F1963" t="s">
        <v>822</v>
      </c>
      <c r="G1963">
        <v>58</v>
      </c>
      <c r="H1963" s="5">
        <v>43336</v>
      </c>
      <c r="I1963" t="s">
        <v>4009</v>
      </c>
      <c r="J1963" s="3">
        <v>104136800</v>
      </c>
      <c r="K1963" s="3">
        <v>0</v>
      </c>
      <c r="L1963" s="3">
        <f t="shared" si="60"/>
        <v>104136800</v>
      </c>
      <c r="M1963" s="3">
        <v>104136800</v>
      </c>
      <c r="N1963" s="3">
        <f t="shared" si="61"/>
        <v>0</v>
      </c>
    </row>
    <row r="1964" spans="1:14" hidden="1" x14ac:dyDescent="0.25">
      <c r="A1964">
        <v>1001</v>
      </c>
      <c r="B1964">
        <v>2738</v>
      </c>
      <c r="C1964" s="5">
        <v>43336</v>
      </c>
      <c r="D1964" t="s">
        <v>4010</v>
      </c>
      <c r="E1964">
        <v>31</v>
      </c>
      <c r="F1964" t="s">
        <v>68</v>
      </c>
      <c r="G1964">
        <v>3172</v>
      </c>
      <c r="H1964" s="5">
        <v>43336</v>
      </c>
      <c r="I1964" t="s">
        <v>3798</v>
      </c>
      <c r="J1964" s="3">
        <v>39062100</v>
      </c>
      <c r="K1964" s="3">
        <v>0</v>
      </c>
      <c r="L1964" s="3">
        <f t="shared" si="60"/>
        <v>39062100</v>
      </c>
      <c r="M1964" s="3">
        <v>0</v>
      </c>
      <c r="N1964" s="3">
        <f t="shared" si="61"/>
        <v>39062100</v>
      </c>
    </row>
    <row r="1965" spans="1:14" hidden="1" x14ac:dyDescent="0.25">
      <c r="A1965">
        <v>1098</v>
      </c>
      <c r="B1965">
        <v>2742</v>
      </c>
      <c r="C1965" s="5">
        <v>43336</v>
      </c>
      <c r="D1965" t="s">
        <v>692</v>
      </c>
      <c r="E1965">
        <v>145</v>
      </c>
      <c r="F1965" t="s">
        <v>606</v>
      </c>
      <c r="G1965">
        <v>319</v>
      </c>
      <c r="H1965" s="5">
        <v>43336</v>
      </c>
      <c r="I1965" t="s">
        <v>4011</v>
      </c>
      <c r="J1965" s="3">
        <v>4532000</v>
      </c>
      <c r="K1965" s="3">
        <v>0</v>
      </c>
      <c r="L1965" s="3">
        <f t="shared" si="60"/>
        <v>4532000</v>
      </c>
      <c r="M1965" s="3">
        <v>906400</v>
      </c>
      <c r="N1965" s="3">
        <f t="shared" si="61"/>
        <v>3625600</v>
      </c>
    </row>
    <row r="1966" spans="1:14" hidden="1" x14ac:dyDescent="0.25">
      <c r="A1966">
        <v>1041</v>
      </c>
      <c r="B1966">
        <v>2745</v>
      </c>
      <c r="C1966" s="5">
        <v>43336</v>
      </c>
      <c r="D1966" t="s">
        <v>2869</v>
      </c>
      <c r="E1966">
        <v>145</v>
      </c>
      <c r="F1966" t="s">
        <v>606</v>
      </c>
      <c r="G1966">
        <v>521</v>
      </c>
      <c r="H1966" s="5">
        <v>43336</v>
      </c>
      <c r="I1966" t="s">
        <v>3842</v>
      </c>
      <c r="J1966" s="3">
        <v>14214000</v>
      </c>
      <c r="K1966" s="3">
        <v>0</v>
      </c>
      <c r="L1966" s="3">
        <f t="shared" si="60"/>
        <v>14214000</v>
      </c>
      <c r="M1966" s="3">
        <v>473800</v>
      </c>
      <c r="N1966" s="3">
        <f t="shared" si="61"/>
        <v>13740200</v>
      </c>
    </row>
    <row r="1967" spans="1:14" hidden="1" x14ac:dyDescent="0.25">
      <c r="A1967">
        <v>1040</v>
      </c>
      <c r="B1967">
        <v>2746</v>
      </c>
      <c r="C1967" s="5">
        <v>43336</v>
      </c>
      <c r="D1967" t="s">
        <v>4012</v>
      </c>
      <c r="E1967">
        <v>145</v>
      </c>
      <c r="F1967" t="s">
        <v>606</v>
      </c>
      <c r="G1967">
        <v>525</v>
      </c>
      <c r="H1967" s="5">
        <v>43336</v>
      </c>
      <c r="I1967" t="s">
        <v>92</v>
      </c>
      <c r="J1967" s="3">
        <v>21012000</v>
      </c>
      <c r="K1967" s="3">
        <v>0</v>
      </c>
      <c r="L1967" s="3">
        <f t="shared" si="60"/>
        <v>21012000</v>
      </c>
      <c r="M1967" s="3">
        <v>700400</v>
      </c>
      <c r="N1967" s="3">
        <f t="shared" si="61"/>
        <v>20311600</v>
      </c>
    </row>
    <row r="1968" spans="1:14" x14ac:dyDescent="0.25">
      <c r="A1968">
        <v>908</v>
      </c>
      <c r="B1968">
        <v>2758</v>
      </c>
      <c r="C1968" s="5">
        <v>43339</v>
      </c>
      <c r="D1968" t="s">
        <v>4013</v>
      </c>
      <c r="E1968">
        <v>31</v>
      </c>
      <c r="F1968" t="s">
        <v>68</v>
      </c>
      <c r="G1968">
        <v>3206</v>
      </c>
      <c r="H1968" s="5">
        <v>43339</v>
      </c>
      <c r="I1968" t="s">
        <v>4014</v>
      </c>
      <c r="J1968" s="3">
        <v>2158990</v>
      </c>
      <c r="K1968" s="3">
        <v>0</v>
      </c>
      <c r="L1968" s="3">
        <f t="shared" si="60"/>
        <v>2158990</v>
      </c>
      <c r="M1968" s="3">
        <v>431798</v>
      </c>
      <c r="N1968" s="3">
        <f t="shared" si="61"/>
        <v>1727192</v>
      </c>
    </row>
    <row r="1969" spans="1:14" x14ac:dyDescent="0.25">
      <c r="A1969">
        <v>908</v>
      </c>
      <c r="B1969">
        <v>2759</v>
      </c>
      <c r="C1969" s="5">
        <v>43339</v>
      </c>
      <c r="D1969" t="s">
        <v>4015</v>
      </c>
      <c r="E1969">
        <v>31</v>
      </c>
      <c r="F1969" t="s">
        <v>68</v>
      </c>
      <c r="G1969">
        <v>3207</v>
      </c>
      <c r="H1969" s="5">
        <v>43339</v>
      </c>
      <c r="I1969" t="s">
        <v>4016</v>
      </c>
      <c r="J1969" s="3">
        <v>2977345</v>
      </c>
      <c r="K1969" s="3">
        <v>0</v>
      </c>
      <c r="L1969" s="3">
        <f t="shared" si="60"/>
        <v>2977345</v>
      </c>
      <c r="M1969" s="3">
        <v>425335</v>
      </c>
      <c r="N1969" s="3">
        <f t="shared" si="61"/>
        <v>2552010</v>
      </c>
    </row>
    <row r="1970" spans="1:14" x14ac:dyDescent="0.25">
      <c r="A1970">
        <v>908</v>
      </c>
      <c r="B1970">
        <v>2760</v>
      </c>
      <c r="C1970" s="5">
        <v>43340</v>
      </c>
      <c r="D1970" t="s">
        <v>2730</v>
      </c>
      <c r="E1970">
        <v>31</v>
      </c>
      <c r="F1970" t="s">
        <v>68</v>
      </c>
      <c r="G1970">
        <v>3203</v>
      </c>
      <c r="H1970" s="5">
        <v>43340</v>
      </c>
      <c r="I1970" t="s">
        <v>4017</v>
      </c>
      <c r="J1970" s="3">
        <v>3374968</v>
      </c>
      <c r="K1970" s="3">
        <v>0</v>
      </c>
      <c r="L1970" s="3">
        <f t="shared" si="60"/>
        <v>3374968</v>
      </c>
      <c r="M1970" s="3">
        <v>843742</v>
      </c>
      <c r="N1970" s="3">
        <f t="shared" si="61"/>
        <v>2531226</v>
      </c>
    </row>
    <row r="1971" spans="1:14" x14ac:dyDescent="0.25">
      <c r="A1971">
        <v>908</v>
      </c>
      <c r="B1971">
        <v>2761</v>
      </c>
      <c r="C1971" s="5">
        <v>43340</v>
      </c>
      <c r="D1971" t="s">
        <v>1826</v>
      </c>
      <c r="E1971">
        <v>31</v>
      </c>
      <c r="F1971" t="s">
        <v>68</v>
      </c>
      <c r="G1971">
        <v>3202</v>
      </c>
      <c r="H1971" s="5">
        <v>43340</v>
      </c>
      <c r="I1971" t="s">
        <v>1827</v>
      </c>
      <c r="J1971" s="3">
        <v>2642105</v>
      </c>
      <c r="K1971" s="3">
        <v>0</v>
      </c>
      <c r="L1971" s="3">
        <f t="shared" si="60"/>
        <v>2642105</v>
      </c>
      <c r="M1971" s="3">
        <v>1585263</v>
      </c>
      <c r="N1971" s="3">
        <f t="shared" si="61"/>
        <v>1056842</v>
      </c>
    </row>
    <row r="1972" spans="1:14" x14ac:dyDescent="0.25">
      <c r="A1972">
        <v>908</v>
      </c>
      <c r="B1972">
        <v>2762</v>
      </c>
      <c r="C1972" s="5">
        <v>43340</v>
      </c>
      <c r="D1972" t="s">
        <v>4018</v>
      </c>
      <c r="E1972">
        <v>31</v>
      </c>
      <c r="F1972" t="s">
        <v>68</v>
      </c>
      <c r="G1972">
        <v>3204</v>
      </c>
      <c r="H1972" s="5">
        <v>43340</v>
      </c>
      <c r="I1972" t="s">
        <v>4019</v>
      </c>
      <c r="J1972" s="3">
        <v>2851535</v>
      </c>
      <c r="K1972" s="3">
        <v>0</v>
      </c>
      <c r="L1972" s="3">
        <f t="shared" si="60"/>
        <v>2851535</v>
      </c>
      <c r="M1972" s="3">
        <v>570307</v>
      </c>
      <c r="N1972" s="3">
        <f t="shared" si="61"/>
        <v>2281228</v>
      </c>
    </row>
    <row r="1973" spans="1:14" x14ac:dyDescent="0.25">
      <c r="A1973">
        <v>908</v>
      </c>
      <c r="B1973">
        <v>2763</v>
      </c>
      <c r="C1973" s="5">
        <v>43340</v>
      </c>
      <c r="D1973" t="s">
        <v>4020</v>
      </c>
      <c r="E1973">
        <v>31</v>
      </c>
      <c r="F1973" t="s">
        <v>68</v>
      </c>
      <c r="G1973">
        <v>3205</v>
      </c>
      <c r="H1973" s="5">
        <v>43340</v>
      </c>
      <c r="I1973" t="s">
        <v>4021</v>
      </c>
      <c r="J1973" s="3">
        <v>2843722</v>
      </c>
      <c r="K1973" s="3">
        <v>0</v>
      </c>
      <c r="L1973" s="3">
        <f t="shared" si="60"/>
        <v>2843722</v>
      </c>
      <c r="M1973" s="3">
        <v>406246</v>
      </c>
      <c r="N1973" s="3">
        <f t="shared" si="61"/>
        <v>2437476</v>
      </c>
    </row>
    <row r="1974" spans="1:14" hidden="1" x14ac:dyDescent="0.25">
      <c r="A1974">
        <v>1088</v>
      </c>
      <c r="B1974">
        <v>2769</v>
      </c>
      <c r="C1974" s="5">
        <v>43343</v>
      </c>
      <c r="D1974" t="s">
        <v>4022</v>
      </c>
      <c r="E1974">
        <v>148</v>
      </c>
      <c r="F1974" t="s">
        <v>616</v>
      </c>
      <c r="G1974">
        <v>544</v>
      </c>
      <c r="H1974" s="5">
        <v>43343</v>
      </c>
      <c r="I1974" t="s">
        <v>3895</v>
      </c>
      <c r="J1974" s="3">
        <v>13307600</v>
      </c>
      <c r="K1974" s="3">
        <v>0</v>
      </c>
      <c r="L1974" s="3">
        <f t="shared" si="60"/>
        <v>13307600</v>
      </c>
      <c r="M1974" s="3">
        <v>0</v>
      </c>
      <c r="N1974" s="3">
        <f t="shared" si="61"/>
        <v>13307600</v>
      </c>
    </row>
    <row r="1975" spans="1:14" x14ac:dyDescent="0.25">
      <c r="A1975">
        <v>908</v>
      </c>
      <c r="B1975">
        <v>2771</v>
      </c>
      <c r="C1975" s="5">
        <v>43346</v>
      </c>
      <c r="D1975" t="s">
        <v>4116</v>
      </c>
      <c r="E1975">
        <v>31</v>
      </c>
      <c r="F1975" t="s">
        <v>68</v>
      </c>
      <c r="G1975">
        <v>3212</v>
      </c>
      <c r="H1975" s="5">
        <v>43346</v>
      </c>
      <c r="I1975" t="s">
        <v>4117</v>
      </c>
      <c r="J1975" s="3">
        <v>3515592</v>
      </c>
      <c r="K1975" s="3">
        <v>0</v>
      </c>
      <c r="L1975" s="3">
        <v>3515592</v>
      </c>
      <c r="M1975" s="3">
        <v>585932</v>
      </c>
      <c r="N1975" s="3">
        <v>2929660</v>
      </c>
    </row>
    <row r="1976" spans="1:14" x14ac:dyDescent="0.25">
      <c r="A1976">
        <v>908</v>
      </c>
      <c r="B1976">
        <v>2772</v>
      </c>
      <c r="C1976" s="5">
        <v>43346</v>
      </c>
      <c r="D1976" t="s">
        <v>1662</v>
      </c>
      <c r="E1976">
        <v>31</v>
      </c>
      <c r="F1976" t="s">
        <v>68</v>
      </c>
      <c r="G1976">
        <v>3223</v>
      </c>
      <c r="H1976" s="5">
        <v>43346</v>
      </c>
      <c r="I1976" t="s">
        <v>1663</v>
      </c>
      <c r="J1976" s="3">
        <v>2343726</v>
      </c>
      <c r="K1976" s="3">
        <v>0</v>
      </c>
      <c r="L1976" s="3">
        <v>2343726</v>
      </c>
      <c r="M1976" s="3">
        <v>390621</v>
      </c>
      <c r="N1976" s="3">
        <v>1953105</v>
      </c>
    </row>
    <row r="1977" spans="1:14" x14ac:dyDescent="0.25">
      <c r="A1977">
        <v>908</v>
      </c>
      <c r="B1977">
        <v>2773</v>
      </c>
      <c r="C1977" s="5">
        <v>43346</v>
      </c>
      <c r="D1977" t="s">
        <v>2384</v>
      </c>
      <c r="E1977">
        <v>31</v>
      </c>
      <c r="F1977" t="s">
        <v>68</v>
      </c>
      <c r="G1977">
        <v>3222</v>
      </c>
      <c r="H1977" s="5">
        <v>43346</v>
      </c>
      <c r="I1977" t="s">
        <v>2385</v>
      </c>
      <c r="J1977" s="3">
        <v>2250035</v>
      </c>
      <c r="K1977" s="3">
        <v>0</v>
      </c>
      <c r="L1977" s="3">
        <v>2250035</v>
      </c>
      <c r="M1977" s="3">
        <v>450007</v>
      </c>
      <c r="N1977" s="3">
        <v>1800028</v>
      </c>
    </row>
    <row r="1978" spans="1:14" x14ac:dyDescent="0.25">
      <c r="A1978">
        <v>908</v>
      </c>
      <c r="B1978">
        <v>2774</v>
      </c>
      <c r="C1978" s="5">
        <v>43346</v>
      </c>
      <c r="D1978" t="s">
        <v>3015</v>
      </c>
      <c r="E1978">
        <v>31</v>
      </c>
      <c r="F1978" t="s">
        <v>68</v>
      </c>
      <c r="G1978">
        <v>3221</v>
      </c>
      <c r="H1978" s="5">
        <v>43346</v>
      </c>
      <c r="I1978" t="s">
        <v>4118</v>
      </c>
      <c r="J1978" s="3">
        <v>7864064</v>
      </c>
      <c r="K1978" s="3">
        <v>0</v>
      </c>
      <c r="L1978" s="3">
        <v>7864064</v>
      </c>
      <c r="M1978" s="3">
        <v>604928</v>
      </c>
      <c r="N1978" s="3">
        <v>7259136</v>
      </c>
    </row>
    <row r="1979" spans="1:14" x14ac:dyDescent="0.25">
      <c r="A1979">
        <v>908</v>
      </c>
      <c r="B1979">
        <v>2775</v>
      </c>
      <c r="C1979" s="5">
        <v>43346</v>
      </c>
      <c r="D1979" t="s">
        <v>4119</v>
      </c>
      <c r="E1979">
        <v>31</v>
      </c>
      <c r="F1979" t="s">
        <v>68</v>
      </c>
      <c r="G1979">
        <v>3228</v>
      </c>
      <c r="H1979" s="5">
        <v>43346</v>
      </c>
      <c r="I1979" t="s">
        <v>4120</v>
      </c>
      <c r="J1979" s="3">
        <v>2812470</v>
      </c>
      <c r="K1979" s="3">
        <v>0</v>
      </c>
      <c r="L1979" s="3">
        <v>2812470</v>
      </c>
      <c r="M1979" s="3">
        <v>468745</v>
      </c>
      <c r="N1979" s="3">
        <v>2343725</v>
      </c>
    </row>
    <row r="1980" spans="1:14" x14ac:dyDescent="0.25">
      <c r="A1980">
        <v>908</v>
      </c>
      <c r="B1980">
        <v>2776</v>
      </c>
      <c r="C1980" s="5">
        <v>43346</v>
      </c>
      <c r="D1980" t="s">
        <v>4121</v>
      </c>
      <c r="E1980">
        <v>31</v>
      </c>
      <c r="F1980" t="s">
        <v>68</v>
      </c>
      <c r="G1980">
        <v>3232</v>
      </c>
      <c r="H1980" s="5">
        <v>43346</v>
      </c>
      <c r="I1980" t="s">
        <v>4122</v>
      </c>
      <c r="J1980" s="3">
        <v>2158655</v>
      </c>
      <c r="K1980" s="3">
        <v>0</v>
      </c>
      <c r="L1980" s="3">
        <v>2158655</v>
      </c>
      <c r="M1980" s="3">
        <v>431731</v>
      </c>
      <c r="N1980" s="3">
        <v>1726924</v>
      </c>
    </row>
    <row r="1981" spans="1:14" x14ac:dyDescent="0.25">
      <c r="A1981">
        <v>908</v>
      </c>
      <c r="B1981">
        <v>2777</v>
      </c>
      <c r="C1981" s="5">
        <v>43346</v>
      </c>
      <c r="D1981" t="s">
        <v>2099</v>
      </c>
      <c r="E1981">
        <v>31</v>
      </c>
      <c r="F1981" t="s">
        <v>68</v>
      </c>
      <c r="G1981">
        <v>3231</v>
      </c>
      <c r="H1981" s="5">
        <v>43346</v>
      </c>
      <c r="I1981" t="s">
        <v>4123</v>
      </c>
      <c r="J1981" s="3">
        <v>5606648</v>
      </c>
      <c r="K1981" s="3">
        <v>0</v>
      </c>
      <c r="L1981" s="3">
        <v>5606648</v>
      </c>
      <c r="M1981" s="3">
        <v>2102493</v>
      </c>
      <c r="N1981" s="3">
        <v>3504155</v>
      </c>
    </row>
    <row r="1982" spans="1:14" x14ac:dyDescent="0.25">
      <c r="A1982">
        <v>908</v>
      </c>
      <c r="B1982">
        <v>2778</v>
      </c>
      <c r="C1982" s="5">
        <v>43346</v>
      </c>
      <c r="D1982" t="s">
        <v>4124</v>
      </c>
      <c r="E1982">
        <v>31</v>
      </c>
      <c r="F1982" t="s">
        <v>68</v>
      </c>
      <c r="G1982">
        <v>3230</v>
      </c>
      <c r="H1982" s="5">
        <v>43346</v>
      </c>
      <c r="I1982" t="s">
        <v>4125</v>
      </c>
      <c r="J1982" s="3">
        <v>2421850</v>
      </c>
      <c r="K1982" s="3">
        <v>0</v>
      </c>
      <c r="L1982" s="3">
        <v>2421850</v>
      </c>
      <c r="M1982" s="3">
        <v>484370</v>
      </c>
      <c r="N1982" s="3">
        <v>1937480</v>
      </c>
    </row>
    <row r="1983" spans="1:14" x14ac:dyDescent="0.25">
      <c r="A1983">
        <v>908</v>
      </c>
      <c r="B1983">
        <v>2779</v>
      </c>
      <c r="C1983" s="5">
        <v>43346</v>
      </c>
      <c r="D1983" t="s">
        <v>4126</v>
      </c>
      <c r="E1983">
        <v>31</v>
      </c>
      <c r="F1983" t="s">
        <v>68</v>
      </c>
      <c r="G1983">
        <v>3229</v>
      </c>
      <c r="H1983" s="5">
        <v>43346</v>
      </c>
      <c r="I1983" t="s">
        <v>4127</v>
      </c>
      <c r="J1983" s="3">
        <v>2109355</v>
      </c>
      <c r="K1983" s="3">
        <v>0</v>
      </c>
      <c r="L1983" s="3">
        <v>2109355</v>
      </c>
      <c r="M1983" s="3">
        <v>421871</v>
      </c>
      <c r="N1983" s="3">
        <v>1687484</v>
      </c>
    </row>
    <row r="1984" spans="1:14" x14ac:dyDescent="0.25">
      <c r="A1984">
        <v>908</v>
      </c>
      <c r="B1984">
        <v>2781</v>
      </c>
      <c r="C1984" s="5">
        <v>43346</v>
      </c>
      <c r="D1984" t="s">
        <v>4128</v>
      </c>
      <c r="E1984">
        <v>31</v>
      </c>
      <c r="F1984" t="s">
        <v>68</v>
      </c>
      <c r="G1984">
        <v>3211</v>
      </c>
      <c r="H1984" s="5">
        <v>43346</v>
      </c>
      <c r="I1984" t="s">
        <v>4129</v>
      </c>
      <c r="J1984" s="3">
        <v>1953105</v>
      </c>
      <c r="K1984" s="3">
        <v>0</v>
      </c>
      <c r="L1984" s="3">
        <v>1953105</v>
      </c>
      <c r="M1984" s="3">
        <v>390621</v>
      </c>
      <c r="N1984" s="3">
        <v>1562484</v>
      </c>
    </row>
    <row r="1985" spans="1:14" hidden="1" x14ac:dyDescent="0.25">
      <c r="A1985">
        <v>1051</v>
      </c>
      <c r="B1985">
        <v>2782</v>
      </c>
      <c r="C1985" s="5">
        <v>43346</v>
      </c>
      <c r="D1985" t="s">
        <v>305</v>
      </c>
      <c r="E1985">
        <v>148</v>
      </c>
      <c r="F1985" t="s">
        <v>616</v>
      </c>
      <c r="G1985">
        <v>526</v>
      </c>
      <c r="H1985" s="5">
        <v>43346</v>
      </c>
      <c r="I1985" t="s">
        <v>83</v>
      </c>
      <c r="J1985" s="3">
        <v>6180000</v>
      </c>
      <c r="K1985" s="3">
        <v>0</v>
      </c>
      <c r="L1985" s="3">
        <v>6180000</v>
      </c>
      <c r="M1985" s="3">
        <v>0</v>
      </c>
      <c r="N1985" s="3">
        <v>6180000</v>
      </c>
    </row>
    <row r="1986" spans="1:14" x14ac:dyDescent="0.25">
      <c r="A1986">
        <v>908</v>
      </c>
      <c r="B1986">
        <v>2786</v>
      </c>
      <c r="C1986" s="5">
        <v>43347</v>
      </c>
      <c r="D1986" t="s">
        <v>4130</v>
      </c>
      <c r="E1986">
        <v>31</v>
      </c>
      <c r="F1986" t="s">
        <v>68</v>
      </c>
      <c r="G1986">
        <v>3213</v>
      </c>
      <c r="H1986" s="5">
        <v>43347</v>
      </c>
      <c r="I1986" t="s">
        <v>4131</v>
      </c>
      <c r="J1986" s="3">
        <v>2899932</v>
      </c>
      <c r="K1986" s="3">
        <v>0</v>
      </c>
      <c r="L1986" s="3">
        <v>2899932</v>
      </c>
      <c r="M1986" s="3">
        <v>483322</v>
      </c>
      <c r="N1986" s="3">
        <v>2416610</v>
      </c>
    </row>
    <row r="1987" spans="1:14" x14ac:dyDescent="0.25">
      <c r="A1987">
        <v>908</v>
      </c>
      <c r="B1987">
        <v>2787</v>
      </c>
      <c r="C1987" s="5">
        <v>43347</v>
      </c>
      <c r="D1987" t="s">
        <v>2217</v>
      </c>
      <c r="E1987">
        <v>31</v>
      </c>
      <c r="F1987" t="s">
        <v>68</v>
      </c>
      <c r="G1987">
        <v>3227</v>
      </c>
      <c r="H1987" s="5">
        <v>43347</v>
      </c>
      <c r="I1987" t="s">
        <v>2218</v>
      </c>
      <c r="J1987" s="3">
        <v>2734347</v>
      </c>
      <c r="K1987" s="3">
        <v>0</v>
      </c>
      <c r="L1987" s="3">
        <v>2734347</v>
      </c>
      <c r="M1987" s="3">
        <v>390621</v>
      </c>
      <c r="N1987" s="3">
        <v>2343726</v>
      </c>
    </row>
    <row r="1988" spans="1:14" x14ac:dyDescent="0.25">
      <c r="A1988">
        <v>908</v>
      </c>
      <c r="B1988">
        <v>2788</v>
      </c>
      <c r="C1988" s="5">
        <v>43347</v>
      </c>
      <c r="D1988" t="s">
        <v>4132</v>
      </c>
      <c r="E1988">
        <v>31</v>
      </c>
      <c r="F1988" t="s">
        <v>68</v>
      </c>
      <c r="G1988">
        <v>3226</v>
      </c>
      <c r="H1988" s="5">
        <v>43347</v>
      </c>
      <c r="I1988" t="s">
        <v>4133</v>
      </c>
      <c r="J1988" s="3">
        <v>1953105</v>
      </c>
      <c r="K1988" s="3">
        <v>0</v>
      </c>
      <c r="L1988" s="3">
        <v>1953105</v>
      </c>
      <c r="M1988" s="3">
        <v>390621</v>
      </c>
      <c r="N1988" s="3">
        <v>1562484</v>
      </c>
    </row>
    <row r="1989" spans="1:14" x14ac:dyDescent="0.25">
      <c r="A1989">
        <v>908</v>
      </c>
      <c r="B1989">
        <v>2789</v>
      </c>
      <c r="C1989" s="5">
        <v>43347</v>
      </c>
      <c r="D1989" t="s">
        <v>1265</v>
      </c>
      <c r="E1989">
        <v>31</v>
      </c>
      <c r="F1989" t="s">
        <v>68</v>
      </c>
      <c r="G1989">
        <v>3225</v>
      </c>
      <c r="H1989" s="5">
        <v>43347</v>
      </c>
      <c r="I1989" t="s">
        <v>1266</v>
      </c>
      <c r="J1989" s="3">
        <v>1953105</v>
      </c>
      <c r="K1989" s="3">
        <v>0</v>
      </c>
      <c r="L1989" s="3">
        <v>1953105</v>
      </c>
      <c r="M1989" s="3">
        <v>390621</v>
      </c>
      <c r="N1989" s="3">
        <v>1562484</v>
      </c>
    </row>
    <row r="1990" spans="1:14" x14ac:dyDescent="0.25">
      <c r="A1990">
        <v>908</v>
      </c>
      <c r="B1990">
        <v>2790</v>
      </c>
      <c r="C1990" s="5">
        <v>43347</v>
      </c>
      <c r="D1990" t="s">
        <v>2376</v>
      </c>
      <c r="E1990">
        <v>31</v>
      </c>
      <c r="F1990" t="s">
        <v>68</v>
      </c>
      <c r="G1990">
        <v>3224</v>
      </c>
      <c r="H1990" s="5">
        <v>43347</v>
      </c>
      <c r="I1990" t="s">
        <v>2377</v>
      </c>
      <c r="J1990" s="3">
        <v>4544337</v>
      </c>
      <c r="K1990" s="3">
        <v>0</v>
      </c>
      <c r="L1990" s="3">
        <v>4544337</v>
      </c>
      <c r="M1990" s="3">
        <v>649191</v>
      </c>
      <c r="N1990" s="3">
        <v>3895146</v>
      </c>
    </row>
    <row r="1991" spans="1:14" hidden="1" x14ac:dyDescent="0.25">
      <c r="A1991">
        <v>1128</v>
      </c>
      <c r="B1991">
        <v>2792</v>
      </c>
      <c r="C1991" s="5">
        <v>43347</v>
      </c>
      <c r="D1991" t="s">
        <v>4134</v>
      </c>
      <c r="E1991">
        <v>145</v>
      </c>
      <c r="F1991" t="s">
        <v>606</v>
      </c>
      <c r="G1991">
        <v>555</v>
      </c>
      <c r="H1991" s="5">
        <v>43347</v>
      </c>
      <c r="I1991" t="s">
        <v>3888</v>
      </c>
      <c r="J1991" s="3">
        <v>30213333</v>
      </c>
      <c r="K1991" s="3">
        <v>0</v>
      </c>
      <c r="L1991" s="3">
        <v>30213333</v>
      </c>
      <c r="M1991" s="3">
        <v>0</v>
      </c>
      <c r="N1991" s="3">
        <v>30213333</v>
      </c>
    </row>
    <row r="1992" spans="1:14" x14ac:dyDescent="0.25">
      <c r="A1992">
        <v>908</v>
      </c>
      <c r="B1992">
        <v>2793</v>
      </c>
      <c r="C1992" s="5">
        <v>43348</v>
      </c>
      <c r="D1992" t="s">
        <v>4135</v>
      </c>
      <c r="E1992">
        <v>31</v>
      </c>
      <c r="F1992" t="s">
        <v>68</v>
      </c>
      <c r="G1992">
        <v>3246</v>
      </c>
      <c r="H1992" s="5">
        <v>43348</v>
      </c>
      <c r="I1992" t="s">
        <v>4136</v>
      </c>
      <c r="J1992" s="3">
        <v>3847149</v>
      </c>
      <c r="K1992" s="3">
        <v>0</v>
      </c>
      <c r="L1992" s="3">
        <v>3847149</v>
      </c>
      <c r="M1992" s="3">
        <v>427461</v>
      </c>
      <c r="N1992" s="3">
        <v>3419688</v>
      </c>
    </row>
    <row r="1993" spans="1:14" x14ac:dyDescent="0.25">
      <c r="A1993">
        <v>908</v>
      </c>
      <c r="B1993">
        <v>2794</v>
      </c>
      <c r="C1993" s="5">
        <v>43348</v>
      </c>
      <c r="D1993" t="s">
        <v>2185</v>
      </c>
      <c r="E1993">
        <v>31</v>
      </c>
      <c r="F1993" t="s">
        <v>68</v>
      </c>
      <c r="G1993">
        <v>3245</v>
      </c>
      <c r="H1993" s="5">
        <v>43348</v>
      </c>
      <c r="I1993" t="s">
        <v>4137</v>
      </c>
      <c r="J1993" s="3">
        <v>2158805</v>
      </c>
      <c r="K1993" s="3">
        <v>0</v>
      </c>
      <c r="L1993" s="3">
        <v>2158805</v>
      </c>
      <c r="M1993" s="3">
        <v>431761</v>
      </c>
      <c r="N1993" s="3">
        <v>1727044</v>
      </c>
    </row>
    <row r="1994" spans="1:14" x14ac:dyDescent="0.25">
      <c r="A1994">
        <v>908</v>
      </c>
      <c r="B1994">
        <v>2795</v>
      </c>
      <c r="C1994" s="5">
        <v>43348</v>
      </c>
      <c r="D1994" t="s">
        <v>4138</v>
      </c>
      <c r="E1994">
        <v>31</v>
      </c>
      <c r="F1994" t="s">
        <v>68</v>
      </c>
      <c r="G1994">
        <v>3244</v>
      </c>
      <c r="H1994" s="5">
        <v>43348</v>
      </c>
      <c r="I1994" t="s">
        <v>4139</v>
      </c>
      <c r="J1994" s="3">
        <v>3873016</v>
      </c>
      <c r="K1994" s="3">
        <v>0</v>
      </c>
      <c r="L1994" s="3">
        <v>3873016</v>
      </c>
      <c r="M1994" s="3">
        <v>553288</v>
      </c>
      <c r="N1994" s="3">
        <v>3319728</v>
      </c>
    </row>
    <row r="1995" spans="1:14" x14ac:dyDescent="0.25">
      <c r="A1995">
        <v>908</v>
      </c>
      <c r="B1995">
        <v>2796</v>
      </c>
      <c r="C1995" s="5">
        <v>43348</v>
      </c>
      <c r="D1995" t="s">
        <v>4140</v>
      </c>
      <c r="E1995">
        <v>31</v>
      </c>
      <c r="F1995" t="s">
        <v>68</v>
      </c>
      <c r="G1995">
        <v>3242</v>
      </c>
      <c r="H1995" s="5">
        <v>43348</v>
      </c>
      <c r="I1995" t="s">
        <v>4141</v>
      </c>
      <c r="J1995" s="3">
        <v>3374964</v>
      </c>
      <c r="K1995" s="3">
        <v>0</v>
      </c>
      <c r="L1995" s="3">
        <v>3374964</v>
      </c>
      <c r="M1995" s="3">
        <v>562494</v>
      </c>
      <c r="N1995" s="3">
        <v>2812470</v>
      </c>
    </row>
    <row r="1996" spans="1:14" x14ac:dyDescent="0.25">
      <c r="A1996">
        <v>908</v>
      </c>
      <c r="B1996">
        <v>2797</v>
      </c>
      <c r="C1996" s="5">
        <v>43348</v>
      </c>
      <c r="D1996" t="s">
        <v>4142</v>
      </c>
      <c r="E1996">
        <v>31</v>
      </c>
      <c r="F1996" t="s">
        <v>68</v>
      </c>
      <c r="G1996">
        <v>3240</v>
      </c>
      <c r="H1996" s="5">
        <v>43348</v>
      </c>
      <c r="I1996" t="s">
        <v>4143</v>
      </c>
      <c r="J1996" s="3">
        <v>3860941</v>
      </c>
      <c r="K1996" s="3">
        <v>0</v>
      </c>
      <c r="L1996" s="3">
        <v>3860941</v>
      </c>
      <c r="M1996" s="3">
        <v>551563</v>
      </c>
      <c r="N1996" s="3">
        <v>3309378</v>
      </c>
    </row>
    <row r="1997" spans="1:14" x14ac:dyDescent="0.25">
      <c r="A1997">
        <v>908</v>
      </c>
      <c r="B1997">
        <v>2798</v>
      </c>
      <c r="C1997" s="5">
        <v>43348</v>
      </c>
      <c r="D1997" t="s">
        <v>1862</v>
      </c>
      <c r="E1997">
        <v>31</v>
      </c>
      <c r="F1997" t="s">
        <v>68</v>
      </c>
      <c r="G1997">
        <v>3276</v>
      </c>
      <c r="H1997" s="5">
        <v>43348</v>
      </c>
      <c r="I1997" t="s">
        <v>1863</v>
      </c>
      <c r="J1997" s="3">
        <v>2950870</v>
      </c>
      <c r="K1997" s="3">
        <v>0</v>
      </c>
      <c r="L1997" s="3">
        <v>2950870</v>
      </c>
      <c r="M1997" s="3">
        <v>590174</v>
      </c>
      <c r="N1997" s="3">
        <v>2360696</v>
      </c>
    </row>
    <row r="1998" spans="1:14" x14ac:dyDescent="0.25">
      <c r="A1998">
        <v>908</v>
      </c>
      <c r="B1998">
        <v>2799</v>
      </c>
      <c r="C1998" s="5">
        <v>43348</v>
      </c>
      <c r="D1998" t="s">
        <v>1816</v>
      </c>
      <c r="E1998">
        <v>31</v>
      </c>
      <c r="F1998" t="s">
        <v>68</v>
      </c>
      <c r="G1998">
        <v>3275</v>
      </c>
      <c r="H1998" s="5">
        <v>43348</v>
      </c>
      <c r="I1998" t="s">
        <v>1817</v>
      </c>
      <c r="J1998" s="3">
        <v>2405475</v>
      </c>
      <c r="K1998" s="3">
        <v>0</v>
      </c>
      <c r="L1998" s="3">
        <v>2405475</v>
      </c>
      <c r="M1998" s="3">
        <v>481095</v>
      </c>
      <c r="N1998" s="3">
        <v>1924380</v>
      </c>
    </row>
    <row r="1999" spans="1:14" x14ac:dyDescent="0.25">
      <c r="A1999">
        <v>908</v>
      </c>
      <c r="B1999">
        <v>2800</v>
      </c>
      <c r="C1999" s="5">
        <v>43348</v>
      </c>
      <c r="D1999" t="s">
        <v>4144</v>
      </c>
      <c r="E1999">
        <v>31</v>
      </c>
      <c r="F1999" t="s">
        <v>68</v>
      </c>
      <c r="G1999">
        <v>3258</v>
      </c>
      <c r="H1999" s="5">
        <v>43348</v>
      </c>
      <c r="I1999" t="s">
        <v>4145</v>
      </c>
      <c r="J1999" s="3">
        <v>2031230</v>
      </c>
      <c r="K1999" s="3">
        <v>0</v>
      </c>
      <c r="L1999" s="3">
        <v>2031230</v>
      </c>
      <c r="M1999" s="3">
        <v>406246</v>
      </c>
      <c r="N1999" s="3">
        <v>1624984</v>
      </c>
    </row>
    <row r="2000" spans="1:14" x14ac:dyDescent="0.25">
      <c r="A2000">
        <v>908</v>
      </c>
      <c r="B2000">
        <v>2801</v>
      </c>
      <c r="C2000" s="5">
        <v>43348</v>
      </c>
      <c r="D2000" t="s">
        <v>4146</v>
      </c>
      <c r="E2000">
        <v>31</v>
      </c>
      <c r="F2000" t="s">
        <v>68</v>
      </c>
      <c r="G2000">
        <v>3257</v>
      </c>
      <c r="H2000" s="5">
        <v>43348</v>
      </c>
      <c r="I2000" t="s">
        <v>4147</v>
      </c>
      <c r="J2000" s="3">
        <v>2734347</v>
      </c>
      <c r="K2000" s="3">
        <v>0</v>
      </c>
      <c r="L2000" s="3">
        <v>2734347</v>
      </c>
      <c r="M2000" s="3">
        <v>390621</v>
      </c>
      <c r="N2000" s="3">
        <v>2343726</v>
      </c>
    </row>
    <row r="2001" spans="1:14" x14ac:dyDescent="0.25">
      <c r="A2001">
        <v>908</v>
      </c>
      <c r="B2001">
        <v>2802</v>
      </c>
      <c r="C2001" s="5">
        <v>43348</v>
      </c>
      <c r="D2001" t="s">
        <v>4148</v>
      </c>
      <c r="E2001">
        <v>31</v>
      </c>
      <c r="F2001" t="s">
        <v>68</v>
      </c>
      <c r="G2001">
        <v>3256</v>
      </c>
      <c r="H2001" s="5">
        <v>43348</v>
      </c>
      <c r="I2001" t="s">
        <v>4149</v>
      </c>
      <c r="J2001" s="3">
        <v>2667942</v>
      </c>
      <c r="K2001" s="3">
        <v>0</v>
      </c>
      <c r="L2001" s="3">
        <v>2667942</v>
      </c>
      <c r="M2001" s="3">
        <v>444657</v>
      </c>
      <c r="N2001" s="3">
        <v>2223285</v>
      </c>
    </row>
    <row r="2002" spans="1:14" x14ac:dyDescent="0.25">
      <c r="A2002">
        <v>908</v>
      </c>
      <c r="B2002">
        <v>2803</v>
      </c>
      <c r="C2002" s="5">
        <v>43348</v>
      </c>
      <c r="D2002" t="s">
        <v>4150</v>
      </c>
      <c r="E2002">
        <v>31</v>
      </c>
      <c r="F2002" t="s">
        <v>68</v>
      </c>
      <c r="G2002">
        <v>3255</v>
      </c>
      <c r="H2002" s="5">
        <v>43348</v>
      </c>
      <c r="I2002" t="s">
        <v>4151</v>
      </c>
      <c r="J2002" s="3">
        <v>2851535</v>
      </c>
      <c r="K2002" s="3">
        <v>0</v>
      </c>
      <c r="L2002" s="3">
        <v>2851535</v>
      </c>
      <c r="M2002" s="3">
        <v>570307</v>
      </c>
      <c r="N2002" s="3">
        <v>2281228</v>
      </c>
    </row>
    <row r="2003" spans="1:14" x14ac:dyDescent="0.25">
      <c r="A2003">
        <v>908</v>
      </c>
      <c r="B2003">
        <v>2804</v>
      </c>
      <c r="C2003" s="5">
        <v>43348</v>
      </c>
      <c r="D2003" t="s">
        <v>4152</v>
      </c>
      <c r="E2003">
        <v>31</v>
      </c>
      <c r="F2003" t="s">
        <v>68</v>
      </c>
      <c r="G2003">
        <v>3253</v>
      </c>
      <c r="H2003" s="5">
        <v>43348</v>
      </c>
      <c r="I2003" t="s">
        <v>4153</v>
      </c>
      <c r="J2003" s="3">
        <v>3140592</v>
      </c>
      <c r="K2003" s="3">
        <v>0</v>
      </c>
      <c r="L2003" s="3">
        <v>3140592</v>
      </c>
      <c r="M2003" s="3">
        <v>523432</v>
      </c>
      <c r="N2003" s="3">
        <v>2617160</v>
      </c>
    </row>
    <row r="2004" spans="1:14" x14ac:dyDescent="0.25">
      <c r="A2004">
        <v>908</v>
      </c>
      <c r="B2004">
        <v>2805</v>
      </c>
      <c r="C2004" s="5">
        <v>43348</v>
      </c>
      <c r="D2004" t="s">
        <v>4154</v>
      </c>
      <c r="E2004">
        <v>31</v>
      </c>
      <c r="F2004" t="s">
        <v>68</v>
      </c>
      <c r="G2004">
        <v>3254</v>
      </c>
      <c r="H2004" s="5">
        <v>43348</v>
      </c>
      <c r="I2004" t="s">
        <v>4155</v>
      </c>
      <c r="J2004" s="3">
        <v>2031230</v>
      </c>
      <c r="K2004" s="3">
        <v>0</v>
      </c>
      <c r="L2004" s="3">
        <v>2031230</v>
      </c>
      <c r="M2004" s="3">
        <v>406246</v>
      </c>
      <c r="N2004" s="3">
        <v>1624984</v>
      </c>
    </row>
    <row r="2005" spans="1:14" x14ac:dyDescent="0.25">
      <c r="A2005">
        <v>908</v>
      </c>
      <c r="B2005">
        <v>2806</v>
      </c>
      <c r="C2005" s="5">
        <v>43348</v>
      </c>
      <c r="D2005" t="s">
        <v>3428</v>
      </c>
      <c r="E2005">
        <v>31</v>
      </c>
      <c r="F2005" t="s">
        <v>68</v>
      </c>
      <c r="G2005">
        <v>3251</v>
      </c>
      <c r="H2005" s="5">
        <v>43348</v>
      </c>
      <c r="I2005" t="s">
        <v>4156</v>
      </c>
      <c r="J2005" s="3">
        <v>2843722</v>
      </c>
      <c r="K2005" s="3">
        <v>0</v>
      </c>
      <c r="L2005" s="3">
        <v>2843722</v>
      </c>
      <c r="M2005" s="3">
        <v>406246</v>
      </c>
      <c r="N2005" s="3">
        <v>2437476</v>
      </c>
    </row>
    <row r="2006" spans="1:14" x14ac:dyDescent="0.25">
      <c r="A2006">
        <v>908</v>
      </c>
      <c r="B2006">
        <v>2807</v>
      </c>
      <c r="C2006" s="5">
        <v>43348</v>
      </c>
      <c r="D2006" t="s">
        <v>4157</v>
      </c>
      <c r="E2006">
        <v>31</v>
      </c>
      <c r="F2006" t="s">
        <v>68</v>
      </c>
      <c r="G2006">
        <v>3252</v>
      </c>
      <c r="H2006" s="5">
        <v>43348</v>
      </c>
      <c r="I2006" t="s">
        <v>4158</v>
      </c>
      <c r="J2006" s="3">
        <v>3281214</v>
      </c>
      <c r="K2006" s="3">
        <v>0</v>
      </c>
      <c r="L2006" s="3">
        <v>3281214</v>
      </c>
      <c r="M2006" s="3">
        <v>546869</v>
      </c>
      <c r="N2006" s="3">
        <v>2734345</v>
      </c>
    </row>
    <row r="2007" spans="1:14" x14ac:dyDescent="0.25">
      <c r="A2007">
        <v>908</v>
      </c>
      <c r="B2007">
        <v>2808</v>
      </c>
      <c r="C2007" s="5">
        <v>43348</v>
      </c>
      <c r="D2007" t="s">
        <v>1321</v>
      </c>
      <c r="E2007">
        <v>31</v>
      </c>
      <c r="F2007" t="s">
        <v>68</v>
      </c>
      <c r="G2007">
        <v>3283</v>
      </c>
      <c r="H2007" s="5">
        <v>43348</v>
      </c>
      <c r="I2007" t="s">
        <v>1322</v>
      </c>
      <c r="J2007" s="3">
        <v>2493480</v>
      </c>
      <c r="K2007" s="3">
        <v>0</v>
      </c>
      <c r="L2007" s="3">
        <v>2493480</v>
      </c>
      <c r="M2007" s="3">
        <v>498696</v>
      </c>
      <c r="N2007" s="3">
        <v>1994784</v>
      </c>
    </row>
    <row r="2008" spans="1:14" x14ac:dyDescent="0.25">
      <c r="A2008">
        <v>908</v>
      </c>
      <c r="B2008">
        <v>2809</v>
      </c>
      <c r="C2008" s="5">
        <v>43348</v>
      </c>
      <c r="D2008" t="s">
        <v>1457</v>
      </c>
      <c r="E2008">
        <v>31</v>
      </c>
      <c r="F2008" t="s">
        <v>68</v>
      </c>
      <c r="G2008">
        <v>3250</v>
      </c>
      <c r="H2008" s="5">
        <v>43348</v>
      </c>
      <c r="I2008" t="s">
        <v>1458</v>
      </c>
      <c r="J2008" s="3">
        <v>2343726</v>
      </c>
      <c r="K2008" s="3">
        <v>0</v>
      </c>
      <c r="L2008" s="3">
        <v>2343726</v>
      </c>
      <c r="M2008" s="3">
        <v>390621</v>
      </c>
      <c r="N2008" s="3">
        <v>1953105</v>
      </c>
    </row>
    <row r="2009" spans="1:14" x14ac:dyDescent="0.25">
      <c r="A2009">
        <v>908</v>
      </c>
      <c r="B2009">
        <v>2810</v>
      </c>
      <c r="C2009" s="5">
        <v>43348</v>
      </c>
      <c r="D2009" t="s">
        <v>1395</v>
      </c>
      <c r="E2009">
        <v>31</v>
      </c>
      <c r="F2009" t="s">
        <v>68</v>
      </c>
      <c r="G2009">
        <v>3282</v>
      </c>
      <c r="H2009" s="5">
        <v>43348</v>
      </c>
      <c r="I2009" t="s">
        <v>1396</v>
      </c>
      <c r="J2009" s="3">
        <v>2137305</v>
      </c>
      <c r="K2009" s="3">
        <v>0</v>
      </c>
      <c r="L2009" s="3">
        <v>2137305</v>
      </c>
      <c r="M2009" s="3">
        <v>427461</v>
      </c>
      <c r="N2009" s="3">
        <v>1709844</v>
      </c>
    </row>
    <row r="2010" spans="1:14" x14ac:dyDescent="0.25">
      <c r="A2010">
        <v>908</v>
      </c>
      <c r="B2010">
        <v>2811</v>
      </c>
      <c r="C2010" s="5">
        <v>43348</v>
      </c>
      <c r="D2010" t="s">
        <v>4159</v>
      </c>
      <c r="E2010">
        <v>31</v>
      </c>
      <c r="F2010" t="s">
        <v>68</v>
      </c>
      <c r="G2010">
        <v>3238</v>
      </c>
      <c r="H2010" s="5">
        <v>43348</v>
      </c>
      <c r="I2010" t="s">
        <v>4160</v>
      </c>
      <c r="J2010" s="3">
        <v>3609336</v>
      </c>
      <c r="K2010" s="3">
        <v>0</v>
      </c>
      <c r="L2010" s="3">
        <v>3609336</v>
      </c>
      <c r="M2010" s="3">
        <v>601556</v>
      </c>
      <c r="N2010" s="3">
        <v>3007780</v>
      </c>
    </row>
    <row r="2011" spans="1:14" x14ac:dyDescent="0.25">
      <c r="A2011">
        <v>908</v>
      </c>
      <c r="B2011">
        <v>2812</v>
      </c>
      <c r="C2011" s="5">
        <v>43348</v>
      </c>
      <c r="D2011" t="s">
        <v>1351</v>
      </c>
      <c r="E2011">
        <v>31</v>
      </c>
      <c r="F2011" t="s">
        <v>68</v>
      </c>
      <c r="G2011">
        <v>3281</v>
      </c>
      <c r="H2011" s="5">
        <v>43348</v>
      </c>
      <c r="I2011" t="s">
        <v>1352</v>
      </c>
      <c r="J2011" s="3">
        <v>2550150</v>
      </c>
      <c r="K2011" s="3">
        <v>0</v>
      </c>
      <c r="L2011" s="3">
        <v>2550150</v>
      </c>
      <c r="M2011" s="3">
        <v>510030</v>
      </c>
      <c r="N2011" s="3">
        <v>2040120</v>
      </c>
    </row>
    <row r="2012" spans="1:14" x14ac:dyDescent="0.25">
      <c r="A2012">
        <v>908</v>
      </c>
      <c r="B2012">
        <v>2813</v>
      </c>
      <c r="C2012" s="5">
        <v>43348</v>
      </c>
      <c r="D2012" t="s">
        <v>1682</v>
      </c>
      <c r="E2012">
        <v>31</v>
      </c>
      <c r="F2012" t="s">
        <v>68</v>
      </c>
      <c r="G2012">
        <v>3280</v>
      </c>
      <c r="H2012" s="5">
        <v>43348</v>
      </c>
      <c r="I2012" t="s">
        <v>1683</v>
      </c>
      <c r="J2012" s="3">
        <v>2877050</v>
      </c>
      <c r="K2012" s="3">
        <v>0</v>
      </c>
      <c r="L2012" s="3">
        <v>2877050</v>
      </c>
      <c r="M2012" s="3">
        <v>575410</v>
      </c>
      <c r="N2012" s="3">
        <v>2301640</v>
      </c>
    </row>
    <row r="2013" spans="1:14" x14ac:dyDescent="0.25">
      <c r="A2013">
        <v>908</v>
      </c>
      <c r="B2013">
        <v>2814</v>
      </c>
      <c r="C2013" s="5">
        <v>43348</v>
      </c>
      <c r="D2013" t="s">
        <v>1317</v>
      </c>
      <c r="E2013">
        <v>31</v>
      </c>
      <c r="F2013" t="s">
        <v>68</v>
      </c>
      <c r="G2013">
        <v>3279</v>
      </c>
      <c r="H2013" s="5">
        <v>43348</v>
      </c>
      <c r="I2013" t="s">
        <v>1318</v>
      </c>
      <c r="J2013" s="3">
        <v>1918065</v>
      </c>
      <c r="K2013" s="3">
        <v>0</v>
      </c>
      <c r="L2013" s="3">
        <v>1918065</v>
      </c>
      <c r="M2013" s="3">
        <v>383613</v>
      </c>
      <c r="N2013" s="3">
        <v>1534452</v>
      </c>
    </row>
    <row r="2014" spans="1:14" x14ac:dyDescent="0.25">
      <c r="A2014">
        <v>908</v>
      </c>
      <c r="B2014">
        <v>2815</v>
      </c>
      <c r="C2014" s="5">
        <v>43348</v>
      </c>
      <c r="D2014" t="s">
        <v>1319</v>
      </c>
      <c r="E2014">
        <v>31</v>
      </c>
      <c r="F2014" t="s">
        <v>68</v>
      </c>
      <c r="G2014">
        <v>3278</v>
      </c>
      <c r="H2014" s="5">
        <v>43348</v>
      </c>
      <c r="I2014" t="s">
        <v>1320</v>
      </c>
      <c r="J2014" s="3">
        <v>2323810</v>
      </c>
      <c r="K2014" s="3">
        <v>0</v>
      </c>
      <c r="L2014" s="3">
        <v>2323810</v>
      </c>
      <c r="M2014" s="3">
        <v>464762</v>
      </c>
      <c r="N2014" s="3">
        <v>1859048</v>
      </c>
    </row>
    <row r="2015" spans="1:14" x14ac:dyDescent="0.25">
      <c r="A2015">
        <v>908</v>
      </c>
      <c r="B2015">
        <v>2816</v>
      </c>
      <c r="C2015" s="5">
        <v>43348</v>
      </c>
      <c r="D2015" t="s">
        <v>1323</v>
      </c>
      <c r="E2015">
        <v>31</v>
      </c>
      <c r="F2015" t="s">
        <v>68</v>
      </c>
      <c r="G2015">
        <v>3277</v>
      </c>
      <c r="H2015" s="5">
        <v>43348</v>
      </c>
      <c r="I2015" t="s">
        <v>1324</v>
      </c>
      <c r="J2015" s="3">
        <v>2402400</v>
      </c>
      <c r="K2015" s="3">
        <v>0</v>
      </c>
      <c r="L2015" s="3">
        <v>2402400</v>
      </c>
      <c r="M2015" s="3">
        <v>480480</v>
      </c>
      <c r="N2015" s="3">
        <v>1921920</v>
      </c>
    </row>
    <row r="2016" spans="1:14" x14ac:dyDescent="0.25">
      <c r="A2016">
        <v>908</v>
      </c>
      <c r="B2016">
        <v>2817</v>
      </c>
      <c r="C2016" s="5">
        <v>43348</v>
      </c>
      <c r="D2016" t="s">
        <v>4161</v>
      </c>
      <c r="E2016">
        <v>31</v>
      </c>
      <c r="F2016" t="s">
        <v>68</v>
      </c>
      <c r="G2016">
        <v>3243</v>
      </c>
      <c r="H2016" s="5">
        <v>43348</v>
      </c>
      <c r="I2016" t="s">
        <v>4162</v>
      </c>
      <c r="J2016" s="3">
        <v>3828083</v>
      </c>
      <c r="K2016" s="3">
        <v>0</v>
      </c>
      <c r="L2016" s="3">
        <v>3828083</v>
      </c>
      <c r="M2016" s="3">
        <v>546869</v>
      </c>
      <c r="N2016" s="3">
        <v>3281214</v>
      </c>
    </row>
    <row r="2017" spans="1:14" x14ac:dyDescent="0.25">
      <c r="A2017">
        <v>908</v>
      </c>
      <c r="B2017">
        <v>2818</v>
      </c>
      <c r="C2017" s="5">
        <v>43348</v>
      </c>
      <c r="D2017" t="s">
        <v>4163</v>
      </c>
      <c r="E2017">
        <v>31</v>
      </c>
      <c r="F2017" t="s">
        <v>68</v>
      </c>
      <c r="G2017">
        <v>3241</v>
      </c>
      <c r="H2017" s="5">
        <v>43348</v>
      </c>
      <c r="I2017" t="s">
        <v>4164</v>
      </c>
      <c r="J2017" s="3">
        <v>2953092</v>
      </c>
      <c r="K2017" s="3">
        <v>0</v>
      </c>
      <c r="L2017" s="3">
        <v>2953092</v>
      </c>
      <c r="M2017" s="3">
        <v>492182</v>
      </c>
      <c r="N2017" s="3">
        <v>2460910</v>
      </c>
    </row>
    <row r="2018" spans="1:14" x14ac:dyDescent="0.25">
      <c r="A2018">
        <v>908</v>
      </c>
      <c r="B2018">
        <v>2819</v>
      </c>
      <c r="C2018" s="5">
        <v>43348</v>
      </c>
      <c r="D2018" t="s">
        <v>4165</v>
      </c>
      <c r="E2018">
        <v>31</v>
      </c>
      <c r="F2018" t="s">
        <v>68</v>
      </c>
      <c r="G2018">
        <v>3239</v>
      </c>
      <c r="H2018" s="5">
        <v>43348</v>
      </c>
      <c r="I2018" t="s">
        <v>4166</v>
      </c>
      <c r="J2018" s="3">
        <v>2421850</v>
      </c>
      <c r="K2018" s="3">
        <v>0</v>
      </c>
      <c r="L2018" s="3">
        <v>2421850</v>
      </c>
      <c r="M2018" s="3">
        <v>484370</v>
      </c>
      <c r="N2018" s="3">
        <v>1937480</v>
      </c>
    </row>
    <row r="2019" spans="1:14" x14ac:dyDescent="0.25">
      <c r="A2019">
        <v>908</v>
      </c>
      <c r="B2019">
        <v>2820</v>
      </c>
      <c r="C2019" s="5">
        <v>43348</v>
      </c>
      <c r="D2019" t="s">
        <v>4167</v>
      </c>
      <c r="E2019">
        <v>31</v>
      </c>
      <c r="F2019" t="s">
        <v>68</v>
      </c>
      <c r="G2019">
        <v>3248</v>
      </c>
      <c r="H2019" s="5">
        <v>43348</v>
      </c>
      <c r="I2019" t="s">
        <v>4168</v>
      </c>
      <c r="J2019" s="3">
        <v>2437476</v>
      </c>
      <c r="K2019" s="3">
        <v>0</v>
      </c>
      <c r="L2019" s="3">
        <v>2437476</v>
      </c>
      <c r="M2019" s="3">
        <v>406246</v>
      </c>
      <c r="N2019" s="3">
        <v>2031230</v>
      </c>
    </row>
    <row r="2020" spans="1:14" x14ac:dyDescent="0.25">
      <c r="A2020">
        <v>908</v>
      </c>
      <c r="B2020">
        <v>2821</v>
      </c>
      <c r="C2020" s="5">
        <v>43348</v>
      </c>
      <c r="D2020" t="s">
        <v>4169</v>
      </c>
      <c r="E2020">
        <v>31</v>
      </c>
      <c r="F2020" t="s">
        <v>68</v>
      </c>
      <c r="G2020">
        <v>3247</v>
      </c>
      <c r="H2020" s="5">
        <v>43348</v>
      </c>
      <c r="I2020" t="s">
        <v>4170</v>
      </c>
      <c r="J2020" s="3">
        <v>2812470</v>
      </c>
      <c r="K2020" s="3">
        <v>0</v>
      </c>
      <c r="L2020" s="3">
        <v>2812470</v>
      </c>
      <c r="M2020" s="3">
        <v>468745</v>
      </c>
      <c r="N2020" s="3">
        <v>2343725</v>
      </c>
    </row>
    <row r="2021" spans="1:14" x14ac:dyDescent="0.25">
      <c r="A2021">
        <v>908</v>
      </c>
      <c r="B2021">
        <v>2822</v>
      </c>
      <c r="C2021" s="5">
        <v>43348</v>
      </c>
      <c r="D2021" t="s">
        <v>4171</v>
      </c>
      <c r="E2021">
        <v>31</v>
      </c>
      <c r="F2021" t="s">
        <v>68</v>
      </c>
      <c r="G2021">
        <v>3249</v>
      </c>
      <c r="H2021" s="5">
        <v>43348</v>
      </c>
      <c r="I2021" t="s">
        <v>4172</v>
      </c>
      <c r="J2021" s="3">
        <v>3281214</v>
      </c>
      <c r="K2021" s="3">
        <v>0</v>
      </c>
      <c r="L2021" s="3">
        <v>3281214</v>
      </c>
      <c r="M2021" s="3">
        <v>546869</v>
      </c>
      <c r="N2021" s="3">
        <v>2734345</v>
      </c>
    </row>
    <row r="2022" spans="1:14" hidden="1" x14ac:dyDescent="0.25">
      <c r="A2022">
        <v>1089</v>
      </c>
      <c r="B2022">
        <v>2828</v>
      </c>
      <c r="C2022" s="5">
        <v>43353</v>
      </c>
      <c r="D2022" t="s">
        <v>4173</v>
      </c>
      <c r="E2022">
        <v>145</v>
      </c>
      <c r="F2022" t="s">
        <v>606</v>
      </c>
      <c r="G2022">
        <v>540</v>
      </c>
      <c r="H2022" s="5">
        <v>43353</v>
      </c>
      <c r="I2022" t="s">
        <v>4005</v>
      </c>
      <c r="J2022" s="3">
        <v>21012000</v>
      </c>
      <c r="K2022" s="3">
        <v>0</v>
      </c>
      <c r="L2022" s="3">
        <v>21012000</v>
      </c>
      <c r="M2022" s="3">
        <v>0</v>
      </c>
      <c r="N2022" s="3">
        <v>21012000</v>
      </c>
    </row>
    <row r="2023" spans="1:14" x14ac:dyDescent="0.25">
      <c r="A2023">
        <v>908</v>
      </c>
      <c r="B2023">
        <v>2830</v>
      </c>
      <c r="C2023" s="5">
        <v>43353</v>
      </c>
      <c r="D2023" t="s">
        <v>1590</v>
      </c>
      <c r="E2023">
        <v>31</v>
      </c>
      <c r="F2023" t="s">
        <v>68</v>
      </c>
      <c r="G2023">
        <v>3294</v>
      </c>
      <c r="H2023" s="5">
        <v>43353</v>
      </c>
      <c r="I2023" t="s">
        <v>1591</v>
      </c>
      <c r="J2023" s="3">
        <v>2766440</v>
      </c>
      <c r="K2023" s="3">
        <v>0</v>
      </c>
      <c r="L2023" s="3">
        <v>2766440</v>
      </c>
      <c r="M2023" s="3">
        <v>553288</v>
      </c>
      <c r="N2023" s="3">
        <v>2213152</v>
      </c>
    </row>
    <row r="2024" spans="1:14" hidden="1" x14ac:dyDescent="0.25">
      <c r="A2024">
        <v>1134</v>
      </c>
      <c r="B2024">
        <v>2836</v>
      </c>
      <c r="C2024" s="5">
        <v>43353</v>
      </c>
      <c r="D2024" t="s">
        <v>123</v>
      </c>
      <c r="E2024">
        <v>148</v>
      </c>
      <c r="F2024" t="s">
        <v>616</v>
      </c>
      <c r="G2024">
        <v>574</v>
      </c>
      <c r="H2024" s="5">
        <v>43353</v>
      </c>
      <c r="I2024" t="s">
        <v>83</v>
      </c>
      <c r="J2024" s="3">
        <v>5665000</v>
      </c>
      <c r="K2024" s="3">
        <v>0</v>
      </c>
      <c r="L2024" s="3">
        <v>5665000</v>
      </c>
      <c r="M2024" s="3">
        <v>0</v>
      </c>
      <c r="N2024" s="3">
        <v>5665000</v>
      </c>
    </row>
    <row r="2025" spans="1:14" x14ac:dyDescent="0.25">
      <c r="A2025">
        <v>908</v>
      </c>
      <c r="B2025">
        <v>2840</v>
      </c>
      <c r="C2025" s="5">
        <v>43354</v>
      </c>
      <c r="D2025" t="s">
        <v>4174</v>
      </c>
      <c r="E2025">
        <v>31</v>
      </c>
      <c r="F2025" t="s">
        <v>68</v>
      </c>
      <c r="G2025">
        <v>3291</v>
      </c>
      <c r="H2025" s="5">
        <v>43354</v>
      </c>
      <c r="I2025" t="s">
        <v>4175</v>
      </c>
      <c r="J2025" s="3">
        <v>3281215</v>
      </c>
      <c r="K2025" s="3">
        <v>0</v>
      </c>
      <c r="L2025" s="3">
        <v>3281215</v>
      </c>
      <c r="M2025" s="3">
        <v>468745</v>
      </c>
      <c r="N2025" s="3">
        <v>2812470</v>
      </c>
    </row>
    <row r="2026" spans="1:14" hidden="1" x14ac:dyDescent="0.25">
      <c r="A2026">
        <v>1132</v>
      </c>
      <c r="B2026">
        <v>2842</v>
      </c>
      <c r="C2026" s="5">
        <v>43354</v>
      </c>
      <c r="D2026" t="s">
        <v>719</v>
      </c>
      <c r="E2026">
        <v>145</v>
      </c>
      <c r="F2026" t="s">
        <v>606</v>
      </c>
      <c r="G2026">
        <v>573</v>
      </c>
      <c r="H2026" s="5">
        <v>43354</v>
      </c>
      <c r="I2026" t="s">
        <v>4176</v>
      </c>
      <c r="J2026" s="3">
        <v>19261000</v>
      </c>
      <c r="K2026" s="3">
        <v>0</v>
      </c>
      <c r="L2026" s="3">
        <v>19261000</v>
      </c>
      <c r="M2026" s="3">
        <v>0</v>
      </c>
      <c r="N2026" s="3">
        <v>19261000</v>
      </c>
    </row>
    <row r="2027" spans="1:14" x14ac:dyDescent="0.25">
      <c r="A2027">
        <v>908</v>
      </c>
      <c r="B2027">
        <v>2844</v>
      </c>
      <c r="C2027" s="5">
        <v>43354</v>
      </c>
      <c r="D2027" t="s">
        <v>4177</v>
      </c>
      <c r="E2027">
        <v>31</v>
      </c>
      <c r="F2027" t="s">
        <v>68</v>
      </c>
      <c r="G2027">
        <v>3320</v>
      </c>
      <c r="H2027" s="5">
        <v>43354</v>
      </c>
      <c r="I2027" t="s">
        <v>4178</v>
      </c>
      <c r="J2027" s="3">
        <v>1394286</v>
      </c>
      <c r="K2027" s="3">
        <v>0</v>
      </c>
      <c r="L2027" s="3">
        <v>1394286</v>
      </c>
      <c r="M2027" s="3">
        <v>464762</v>
      </c>
      <c r="N2027" s="3">
        <v>929524</v>
      </c>
    </row>
    <row r="2028" spans="1:14" x14ac:dyDescent="0.25">
      <c r="A2028">
        <v>908</v>
      </c>
      <c r="B2028">
        <v>2845</v>
      </c>
      <c r="C2028" s="5">
        <v>43354</v>
      </c>
      <c r="D2028" t="s">
        <v>4179</v>
      </c>
      <c r="E2028">
        <v>31</v>
      </c>
      <c r="F2028" t="s">
        <v>68</v>
      </c>
      <c r="G2028">
        <v>3322</v>
      </c>
      <c r="H2028" s="5">
        <v>43354</v>
      </c>
      <c r="I2028" t="s">
        <v>4180</v>
      </c>
      <c r="J2028" s="3">
        <v>3390590</v>
      </c>
      <c r="K2028" s="3">
        <v>0</v>
      </c>
      <c r="L2028" s="3">
        <v>3390590</v>
      </c>
      <c r="M2028" s="3">
        <v>484370</v>
      </c>
      <c r="N2028" s="3">
        <v>2906220</v>
      </c>
    </row>
    <row r="2029" spans="1:14" hidden="1" x14ac:dyDescent="0.25">
      <c r="A2029">
        <v>483</v>
      </c>
      <c r="B2029">
        <v>2848</v>
      </c>
      <c r="C2029" s="5">
        <v>43355</v>
      </c>
      <c r="D2029" t="s">
        <v>821</v>
      </c>
      <c r="E2029">
        <v>1</v>
      </c>
      <c r="F2029" t="s">
        <v>822</v>
      </c>
      <c r="G2029">
        <v>61</v>
      </c>
      <c r="H2029" s="5">
        <v>43355</v>
      </c>
      <c r="I2029" t="s">
        <v>4181</v>
      </c>
      <c r="J2029" s="3">
        <v>34657400</v>
      </c>
      <c r="K2029" s="3">
        <v>0</v>
      </c>
      <c r="L2029" s="3">
        <v>34657400</v>
      </c>
      <c r="M2029" s="3">
        <v>34657400</v>
      </c>
      <c r="N2029" s="3">
        <v>0</v>
      </c>
    </row>
    <row r="2030" spans="1:14" hidden="1" x14ac:dyDescent="0.25">
      <c r="A2030">
        <v>1130</v>
      </c>
      <c r="B2030">
        <v>2851</v>
      </c>
      <c r="C2030" s="5">
        <v>43355</v>
      </c>
      <c r="D2030" t="s">
        <v>4182</v>
      </c>
      <c r="E2030">
        <v>145</v>
      </c>
      <c r="F2030" t="s">
        <v>606</v>
      </c>
      <c r="G2030">
        <v>570</v>
      </c>
      <c r="H2030" s="5">
        <v>43355</v>
      </c>
      <c r="I2030" t="s">
        <v>92</v>
      </c>
      <c r="J2030" s="3">
        <v>18467900</v>
      </c>
      <c r="K2030" s="3">
        <v>0</v>
      </c>
      <c r="L2030" s="3">
        <v>18467900</v>
      </c>
      <c r="M2030" s="3">
        <v>0</v>
      </c>
      <c r="N2030" s="3">
        <v>18467900</v>
      </c>
    </row>
    <row r="2031" spans="1:14" hidden="1" x14ac:dyDescent="0.25">
      <c r="A2031">
        <v>1139</v>
      </c>
      <c r="B2031">
        <v>2854</v>
      </c>
      <c r="C2031" s="5">
        <v>43355</v>
      </c>
      <c r="D2031" t="s">
        <v>242</v>
      </c>
      <c r="E2031">
        <v>145</v>
      </c>
      <c r="F2031" t="s">
        <v>606</v>
      </c>
      <c r="G2031">
        <v>569</v>
      </c>
      <c r="H2031" s="5">
        <v>43355</v>
      </c>
      <c r="I2031" t="s">
        <v>4183</v>
      </c>
      <c r="J2031" s="3">
        <v>19261000</v>
      </c>
      <c r="K2031" s="3">
        <v>0</v>
      </c>
      <c r="L2031" s="3">
        <v>19261000</v>
      </c>
      <c r="M2031" s="3">
        <v>0</v>
      </c>
      <c r="N2031" s="3">
        <v>19261000</v>
      </c>
    </row>
    <row r="2032" spans="1:14" x14ac:dyDescent="0.25">
      <c r="A2032">
        <v>908</v>
      </c>
      <c r="B2032">
        <v>2855</v>
      </c>
      <c r="C2032" s="5">
        <v>43355</v>
      </c>
      <c r="D2032" t="s">
        <v>3018</v>
      </c>
      <c r="E2032">
        <v>31</v>
      </c>
      <c r="F2032" t="s">
        <v>68</v>
      </c>
      <c r="G2032">
        <v>3321</v>
      </c>
      <c r="H2032" s="5">
        <v>43355</v>
      </c>
      <c r="I2032" t="s">
        <v>4184</v>
      </c>
      <c r="J2032" s="3">
        <v>7672262</v>
      </c>
      <c r="K2032" s="3">
        <v>0</v>
      </c>
      <c r="L2032" s="3">
        <v>7672262</v>
      </c>
      <c r="M2032" s="3">
        <v>0</v>
      </c>
      <c r="N2032" s="3">
        <v>7672262</v>
      </c>
    </row>
    <row r="2033" spans="1:14" hidden="1" x14ac:dyDescent="0.25">
      <c r="A2033">
        <v>1099</v>
      </c>
      <c r="B2033">
        <v>2857</v>
      </c>
      <c r="C2033" s="5">
        <v>43355</v>
      </c>
      <c r="D2033" t="s">
        <v>4185</v>
      </c>
      <c r="E2033">
        <v>31</v>
      </c>
      <c r="F2033" t="s">
        <v>68</v>
      </c>
      <c r="G2033">
        <v>3316</v>
      </c>
      <c r="H2033" s="5">
        <v>43355</v>
      </c>
      <c r="I2033" t="s">
        <v>3897</v>
      </c>
      <c r="J2033" s="3">
        <v>39062100</v>
      </c>
      <c r="K2033" s="3">
        <v>0</v>
      </c>
      <c r="L2033" s="3">
        <v>39062100</v>
      </c>
      <c r="M2033" s="3">
        <v>0</v>
      </c>
      <c r="N2033" s="3">
        <v>39062100</v>
      </c>
    </row>
    <row r="2034" spans="1:14" hidden="1" x14ac:dyDescent="0.25">
      <c r="A2034">
        <v>1102</v>
      </c>
      <c r="B2034">
        <v>2858</v>
      </c>
      <c r="C2034" s="5">
        <v>43355</v>
      </c>
      <c r="D2034" t="s">
        <v>4186</v>
      </c>
      <c r="E2034">
        <v>31</v>
      </c>
      <c r="F2034" t="s">
        <v>68</v>
      </c>
      <c r="G2034">
        <v>3315</v>
      </c>
      <c r="H2034" s="5">
        <v>43355</v>
      </c>
      <c r="I2034" t="s">
        <v>3898</v>
      </c>
      <c r="J2034" s="3">
        <v>39062100</v>
      </c>
      <c r="K2034" s="3">
        <v>0</v>
      </c>
      <c r="L2034" s="3">
        <v>39062100</v>
      </c>
      <c r="M2034" s="3">
        <v>0</v>
      </c>
      <c r="N2034" s="3">
        <v>39062100</v>
      </c>
    </row>
    <row r="2035" spans="1:14" hidden="1" x14ac:dyDescent="0.25">
      <c r="A2035">
        <v>1133</v>
      </c>
      <c r="B2035">
        <v>2859</v>
      </c>
      <c r="C2035" s="5">
        <v>43356</v>
      </c>
      <c r="D2035" t="s">
        <v>286</v>
      </c>
      <c r="E2035">
        <v>145</v>
      </c>
      <c r="F2035" t="s">
        <v>606</v>
      </c>
      <c r="G2035">
        <v>576</v>
      </c>
      <c r="H2035" s="5">
        <v>43356</v>
      </c>
      <c r="I2035" t="s">
        <v>4187</v>
      </c>
      <c r="J2035" s="3">
        <v>15106667</v>
      </c>
      <c r="K2035" s="3">
        <v>0</v>
      </c>
      <c r="L2035" s="3">
        <v>15106667</v>
      </c>
      <c r="M2035" s="3">
        <v>0</v>
      </c>
      <c r="N2035" s="3">
        <v>15106667</v>
      </c>
    </row>
    <row r="2036" spans="1:14" hidden="1" x14ac:dyDescent="0.25">
      <c r="A2036">
        <v>1138</v>
      </c>
      <c r="B2036">
        <v>2860</v>
      </c>
      <c r="C2036" s="5">
        <v>43356</v>
      </c>
      <c r="D2036" t="s">
        <v>4188</v>
      </c>
      <c r="E2036">
        <v>148</v>
      </c>
      <c r="F2036" t="s">
        <v>616</v>
      </c>
      <c r="G2036">
        <v>567</v>
      </c>
      <c r="H2036" s="5">
        <v>43356</v>
      </c>
      <c r="I2036" t="s">
        <v>4189</v>
      </c>
      <c r="J2036" s="3">
        <v>12198633</v>
      </c>
      <c r="K2036" s="3">
        <v>0</v>
      </c>
      <c r="L2036" s="3">
        <v>12198633</v>
      </c>
      <c r="M2036" s="3">
        <v>0</v>
      </c>
      <c r="N2036" s="3">
        <v>12198633</v>
      </c>
    </row>
    <row r="2037" spans="1:14" hidden="1" x14ac:dyDescent="0.25">
      <c r="A2037">
        <v>1131</v>
      </c>
      <c r="B2037">
        <v>2861</v>
      </c>
      <c r="C2037" s="5">
        <v>43356</v>
      </c>
      <c r="D2037" t="s">
        <v>713</v>
      </c>
      <c r="E2037">
        <v>148</v>
      </c>
      <c r="F2037" t="s">
        <v>616</v>
      </c>
      <c r="G2037">
        <v>578</v>
      </c>
      <c r="H2037" s="5">
        <v>43356</v>
      </c>
      <c r="I2037" t="s">
        <v>4190</v>
      </c>
      <c r="J2037" s="3">
        <v>12198633</v>
      </c>
      <c r="K2037" s="3">
        <v>0</v>
      </c>
      <c r="L2037" s="3">
        <v>12198633</v>
      </c>
      <c r="M2037" s="3">
        <v>0</v>
      </c>
      <c r="N2037" s="3">
        <v>12198633</v>
      </c>
    </row>
    <row r="2038" spans="1:14" x14ac:dyDescent="0.25">
      <c r="A2038">
        <v>908</v>
      </c>
      <c r="B2038">
        <v>2863</v>
      </c>
      <c r="C2038" s="5">
        <v>43356</v>
      </c>
      <c r="D2038" t="s">
        <v>3085</v>
      </c>
      <c r="E2038">
        <v>31</v>
      </c>
      <c r="F2038" t="s">
        <v>68</v>
      </c>
      <c r="G2038">
        <v>3293</v>
      </c>
      <c r="H2038" s="5">
        <v>43356</v>
      </c>
      <c r="I2038" t="s">
        <v>4191</v>
      </c>
      <c r="J2038" s="3">
        <v>2226540</v>
      </c>
      <c r="K2038" s="3">
        <v>0</v>
      </c>
      <c r="L2038" s="3">
        <v>2226540</v>
      </c>
      <c r="M2038" s="3">
        <v>445308</v>
      </c>
      <c r="N2038" s="3">
        <v>1781232</v>
      </c>
    </row>
    <row r="2039" spans="1:14" x14ac:dyDescent="0.25">
      <c r="A2039">
        <v>908</v>
      </c>
      <c r="B2039">
        <v>2864</v>
      </c>
      <c r="C2039" s="5">
        <v>43356</v>
      </c>
      <c r="D2039" t="s">
        <v>2391</v>
      </c>
      <c r="E2039">
        <v>31</v>
      </c>
      <c r="F2039" t="s">
        <v>68</v>
      </c>
      <c r="G2039">
        <v>3337</v>
      </c>
      <c r="H2039" s="5">
        <v>43356</v>
      </c>
      <c r="I2039" t="s">
        <v>2392</v>
      </c>
      <c r="J2039" s="3">
        <v>3865040</v>
      </c>
      <c r="K2039" s="3">
        <v>0</v>
      </c>
      <c r="L2039" s="3">
        <v>3865040</v>
      </c>
      <c r="M2039" s="3">
        <v>966260</v>
      </c>
      <c r="N2039" s="3">
        <v>2898780</v>
      </c>
    </row>
    <row r="2040" spans="1:14" hidden="1" x14ac:dyDescent="0.25">
      <c r="A2040">
        <v>1129</v>
      </c>
      <c r="B2040">
        <v>2865</v>
      </c>
      <c r="C2040" s="5">
        <v>43357</v>
      </c>
      <c r="D2040" t="s">
        <v>2852</v>
      </c>
      <c r="E2040">
        <v>145</v>
      </c>
      <c r="F2040" t="s">
        <v>606</v>
      </c>
      <c r="G2040">
        <v>575</v>
      </c>
      <c r="H2040" s="5">
        <v>43357</v>
      </c>
      <c r="I2040" t="s">
        <v>92</v>
      </c>
      <c r="J2040" s="3">
        <v>19261000</v>
      </c>
      <c r="K2040" s="3">
        <v>0</v>
      </c>
      <c r="L2040" s="3">
        <v>19261000</v>
      </c>
      <c r="M2040" s="3">
        <v>0</v>
      </c>
      <c r="N2040" s="3">
        <v>19261000</v>
      </c>
    </row>
    <row r="2041" spans="1:14" hidden="1" x14ac:dyDescent="0.25">
      <c r="A2041">
        <v>1135</v>
      </c>
      <c r="B2041">
        <v>2867</v>
      </c>
      <c r="C2041" s="5">
        <v>43357</v>
      </c>
      <c r="D2041" t="s">
        <v>697</v>
      </c>
      <c r="E2041">
        <v>145</v>
      </c>
      <c r="F2041" t="s">
        <v>606</v>
      </c>
      <c r="G2041">
        <v>579</v>
      </c>
      <c r="H2041" s="5">
        <v>43357</v>
      </c>
      <c r="I2041" t="s">
        <v>3880</v>
      </c>
      <c r="J2041" s="3">
        <v>18467900</v>
      </c>
      <c r="K2041" s="3">
        <v>0</v>
      </c>
      <c r="L2041" s="3">
        <v>18467900</v>
      </c>
      <c r="M2041" s="3">
        <v>0</v>
      </c>
      <c r="N2041" s="3">
        <v>18467900</v>
      </c>
    </row>
    <row r="2042" spans="1:14" hidden="1" x14ac:dyDescent="0.25">
      <c r="A2042">
        <v>946</v>
      </c>
      <c r="B2042">
        <v>2872</v>
      </c>
      <c r="C2042" s="5">
        <v>43360</v>
      </c>
      <c r="D2042" t="s">
        <v>4192</v>
      </c>
      <c r="E2042">
        <v>31</v>
      </c>
      <c r="F2042" t="s">
        <v>68</v>
      </c>
      <c r="G2042">
        <v>3340</v>
      </c>
      <c r="H2042" s="5">
        <v>43360</v>
      </c>
      <c r="I2042" t="s">
        <v>3789</v>
      </c>
      <c r="J2042" s="3">
        <v>10962000</v>
      </c>
      <c r="K2042" s="3">
        <v>0</v>
      </c>
      <c r="L2042" s="3">
        <v>10962000</v>
      </c>
      <c r="M2042" s="3">
        <v>0</v>
      </c>
      <c r="N2042" s="3">
        <v>10962000</v>
      </c>
    </row>
    <row r="2043" spans="1:14" hidden="1" x14ac:dyDescent="0.25">
      <c r="A2043">
        <v>914</v>
      </c>
      <c r="B2043">
        <v>2873</v>
      </c>
      <c r="C2043" s="5">
        <v>43360</v>
      </c>
      <c r="D2043" t="s">
        <v>4193</v>
      </c>
      <c r="E2043">
        <v>31</v>
      </c>
      <c r="F2043" t="s">
        <v>68</v>
      </c>
      <c r="G2043">
        <v>3339</v>
      </c>
      <c r="H2043" s="5">
        <v>43360</v>
      </c>
      <c r="I2043" t="s">
        <v>3362</v>
      </c>
      <c r="J2043" s="3">
        <v>16512000</v>
      </c>
      <c r="K2043" s="3">
        <v>0</v>
      </c>
      <c r="L2043" s="3">
        <v>16512000</v>
      </c>
      <c r="M2043" s="3">
        <v>0</v>
      </c>
      <c r="N2043" s="3">
        <v>16512000</v>
      </c>
    </row>
    <row r="2044" spans="1:14" hidden="1" x14ac:dyDescent="0.25">
      <c r="A2044">
        <v>1108</v>
      </c>
      <c r="B2044">
        <v>2875</v>
      </c>
      <c r="C2044" s="5">
        <v>43360</v>
      </c>
      <c r="D2044" t="s">
        <v>4194</v>
      </c>
      <c r="E2044">
        <v>31</v>
      </c>
      <c r="F2044" t="s">
        <v>68</v>
      </c>
      <c r="G2044">
        <v>3343</v>
      </c>
      <c r="H2044" s="5">
        <v>43360</v>
      </c>
      <c r="I2044" t="s">
        <v>3901</v>
      </c>
      <c r="J2044" s="3">
        <v>34750800</v>
      </c>
      <c r="K2044" s="3">
        <v>0</v>
      </c>
      <c r="L2044" s="3">
        <v>34750800</v>
      </c>
      <c r="M2044" s="3">
        <v>0</v>
      </c>
      <c r="N2044" s="3">
        <v>34750800</v>
      </c>
    </row>
    <row r="2045" spans="1:14" hidden="1" x14ac:dyDescent="0.25">
      <c r="A2045">
        <v>1110</v>
      </c>
      <c r="B2045">
        <v>2876</v>
      </c>
      <c r="C2045" s="5">
        <v>43360</v>
      </c>
      <c r="D2045" t="s">
        <v>4195</v>
      </c>
      <c r="E2045">
        <v>31</v>
      </c>
      <c r="F2045" t="s">
        <v>68</v>
      </c>
      <c r="G2045">
        <v>3341</v>
      </c>
      <c r="H2045" s="5">
        <v>43360</v>
      </c>
      <c r="I2045" t="s">
        <v>3902</v>
      </c>
      <c r="J2045" s="3">
        <v>23438800</v>
      </c>
      <c r="K2045" s="3">
        <v>0</v>
      </c>
      <c r="L2045" s="3">
        <v>23438800</v>
      </c>
      <c r="M2045" s="3">
        <v>0</v>
      </c>
      <c r="N2045" s="3">
        <v>23438800</v>
      </c>
    </row>
    <row r="2046" spans="1:14" hidden="1" x14ac:dyDescent="0.25">
      <c r="A2046">
        <v>1107</v>
      </c>
      <c r="B2046">
        <v>2878</v>
      </c>
      <c r="C2046" s="5">
        <v>43360</v>
      </c>
      <c r="D2046" t="s">
        <v>874</v>
      </c>
      <c r="E2046">
        <v>31</v>
      </c>
      <c r="F2046" t="s">
        <v>68</v>
      </c>
      <c r="G2046">
        <v>3342</v>
      </c>
      <c r="H2046" s="5">
        <v>43360</v>
      </c>
      <c r="I2046" t="s">
        <v>3904</v>
      </c>
      <c r="J2046" s="3">
        <v>41597285</v>
      </c>
      <c r="K2046" s="3">
        <v>0</v>
      </c>
      <c r="L2046" s="3">
        <v>41597285</v>
      </c>
      <c r="M2046" s="3">
        <v>0</v>
      </c>
      <c r="N2046" s="3">
        <v>41597285</v>
      </c>
    </row>
    <row r="2047" spans="1:14" hidden="1" x14ac:dyDescent="0.25">
      <c r="A2047">
        <v>1053</v>
      </c>
      <c r="B2047">
        <v>2879</v>
      </c>
      <c r="C2047" s="5">
        <v>43360</v>
      </c>
      <c r="D2047" t="s">
        <v>331</v>
      </c>
      <c r="E2047">
        <v>145</v>
      </c>
      <c r="F2047" t="s">
        <v>606</v>
      </c>
      <c r="G2047">
        <v>519</v>
      </c>
      <c r="H2047" s="5">
        <v>43360</v>
      </c>
      <c r="I2047" t="s">
        <v>3848</v>
      </c>
      <c r="J2047" s="3">
        <v>22660000</v>
      </c>
      <c r="K2047" s="3">
        <v>0</v>
      </c>
      <c r="L2047" s="3">
        <v>22660000</v>
      </c>
      <c r="M2047" s="3">
        <v>0</v>
      </c>
      <c r="N2047" s="3">
        <v>22660000</v>
      </c>
    </row>
    <row r="2048" spans="1:14" hidden="1" x14ac:dyDescent="0.25">
      <c r="A2048">
        <v>1027</v>
      </c>
      <c r="B2048">
        <v>2880</v>
      </c>
      <c r="C2048" s="5">
        <v>43360</v>
      </c>
      <c r="D2048" t="s">
        <v>4196</v>
      </c>
      <c r="E2048">
        <v>31</v>
      </c>
      <c r="F2048" t="s">
        <v>68</v>
      </c>
      <c r="G2048">
        <v>3344</v>
      </c>
      <c r="H2048" s="5">
        <v>43360</v>
      </c>
      <c r="I2048" t="s">
        <v>3892</v>
      </c>
      <c r="J2048" s="3">
        <v>39062100</v>
      </c>
      <c r="K2048" s="3">
        <v>0</v>
      </c>
      <c r="L2048" s="3">
        <v>39062100</v>
      </c>
      <c r="M2048" s="3">
        <v>0</v>
      </c>
      <c r="N2048" s="3">
        <v>39062100</v>
      </c>
    </row>
    <row r="2049" spans="1:14" hidden="1" x14ac:dyDescent="0.25">
      <c r="A2049">
        <v>483</v>
      </c>
      <c r="B2049">
        <v>2907</v>
      </c>
      <c r="C2049" s="5">
        <v>43363</v>
      </c>
      <c r="D2049" t="s">
        <v>821</v>
      </c>
      <c r="E2049">
        <v>1</v>
      </c>
      <c r="F2049" t="s">
        <v>822</v>
      </c>
      <c r="G2049">
        <v>64</v>
      </c>
      <c r="H2049" s="5">
        <v>43363</v>
      </c>
      <c r="I2049" t="s">
        <v>4197</v>
      </c>
      <c r="J2049" s="3">
        <v>122742945</v>
      </c>
      <c r="K2049" s="3">
        <v>0</v>
      </c>
      <c r="L2049" s="3">
        <v>122742945</v>
      </c>
      <c r="M2049" s="3">
        <v>122742945</v>
      </c>
      <c r="N2049" s="3">
        <v>0</v>
      </c>
    </row>
    <row r="2050" spans="1:14" hidden="1" x14ac:dyDescent="0.25">
      <c r="A2050">
        <v>1140</v>
      </c>
      <c r="B2050">
        <v>2925</v>
      </c>
      <c r="C2050" s="5">
        <v>43367</v>
      </c>
      <c r="D2050" t="s">
        <v>4198</v>
      </c>
      <c r="E2050">
        <v>31</v>
      </c>
      <c r="F2050" t="s">
        <v>68</v>
      </c>
      <c r="G2050">
        <v>3365</v>
      </c>
      <c r="H2050" s="5">
        <v>43367</v>
      </c>
      <c r="I2050" t="s">
        <v>3905</v>
      </c>
      <c r="J2050" s="3">
        <v>23886940</v>
      </c>
      <c r="K2050" s="3">
        <v>0</v>
      </c>
      <c r="L2050" s="3">
        <v>23886940</v>
      </c>
      <c r="M2050" s="3">
        <v>0</v>
      </c>
      <c r="N2050" s="3">
        <v>23886940</v>
      </c>
    </row>
    <row r="2051" spans="1:14" hidden="1" x14ac:dyDescent="0.25">
      <c r="A2051">
        <v>1176</v>
      </c>
      <c r="B2051">
        <v>2928</v>
      </c>
      <c r="C2051" s="5">
        <v>43367</v>
      </c>
      <c r="D2051" t="s">
        <v>709</v>
      </c>
      <c r="E2051">
        <v>145</v>
      </c>
      <c r="F2051" t="s">
        <v>606</v>
      </c>
      <c r="G2051">
        <v>370</v>
      </c>
      <c r="H2051" s="5">
        <v>43367</v>
      </c>
      <c r="I2051" t="s">
        <v>4102</v>
      </c>
      <c r="J2051" s="3">
        <v>11371200</v>
      </c>
      <c r="K2051" s="3">
        <v>0</v>
      </c>
      <c r="L2051" s="3">
        <v>11371200</v>
      </c>
      <c r="M2051" s="3">
        <v>0</v>
      </c>
      <c r="N2051" s="3">
        <v>11371200</v>
      </c>
    </row>
  </sheetData>
  <autoFilter ref="A3:V2051" xr:uid="{00000000-0009-0000-0000-000010000000}">
    <filterColumn colId="0">
      <filters>
        <filter val="908"/>
      </filters>
    </filterColumn>
    <sortState ref="A4:N1082">
      <sortCondition ref="B3:B108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1"/>
  <sheetViews>
    <sheetView workbookViewId="0">
      <selection activeCell="A31" sqref="A31"/>
    </sheetView>
  </sheetViews>
  <sheetFormatPr baseColWidth="10" defaultRowHeight="15" x14ac:dyDescent="0.25"/>
  <cols>
    <col min="1" max="1" width="130.5703125" bestFit="1" customWidth="1"/>
    <col min="2" max="2" width="29.28515625" bestFit="1" customWidth="1"/>
  </cols>
  <sheetData>
    <row r="3" spans="1:2" x14ac:dyDescent="0.25">
      <c r="A3" s="7" t="s">
        <v>2572</v>
      </c>
      <c r="B3" s="8" t="s">
        <v>2574</v>
      </c>
    </row>
    <row r="4" spans="1:2" x14ac:dyDescent="0.25">
      <c r="A4" s="2" t="s">
        <v>4363</v>
      </c>
      <c r="B4" s="8">
        <v>5355896000</v>
      </c>
    </row>
    <row r="5" spans="1:2" x14ac:dyDescent="0.25">
      <c r="A5" s="2" t="s">
        <v>4240</v>
      </c>
      <c r="B5" s="8">
        <v>20905133000</v>
      </c>
    </row>
    <row r="6" spans="1:2" x14ac:dyDescent="0.25">
      <c r="A6" s="2" t="s">
        <v>49</v>
      </c>
      <c r="B6" s="8">
        <v>37079436000.265442</v>
      </c>
    </row>
    <row r="7" spans="1:2" x14ac:dyDescent="0.25">
      <c r="A7" s="2" t="s">
        <v>4259</v>
      </c>
      <c r="B7" s="8">
        <v>7058182000</v>
      </c>
    </row>
    <row r="8" spans="1:2" x14ac:dyDescent="0.25">
      <c r="A8" s="2" t="s">
        <v>4226</v>
      </c>
      <c r="B8" s="8">
        <v>13558844000</v>
      </c>
    </row>
    <row r="9" spans="1:2" x14ac:dyDescent="0.25">
      <c r="A9" s="2" t="s">
        <v>4232</v>
      </c>
      <c r="B9" s="8">
        <v>3630098000</v>
      </c>
    </row>
    <row r="10" spans="1:2" x14ac:dyDescent="0.25">
      <c r="A10" s="2" t="s">
        <v>4241</v>
      </c>
      <c r="B10" s="8">
        <v>875475000</v>
      </c>
    </row>
    <row r="11" spans="1:2" x14ac:dyDescent="0.25">
      <c r="A11" s="2" t="s">
        <v>2573</v>
      </c>
      <c r="B11" s="8">
        <v>88463064000.265442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559"/>
  <sheetViews>
    <sheetView tabSelected="1" zoomScale="60" zoomScaleNormal="60" workbookViewId="0">
      <pane xSplit="3" ySplit="5" topLeftCell="AG533" activePane="bottomRight" state="frozen"/>
      <selection pane="topRight" activeCell="C1" sqref="C1"/>
      <selection pane="bottomLeft" activeCell="A6" sqref="A6"/>
      <selection pane="bottomRight" activeCell="AP545" sqref="AP545"/>
    </sheetView>
  </sheetViews>
  <sheetFormatPr baseColWidth="10" defaultRowHeight="15" x14ac:dyDescent="0.25"/>
  <cols>
    <col min="1" max="2" width="11.42578125" style="55"/>
    <col min="3" max="3" width="23" style="61" customWidth="1"/>
    <col min="4" max="5" width="38" style="61" customWidth="1"/>
    <col min="6" max="6" width="20.42578125" style="55" bestFit="1" customWidth="1"/>
    <col min="7" max="7" width="32.140625" style="55" customWidth="1"/>
    <col min="8" max="8" width="32.140625" style="61" customWidth="1"/>
    <col min="9" max="9" width="20.42578125" style="61" customWidth="1"/>
    <col min="10" max="10" width="27.85546875" style="61" customWidth="1"/>
    <col min="11" max="11" width="36.5703125" style="62" bestFit="1" customWidth="1"/>
    <col min="12" max="15" width="26.85546875" style="55" customWidth="1"/>
    <col min="16" max="16" width="155" style="61" customWidth="1"/>
    <col min="17" max="17" width="22.28515625" style="115" customWidth="1"/>
    <col min="18" max="18" width="20.140625" style="90" bestFit="1" customWidth="1"/>
    <col min="19" max="19" width="40.140625" style="118" customWidth="1"/>
    <col min="20" max="20" width="77.7109375" style="55" bestFit="1" customWidth="1"/>
    <col min="21" max="21" width="20.42578125" style="55" customWidth="1"/>
    <col min="22" max="22" width="34.28515625" style="60" customWidth="1"/>
    <col min="23" max="23" width="19.5703125" style="95" customWidth="1"/>
    <col min="24" max="16384" width="11.42578125" style="55"/>
  </cols>
  <sheetData>
    <row r="1" spans="1:46" s="1" customFormat="1" ht="16.5" customHeight="1" x14ac:dyDescent="0.25">
      <c r="A1" s="120"/>
      <c r="B1" s="120"/>
      <c r="C1" s="120"/>
      <c r="D1" s="121" t="s">
        <v>4677</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3"/>
      <c r="AQ1" s="124" t="s">
        <v>0</v>
      </c>
      <c r="AR1" s="124"/>
      <c r="AS1" s="124"/>
      <c r="AT1" s="124"/>
    </row>
    <row r="2" spans="1:46" s="1" customFormat="1" ht="21" customHeight="1" x14ac:dyDescent="0.25">
      <c r="A2" s="120"/>
      <c r="B2" s="120"/>
      <c r="C2" s="120"/>
      <c r="D2" s="121"/>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3"/>
      <c r="AQ2" s="124" t="s">
        <v>4678</v>
      </c>
      <c r="AR2" s="124"/>
      <c r="AS2" s="125" t="s">
        <v>1</v>
      </c>
      <c r="AT2" s="125"/>
    </row>
    <row r="3" spans="1:46" s="1" customFormat="1" ht="37.5" customHeight="1" x14ac:dyDescent="0.25">
      <c r="A3" s="120"/>
      <c r="B3" s="120"/>
      <c r="C3" s="120"/>
      <c r="D3" s="126"/>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8"/>
      <c r="AQ3" s="124" t="s">
        <v>4679</v>
      </c>
      <c r="AR3" s="124"/>
      <c r="AS3" s="124"/>
      <c r="AT3" s="124"/>
    </row>
    <row r="4" spans="1:46" s="1" customFormat="1" ht="37.5" customHeight="1" x14ac:dyDescent="0.25">
      <c r="A4" s="129" t="s">
        <v>2</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30" t="s">
        <v>3</v>
      </c>
      <c r="AR4" s="130"/>
      <c r="AS4" s="130"/>
      <c r="AT4" s="130"/>
    </row>
    <row r="5" spans="1:46" ht="27.75" customHeight="1" x14ac:dyDescent="0.25">
      <c r="A5" s="131" t="s">
        <v>4</v>
      </c>
      <c r="B5" s="131" t="s">
        <v>5</v>
      </c>
      <c r="C5" s="131" t="s">
        <v>6</v>
      </c>
      <c r="D5" s="131" t="s">
        <v>7</v>
      </c>
      <c r="E5" s="131" t="s">
        <v>8</v>
      </c>
      <c r="F5" s="131" t="s">
        <v>9</v>
      </c>
      <c r="G5" s="131" t="s">
        <v>10</v>
      </c>
      <c r="H5" s="131" t="s">
        <v>11</v>
      </c>
      <c r="I5" s="131" t="s">
        <v>12</v>
      </c>
      <c r="J5" s="131" t="s">
        <v>13</v>
      </c>
      <c r="K5" s="131" t="s">
        <v>14</v>
      </c>
      <c r="L5" s="131" t="s">
        <v>15</v>
      </c>
      <c r="M5" s="131" t="s">
        <v>16</v>
      </c>
      <c r="N5" s="131" t="s">
        <v>17</v>
      </c>
      <c r="O5" s="131" t="s">
        <v>18</v>
      </c>
      <c r="P5" s="131" t="s">
        <v>19</v>
      </c>
      <c r="Q5" s="131" t="s">
        <v>20</v>
      </c>
      <c r="R5" s="131" t="s">
        <v>21</v>
      </c>
      <c r="S5" s="131" t="s">
        <v>22</v>
      </c>
      <c r="T5" s="131" t="s">
        <v>23</v>
      </c>
      <c r="U5" s="131" t="s">
        <v>24</v>
      </c>
      <c r="V5" s="131" t="s">
        <v>25</v>
      </c>
      <c r="W5" s="131" t="s">
        <v>26</v>
      </c>
      <c r="X5" s="131" t="s">
        <v>27</v>
      </c>
      <c r="Y5" s="131" t="s">
        <v>28</v>
      </c>
      <c r="Z5" s="131" t="s">
        <v>29</v>
      </c>
      <c r="AA5" s="131" t="s">
        <v>30</v>
      </c>
      <c r="AB5" s="132" t="s">
        <v>31</v>
      </c>
      <c r="AC5" s="132" t="s">
        <v>32</v>
      </c>
      <c r="AD5" s="133" t="s">
        <v>33</v>
      </c>
      <c r="AE5" s="133" t="s">
        <v>4668</v>
      </c>
      <c r="AF5" s="134" t="s">
        <v>34</v>
      </c>
      <c r="AG5" s="134" t="s">
        <v>35</v>
      </c>
      <c r="AH5" s="135" t="s">
        <v>36</v>
      </c>
      <c r="AI5" s="131" t="s">
        <v>37</v>
      </c>
      <c r="AJ5" s="131" t="s">
        <v>38</v>
      </c>
      <c r="AK5" s="136" t="s">
        <v>39</v>
      </c>
      <c r="AL5" s="136" t="s">
        <v>40</v>
      </c>
      <c r="AM5" s="136" t="s">
        <v>41</v>
      </c>
      <c r="AN5" s="131" t="s">
        <v>42</v>
      </c>
      <c r="AO5" s="131" t="s">
        <v>43</v>
      </c>
      <c r="AP5" s="131" t="s">
        <v>44</v>
      </c>
      <c r="AQ5" s="131" t="s">
        <v>45</v>
      </c>
      <c r="AR5" s="131" t="s">
        <v>46</v>
      </c>
      <c r="AS5" s="131" t="s">
        <v>47</v>
      </c>
      <c r="AT5" s="131" t="s">
        <v>48</v>
      </c>
    </row>
    <row r="6" spans="1:46" s="64" customFormat="1" ht="16.5" x14ac:dyDescent="0.25">
      <c r="A6" s="101" t="s">
        <v>4680</v>
      </c>
      <c r="B6" s="101" t="s">
        <v>4680</v>
      </c>
      <c r="C6" s="89" t="s">
        <v>49</v>
      </c>
      <c r="D6" s="89" t="s">
        <v>50</v>
      </c>
      <c r="E6" s="89" t="s">
        <v>746</v>
      </c>
      <c r="F6" s="89" t="s">
        <v>51</v>
      </c>
      <c r="G6" s="69" t="s">
        <v>52</v>
      </c>
      <c r="H6" s="69" t="s">
        <v>53</v>
      </c>
      <c r="I6" s="89" t="s">
        <v>54</v>
      </c>
      <c r="J6" s="89" t="s">
        <v>55</v>
      </c>
      <c r="K6" s="77">
        <v>82101600</v>
      </c>
      <c r="L6" s="85" t="s">
        <v>56</v>
      </c>
      <c r="M6" s="85" t="s">
        <v>57</v>
      </c>
      <c r="N6" s="85" t="s">
        <v>58</v>
      </c>
      <c r="O6" s="89" t="s">
        <v>59</v>
      </c>
      <c r="P6" s="89" t="s">
        <v>3861</v>
      </c>
      <c r="Q6" s="110">
        <v>98200000</v>
      </c>
      <c r="R6" s="87">
        <v>1</v>
      </c>
      <c r="S6" s="116">
        <v>98200000</v>
      </c>
      <c r="T6" s="85" t="s">
        <v>606</v>
      </c>
      <c r="U6" s="85" t="s">
        <v>60</v>
      </c>
      <c r="V6" s="81" t="s">
        <v>484</v>
      </c>
      <c r="W6" s="87">
        <v>7</v>
      </c>
      <c r="X6" s="101"/>
      <c r="Y6" s="101"/>
      <c r="Z6" s="101"/>
      <c r="AA6" s="101"/>
      <c r="AB6" s="101"/>
      <c r="AC6" s="101"/>
      <c r="AD6" s="101"/>
      <c r="AE6" s="101"/>
      <c r="AF6" s="101"/>
      <c r="AG6" s="101"/>
      <c r="AH6" s="101"/>
      <c r="AI6" s="101"/>
      <c r="AJ6" s="101"/>
      <c r="AK6" s="101"/>
      <c r="AL6" s="101"/>
      <c r="AM6" s="101"/>
      <c r="AN6" s="101"/>
      <c r="AO6" s="101"/>
      <c r="AP6" s="101"/>
      <c r="AQ6" s="101"/>
      <c r="AR6" s="101"/>
      <c r="AS6" s="101"/>
      <c r="AT6" s="101"/>
    </row>
    <row r="7" spans="1:46" s="64" customFormat="1" ht="15" customHeight="1" x14ac:dyDescent="0.25">
      <c r="A7" s="101" t="s">
        <v>4680</v>
      </c>
      <c r="B7" s="101" t="s">
        <v>4680</v>
      </c>
      <c r="C7" s="89" t="s">
        <v>49</v>
      </c>
      <c r="D7" s="89" t="s">
        <v>50</v>
      </c>
      <c r="E7" s="89" t="s">
        <v>746</v>
      </c>
      <c r="F7" s="89" t="s">
        <v>80</v>
      </c>
      <c r="G7" s="79" t="s">
        <v>81</v>
      </c>
      <c r="H7" s="69" t="s">
        <v>82</v>
      </c>
      <c r="I7" s="89" t="s">
        <v>54</v>
      </c>
      <c r="J7" s="89" t="s">
        <v>55</v>
      </c>
      <c r="K7" s="77">
        <v>80111600</v>
      </c>
      <c r="L7" s="85" t="s">
        <v>56</v>
      </c>
      <c r="M7" s="85" t="s">
        <v>57</v>
      </c>
      <c r="N7" s="85" t="s">
        <v>58</v>
      </c>
      <c r="O7" s="85" t="s">
        <v>62</v>
      </c>
      <c r="P7" s="89" t="s">
        <v>4208</v>
      </c>
      <c r="Q7" s="110">
        <v>1751000</v>
      </c>
      <c r="R7" s="87">
        <v>1</v>
      </c>
      <c r="S7" s="116">
        <v>14008000</v>
      </c>
      <c r="T7" s="85" t="s">
        <v>606</v>
      </c>
      <c r="U7" s="85" t="s">
        <v>79</v>
      </c>
      <c r="V7" s="81" t="s">
        <v>481</v>
      </c>
      <c r="W7" s="87">
        <v>8</v>
      </c>
      <c r="X7" s="101"/>
      <c r="Y7" s="101"/>
      <c r="Z7" s="101"/>
      <c r="AA7" s="101"/>
      <c r="AB7" s="101"/>
      <c r="AC7" s="101"/>
      <c r="AD7" s="101"/>
      <c r="AE7" s="101"/>
      <c r="AF7" s="101"/>
      <c r="AG7" s="101"/>
      <c r="AH7" s="101"/>
      <c r="AI7" s="101"/>
      <c r="AJ7" s="101"/>
      <c r="AK7" s="101"/>
      <c r="AL7" s="101"/>
      <c r="AM7" s="101"/>
      <c r="AN7" s="101"/>
      <c r="AO7" s="101"/>
      <c r="AP7" s="101"/>
      <c r="AQ7" s="101"/>
      <c r="AR7" s="101"/>
      <c r="AS7" s="101"/>
      <c r="AT7" s="101"/>
    </row>
    <row r="8" spans="1:46" s="64" customFormat="1" ht="15" customHeight="1" x14ac:dyDescent="0.25">
      <c r="A8" s="101" t="s">
        <v>4680</v>
      </c>
      <c r="B8" s="101" t="s">
        <v>4680</v>
      </c>
      <c r="C8" s="89" t="s">
        <v>49</v>
      </c>
      <c r="D8" s="89" t="s">
        <v>50</v>
      </c>
      <c r="E8" s="89" t="s">
        <v>746</v>
      </c>
      <c r="F8" s="89" t="s">
        <v>80</v>
      </c>
      <c r="G8" s="79" t="s">
        <v>81</v>
      </c>
      <c r="H8" s="69" t="s">
        <v>82</v>
      </c>
      <c r="I8" s="89" t="s">
        <v>54</v>
      </c>
      <c r="J8" s="89" t="s">
        <v>55</v>
      </c>
      <c r="K8" s="77">
        <v>80111600</v>
      </c>
      <c r="L8" s="85" t="s">
        <v>56</v>
      </c>
      <c r="M8" s="85" t="s">
        <v>57</v>
      </c>
      <c r="N8" s="85" t="s">
        <v>58</v>
      </c>
      <c r="O8" s="85" t="s">
        <v>62</v>
      </c>
      <c r="P8" s="89" t="s">
        <v>229</v>
      </c>
      <c r="Q8" s="110">
        <v>10300000</v>
      </c>
      <c r="R8" s="87">
        <v>1</v>
      </c>
      <c r="S8" s="116">
        <v>118450000</v>
      </c>
      <c r="T8" s="85" t="s">
        <v>606</v>
      </c>
      <c r="U8" s="85" t="s">
        <v>79</v>
      </c>
      <c r="V8" s="81" t="s">
        <v>481</v>
      </c>
      <c r="W8" s="87">
        <v>11.5</v>
      </c>
      <c r="X8" s="101"/>
      <c r="Y8" s="101"/>
      <c r="Z8" s="101"/>
      <c r="AA8" s="101"/>
      <c r="AB8" s="101"/>
      <c r="AC8" s="101"/>
      <c r="AD8" s="101"/>
      <c r="AE8" s="101"/>
      <c r="AF8" s="101"/>
      <c r="AG8" s="101"/>
      <c r="AH8" s="101"/>
      <c r="AI8" s="101"/>
      <c r="AJ8" s="101"/>
      <c r="AK8" s="101"/>
      <c r="AL8" s="101"/>
      <c r="AM8" s="101"/>
      <c r="AN8" s="101"/>
      <c r="AO8" s="101"/>
      <c r="AP8" s="101"/>
      <c r="AQ8" s="101"/>
      <c r="AR8" s="101"/>
      <c r="AS8" s="101"/>
      <c r="AT8" s="101"/>
    </row>
    <row r="9" spans="1:46" s="64" customFormat="1" ht="16.5" x14ac:dyDescent="0.25">
      <c r="A9" s="101" t="s">
        <v>4680</v>
      </c>
      <c r="B9" s="101" t="s">
        <v>4680</v>
      </c>
      <c r="C9" s="89" t="s">
        <v>49</v>
      </c>
      <c r="D9" s="89" t="s">
        <v>50</v>
      </c>
      <c r="E9" s="89" t="s">
        <v>746</v>
      </c>
      <c r="F9" s="89" t="s">
        <v>80</v>
      </c>
      <c r="G9" s="79" t="s">
        <v>81</v>
      </c>
      <c r="H9" s="69" t="s">
        <v>82</v>
      </c>
      <c r="I9" s="89" t="s">
        <v>54</v>
      </c>
      <c r="J9" s="89" t="s">
        <v>55</v>
      </c>
      <c r="K9" s="77">
        <v>80111600</v>
      </c>
      <c r="L9" s="85" t="s">
        <v>56</v>
      </c>
      <c r="M9" s="85" t="s">
        <v>57</v>
      </c>
      <c r="N9" s="85" t="s">
        <v>58</v>
      </c>
      <c r="O9" s="85" t="s">
        <v>62</v>
      </c>
      <c r="P9" s="89" t="s">
        <v>4209</v>
      </c>
      <c r="Q9" s="110">
        <v>10300000</v>
      </c>
      <c r="R9" s="87">
        <v>1</v>
      </c>
      <c r="S9" s="116">
        <v>118450000</v>
      </c>
      <c r="T9" s="85" t="s">
        <v>606</v>
      </c>
      <c r="U9" s="85" t="s">
        <v>79</v>
      </c>
      <c r="V9" s="81" t="s">
        <v>481</v>
      </c>
      <c r="W9" s="87">
        <v>11.5</v>
      </c>
      <c r="X9" s="101"/>
      <c r="Y9" s="101"/>
      <c r="Z9" s="101"/>
      <c r="AA9" s="101"/>
      <c r="AB9" s="101"/>
      <c r="AC9" s="101"/>
      <c r="AD9" s="101"/>
      <c r="AE9" s="101"/>
      <c r="AF9" s="101"/>
      <c r="AG9" s="101"/>
      <c r="AH9" s="101"/>
      <c r="AI9" s="101"/>
      <c r="AJ9" s="101"/>
      <c r="AK9" s="101"/>
      <c r="AL9" s="101"/>
      <c r="AM9" s="101"/>
      <c r="AN9" s="101"/>
      <c r="AO9" s="101"/>
      <c r="AP9" s="101"/>
      <c r="AQ9" s="101"/>
      <c r="AR9" s="101"/>
      <c r="AS9" s="101"/>
      <c r="AT9" s="101"/>
    </row>
    <row r="10" spans="1:46" s="64" customFormat="1" ht="16.5" x14ac:dyDescent="0.25">
      <c r="A10" s="101" t="s">
        <v>4680</v>
      </c>
      <c r="B10" s="101" t="s">
        <v>4680</v>
      </c>
      <c r="C10" s="89" t="s">
        <v>49</v>
      </c>
      <c r="D10" s="89" t="s">
        <v>50</v>
      </c>
      <c r="E10" s="89" t="s">
        <v>746</v>
      </c>
      <c r="F10" s="89" t="s">
        <v>80</v>
      </c>
      <c r="G10" s="79" t="s">
        <v>81</v>
      </c>
      <c r="H10" s="69" t="s">
        <v>82</v>
      </c>
      <c r="I10" s="89" t="s">
        <v>54</v>
      </c>
      <c r="J10" s="89" t="s">
        <v>55</v>
      </c>
      <c r="K10" s="77">
        <v>80111600</v>
      </c>
      <c r="L10" s="85" t="s">
        <v>56</v>
      </c>
      <c r="M10" s="85" t="s">
        <v>57</v>
      </c>
      <c r="N10" s="85" t="s">
        <v>58</v>
      </c>
      <c r="O10" s="85" t="s">
        <v>62</v>
      </c>
      <c r="P10" s="89" t="s">
        <v>250</v>
      </c>
      <c r="Q10" s="110">
        <v>5036700</v>
      </c>
      <c r="R10" s="87">
        <v>1</v>
      </c>
      <c r="S10" s="116">
        <v>40293600</v>
      </c>
      <c r="T10" s="85" t="s">
        <v>606</v>
      </c>
      <c r="U10" s="85" t="s">
        <v>79</v>
      </c>
      <c r="V10" s="81" t="s">
        <v>481</v>
      </c>
      <c r="W10" s="87">
        <v>8</v>
      </c>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row>
    <row r="11" spans="1:46" s="64" customFormat="1" ht="16.5" x14ac:dyDescent="0.25">
      <c r="A11" s="101" t="s">
        <v>4680</v>
      </c>
      <c r="B11" s="101" t="s">
        <v>4680</v>
      </c>
      <c r="C11" s="89" t="s">
        <v>49</v>
      </c>
      <c r="D11" s="89" t="s">
        <v>50</v>
      </c>
      <c r="E11" s="89" t="s">
        <v>746</v>
      </c>
      <c r="F11" s="89" t="s">
        <v>80</v>
      </c>
      <c r="G11" s="79" t="s">
        <v>81</v>
      </c>
      <c r="H11" s="69" t="s">
        <v>82</v>
      </c>
      <c r="I11" s="89" t="s">
        <v>54</v>
      </c>
      <c r="J11" s="89" t="s">
        <v>55</v>
      </c>
      <c r="K11" s="77">
        <v>80111600</v>
      </c>
      <c r="L11" s="85" t="s">
        <v>56</v>
      </c>
      <c r="M11" s="85" t="s">
        <v>57</v>
      </c>
      <c r="N11" s="85" t="s">
        <v>58</v>
      </c>
      <c r="O11" s="85" t="s">
        <v>62</v>
      </c>
      <c r="P11" s="89" t="s">
        <v>3864</v>
      </c>
      <c r="Q11" s="110">
        <v>4120000</v>
      </c>
      <c r="R11" s="87">
        <v>1</v>
      </c>
      <c r="S11" s="116">
        <v>32960000</v>
      </c>
      <c r="T11" s="85" t="s">
        <v>606</v>
      </c>
      <c r="U11" s="85" t="s">
        <v>79</v>
      </c>
      <c r="V11" s="81" t="s">
        <v>481</v>
      </c>
      <c r="W11" s="87">
        <v>8</v>
      </c>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row>
    <row r="12" spans="1:46" s="64" customFormat="1" ht="16.5" x14ac:dyDescent="0.25">
      <c r="A12" s="101" t="s">
        <v>4680</v>
      </c>
      <c r="B12" s="101" t="s">
        <v>4680</v>
      </c>
      <c r="C12" s="89" t="s">
        <v>49</v>
      </c>
      <c r="D12" s="89" t="s">
        <v>50</v>
      </c>
      <c r="E12" s="89" t="s">
        <v>746</v>
      </c>
      <c r="F12" s="89" t="s">
        <v>80</v>
      </c>
      <c r="G12" s="79" t="s">
        <v>81</v>
      </c>
      <c r="H12" s="69" t="s">
        <v>82</v>
      </c>
      <c r="I12" s="89" t="s">
        <v>54</v>
      </c>
      <c r="J12" s="89" t="s">
        <v>55</v>
      </c>
      <c r="K12" s="77">
        <v>80111600</v>
      </c>
      <c r="L12" s="85" t="s">
        <v>56</v>
      </c>
      <c r="M12" s="85" t="s">
        <v>57</v>
      </c>
      <c r="N12" s="85" t="s">
        <v>58</v>
      </c>
      <c r="O12" s="85" t="s">
        <v>62</v>
      </c>
      <c r="P12" s="89" t="s">
        <v>129</v>
      </c>
      <c r="Q12" s="110">
        <v>4120000</v>
      </c>
      <c r="R12" s="87">
        <v>1</v>
      </c>
      <c r="S12" s="116">
        <v>32960000</v>
      </c>
      <c r="T12" s="85" t="s">
        <v>606</v>
      </c>
      <c r="U12" s="85" t="s">
        <v>79</v>
      </c>
      <c r="V12" s="81" t="s">
        <v>481</v>
      </c>
      <c r="W12" s="87">
        <v>8</v>
      </c>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row>
    <row r="13" spans="1:46" s="64" customFormat="1" ht="16.5" x14ac:dyDescent="0.25">
      <c r="A13" s="101" t="s">
        <v>4680</v>
      </c>
      <c r="B13" s="101" t="s">
        <v>4680</v>
      </c>
      <c r="C13" s="89" t="s">
        <v>49</v>
      </c>
      <c r="D13" s="89" t="s">
        <v>50</v>
      </c>
      <c r="E13" s="89" t="s">
        <v>746</v>
      </c>
      <c r="F13" s="89" t="s">
        <v>80</v>
      </c>
      <c r="G13" s="79" t="s">
        <v>81</v>
      </c>
      <c r="H13" s="69" t="s">
        <v>82</v>
      </c>
      <c r="I13" s="89" t="s">
        <v>54</v>
      </c>
      <c r="J13" s="89" t="s">
        <v>55</v>
      </c>
      <c r="K13" s="77">
        <v>80111600</v>
      </c>
      <c r="L13" s="85" t="s">
        <v>56</v>
      </c>
      <c r="M13" s="85" t="s">
        <v>57</v>
      </c>
      <c r="N13" s="85" t="s">
        <v>58</v>
      </c>
      <c r="O13" s="85" t="s">
        <v>62</v>
      </c>
      <c r="P13" s="89" t="s">
        <v>3848</v>
      </c>
      <c r="Q13" s="110">
        <v>4120000</v>
      </c>
      <c r="R13" s="87">
        <v>1</v>
      </c>
      <c r="S13" s="116">
        <v>32960000</v>
      </c>
      <c r="T13" s="85" t="s">
        <v>606</v>
      </c>
      <c r="U13" s="85" t="s">
        <v>79</v>
      </c>
      <c r="V13" s="81" t="s">
        <v>481</v>
      </c>
      <c r="W13" s="87">
        <v>8</v>
      </c>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row>
    <row r="14" spans="1:46" s="64" customFormat="1" ht="16.5" x14ac:dyDescent="0.25">
      <c r="A14" s="101" t="s">
        <v>4680</v>
      </c>
      <c r="B14" s="101" t="s">
        <v>4680</v>
      </c>
      <c r="C14" s="89" t="s">
        <v>49</v>
      </c>
      <c r="D14" s="89" t="s">
        <v>50</v>
      </c>
      <c r="E14" s="89" t="s">
        <v>746</v>
      </c>
      <c r="F14" s="89" t="s">
        <v>80</v>
      </c>
      <c r="G14" s="79" t="s">
        <v>81</v>
      </c>
      <c r="H14" s="69" t="s">
        <v>82</v>
      </c>
      <c r="I14" s="89" t="s">
        <v>54</v>
      </c>
      <c r="J14" s="89" t="s">
        <v>55</v>
      </c>
      <c r="K14" s="77">
        <v>80111600</v>
      </c>
      <c r="L14" s="85" t="s">
        <v>56</v>
      </c>
      <c r="M14" s="85" t="s">
        <v>57</v>
      </c>
      <c r="N14" s="85" t="s">
        <v>58</v>
      </c>
      <c r="O14" s="85" t="s">
        <v>62</v>
      </c>
      <c r="P14" s="89" t="s">
        <v>273</v>
      </c>
      <c r="Q14" s="110">
        <v>5036700</v>
      </c>
      <c r="R14" s="87">
        <v>1</v>
      </c>
      <c r="S14" s="116">
        <v>40293600</v>
      </c>
      <c r="T14" s="85" t="s">
        <v>606</v>
      </c>
      <c r="U14" s="85" t="s">
        <v>79</v>
      </c>
      <c r="V14" s="81" t="s">
        <v>481</v>
      </c>
      <c r="W14" s="87">
        <v>8</v>
      </c>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row>
    <row r="15" spans="1:46" s="64" customFormat="1" ht="16.5" x14ac:dyDescent="0.25">
      <c r="A15" s="101" t="s">
        <v>4680</v>
      </c>
      <c r="B15" s="101" t="s">
        <v>4680</v>
      </c>
      <c r="C15" s="89" t="s">
        <v>49</v>
      </c>
      <c r="D15" s="89" t="s">
        <v>50</v>
      </c>
      <c r="E15" s="89" t="s">
        <v>746</v>
      </c>
      <c r="F15" s="89" t="s">
        <v>80</v>
      </c>
      <c r="G15" s="79" t="s">
        <v>81</v>
      </c>
      <c r="H15" s="69" t="s">
        <v>82</v>
      </c>
      <c r="I15" s="89" t="s">
        <v>54</v>
      </c>
      <c r="J15" s="89" t="s">
        <v>55</v>
      </c>
      <c r="K15" s="77">
        <v>80111600</v>
      </c>
      <c r="L15" s="85" t="s">
        <v>56</v>
      </c>
      <c r="M15" s="85" t="s">
        <v>57</v>
      </c>
      <c r="N15" s="85" t="s">
        <v>58</v>
      </c>
      <c r="O15" s="85" t="s">
        <v>62</v>
      </c>
      <c r="P15" s="89" t="s">
        <v>189</v>
      </c>
      <c r="Q15" s="110">
        <v>5665000</v>
      </c>
      <c r="R15" s="87">
        <v>2</v>
      </c>
      <c r="S15" s="116">
        <v>90640000</v>
      </c>
      <c r="T15" s="85" t="s">
        <v>606</v>
      </c>
      <c r="U15" s="85" t="s">
        <v>79</v>
      </c>
      <c r="V15" s="81" t="s">
        <v>481</v>
      </c>
      <c r="W15" s="87">
        <v>8</v>
      </c>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row>
    <row r="16" spans="1:46" s="64" customFormat="1" ht="16.5" x14ac:dyDescent="0.25">
      <c r="A16" s="101" t="s">
        <v>4680</v>
      </c>
      <c r="B16" s="101" t="s">
        <v>4680</v>
      </c>
      <c r="C16" s="89" t="s">
        <v>49</v>
      </c>
      <c r="D16" s="89" t="s">
        <v>50</v>
      </c>
      <c r="E16" s="89" t="s">
        <v>746</v>
      </c>
      <c r="F16" s="89" t="s">
        <v>80</v>
      </c>
      <c r="G16" s="79" t="s">
        <v>81</v>
      </c>
      <c r="H16" s="69" t="s">
        <v>82</v>
      </c>
      <c r="I16" s="89" t="s">
        <v>54</v>
      </c>
      <c r="J16" s="89" t="s">
        <v>55</v>
      </c>
      <c r="K16" s="77">
        <v>80111600</v>
      </c>
      <c r="L16" s="85" t="s">
        <v>56</v>
      </c>
      <c r="M16" s="85" t="s">
        <v>57</v>
      </c>
      <c r="N16" s="85" t="s">
        <v>58</v>
      </c>
      <c r="O16" s="85" t="s">
        <v>62</v>
      </c>
      <c r="P16" s="89" t="s">
        <v>138</v>
      </c>
      <c r="Q16" s="110">
        <v>3399000</v>
      </c>
      <c r="R16" s="87">
        <v>1</v>
      </c>
      <c r="S16" s="116">
        <v>27192000</v>
      </c>
      <c r="T16" s="85" t="s">
        <v>606</v>
      </c>
      <c r="U16" s="85" t="s">
        <v>79</v>
      </c>
      <c r="V16" s="81" t="s">
        <v>481</v>
      </c>
      <c r="W16" s="87">
        <v>8</v>
      </c>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row>
    <row r="17" spans="1:46" s="64" customFormat="1" ht="16.5" x14ac:dyDescent="0.25">
      <c r="A17" s="101" t="s">
        <v>4680</v>
      </c>
      <c r="B17" s="101" t="s">
        <v>4680</v>
      </c>
      <c r="C17" s="89" t="s">
        <v>49</v>
      </c>
      <c r="D17" s="89" t="s">
        <v>50</v>
      </c>
      <c r="E17" s="89" t="s">
        <v>746</v>
      </c>
      <c r="F17" s="89" t="s">
        <v>80</v>
      </c>
      <c r="G17" s="79" t="s">
        <v>81</v>
      </c>
      <c r="H17" s="69" t="s">
        <v>82</v>
      </c>
      <c r="I17" s="89" t="s">
        <v>54</v>
      </c>
      <c r="J17" s="89" t="s">
        <v>55</v>
      </c>
      <c r="K17" s="77">
        <v>80111600</v>
      </c>
      <c r="L17" s="85" t="s">
        <v>56</v>
      </c>
      <c r="M17" s="85" t="s">
        <v>57</v>
      </c>
      <c r="N17" s="85" t="s">
        <v>58</v>
      </c>
      <c r="O17" s="85" t="s">
        <v>62</v>
      </c>
      <c r="P17" s="89" t="s">
        <v>262</v>
      </c>
      <c r="Q17" s="110">
        <v>8240000</v>
      </c>
      <c r="R17" s="87">
        <v>1</v>
      </c>
      <c r="S17" s="116">
        <v>94760000</v>
      </c>
      <c r="T17" s="85" t="s">
        <v>606</v>
      </c>
      <c r="U17" s="85" t="s">
        <v>79</v>
      </c>
      <c r="V17" s="81" t="s">
        <v>481</v>
      </c>
      <c r="W17" s="87">
        <v>11.5</v>
      </c>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row>
    <row r="18" spans="1:46" s="64" customFormat="1" ht="16.5" x14ac:dyDescent="0.25">
      <c r="A18" s="101" t="s">
        <v>4680</v>
      </c>
      <c r="B18" s="101" t="s">
        <v>4680</v>
      </c>
      <c r="C18" s="89" t="s">
        <v>49</v>
      </c>
      <c r="D18" s="89" t="s">
        <v>50</v>
      </c>
      <c r="E18" s="89" t="s">
        <v>746</v>
      </c>
      <c r="F18" s="89" t="s">
        <v>80</v>
      </c>
      <c r="G18" s="79" t="s">
        <v>81</v>
      </c>
      <c r="H18" s="69" t="s">
        <v>82</v>
      </c>
      <c r="I18" s="89" t="s">
        <v>54</v>
      </c>
      <c r="J18" s="89" t="s">
        <v>55</v>
      </c>
      <c r="K18" s="77">
        <v>80111600</v>
      </c>
      <c r="L18" s="85" t="s">
        <v>56</v>
      </c>
      <c r="M18" s="85" t="s">
        <v>57</v>
      </c>
      <c r="N18" s="85" t="s">
        <v>58</v>
      </c>
      <c r="O18" s="85" t="s">
        <v>62</v>
      </c>
      <c r="P18" s="89" t="s">
        <v>210</v>
      </c>
      <c r="Q18" s="110">
        <v>8240000</v>
      </c>
      <c r="R18" s="87">
        <v>2</v>
      </c>
      <c r="S18" s="116">
        <v>131840000</v>
      </c>
      <c r="T18" s="85" t="s">
        <v>606</v>
      </c>
      <c r="U18" s="85" t="s">
        <v>79</v>
      </c>
      <c r="V18" s="81" t="s">
        <v>481</v>
      </c>
      <c r="W18" s="87">
        <v>8</v>
      </c>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row>
    <row r="19" spans="1:46" s="64" customFormat="1" ht="16.5" x14ac:dyDescent="0.25">
      <c r="A19" s="101" t="s">
        <v>4680</v>
      </c>
      <c r="B19" s="101" t="s">
        <v>4680</v>
      </c>
      <c r="C19" s="89" t="s">
        <v>49</v>
      </c>
      <c r="D19" s="89" t="s">
        <v>50</v>
      </c>
      <c r="E19" s="89" t="s">
        <v>746</v>
      </c>
      <c r="F19" s="89" t="s">
        <v>80</v>
      </c>
      <c r="G19" s="79" t="s">
        <v>81</v>
      </c>
      <c r="H19" s="69" t="s">
        <v>82</v>
      </c>
      <c r="I19" s="89" t="s">
        <v>54</v>
      </c>
      <c r="J19" s="89" t="s">
        <v>55</v>
      </c>
      <c r="K19" s="77">
        <v>80111600</v>
      </c>
      <c r="L19" s="85" t="s">
        <v>56</v>
      </c>
      <c r="M19" s="85" t="s">
        <v>57</v>
      </c>
      <c r="N19" s="85" t="s">
        <v>58</v>
      </c>
      <c r="O19" s="85" t="s">
        <v>62</v>
      </c>
      <c r="P19" s="89" t="s">
        <v>3842</v>
      </c>
      <c r="Q19" s="110">
        <v>7210000</v>
      </c>
      <c r="R19" s="87">
        <v>1</v>
      </c>
      <c r="S19" s="116">
        <v>57680000</v>
      </c>
      <c r="T19" s="85" t="s">
        <v>606</v>
      </c>
      <c r="U19" s="85" t="s">
        <v>79</v>
      </c>
      <c r="V19" s="81" t="s">
        <v>481</v>
      </c>
      <c r="W19" s="87">
        <v>8</v>
      </c>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row>
    <row r="20" spans="1:46" s="64" customFormat="1" ht="16.5" x14ac:dyDescent="0.25">
      <c r="A20" s="101" t="s">
        <v>4680</v>
      </c>
      <c r="B20" s="101" t="s">
        <v>4680</v>
      </c>
      <c r="C20" s="89" t="s">
        <v>49</v>
      </c>
      <c r="D20" s="89" t="s">
        <v>50</v>
      </c>
      <c r="E20" s="89" t="s">
        <v>746</v>
      </c>
      <c r="F20" s="89" t="s">
        <v>80</v>
      </c>
      <c r="G20" s="79" t="s">
        <v>81</v>
      </c>
      <c r="H20" s="69" t="s">
        <v>82</v>
      </c>
      <c r="I20" s="89" t="s">
        <v>54</v>
      </c>
      <c r="J20" s="89" t="s">
        <v>55</v>
      </c>
      <c r="K20" s="77">
        <v>80111600</v>
      </c>
      <c r="L20" s="85" t="s">
        <v>56</v>
      </c>
      <c r="M20" s="85" t="s">
        <v>57</v>
      </c>
      <c r="N20" s="85" t="s">
        <v>58</v>
      </c>
      <c r="O20" s="85" t="s">
        <v>62</v>
      </c>
      <c r="P20" s="89" t="s">
        <v>270</v>
      </c>
      <c r="Q20" s="110">
        <v>3326900</v>
      </c>
      <c r="R20" s="87">
        <v>1</v>
      </c>
      <c r="S20" s="116">
        <v>26615200</v>
      </c>
      <c r="T20" s="85" t="s">
        <v>606</v>
      </c>
      <c r="U20" s="85" t="s">
        <v>79</v>
      </c>
      <c r="V20" s="81" t="s">
        <v>481</v>
      </c>
      <c r="W20" s="87">
        <v>8</v>
      </c>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row>
    <row r="21" spans="1:46" s="64" customFormat="1" ht="16.5" x14ac:dyDescent="0.25">
      <c r="A21" s="101" t="s">
        <v>4680</v>
      </c>
      <c r="B21" s="101" t="s">
        <v>4680</v>
      </c>
      <c r="C21" s="89" t="s">
        <v>49</v>
      </c>
      <c r="D21" s="89" t="s">
        <v>50</v>
      </c>
      <c r="E21" s="89" t="s">
        <v>746</v>
      </c>
      <c r="F21" s="89" t="s">
        <v>80</v>
      </c>
      <c r="G21" s="79" t="s">
        <v>81</v>
      </c>
      <c r="H21" s="69" t="s">
        <v>82</v>
      </c>
      <c r="I21" s="89" t="s">
        <v>54</v>
      </c>
      <c r="J21" s="89" t="s">
        <v>55</v>
      </c>
      <c r="K21" s="77">
        <v>80111600</v>
      </c>
      <c r="L21" s="85" t="s">
        <v>56</v>
      </c>
      <c r="M21" s="85" t="s">
        <v>57</v>
      </c>
      <c r="N21" s="85" t="s">
        <v>58</v>
      </c>
      <c r="O21" s="85" t="s">
        <v>62</v>
      </c>
      <c r="P21" s="89" t="s">
        <v>206</v>
      </c>
      <c r="Q21" s="110">
        <v>5253000</v>
      </c>
      <c r="R21" s="87">
        <v>1</v>
      </c>
      <c r="S21" s="116">
        <v>42024000</v>
      </c>
      <c r="T21" s="85" t="s">
        <v>606</v>
      </c>
      <c r="U21" s="85" t="s">
        <v>79</v>
      </c>
      <c r="V21" s="81" t="s">
        <v>481</v>
      </c>
      <c r="W21" s="87">
        <v>8</v>
      </c>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row>
    <row r="22" spans="1:46" s="64" customFormat="1" ht="16.5" x14ac:dyDescent="0.25">
      <c r="A22" s="101" t="s">
        <v>4680</v>
      </c>
      <c r="B22" s="101" t="s">
        <v>4680</v>
      </c>
      <c r="C22" s="89" t="s">
        <v>49</v>
      </c>
      <c r="D22" s="89" t="s">
        <v>50</v>
      </c>
      <c r="E22" s="89" t="s">
        <v>746</v>
      </c>
      <c r="F22" s="89" t="s">
        <v>80</v>
      </c>
      <c r="G22" s="79" t="s">
        <v>81</v>
      </c>
      <c r="H22" s="69" t="s">
        <v>82</v>
      </c>
      <c r="I22" s="89" t="s">
        <v>54</v>
      </c>
      <c r="J22" s="89" t="s">
        <v>55</v>
      </c>
      <c r="K22" s="77">
        <v>80111600</v>
      </c>
      <c r="L22" s="85" t="s">
        <v>56</v>
      </c>
      <c r="M22" s="85" t="s">
        <v>57</v>
      </c>
      <c r="N22" s="85" t="s">
        <v>58</v>
      </c>
      <c r="O22" s="85" t="s">
        <v>62</v>
      </c>
      <c r="P22" s="89" t="s">
        <v>4030</v>
      </c>
      <c r="Q22" s="110">
        <v>4120000</v>
      </c>
      <c r="R22" s="87">
        <v>1</v>
      </c>
      <c r="S22" s="116">
        <v>32960000</v>
      </c>
      <c r="T22" s="85" t="s">
        <v>606</v>
      </c>
      <c r="U22" s="85" t="s">
        <v>79</v>
      </c>
      <c r="V22" s="81" t="s">
        <v>481</v>
      </c>
      <c r="W22" s="87">
        <v>8</v>
      </c>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row>
    <row r="23" spans="1:46" s="64" customFormat="1" ht="16.5" x14ac:dyDescent="0.25">
      <c r="A23" s="101" t="s">
        <v>4680</v>
      </c>
      <c r="B23" s="101" t="s">
        <v>4680</v>
      </c>
      <c r="C23" s="89" t="s">
        <v>49</v>
      </c>
      <c r="D23" s="89" t="s">
        <v>50</v>
      </c>
      <c r="E23" s="89" t="s">
        <v>746</v>
      </c>
      <c r="F23" s="89" t="s">
        <v>80</v>
      </c>
      <c r="G23" s="79" t="s">
        <v>81</v>
      </c>
      <c r="H23" s="69" t="s">
        <v>82</v>
      </c>
      <c r="I23" s="89" t="s">
        <v>54</v>
      </c>
      <c r="J23" s="89" t="s">
        <v>55</v>
      </c>
      <c r="K23" s="77">
        <v>80111600</v>
      </c>
      <c r="L23" s="85" t="s">
        <v>56</v>
      </c>
      <c r="M23" s="85" t="s">
        <v>57</v>
      </c>
      <c r="N23" s="85" t="s">
        <v>58</v>
      </c>
      <c r="O23" s="85" t="s">
        <v>62</v>
      </c>
      <c r="P23" s="89" t="s">
        <v>4210</v>
      </c>
      <c r="Q23" s="110">
        <v>3399000</v>
      </c>
      <c r="R23" s="87">
        <v>1</v>
      </c>
      <c r="S23" s="116">
        <v>27192000</v>
      </c>
      <c r="T23" s="85" t="s">
        <v>606</v>
      </c>
      <c r="U23" s="85" t="s">
        <v>79</v>
      </c>
      <c r="V23" s="81" t="s">
        <v>481</v>
      </c>
      <c r="W23" s="87">
        <v>8</v>
      </c>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row>
    <row r="24" spans="1:46" s="64" customFormat="1" ht="16.5" x14ac:dyDescent="0.25">
      <c r="A24" s="101" t="s">
        <v>4680</v>
      </c>
      <c r="B24" s="101" t="s">
        <v>4680</v>
      </c>
      <c r="C24" s="89" t="s">
        <v>49</v>
      </c>
      <c r="D24" s="89" t="s">
        <v>50</v>
      </c>
      <c r="E24" s="89" t="s">
        <v>746</v>
      </c>
      <c r="F24" s="89" t="s">
        <v>80</v>
      </c>
      <c r="G24" s="79" t="s">
        <v>81</v>
      </c>
      <c r="H24" s="69" t="s">
        <v>82</v>
      </c>
      <c r="I24" s="89" t="s">
        <v>54</v>
      </c>
      <c r="J24" s="89" t="s">
        <v>55</v>
      </c>
      <c r="K24" s="77">
        <v>80111600</v>
      </c>
      <c r="L24" s="85" t="s">
        <v>56</v>
      </c>
      <c r="M24" s="85" t="s">
        <v>57</v>
      </c>
      <c r="N24" s="85" t="s">
        <v>58</v>
      </c>
      <c r="O24" s="85" t="s">
        <v>62</v>
      </c>
      <c r="P24" s="89" t="s">
        <v>93</v>
      </c>
      <c r="Q24" s="110">
        <v>5036700</v>
      </c>
      <c r="R24" s="87">
        <v>1</v>
      </c>
      <c r="S24" s="116">
        <v>57922050</v>
      </c>
      <c r="T24" s="85" t="s">
        <v>606</v>
      </c>
      <c r="U24" s="85" t="s">
        <v>79</v>
      </c>
      <c r="V24" s="81" t="s">
        <v>481</v>
      </c>
      <c r="W24" s="87">
        <v>11.5</v>
      </c>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row>
    <row r="25" spans="1:46" s="64" customFormat="1" ht="16.5" x14ac:dyDescent="0.25">
      <c r="A25" s="101" t="s">
        <v>4680</v>
      </c>
      <c r="B25" s="101" t="s">
        <v>4680</v>
      </c>
      <c r="C25" s="89" t="s">
        <v>49</v>
      </c>
      <c r="D25" s="89" t="s">
        <v>50</v>
      </c>
      <c r="E25" s="89" t="s">
        <v>746</v>
      </c>
      <c r="F25" s="89" t="s">
        <v>80</v>
      </c>
      <c r="G25" s="79" t="s">
        <v>81</v>
      </c>
      <c r="H25" s="69" t="s">
        <v>82</v>
      </c>
      <c r="I25" s="89" t="s">
        <v>54</v>
      </c>
      <c r="J25" s="89" t="s">
        <v>55</v>
      </c>
      <c r="K25" s="77">
        <v>80111600</v>
      </c>
      <c r="L25" s="85" t="s">
        <v>56</v>
      </c>
      <c r="M25" s="85" t="s">
        <v>57</v>
      </c>
      <c r="N25" s="85" t="s">
        <v>58</v>
      </c>
      <c r="O25" s="85" t="s">
        <v>62</v>
      </c>
      <c r="P25" s="89" t="s">
        <v>83</v>
      </c>
      <c r="Q25" s="110">
        <v>1751000</v>
      </c>
      <c r="R25" s="87">
        <v>3</v>
      </c>
      <c r="S25" s="116">
        <v>42024000</v>
      </c>
      <c r="T25" s="85" t="s">
        <v>606</v>
      </c>
      <c r="U25" s="85" t="s">
        <v>79</v>
      </c>
      <c r="V25" s="81" t="s">
        <v>481</v>
      </c>
      <c r="W25" s="87">
        <v>8</v>
      </c>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row>
    <row r="26" spans="1:46" s="64" customFormat="1" ht="16.5" x14ac:dyDescent="0.25">
      <c r="A26" s="101" t="s">
        <v>4680</v>
      </c>
      <c r="B26" s="101" t="s">
        <v>4680</v>
      </c>
      <c r="C26" s="89" t="s">
        <v>49</v>
      </c>
      <c r="D26" s="89" t="s">
        <v>50</v>
      </c>
      <c r="E26" s="89" t="s">
        <v>746</v>
      </c>
      <c r="F26" s="89" t="s">
        <v>80</v>
      </c>
      <c r="G26" s="79" t="s">
        <v>81</v>
      </c>
      <c r="H26" s="69" t="s">
        <v>82</v>
      </c>
      <c r="I26" s="89" t="s">
        <v>54</v>
      </c>
      <c r="J26" s="89" t="s">
        <v>55</v>
      </c>
      <c r="K26" s="77">
        <v>80111600</v>
      </c>
      <c r="L26" s="85" t="s">
        <v>56</v>
      </c>
      <c r="M26" s="85" t="s">
        <v>57</v>
      </c>
      <c r="N26" s="85" t="s">
        <v>58</v>
      </c>
      <c r="O26" s="85" t="s">
        <v>62</v>
      </c>
      <c r="P26" s="89" t="s">
        <v>91</v>
      </c>
      <c r="Q26" s="110">
        <v>3038500</v>
      </c>
      <c r="R26" s="87">
        <v>1</v>
      </c>
      <c r="S26" s="116">
        <v>24308000</v>
      </c>
      <c r="T26" s="85" t="s">
        <v>606</v>
      </c>
      <c r="U26" s="85" t="s">
        <v>79</v>
      </c>
      <c r="V26" s="81" t="s">
        <v>481</v>
      </c>
      <c r="W26" s="87">
        <v>8</v>
      </c>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row>
    <row r="27" spans="1:46" s="64" customFormat="1" ht="16.5" x14ac:dyDescent="0.25">
      <c r="A27" s="101" t="s">
        <v>4680</v>
      </c>
      <c r="B27" s="101" t="s">
        <v>4680</v>
      </c>
      <c r="C27" s="89" t="s">
        <v>49</v>
      </c>
      <c r="D27" s="89" t="s">
        <v>50</v>
      </c>
      <c r="E27" s="89" t="s">
        <v>746</v>
      </c>
      <c r="F27" s="89" t="s">
        <v>80</v>
      </c>
      <c r="G27" s="79" t="s">
        <v>81</v>
      </c>
      <c r="H27" s="69" t="s">
        <v>82</v>
      </c>
      <c r="I27" s="89" t="s">
        <v>54</v>
      </c>
      <c r="J27" s="89" t="s">
        <v>55</v>
      </c>
      <c r="K27" s="77">
        <v>80111600</v>
      </c>
      <c r="L27" s="85" t="s">
        <v>56</v>
      </c>
      <c r="M27" s="85" t="s">
        <v>57</v>
      </c>
      <c r="N27" s="85" t="s">
        <v>58</v>
      </c>
      <c r="O27" s="85" t="s">
        <v>62</v>
      </c>
      <c r="P27" s="89" t="s">
        <v>91</v>
      </c>
      <c r="Q27" s="110">
        <v>2472000</v>
      </c>
      <c r="R27" s="87">
        <v>1</v>
      </c>
      <c r="S27" s="116">
        <v>19776000</v>
      </c>
      <c r="T27" s="85" t="s">
        <v>606</v>
      </c>
      <c r="U27" s="85" t="s">
        <v>79</v>
      </c>
      <c r="V27" s="81" t="s">
        <v>481</v>
      </c>
      <c r="W27" s="87">
        <v>8</v>
      </c>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row>
    <row r="28" spans="1:46" s="64" customFormat="1" ht="16.5" x14ac:dyDescent="0.25">
      <c r="A28" s="101" t="s">
        <v>4680</v>
      </c>
      <c r="B28" s="101" t="s">
        <v>4680</v>
      </c>
      <c r="C28" s="89" t="s">
        <v>49</v>
      </c>
      <c r="D28" s="89" t="s">
        <v>50</v>
      </c>
      <c r="E28" s="89" t="s">
        <v>746</v>
      </c>
      <c r="F28" s="89" t="s">
        <v>80</v>
      </c>
      <c r="G28" s="79" t="s">
        <v>81</v>
      </c>
      <c r="H28" s="69" t="s">
        <v>82</v>
      </c>
      <c r="I28" s="89" t="s">
        <v>54</v>
      </c>
      <c r="J28" s="89" t="s">
        <v>55</v>
      </c>
      <c r="K28" s="77">
        <v>80111600</v>
      </c>
      <c r="L28" s="85" t="s">
        <v>56</v>
      </c>
      <c r="M28" s="85" t="s">
        <v>57</v>
      </c>
      <c r="N28" s="85" t="s">
        <v>58</v>
      </c>
      <c r="O28" s="85" t="s">
        <v>62</v>
      </c>
      <c r="P28" s="89" t="s">
        <v>4211</v>
      </c>
      <c r="Q28" s="110">
        <v>1545000</v>
      </c>
      <c r="R28" s="87">
        <v>1</v>
      </c>
      <c r="S28" s="116">
        <v>12360000</v>
      </c>
      <c r="T28" s="85" t="s">
        <v>606</v>
      </c>
      <c r="U28" s="85" t="s">
        <v>79</v>
      </c>
      <c r="V28" s="81" t="s">
        <v>481</v>
      </c>
      <c r="W28" s="87">
        <v>8</v>
      </c>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row>
    <row r="29" spans="1:46" s="64" customFormat="1" ht="16.5" x14ac:dyDescent="0.25">
      <c r="A29" s="101" t="s">
        <v>4680</v>
      </c>
      <c r="B29" s="101" t="s">
        <v>4680</v>
      </c>
      <c r="C29" s="89" t="s">
        <v>49</v>
      </c>
      <c r="D29" s="89" t="s">
        <v>50</v>
      </c>
      <c r="E29" s="89" t="s">
        <v>746</v>
      </c>
      <c r="F29" s="89" t="s">
        <v>80</v>
      </c>
      <c r="G29" s="79" t="s">
        <v>81</v>
      </c>
      <c r="H29" s="69" t="s">
        <v>82</v>
      </c>
      <c r="I29" s="89" t="s">
        <v>54</v>
      </c>
      <c r="J29" s="89" t="s">
        <v>55</v>
      </c>
      <c r="K29" s="77">
        <v>80111600</v>
      </c>
      <c r="L29" s="85" t="s">
        <v>56</v>
      </c>
      <c r="M29" s="85" t="s">
        <v>57</v>
      </c>
      <c r="N29" s="85" t="s">
        <v>58</v>
      </c>
      <c r="O29" s="85" t="s">
        <v>62</v>
      </c>
      <c r="P29" s="89" t="s">
        <v>4212</v>
      </c>
      <c r="Q29" s="110">
        <v>7210000</v>
      </c>
      <c r="R29" s="87">
        <v>1</v>
      </c>
      <c r="S29" s="116">
        <v>57680000</v>
      </c>
      <c r="T29" s="85" t="s">
        <v>606</v>
      </c>
      <c r="U29" s="85" t="s">
        <v>79</v>
      </c>
      <c r="V29" s="81" t="s">
        <v>481</v>
      </c>
      <c r="W29" s="87">
        <v>8</v>
      </c>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row>
    <row r="30" spans="1:46" s="64" customFormat="1" ht="16.5" x14ac:dyDescent="0.25">
      <c r="A30" s="101" t="s">
        <v>4680</v>
      </c>
      <c r="B30" s="101" t="s">
        <v>4680</v>
      </c>
      <c r="C30" s="89" t="s">
        <v>49</v>
      </c>
      <c r="D30" s="89" t="s">
        <v>50</v>
      </c>
      <c r="E30" s="89" t="s">
        <v>746</v>
      </c>
      <c r="F30" s="89" t="s">
        <v>80</v>
      </c>
      <c r="G30" s="79" t="s">
        <v>81</v>
      </c>
      <c r="H30" s="69" t="s">
        <v>82</v>
      </c>
      <c r="I30" s="89" t="s">
        <v>54</v>
      </c>
      <c r="J30" s="89" t="s">
        <v>55</v>
      </c>
      <c r="K30" s="77">
        <v>80111600</v>
      </c>
      <c r="L30" s="85" t="s">
        <v>56</v>
      </c>
      <c r="M30" s="85" t="s">
        <v>57</v>
      </c>
      <c r="N30" s="85" t="s">
        <v>58</v>
      </c>
      <c r="O30" s="85" t="s">
        <v>62</v>
      </c>
      <c r="P30" s="89" t="s">
        <v>96</v>
      </c>
      <c r="Q30" s="110">
        <v>4120000</v>
      </c>
      <c r="R30" s="87">
        <v>1</v>
      </c>
      <c r="S30" s="116">
        <v>32960000</v>
      </c>
      <c r="T30" s="85" t="s">
        <v>606</v>
      </c>
      <c r="U30" s="85" t="s">
        <v>79</v>
      </c>
      <c r="V30" s="81" t="s">
        <v>481</v>
      </c>
      <c r="W30" s="87">
        <v>8</v>
      </c>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row>
    <row r="31" spans="1:46" s="64" customFormat="1" ht="16.5" x14ac:dyDescent="0.25">
      <c r="A31" s="101" t="s">
        <v>4680</v>
      </c>
      <c r="B31" s="101" t="s">
        <v>4680</v>
      </c>
      <c r="C31" s="89" t="s">
        <v>49</v>
      </c>
      <c r="D31" s="89" t="s">
        <v>50</v>
      </c>
      <c r="E31" s="89" t="s">
        <v>746</v>
      </c>
      <c r="F31" s="89" t="s">
        <v>80</v>
      </c>
      <c r="G31" s="79" t="s">
        <v>81</v>
      </c>
      <c r="H31" s="69" t="s">
        <v>82</v>
      </c>
      <c r="I31" s="89" t="s">
        <v>54</v>
      </c>
      <c r="J31" s="89" t="s">
        <v>55</v>
      </c>
      <c r="K31" s="77">
        <v>80111600</v>
      </c>
      <c r="L31" s="85" t="s">
        <v>56</v>
      </c>
      <c r="M31" s="85" t="s">
        <v>57</v>
      </c>
      <c r="N31" s="85" t="s">
        <v>58</v>
      </c>
      <c r="O31" s="85" t="s">
        <v>62</v>
      </c>
      <c r="P31" s="89" t="s">
        <v>97</v>
      </c>
      <c r="Q31" s="110">
        <v>3553500</v>
      </c>
      <c r="R31" s="87">
        <v>1</v>
      </c>
      <c r="S31" s="116">
        <v>28428000</v>
      </c>
      <c r="T31" s="85" t="s">
        <v>606</v>
      </c>
      <c r="U31" s="85" t="s">
        <v>79</v>
      </c>
      <c r="V31" s="81" t="s">
        <v>481</v>
      </c>
      <c r="W31" s="87">
        <v>8</v>
      </c>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row>
    <row r="32" spans="1:46" s="64" customFormat="1" ht="16.5" x14ac:dyDescent="0.25">
      <c r="A32" s="101" t="s">
        <v>4680</v>
      </c>
      <c r="B32" s="101" t="s">
        <v>4680</v>
      </c>
      <c r="C32" s="89" t="s">
        <v>49</v>
      </c>
      <c r="D32" s="89" t="s">
        <v>50</v>
      </c>
      <c r="E32" s="89" t="s">
        <v>746</v>
      </c>
      <c r="F32" s="89" t="s">
        <v>80</v>
      </c>
      <c r="G32" s="79" t="s">
        <v>81</v>
      </c>
      <c r="H32" s="69" t="s">
        <v>82</v>
      </c>
      <c r="I32" s="89" t="s">
        <v>54</v>
      </c>
      <c r="J32" s="89" t="s">
        <v>55</v>
      </c>
      <c r="K32" s="77">
        <v>80111600</v>
      </c>
      <c r="L32" s="85" t="s">
        <v>56</v>
      </c>
      <c r="M32" s="85" t="s">
        <v>57</v>
      </c>
      <c r="N32" s="85" t="s">
        <v>58</v>
      </c>
      <c r="O32" s="85" t="s">
        <v>62</v>
      </c>
      <c r="P32" s="89" t="s">
        <v>164</v>
      </c>
      <c r="Q32" s="110">
        <v>3399000</v>
      </c>
      <c r="R32" s="87">
        <v>1</v>
      </c>
      <c r="S32" s="116">
        <v>27192000</v>
      </c>
      <c r="T32" s="85" t="s">
        <v>606</v>
      </c>
      <c r="U32" s="85" t="s">
        <v>79</v>
      </c>
      <c r="V32" s="81" t="s">
        <v>481</v>
      </c>
      <c r="W32" s="87">
        <v>8</v>
      </c>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row>
    <row r="33" spans="1:46" s="64" customFormat="1" ht="16.5" x14ac:dyDescent="0.25">
      <c r="A33" s="101" t="s">
        <v>4680</v>
      </c>
      <c r="B33" s="101" t="s">
        <v>4680</v>
      </c>
      <c r="C33" s="89" t="s">
        <v>49</v>
      </c>
      <c r="D33" s="89" t="s">
        <v>50</v>
      </c>
      <c r="E33" s="89" t="s">
        <v>746</v>
      </c>
      <c r="F33" s="89" t="s">
        <v>80</v>
      </c>
      <c r="G33" s="79" t="s">
        <v>81</v>
      </c>
      <c r="H33" s="69" t="s">
        <v>82</v>
      </c>
      <c r="I33" s="89" t="s">
        <v>54</v>
      </c>
      <c r="J33" s="89" t="s">
        <v>55</v>
      </c>
      <c r="K33" s="77">
        <v>80111600</v>
      </c>
      <c r="L33" s="85" t="s">
        <v>56</v>
      </c>
      <c r="M33" s="85" t="s">
        <v>57</v>
      </c>
      <c r="N33" s="85" t="s">
        <v>58</v>
      </c>
      <c r="O33" s="85" t="s">
        <v>62</v>
      </c>
      <c r="P33" s="89" t="s">
        <v>92</v>
      </c>
      <c r="Q33" s="110">
        <v>4120000</v>
      </c>
      <c r="R33" s="87">
        <v>3</v>
      </c>
      <c r="S33" s="116">
        <v>98880000</v>
      </c>
      <c r="T33" s="85" t="s">
        <v>606</v>
      </c>
      <c r="U33" s="85" t="s">
        <v>79</v>
      </c>
      <c r="V33" s="81" t="s">
        <v>481</v>
      </c>
      <c r="W33" s="87">
        <v>8</v>
      </c>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row>
    <row r="34" spans="1:46" s="64" customFormat="1" ht="16.5" x14ac:dyDescent="0.25">
      <c r="A34" s="101" t="s">
        <v>4680</v>
      </c>
      <c r="B34" s="101" t="s">
        <v>4680</v>
      </c>
      <c r="C34" s="89" t="s">
        <v>49</v>
      </c>
      <c r="D34" s="89" t="s">
        <v>50</v>
      </c>
      <c r="E34" s="89" t="s">
        <v>746</v>
      </c>
      <c r="F34" s="89" t="s">
        <v>80</v>
      </c>
      <c r="G34" s="79" t="s">
        <v>81</v>
      </c>
      <c r="H34" s="69" t="s">
        <v>82</v>
      </c>
      <c r="I34" s="89" t="s">
        <v>54</v>
      </c>
      <c r="J34" s="89" t="s">
        <v>55</v>
      </c>
      <c r="K34" s="77">
        <v>80111600</v>
      </c>
      <c r="L34" s="85" t="s">
        <v>56</v>
      </c>
      <c r="M34" s="85" t="s">
        <v>57</v>
      </c>
      <c r="N34" s="85" t="s">
        <v>58</v>
      </c>
      <c r="O34" s="85" t="s">
        <v>62</v>
      </c>
      <c r="P34" s="89" t="s">
        <v>92</v>
      </c>
      <c r="Q34" s="110">
        <v>5253000</v>
      </c>
      <c r="R34" s="87">
        <v>3</v>
      </c>
      <c r="S34" s="116">
        <v>126072000</v>
      </c>
      <c r="T34" s="85" t="s">
        <v>606</v>
      </c>
      <c r="U34" s="85" t="s">
        <v>79</v>
      </c>
      <c r="V34" s="81" t="s">
        <v>481</v>
      </c>
      <c r="W34" s="87">
        <v>8</v>
      </c>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row>
    <row r="35" spans="1:46" s="64" customFormat="1" ht="16.5" x14ac:dyDescent="0.25">
      <c r="A35" s="101" t="s">
        <v>4680</v>
      </c>
      <c r="B35" s="101" t="s">
        <v>4680</v>
      </c>
      <c r="C35" s="89" t="s">
        <v>49</v>
      </c>
      <c r="D35" s="89" t="s">
        <v>50</v>
      </c>
      <c r="E35" s="89" t="s">
        <v>746</v>
      </c>
      <c r="F35" s="89" t="s">
        <v>80</v>
      </c>
      <c r="G35" s="79" t="s">
        <v>81</v>
      </c>
      <c r="H35" s="69" t="s">
        <v>82</v>
      </c>
      <c r="I35" s="89" t="s">
        <v>54</v>
      </c>
      <c r="J35" s="89" t="s">
        <v>55</v>
      </c>
      <c r="K35" s="77">
        <v>80111600</v>
      </c>
      <c r="L35" s="85" t="s">
        <v>56</v>
      </c>
      <c r="M35" s="85" t="s">
        <v>57</v>
      </c>
      <c r="N35" s="85" t="s">
        <v>58</v>
      </c>
      <c r="O35" s="85" t="s">
        <v>62</v>
      </c>
      <c r="P35" s="89" t="s">
        <v>3888</v>
      </c>
      <c r="Q35" s="110">
        <v>8240000</v>
      </c>
      <c r="R35" s="87">
        <v>1</v>
      </c>
      <c r="S35" s="116">
        <v>65920000</v>
      </c>
      <c r="T35" s="85" t="s">
        <v>606</v>
      </c>
      <c r="U35" s="85" t="s">
        <v>79</v>
      </c>
      <c r="V35" s="81" t="s">
        <v>481</v>
      </c>
      <c r="W35" s="87">
        <v>8</v>
      </c>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row>
    <row r="36" spans="1:46" s="64" customFormat="1" ht="16.5" x14ac:dyDescent="0.25">
      <c r="A36" s="101" t="s">
        <v>4680</v>
      </c>
      <c r="B36" s="101" t="s">
        <v>4680</v>
      </c>
      <c r="C36" s="89" t="s">
        <v>49</v>
      </c>
      <c r="D36" s="89" t="s">
        <v>50</v>
      </c>
      <c r="E36" s="89" t="s">
        <v>746</v>
      </c>
      <c r="F36" s="89" t="s">
        <v>80</v>
      </c>
      <c r="G36" s="79" t="s">
        <v>81</v>
      </c>
      <c r="H36" s="69" t="s">
        <v>82</v>
      </c>
      <c r="I36" s="89" t="s">
        <v>54</v>
      </c>
      <c r="J36" s="89" t="s">
        <v>55</v>
      </c>
      <c r="K36" s="77">
        <v>80111600</v>
      </c>
      <c r="L36" s="85" t="s">
        <v>56</v>
      </c>
      <c r="M36" s="85" t="s">
        <v>57</v>
      </c>
      <c r="N36" s="85" t="s">
        <v>58</v>
      </c>
      <c r="O36" s="85" t="s">
        <v>62</v>
      </c>
      <c r="P36" s="89" t="s">
        <v>92</v>
      </c>
      <c r="Q36" s="110">
        <v>3553500</v>
      </c>
      <c r="R36" s="87">
        <v>2</v>
      </c>
      <c r="S36" s="116">
        <v>56856000</v>
      </c>
      <c r="T36" s="85" t="s">
        <v>606</v>
      </c>
      <c r="U36" s="85" t="s">
        <v>79</v>
      </c>
      <c r="V36" s="81" t="s">
        <v>481</v>
      </c>
      <c r="W36" s="87">
        <v>8</v>
      </c>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row>
    <row r="37" spans="1:46" s="64" customFormat="1" ht="16.5" x14ac:dyDescent="0.25">
      <c r="A37" s="101" t="s">
        <v>4680</v>
      </c>
      <c r="B37" s="101" t="s">
        <v>4680</v>
      </c>
      <c r="C37" s="89" t="s">
        <v>49</v>
      </c>
      <c r="D37" s="89" t="s">
        <v>50</v>
      </c>
      <c r="E37" s="89" t="s">
        <v>746</v>
      </c>
      <c r="F37" s="89" t="s">
        <v>80</v>
      </c>
      <c r="G37" s="79" t="s">
        <v>81</v>
      </c>
      <c r="H37" s="69" t="s">
        <v>82</v>
      </c>
      <c r="I37" s="89" t="s">
        <v>54</v>
      </c>
      <c r="J37" s="89" t="s">
        <v>55</v>
      </c>
      <c r="K37" s="77">
        <v>80111600</v>
      </c>
      <c r="L37" s="85" t="s">
        <v>56</v>
      </c>
      <c r="M37" s="85" t="s">
        <v>57</v>
      </c>
      <c r="N37" s="85" t="s">
        <v>58</v>
      </c>
      <c r="O37" s="85" t="s">
        <v>62</v>
      </c>
      <c r="P37" s="89" t="s">
        <v>218</v>
      </c>
      <c r="Q37" s="110">
        <v>6180000</v>
      </c>
      <c r="R37" s="87">
        <v>1</v>
      </c>
      <c r="S37" s="116">
        <v>49440000</v>
      </c>
      <c r="T37" s="85" t="s">
        <v>606</v>
      </c>
      <c r="U37" s="85" t="s">
        <v>79</v>
      </c>
      <c r="V37" s="81" t="s">
        <v>481</v>
      </c>
      <c r="W37" s="87">
        <v>8</v>
      </c>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row>
    <row r="38" spans="1:46" s="64" customFormat="1" ht="16.5" x14ac:dyDescent="0.25">
      <c r="A38" s="101" t="s">
        <v>4680</v>
      </c>
      <c r="B38" s="101" t="s">
        <v>4680</v>
      </c>
      <c r="C38" s="89" t="s">
        <v>49</v>
      </c>
      <c r="D38" s="89" t="s">
        <v>50</v>
      </c>
      <c r="E38" s="89" t="s">
        <v>746</v>
      </c>
      <c r="F38" s="89" t="s">
        <v>80</v>
      </c>
      <c r="G38" s="79" t="s">
        <v>81</v>
      </c>
      <c r="H38" s="69" t="s">
        <v>82</v>
      </c>
      <c r="I38" s="89" t="s">
        <v>54</v>
      </c>
      <c r="J38" s="89" t="s">
        <v>55</v>
      </c>
      <c r="K38" s="77">
        <v>80111600</v>
      </c>
      <c r="L38" s="85" t="s">
        <v>56</v>
      </c>
      <c r="M38" s="85" t="s">
        <v>57</v>
      </c>
      <c r="N38" s="85" t="s">
        <v>58</v>
      </c>
      <c r="O38" s="85" t="s">
        <v>62</v>
      </c>
      <c r="P38" s="89" t="s">
        <v>90</v>
      </c>
      <c r="Q38" s="110">
        <v>3038500</v>
      </c>
      <c r="R38" s="87">
        <v>1</v>
      </c>
      <c r="S38" s="116">
        <v>24308000</v>
      </c>
      <c r="T38" s="85" t="s">
        <v>606</v>
      </c>
      <c r="U38" s="85" t="s">
        <v>79</v>
      </c>
      <c r="V38" s="81" t="s">
        <v>481</v>
      </c>
      <c r="W38" s="87">
        <v>8</v>
      </c>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row>
    <row r="39" spans="1:46" s="64" customFormat="1" ht="16.5" x14ac:dyDescent="0.25">
      <c r="A39" s="101" t="s">
        <v>4680</v>
      </c>
      <c r="B39" s="101" t="s">
        <v>4680</v>
      </c>
      <c r="C39" s="89" t="s">
        <v>49</v>
      </c>
      <c r="D39" s="89" t="s">
        <v>50</v>
      </c>
      <c r="E39" s="89" t="s">
        <v>746</v>
      </c>
      <c r="F39" s="89" t="s">
        <v>80</v>
      </c>
      <c r="G39" s="79" t="s">
        <v>81</v>
      </c>
      <c r="H39" s="69" t="s">
        <v>82</v>
      </c>
      <c r="I39" s="89" t="s">
        <v>54</v>
      </c>
      <c r="J39" s="89" t="s">
        <v>55</v>
      </c>
      <c r="K39" s="77">
        <v>80111600</v>
      </c>
      <c r="L39" s="85" t="s">
        <v>56</v>
      </c>
      <c r="M39" s="85" t="s">
        <v>57</v>
      </c>
      <c r="N39" s="85" t="s">
        <v>58</v>
      </c>
      <c r="O39" s="85" t="s">
        <v>62</v>
      </c>
      <c r="P39" s="89" t="s">
        <v>182</v>
      </c>
      <c r="Q39" s="110">
        <v>3399000</v>
      </c>
      <c r="R39" s="87">
        <v>1</v>
      </c>
      <c r="S39" s="116">
        <v>27192000</v>
      </c>
      <c r="T39" s="85" t="s">
        <v>606</v>
      </c>
      <c r="U39" s="85" t="s">
        <v>79</v>
      </c>
      <c r="V39" s="81" t="s">
        <v>481</v>
      </c>
      <c r="W39" s="87">
        <v>8</v>
      </c>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row>
    <row r="40" spans="1:46" s="64" customFormat="1" ht="16.5" x14ac:dyDescent="0.25">
      <c r="A40" s="101" t="s">
        <v>4680</v>
      </c>
      <c r="B40" s="101" t="s">
        <v>4680</v>
      </c>
      <c r="C40" s="89" t="s">
        <v>49</v>
      </c>
      <c r="D40" s="89" t="s">
        <v>50</v>
      </c>
      <c r="E40" s="89" t="s">
        <v>746</v>
      </c>
      <c r="F40" s="89" t="s">
        <v>80</v>
      </c>
      <c r="G40" s="79" t="s">
        <v>81</v>
      </c>
      <c r="H40" s="69" t="s">
        <v>82</v>
      </c>
      <c r="I40" s="89" t="s">
        <v>54</v>
      </c>
      <c r="J40" s="89" t="s">
        <v>55</v>
      </c>
      <c r="K40" s="77">
        <v>80111600</v>
      </c>
      <c r="L40" s="85" t="s">
        <v>56</v>
      </c>
      <c r="M40" s="85" t="s">
        <v>57</v>
      </c>
      <c r="N40" s="85" t="s">
        <v>58</v>
      </c>
      <c r="O40" s="85" t="s">
        <v>62</v>
      </c>
      <c r="P40" s="89" t="s">
        <v>4028</v>
      </c>
      <c r="Q40" s="110">
        <v>4532000</v>
      </c>
      <c r="R40" s="87">
        <v>1</v>
      </c>
      <c r="S40" s="116">
        <v>36256000</v>
      </c>
      <c r="T40" s="85" t="s">
        <v>606</v>
      </c>
      <c r="U40" s="85" t="s">
        <v>79</v>
      </c>
      <c r="V40" s="81" t="s">
        <v>481</v>
      </c>
      <c r="W40" s="87">
        <v>8</v>
      </c>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row>
    <row r="41" spans="1:46" s="64" customFormat="1" ht="16.5" x14ac:dyDescent="0.25">
      <c r="A41" s="101" t="s">
        <v>4680</v>
      </c>
      <c r="B41" s="101" t="s">
        <v>4680</v>
      </c>
      <c r="C41" s="89" t="s">
        <v>49</v>
      </c>
      <c r="D41" s="89" t="s">
        <v>50</v>
      </c>
      <c r="E41" s="89" t="s">
        <v>746</v>
      </c>
      <c r="F41" s="89" t="s">
        <v>80</v>
      </c>
      <c r="G41" s="79" t="s">
        <v>81</v>
      </c>
      <c r="H41" s="69" t="s">
        <v>82</v>
      </c>
      <c r="I41" s="89" t="s">
        <v>54</v>
      </c>
      <c r="J41" s="89" t="s">
        <v>55</v>
      </c>
      <c r="K41" s="77">
        <v>80111600</v>
      </c>
      <c r="L41" s="85" t="s">
        <v>56</v>
      </c>
      <c r="M41" s="85" t="s">
        <v>57</v>
      </c>
      <c r="N41" s="85" t="s">
        <v>58</v>
      </c>
      <c r="O41" s="85" t="s">
        <v>62</v>
      </c>
      <c r="P41" s="89" t="s">
        <v>175</v>
      </c>
      <c r="Q41" s="110">
        <v>8240000</v>
      </c>
      <c r="R41" s="87">
        <v>1</v>
      </c>
      <c r="S41" s="116">
        <v>94760000</v>
      </c>
      <c r="T41" s="85" t="s">
        <v>606</v>
      </c>
      <c r="U41" s="85" t="s">
        <v>79</v>
      </c>
      <c r="V41" s="81" t="s">
        <v>481</v>
      </c>
      <c r="W41" s="87">
        <v>11.5</v>
      </c>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row>
    <row r="42" spans="1:46" s="64" customFormat="1" ht="16.5" x14ac:dyDescent="0.25">
      <c r="A42" s="101" t="s">
        <v>4680</v>
      </c>
      <c r="B42" s="101" t="s">
        <v>4680</v>
      </c>
      <c r="C42" s="89" t="s">
        <v>49</v>
      </c>
      <c r="D42" s="89" t="s">
        <v>50</v>
      </c>
      <c r="E42" s="89" t="s">
        <v>746</v>
      </c>
      <c r="F42" s="89" t="s">
        <v>80</v>
      </c>
      <c r="G42" s="79" t="s">
        <v>81</v>
      </c>
      <c r="H42" s="69" t="s">
        <v>82</v>
      </c>
      <c r="I42" s="89" t="s">
        <v>54</v>
      </c>
      <c r="J42" s="89" t="s">
        <v>55</v>
      </c>
      <c r="K42" s="77">
        <v>80111600</v>
      </c>
      <c r="L42" s="85" t="s">
        <v>56</v>
      </c>
      <c r="M42" s="85" t="s">
        <v>57</v>
      </c>
      <c r="N42" s="85" t="s">
        <v>58</v>
      </c>
      <c r="O42" s="85" t="s">
        <v>62</v>
      </c>
      <c r="P42" s="89" t="s">
        <v>172</v>
      </c>
      <c r="Q42" s="110">
        <v>3326900</v>
      </c>
      <c r="R42" s="87">
        <v>1</v>
      </c>
      <c r="S42" s="116">
        <v>26615200</v>
      </c>
      <c r="T42" s="85" t="s">
        <v>606</v>
      </c>
      <c r="U42" s="85" t="s">
        <v>79</v>
      </c>
      <c r="V42" s="81" t="s">
        <v>481</v>
      </c>
      <c r="W42" s="87">
        <v>8</v>
      </c>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row>
    <row r="43" spans="1:46" s="64" customFormat="1" ht="16.5" x14ac:dyDescent="0.25">
      <c r="A43" s="101" t="s">
        <v>4680</v>
      </c>
      <c r="B43" s="101" t="s">
        <v>4680</v>
      </c>
      <c r="C43" s="89" t="s">
        <v>49</v>
      </c>
      <c r="D43" s="89" t="s">
        <v>50</v>
      </c>
      <c r="E43" s="89" t="s">
        <v>746</v>
      </c>
      <c r="F43" s="89" t="s">
        <v>80</v>
      </c>
      <c r="G43" s="79" t="s">
        <v>81</v>
      </c>
      <c r="H43" s="69" t="s">
        <v>82</v>
      </c>
      <c r="I43" s="89" t="s">
        <v>54</v>
      </c>
      <c r="J43" s="89" t="s">
        <v>55</v>
      </c>
      <c r="K43" s="77">
        <v>80111600</v>
      </c>
      <c r="L43" s="85" t="s">
        <v>56</v>
      </c>
      <c r="M43" s="85" t="s">
        <v>57</v>
      </c>
      <c r="N43" s="85" t="s">
        <v>58</v>
      </c>
      <c r="O43" s="85" t="s">
        <v>62</v>
      </c>
      <c r="P43" s="89" t="s">
        <v>4213</v>
      </c>
      <c r="Q43" s="110">
        <v>5665000</v>
      </c>
      <c r="R43" s="87">
        <v>1</v>
      </c>
      <c r="S43" s="116">
        <v>45320000</v>
      </c>
      <c r="T43" s="85" t="s">
        <v>606</v>
      </c>
      <c r="U43" s="85" t="s">
        <v>79</v>
      </c>
      <c r="V43" s="81" t="s">
        <v>481</v>
      </c>
      <c r="W43" s="87">
        <v>8</v>
      </c>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row>
    <row r="44" spans="1:46" s="64" customFormat="1" ht="16.5" x14ac:dyDescent="0.25">
      <c r="A44" s="101" t="s">
        <v>4680</v>
      </c>
      <c r="B44" s="101" t="s">
        <v>4680</v>
      </c>
      <c r="C44" s="89" t="s">
        <v>49</v>
      </c>
      <c r="D44" s="89" t="s">
        <v>50</v>
      </c>
      <c r="E44" s="89" t="s">
        <v>746</v>
      </c>
      <c r="F44" s="89" t="s">
        <v>80</v>
      </c>
      <c r="G44" s="79" t="s">
        <v>81</v>
      </c>
      <c r="H44" s="69" t="s">
        <v>82</v>
      </c>
      <c r="I44" s="89" t="s">
        <v>54</v>
      </c>
      <c r="J44" s="89" t="s">
        <v>55</v>
      </c>
      <c r="K44" s="77">
        <v>80111600</v>
      </c>
      <c r="L44" s="85" t="s">
        <v>56</v>
      </c>
      <c r="M44" s="85" t="s">
        <v>57</v>
      </c>
      <c r="N44" s="85" t="s">
        <v>58</v>
      </c>
      <c r="O44" s="85" t="s">
        <v>62</v>
      </c>
      <c r="P44" s="89" t="s">
        <v>86</v>
      </c>
      <c r="Q44" s="110">
        <v>6180000</v>
      </c>
      <c r="R44" s="87">
        <v>1</v>
      </c>
      <c r="S44" s="116">
        <v>49440000</v>
      </c>
      <c r="T44" s="85" t="s">
        <v>606</v>
      </c>
      <c r="U44" s="85" t="s">
        <v>79</v>
      </c>
      <c r="V44" s="81" t="s">
        <v>481</v>
      </c>
      <c r="W44" s="87">
        <v>8</v>
      </c>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row>
    <row r="45" spans="1:46" s="64" customFormat="1" ht="16.5" x14ac:dyDescent="0.25">
      <c r="A45" s="101" t="s">
        <v>4680</v>
      </c>
      <c r="B45" s="101" t="s">
        <v>4680</v>
      </c>
      <c r="C45" s="89" t="s">
        <v>49</v>
      </c>
      <c r="D45" s="89" t="s">
        <v>50</v>
      </c>
      <c r="E45" s="89" t="s">
        <v>746</v>
      </c>
      <c r="F45" s="89" t="s">
        <v>80</v>
      </c>
      <c r="G45" s="79" t="s">
        <v>81</v>
      </c>
      <c r="H45" s="69" t="s">
        <v>82</v>
      </c>
      <c r="I45" s="89" t="s">
        <v>54</v>
      </c>
      <c r="J45" s="89" t="s">
        <v>55</v>
      </c>
      <c r="K45" s="77">
        <v>80111600</v>
      </c>
      <c r="L45" s="85" t="s">
        <v>56</v>
      </c>
      <c r="M45" s="85" t="s">
        <v>57</v>
      </c>
      <c r="N45" s="85" t="s">
        <v>58</v>
      </c>
      <c r="O45" s="85" t="s">
        <v>62</v>
      </c>
      <c r="P45" s="89" t="s">
        <v>3880</v>
      </c>
      <c r="Q45" s="110">
        <v>5036700</v>
      </c>
      <c r="R45" s="87">
        <v>1</v>
      </c>
      <c r="S45" s="116">
        <v>40293600</v>
      </c>
      <c r="T45" s="85" t="s">
        <v>606</v>
      </c>
      <c r="U45" s="85" t="s">
        <v>79</v>
      </c>
      <c r="V45" s="81" t="s">
        <v>481</v>
      </c>
      <c r="W45" s="87">
        <v>8</v>
      </c>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row>
    <row r="46" spans="1:46" s="64" customFormat="1" ht="16.5" x14ac:dyDescent="0.25">
      <c r="A46" s="101" t="s">
        <v>4680</v>
      </c>
      <c r="B46" s="101" t="s">
        <v>4680</v>
      </c>
      <c r="C46" s="89" t="s">
        <v>49</v>
      </c>
      <c r="D46" s="89" t="s">
        <v>50</v>
      </c>
      <c r="E46" s="89" t="s">
        <v>4205</v>
      </c>
      <c r="F46" s="89" t="s">
        <v>80</v>
      </c>
      <c r="G46" s="79" t="s">
        <v>81</v>
      </c>
      <c r="H46" s="69" t="s">
        <v>82</v>
      </c>
      <c r="I46" s="89" t="s">
        <v>54</v>
      </c>
      <c r="J46" s="89" t="s">
        <v>55</v>
      </c>
      <c r="K46" s="77">
        <v>80111600</v>
      </c>
      <c r="L46" s="85" t="s">
        <v>56</v>
      </c>
      <c r="M46" s="85" t="s">
        <v>57</v>
      </c>
      <c r="N46" s="85" t="s">
        <v>58</v>
      </c>
      <c r="O46" s="85" t="s">
        <v>62</v>
      </c>
      <c r="P46" s="89" t="s">
        <v>4215</v>
      </c>
      <c r="Q46" s="110">
        <v>4120000</v>
      </c>
      <c r="R46" s="87">
        <v>1</v>
      </c>
      <c r="S46" s="116">
        <v>32960000</v>
      </c>
      <c r="T46" s="85" t="s">
        <v>606</v>
      </c>
      <c r="U46" s="85" t="s">
        <v>79</v>
      </c>
      <c r="V46" s="81" t="s">
        <v>481</v>
      </c>
      <c r="W46" s="87">
        <v>8</v>
      </c>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row>
    <row r="47" spans="1:46" s="64" customFormat="1" ht="16.5" x14ac:dyDescent="0.25">
      <c r="A47" s="101" t="s">
        <v>4680</v>
      </c>
      <c r="B47" s="101" t="s">
        <v>4680</v>
      </c>
      <c r="C47" s="89" t="s">
        <v>49</v>
      </c>
      <c r="D47" s="89" t="s">
        <v>50</v>
      </c>
      <c r="E47" s="89" t="s">
        <v>4205</v>
      </c>
      <c r="F47" s="89" t="s">
        <v>80</v>
      </c>
      <c r="G47" s="79" t="s">
        <v>81</v>
      </c>
      <c r="H47" s="69" t="s">
        <v>82</v>
      </c>
      <c r="I47" s="89" t="s">
        <v>54</v>
      </c>
      <c r="J47" s="89" t="s">
        <v>55</v>
      </c>
      <c r="K47" s="77">
        <v>80111600</v>
      </c>
      <c r="L47" s="85" t="s">
        <v>56</v>
      </c>
      <c r="M47" s="85" t="s">
        <v>57</v>
      </c>
      <c r="N47" s="85" t="s">
        <v>58</v>
      </c>
      <c r="O47" s="85" t="s">
        <v>62</v>
      </c>
      <c r="P47" s="89" t="s">
        <v>4216</v>
      </c>
      <c r="Q47" s="110">
        <v>4120000</v>
      </c>
      <c r="R47" s="87">
        <v>2</v>
      </c>
      <c r="S47" s="116">
        <v>94760000</v>
      </c>
      <c r="T47" s="85" t="s">
        <v>606</v>
      </c>
      <c r="U47" s="85" t="s">
        <v>79</v>
      </c>
      <c r="V47" s="81" t="s">
        <v>481</v>
      </c>
      <c r="W47" s="87">
        <v>11.5</v>
      </c>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row>
    <row r="48" spans="1:46" s="64" customFormat="1" ht="16.5" x14ac:dyDescent="0.25">
      <c r="A48" s="101" t="s">
        <v>4680</v>
      </c>
      <c r="B48" s="101" t="s">
        <v>4680</v>
      </c>
      <c r="C48" s="89" t="s">
        <v>49</v>
      </c>
      <c r="D48" s="89" t="s">
        <v>50</v>
      </c>
      <c r="E48" s="89" t="s">
        <v>4205</v>
      </c>
      <c r="F48" s="89" t="s">
        <v>80</v>
      </c>
      <c r="G48" s="79" t="s">
        <v>81</v>
      </c>
      <c r="H48" s="69" t="s">
        <v>82</v>
      </c>
      <c r="I48" s="89" t="s">
        <v>54</v>
      </c>
      <c r="J48" s="89" t="s">
        <v>55</v>
      </c>
      <c r="K48" s="77">
        <v>80111600</v>
      </c>
      <c r="L48" s="85" t="s">
        <v>56</v>
      </c>
      <c r="M48" s="85" t="s">
        <v>57</v>
      </c>
      <c r="N48" s="85" t="s">
        <v>58</v>
      </c>
      <c r="O48" s="85" t="s">
        <v>62</v>
      </c>
      <c r="P48" s="89" t="s">
        <v>4216</v>
      </c>
      <c r="Q48" s="110">
        <v>4532000</v>
      </c>
      <c r="R48" s="87">
        <v>1</v>
      </c>
      <c r="S48" s="116">
        <v>52118000</v>
      </c>
      <c r="T48" s="85" t="s">
        <v>606</v>
      </c>
      <c r="U48" s="85" t="s">
        <v>79</v>
      </c>
      <c r="V48" s="81" t="s">
        <v>481</v>
      </c>
      <c r="W48" s="87">
        <v>11.5</v>
      </c>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row>
    <row r="49" spans="1:46" s="64" customFormat="1" ht="16.5" x14ac:dyDescent="0.25">
      <c r="A49" s="101" t="s">
        <v>4680</v>
      </c>
      <c r="B49" s="101" t="s">
        <v>4680</v>
      </c>
      <c r="C49" s="89" t="s">
        <v>49</v>
      </c>
      <c r="D49" s="89" t="s">
        <v>50</v>
      </c>
      <c r="E49" s="89" t="s">
        <v>4205</v>
      </c>
      <c r="F49" s="89" t="s">
        <v>80</v>
      </c>
      <c r="G49" s="79" t="s">
        <v>81</v>
      </c>
      <c r="H49" s="69" t="s">
        <v>82</v>
      </c>
      <c r="I49" s="89" t="s">
        <v>54</v>
      </c>
      <c r="J49" s="89" t="s">
        <v>55</v>
      </c>
      <c r="K49" s="77">
        <v>80111600</v>
      </c>
      <c r="L49" s="85" t="s">
        <v>56</v>
      </c>
      <c r="M49" s="85" t="s">
        <v>57</v>
      </c>
      <c r="N49" s="85" t="s">
        <v>58</v>
      </c>
      <c r="O49" s="85" t="s">
        <v>62</v>
      </c>
      <c r="P49" s="89" t="s">
        <v>4217</v>
      </c>
      <c r="Q49" s="110">
        <v>3201000</v>
      </c>
      <c r="R49" s="87">
        <v>1</v>
      </c>
      <c r="S49" s="116">
        <v>36811500</v>
      </c>
      <c r="T49" s="85" t="s">
        <v>606</v>
      </c>
      <c r="U49" s="85" t="s">
        <v>79</v>
      </c>
      <c r="V49" s="81" t="s">
        <v>481</v>
      </c>
      <c r="W49" s="87">
        <v>11.5</v>
      </c>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row>
    <row r="50" spans="1:46" s="64" customFormat="1" ht="16.5" x14ac:dyDescent="0.25">
      <c r="A50" s="101" t="s">
        <v>4680</v>
      </c>
      <c r="B50" s="101" t="s">
        <v>4680</v>
      </c>
      <c r="C50" s="89" t="s">
        <v>49</v>
      </c>
      <c r="D50" s="89" t="s">
        <v>50</v>
      </c>
      <c r="E50" s="89" t="s">
        <v>4205</v>
      </c>
      <c r="F50" s="89" t="s">
        <v>80</v>
      </c>
      <c r="G50" s="79" t="s">
        <v>81</v>
      </c>
      <c r="H50" s="69" t="s">
        <v>82</v>
      </c>
      <c r="I50" s="89" t="s">
        <v>54</v>
      </c>
      <c r="J50" s="89" t="s">
        <v>55</v>
      </c>
      <c r="K50" s="77">
        <v>80111600</v>
      </c>
      <c r="L50" s="85" t="s">
        <v>56</v>
      </c>
      <c r="M50" s="85" t="s">
        <v>57</v>
      </c>
      <c r="N50" s="85" t="s">
        <v>58</v>
      </c>
      <c r="O50" s="85" t="s">
        <v>62</v>
      </c>
      <c r="P50" s="89" t="s">
        <v>4218</v>
      </c>
      <c r="Q50" s="110">
        <v>5665000</v>
      </c>
      <c r="R50" s="87">
        <v>1</v>
      </c>
      <c r="S50" s="116">
        <v>65147500</v>
      </c>
      <c r="T50" s="85" t="s">
        <v>606</v>
      </c>
      <c r="U50" s="85" t="s">
        <v>79</v>
      </c>
      <c r="V50" s="81" t="s">
        <v>481</v>
      </c>
      <c r="W50" s="87">
        <v>11.5</v>
      </c>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row>
    <row r="51" spans="1:46" s="64" customFormat="1" ht="16.5" x14ac:dyDescent="0.25">
      <c r="A51" s="101" t="s">
        <v>4680</v>
      </c>
      <c r="B51" s="101" t="s">
        <v>4680</v>
      </c>
      <c r="C51" s="89" t="s">
        <v>49</v>
      </c>
      <c r="D51" s="89" t="s">
        <v>50</v>
      </c>
      <c r="E51" s="89" t="s">
        <v>4205</v>
      </c>
      <c r="F51" s="89" t="s">
        <v>80</v>
      </c>
      <c r="G51" s="79" t="s">
        <v>81</v>
      </c>
      <c r="H51" s="69" t="s">
        <v>82</v>
      </c>
      <c r="I51" s="89" t="s">
        <v>54</v>
      </c>
      <c r="J51" s="89" t="s">
        <v>55</v>
      </c>
      <c r="K51" s="77">
        <v>80111600</v>
      </c>
      <c r="L51" s="85" t="s">
        <v>56</v>
      </c>
      <c r="M51" s="85" t="s">
        <v>57</v>
      </c>
      <c r="N51" s="85" t="s">
        <v>58</v>
      </c>
      <c r="O51" s="85" t="s">
        <v>62</v>
      </c>
      <c r="P51" s="89" t="s">
        <v>4219</v>
      </c>
      <c r="Q51" s="110">
        <v>5253000</v>
      </c>
      <c r="R51" s="87">
        <v>1</v>
      </c>
      <c r="S51" s="116">
        <v>60409500</v>
      </c>
      <c r="T51" s="85" t="s">
        <v>606</v>
      </c>
      <c r="U51" s="85" t="s">
        <v>79</v>
      </c>
      <c r="V51" s="81" t="s">
        <v>481</v>
      </c>
      <c r="W51" s="87">
        <v>11.5</v>
      </c>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row>
    <row r="52" spans="1:46" s="64" customFormat="1" ht="16.5" x14ac:dyDescent="0.25">
      <c r="A52" s="101" t="s">
        <v>4680</v>
      </c>
      <c r="B52" s="101" t="s">
        <v>4680</v>
      </c>
      <c r="C52" s="89" t="s">
        <v>49</v>
      </c>
      <c r="D52" s="89" t="s">
        <v>50</v>
      </c>
      <c r="E52" s="89" t="s">
        <v>4205</v>
      </c>
      <c r="F52" s="89" t="s">
        <v>80</v>
      </c>
      <c r="G52" s="79" t="s">
        <v>81</v>
      </c>
      <c r="H52" s="69" t="s">
        <v>82</v>
      </c>
      <c r="I52" s="89" t="s">
        <v>54</v>
      </c>
      <c r="J52" s="89" t="s">
        <v>55</v>
      </c>
      <c r="K52" s="77">
        <v>80111600</v>
      </c>
      <c r="L52" s="85" t="s">
        <v>56</v>
      </c>
      <c r="M52" s="85" t="s">
        <v>57</v>
      </c>
      <c r="N52" s="85" t="s">
        <v>58</v>
      </c>
      <c r="O52" s="85" t="s">
        <v>62</v>
      </c>
      <c r="P52" s="68" t="s">
        <v>4319</v>
      </c>
      <c r="Q52" s="110">
        <v>2060000</v>
      </c>
      <c r="R52" s="87">
        <v>1</v>
      </c>
      <c r="S52" s="116">
        <v>23690000</v>
      </c>
      <c r="T52" s="85" t="s">
        <v>606</v>
      </c>
      <c r="U52" s="85" t="s">
        <v>79</v>
      </c>
      <c r="V52" s="81" t="s">
        <v>481</v>
      </c>
      <c r="W52" s="87">
        <v>11.5</v>
      </c>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row>
    <row r="53" spans="1:46" s="64" customFormat="1" ht="16.5" x14ac:dyDescent="0.25">
      <c r="A53" s="101" t="s">
        <v>4680</v>
      </c>
      <c r="B53" s="101" t="s">
        <v>4680</v>
      </c>
      <c r="C53" s="89" t="s">
        <v>49</v>
      </c>
      <c r="D53" s="89" t="s">
        <v>50</v>
      </c>
      <c r="E53" s="89" t="s">
        <v>4205</v>
      </c>
      <c r="F53" s="89" t="s">
        <v>80</v>
      </c>
      <c r="G53" s="79" t="s">
        <v>81</v>
      </c>
      <c r="H53" s="69" t="s">
        <v>82</v>
      </c>
      <c r="I53" s="89" t="s">
        <v>54</v>
      </c>
      <c r="J53" s="89" t="s">
        <v>55</v>
      </c>
      <c r="K53" s="77">
        <v>80111600</v>
      </c>
      <c r="L53" s="85" t="s">
        <v>56</v>
      </c>
      <c r="M53" s="85" t="s">
        <v>57</v>
      </c>
      <c r="N53" s="85" t="s">
        <v>58</v>
      </c>
      <c r="O53" s="85" t="s">
        <v>62</v>
      </c>
      <c r="P53" s="89" t="s">
        <v>4220</v>
      </c>
      <c r="Q53" s="110">
        <v>1030048.6486486485</v>
      </c>
      <c r="R53" s="87">
        <v>1</v>
      </c>
      <c r="S53" s="116">
        <v>11845559.459459458</v>
      </c>
      <c r="T53" s="85" t="s">
        <v>606</v>
      </c>
      <c r="U53" s="85" t="s">
        <v>79</v>
      </c>
      <c r="V53" s="81" t="s">
        <v>481</v>
      </c>
      <c r="W53" s="87">
        <v>11.5</v>
      </c>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row>
    <row r="54" spans="1:46" s="64" customFormat="1" ht="16.5" x14ac:dyDescent="0.25">
      <c r="A54" s="101" t="s">
        <v>4680</v>
      </c>
      <c r="B54" s="101" t="s">
        <v>4680</v>
      </c>
      <c r="C54" s="89" t="s">
        <v>49</v>
      </c>
      <c r="D54" s="89" t="s">
        <v>50</v>
      </c>
      <c r="E54" s="89" t="s">
        <v>4205</v>
      </c>
      <c r="F54" s="89" t="s">
        <v>80</v>
      </c>
      <c r="G54" s="79" t="s">
        <v>81</v>
      </c>
      <c r="H54" s="69" t="s">
        <v>82</v>
      </c>
      <c r="I54" s="89" t="s">
        <v>54</v>
      </c>
      <c r="J54" s="89" t="s">
        <v>55</v>
      </c>
      <c r="K54" s="77">
        <v>80111600</v>
      </c>
      <c r="L54" s="85" t="s">
        <v>56</v>
      </c>
      <c r="M54" s="85" t="s">
        <v>57</v>
      </c>
      <c r="N54" s="85" t="s">
        <v>58</v>
      </c>
      <c r="O54" s="85" t="s">
        <v>62</v>
      </c>
      <c r="P54" s="89" t="s">
        <v>4221</v>
      </c>
      <c r="Q54" s="110">
        <v>1259190.8301158301</v>
      </c>
      <c r="R54" s="87">
        <v>1</v>
      </c>
      <c r="S54" s="116">
        <v>14480694.546332046</v>
      </c>
      <c r="T54" s="85" t="s">
        <v>606</v>
      </c>
      <c r="U54" s="85" t="s">
        <v>79</v>
      </c>
      <c r="V54" s="81" t="s">
        <v>481</v>
      </c>
      <c r="W54" s="87">
        <v>11.5</v>
      </c>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row>
    <row r="55" spans="1:46" s="64" customFormat="1" ht="16.5" x14ac:dyDescent="0.25">
      <c r="A55" s="101" t="s">
        <v>4680</v>
      </c>
      <c r="B55" s="101" t="s">
        <v>4680</v>
      </c>
      <c r="C55" s="89" t="s">
        <v>49</v>
      </c>
      <c r="D55" s="89" t="s">
        <v>50</v>
      </c>
      <c r="E55" s="89" t="s">
        <v>4205</v>
      </c>
      <c r="F55" s="89" t="s">
        <v>80</v>
      </c>
      <c r="G55" s="79" t="s">
        <v>81</v>
      </c>
      <c r="H55" s="69" t="s">
        <v>82</v>
      </c>
      <c r="I55" s="89" t="s">
        <v>54</v>
      </c>
      <c r="J55" s="89" t="s">
        <v>55</v>
      </c>
      <c r="K55" s="77">
        <v>80111600</v>
      </c>
      <c r="L55" s="85" t="s">
        <v>56</v>
      </c>
      <c r="M55" s="85" t="s">
        <v>57</v>
      </c>
      <c r="N55" s="85" t="s">
        <v>58</v>
      </c>
      <c r="O55" s="85" t="s">
        <v>62</v>
      </c>
      <c r="P55" s="89" t="s">
        <v>4222</v>
      </c>
      <c r="Q55" s="110">
        <v>888366.63127413124</v>
      </c>
      <c r="R55" s="87">
        <v>1</v>
      </c>
      <c r="S55" s="116">
        <v>10216216.259652508</v>
      </c>
      <c r="T55" s="85" t="s">
        <v>606</v>
      </c>
      <c r="U55" s="85" t="s">
        <v>79</v>
      </c>
      <c r="V55" s="81" t="s">
        <v>481</v>
      </c>
      <c r="W55" s="87">
        <v>11.5</v>
      </c>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row>
    <row r="56" spans="1:46" s="64" customFormat="1" ht="16.5" x14ac:dyDescent="0.25">
      <c r="A56" s="101" t="s">
        <v>4680</v>
      </c>
      <c r="B56" s="101" t="s">
        <v>4680</v>
      </c>
      <c r="C56" s="89" t="s">
        <v>49</v>
      </c>
      <c r="D56" s="89" t="s">
        <v>50</v>
      </c>
      <c r="E56" s="89" t="s">
        <v>4205</v>
      </c>
      <c r="F56" s="89" t="s">
        <v>80</v>
      </c>
      <c r="G56" s="79" t="s">
        <v>81</v>
      </c>
      <c r="H56" s="69" t="s">
        <v>82</v>
      </c>
      <c r="I56" s="89" t="s">
        <v>54</v>
      </c>
      <c r="J56" s="89" t="s">
        <v>55</v>
      </c>
      <c r="K56" s="77">
        <v>80111600</v>
      </c>
      <c r="L56" s="85" t="s">
        <v>56</v>
      </c>
      <c r="M56" s="85" t="s">
        <v>57</v>
      </c>
      <c r="N56" s="85" t="s">
        <v>58</v>
      </c>
      <c r="O56" s="85" t="s">
        <v>62</v>
      </c>
      <c r="P56" s="89" t="s">
        <v>4214</v>
      </c>
      <c r="Q56" s="110">
        <v>3553500</v>
      </c>
      <c r="R56" s="87">
        <v>1</v>
      </c>
      <c r="S56" s="116">
        <v>28428000</v>
      </c>
      <c r="T56" s="85" t="s">
        <v>606</v>
      </c>
      <c r="U56" s="85" t="s">
        <v>79</v>
      </c>
      <c r="V56" s="81" t="s">
        <v>481</v>
      </c>
      <c r="W56" s="87">
        <v>8</v>
      </c>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row>
    <row r="57" spans="1:46" s="64" customFormat="1" ht="16.5" x14ac:dyDescent="0.25">
      <c r="A57" s="101" t="s">
        <v>4680</v>
      </c>
      <c r="B57" s="101" t="s">
        <v>4680</v>
      </c>
      <c r="C57" s="89" t="s">
        <v>49</v>
      </c>
      <c r="D57" s="89" t="s">
        <v>50</v>
      </c>
      <c r="E57" s="89" t="s">
        <v>746</v>
      </c>
      <c r="F57" s="89" t="s">
        <v>4590</v>
      </c>
      <c r="G57" s="79" t="s">
        <v>3326</v>
      </c>
      <c r="H57" s="79" t="s">
        <v>3327</v>
      </c>
      <c r="I57" s="89" t="s">
        <v>54</v>
      </c>
      <c r="J57" s="89" t="s">
        <v>55</v>
      </c>
      <c r="K57" s="82" t="s">
        <v>66</v>
      </c>
      <c r="L57" s="85" t="s">
        <v>56</v>
      </c>
      <c r="M57" s="85" t="s">
        <v>57</v>
      </c>
      <c r="N57" s="85" t="s">
        <v>58</v>
      </c>
      <c r="O57" s="89" t="s">
        <v>76</v>
      </c>
      <c r="P57" s="89" t="s">
        <v>4199</v>
      </c>
      <c r="Q57" s="110">
        <v>100008000</v>
      </c>
      <c r="R57" s="87">
        <v>1</v>
      </c>
      <c r="S57" s="116">
        <v>100008000</v>
      </c>
      <c r="T57" s="85" t="s">
        <v>3762</v>
      </c>
      <c r="U57" s="85" t="s">
        <v>79</v>
      </c>
      <c r="V57" s="81" t="s">
        <v>2555</v>
      </c>
      <c r="W57" s="87">
        <v>6</v>
      </c>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row>
    <row r="58" spans="1:46" s="64" customFormat="1" ht="16.5" x14ac:dyDescent="0.25">
      <c r="A58" s="101" t="s">
        <v>4680</v>
      </c>
      <c r="B58" s="101" t="s">
        <v>4680</v>
      </c>
      <c r="C58" s="89" t="s">
        <v>49</v>
      </c>
      <c r="D58" s="89" t="s">
        <v>50</v>
      </c>
      <c r="E58" s="89" t="s">
        <v>747</v>
      </c>
      <c r="F58" s="89" t="s">
        <v>69</v>
      </c>
      <c r="G58" s="69" t="s">
        <v>70</v>
      </c>
      <c r="H58" s="69" t="s">
        <v>71</v>
      </c>
      <c r="I58" s="89" t="s">
        <v>54</v>
      </c>
      <c r="J58" s="89" t="s">
        <v>72</v>
      </c>
      <c r="K58" s="77" t="s">
        <v>66</v>
      </c>
      <c r="L58" s="85" t="s">
        <v>56</v>
      </c>
      <c r="M58" s="85" t="s">
        <v>57</v>
      </c>
      <c r="N58" s="85" t="s">
        <v>58</v>
      </c>
      <c r="O58" s="89" t="s">
        <v>67</v>
      </c>
      <c r="P58" s="89" t="s">
        <v>4202</v>
      </c>
      <c r="Q58" s="110">
        <v>0</v>
      </c>
      <c r="R58" s="87">
        <v>1</v>
      </c>
      <c r="S58" s="116">
        <v>80744000</v>
      </c>
      <c r="T58" s="85" t="s">
        <v>68</v>
      </c>
      <c r="U58" s="85" t="s">
        <v>68</v>
      </c>
      <c r="V58" s="81" t="s">
        <v>481</v>
      </c>
      <c r="W58" s="87">
        <v>12</v>
      </c>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row>
    <row r="59" spans="1:46" s="64" customFormat="1" ht="16.5" x14ac:dyDescent="0.25">
      <c r="A59" s="101" t="s">
        <v>4680</v>
      </c>
      <c r="B59" s="101" t="s">
        <v>4680</v>
      </c>
      <c r="C59" s="89" t="s">
        <v>49</v>
      </c>
      <c r="D59" s="89" t="s">
        <v>50</v>
      </c>
      <c r="E59" s="89" t="s">
        <v>747</v>
      </c>
      <c r="F59" s="89" t="s">
        <v>69</v>
      </c>
      <c r="G59" s="69" t="s">
        <v>70</v>
      </c>
      <c r="H59" s="69" t="s">
        <v>71</v>
      </c>
      <c r="I59" s="89" t="s">
        <v>54</v>
      </c>
      <c r="J59" s="89" t="s">
        <v>73</v>
      </c>
      <c r="K59" s="77" t="s">
        <v>66</v>
      </c>
      <c r="L59" s="85" t="s">
        <v>56</v>
      </c>
      <c r="M59" s="85" t="s">
        <v>57</v>
      </c>
      <c r="N59" s="85" t="s">
        <v>58</v>
      </c>
      <c r="O59" s="89" t="s">
        <v>67</v>
      </c>
      <c r="P59" s="89" t="s">
        <v>4204</v>
      </c>
      <c r="Q59" s="110">
        <v>59747265.486725666</v>
      </c>
      <c r="R59" s="87">
        <v>113</v>
      </c>
      <c r="S59" s="116">
        <v>7203531000</v>
      </c>
      <c r="T59" s="85" t="s">
        <v>68</v>
      </c>
      <c r="U59" s="85" t="s">
        <v>68</v>
      </c>
      <c r="V59" s="81" t="s">
        <v>482</v>
      </c>
      <c r="W59" s="87">
        <v>11</v>
      </c>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row>
    <row r="60" spans="1:46" s="64" customFormat="1" ht="16.5" x14ac:dyDescent="0.25">
      <c r="A60" s="101" t="s">
        <v>4680</v>
      </c>
      <c r="B60" s="101" t="s">
        <v>4680</v>
      </c>
      <c r="C60" s="89" t="s">
        <v>49</v>
      </c>
      <c r="D60" s="89" t="s">
        <v>50</v>
      </c>
      <c r="E60" s="89" t="s">
        <v>747</v>
      </c>
      <c r="F60" s="89" t="s">
        <v>69</v>
      </c>
      <c r="G60" s="69" t="s">
        <v>70</v>
      </c>
      <c r="H60" s="69" t="s">
        <v>71</v>
      </c>
      <c r="I60" s="89" t="s">
        <v>54</v>
      </c>
      <c r="J60" s="89" t="s">
        <v>4638</v>
      </c>
      <c r="K60" s="77" t="s">
        <v>66</v>
      </c>
      <c r="L60" s="85" t="s">
        <v>56</v>
      </c>
      <c r="M60" s="85" t="s">
        <v>57</v>
      </c>
      <c r="N60" s="85" t="s">
        <v>58</v>
      </c>
      <c r="O60" s="89" t="s">
        <v>67</v>
      </c>
      <c r="P60" s="89" t="s">
        <v>4203</v>
      </c>
      <c r="Q60" s="110">
        <v>63916166.666666664</v>
      </c>
      <c r="R60" s="87">
        <v>12</v>
      </c>
      <c r="S60" s="116">
        <v>766994000</v>
      </c>
      <c r="T60" s="85" t="s">
        <v>68</v>
      </c>
      <c r="U60" s="85" t="s">
        <v>68</v>
      </c>
      <c r="V60" s="81" t="s">
        <v>484</v>
      </c>
      <c r="W60" s="87">
        <v>7</v>
      </c>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row>
    <row r="61" spans="1:46" s="64" customFormat="1" ht="16.5" x14ac:dyDescent="0.25">
      <c r="A61" s="101" t="s">
        <v>4680</v>
      </c>
      <c r="B61" s="101" t="s">
        <v>4680</v>
      </c>
      <c r="C61" s="89" t="s">
        <v>49</v>
      </c>
      <c r="D61" s="89" t="s">
        <v>50</v>
      </c>
      <c r="E61" s="89" t="s">
        <v>747</v>
      </c>
      <c r="F61" s="89" t="s">
        <v>69</v>
      </c>
      <c r="G61" s="69" t="s">
        <v>70</v>
      </c>
      <c r="H61" s="69" t="s">
        <v>3195</v>
      </c>
      <c r="I61" s="89" t="s">
        <v>54</v>
      </c>
      <c r="J61" s="89" t="s">
        <v>55</v>
      </c>
      <c r="K61" s="77" t="s">
        <v>66</v>
      </c>
      <c r="L61" s="85" t="s">
        <v>56</v>
      </c>
      <c r="M61" s="85" t="s">
        <v>57</v>
      </c>
      <c r="N61" s="85" t="s">
        <v>58</v>
      </c>
      <c r="O61" s="89" t="s">
        <v>67</v>
      </c>
      <c r="P61" s="89" t="s">
        <v>4203</v>
      </c>
      <c r="Q61" s="110">
        <v>0</v>
      </c>
      <c r="R61" s="87">
        <v>1</v>
      </c>
      <c r="S61" s="116">
        <v>5632752000</v>
      </c>
      <c r="T61" s="85" t="s">
        <v>68</v>
      </c>
      <c r="U61" s="85" t="s">
        <v>68</v>
      </c>
      <c r="V61" s="81" t="s">
        <v>482</v>
      </c>
      <c r="W61" s="87">
        <v>6</v>
      </c>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row>
    <row r="62" spans="1:46" s="64" customFormat="1" ht="16.5" x14ac:dyDescent="0.25">
      <c r="A62" s="101" t="s">
        <v>4680</v>
      </c>
      <c r="B62" s="101" t="s">
        <v>4680</v>
      </c>
      <c r="C62" s="89" t="s">
        <v>49</v>
      </c>
      <c r="D62" s="89" t="s">
        <v>50</v>
      </c>
      <c r="E62" s="89" t="s">
        <v>748</v>
      </c>
      <c r="F62" s="89" t="s">
        <v>63</v>
      </c>
      <c r="G62" s="69" t="s">
        <v>64</v>
      </c>
      <c r="H62" s="96" t="s">
        <v>4568</v>
      </c>
      <c r="I62" s="89" t="s">
        <v>54</v>
      </c>
      <c r="J62" s="89" t="s">
        <v>55</v>
      </c>
      <c r="K62" s="77" t="s">
        <v>66</v>
      </c>
      <c r="L62" s="85" t="s">
        <v>56</v>
      </c>
      <c r="M62" s="85" t="s">
        <v>57</v>
      </c>
      <c r="N62" s="85" t="s">
        <v>58</v>
      </c>
      <c r="O62" s="89" t="s">
        <v>67</v>
      </c>
      <c r="P62" s="85" t="s">
        <v>4200</v>
      </c>
      <c r="Q62" s="110">
        <v>67112233.333333328</v>
      </c>
      <c r="R62" s="87">
        <v>30</v>
      </c>
      <c r="S62" s="116">
        <v>2013367000</v>
      </c>
      <c r="T62" s="85" t="s">
        <v>68</v>
      </c>
      <c r="U62" s="85" t="s">
        <v>68</v>
      </c>
      <c r="V62" s="81" t="s">
        <v>482</v>
      </c>
      <c r="W62" s="87">
        <v>11</v>
      </c>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row>
    <row r="63" spans="1:46" s="64" customFormat="1" ht="16.5" x14ac:dyDescent="0.25">
      <c r="A63" s="101" t="s">
        <v>4680</v>
      </c>
      <c r="B63" s="101" t="s">
        <v>4680</v>
      </c>
      <c r="C63" s="89" t="s">
        <v>49</v>
      </c>
      <c r="D63" s="89" t="s">
        <v>50</v>
      </c>
      <c r="E63" s="89" t="s">
        <v>748</v>
      </c>
      <c r="F63" s="89" t="s">
        <v>63</v>
      </c>
      <c r="G63" s="69" t="s">
        <v>64</v>
      </c>
      <c r="H63" s="96" t="s">
        <v>4568</v>
      </c>
      <c r="I63" s="89" t="s">
        <v>54</v>
      </c>
      <c r="J63" s="89" t="s">
        <v>4638</v>
      </c>
      <c r="K63" s="77" t="s">
        <v>66</v>
      </c>
      <c r="L63" s="85" t="s">
        <v>56</v>
      </c>
      <c r="M63" s="85" t="s">
        <v>57</v>
      </c>
      <c r="N63" s="85" t="s">
        <v>58</v>
      </c>
      <c r="O63" s="89" t="s">
        <v>67</v>
      </c>
      <c r="P63" s="85" t="s">
        <v>4200</v>
      </c>
      <c r="Q63" s="110">
        <v>626033000</v>
      </c>
      <c r="R63" s="87">
        <v>1</v>
      </c>
      <c r="S63" s="116">
        <v>626033000</v>
      </c>
      <c r="T63" s="85" t="s">
        <v>68</v>
      </c>
      <c r="U63" s="85" t="s">
        <v>68</v>
      </c>
      <c r="V63" s="81" t="s">
        <v>482</v>
      </c>
      <c r="W63" s="87">
        <v>11</v>
      </c>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row>
    <row r="64" spans="1:46" s="64" customFormat="1" ht="16.5" x14ac:dyDescent="0.25">
      <c r="A64" s="101" t="s">
        <v>4680</v>
      </c>
      <c r="B64" s="101" t="s">
        <v>4680</v>
      </c>
      <c r="C64" s="89" t="s">
        <v>49</v>
      </c>
      <c r="D64" s="89" t="s">
        <v>50</v>
      </c>
      <c r="E64" s="89" t="s">
        <v>4223</v>
      </c>
      <c r="F64" s="89" t="s">
        <v>63</v>
      </c>
      <c r="G64" s="69" t="s">
        <v>64</v>
      </c>
      <c r="H64" s="96" t="s">
        <v>4568</v>
      </c>
      <c r="I64" s="89" t="s">
        <v>4596</v>
      </c>
      <c r="J64" s="89" t="s">
        <v>4634</v>
      </c>
      <c r="K64" s="77" t="s">
        <v>66</v>
      </c>
      <c r="L64" s="85" t="s">
        <v>56</v>
      </c>
      <c r="M64" s="85" t="s">
        <v>57</v>
      </c>
      <c r="N64" s="85" t="s">
        <v>58</v>
      </c>
      <c r="O64" s="89" t="s">
        <v>67</v>
      </c>
      <c r="P64" s="85" t="s">
        <v>4201</v>
      </c>
      <c r="Q64" s="110">
        <v>69456000</v>
      </c>
      <c r="R64" s="87">
        <v>1</v>
      </c>
      <c r="S64" s="116">
        <v>69456000</v>
      </c>
      <c r="T64" s="85" t="s">
        <v>68</v>
      </c>
      <c r="U64" s="85" t="s">
        <v>68</v>
      </c>
      <c r="V64" s="81" t="s">
        <v>2554</v>
      </c>
      <c r="W64" s="87">
        <v>9</v>
      </c>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row>
    <row r="65" spans="1:46" s="64" customFormat="1" ht="16.5" x14ac:dyDescent="0.25">
      <c r="A65" s="101" t="s">
        <v>4680</v>
      </c>
      <c r="B65" s="101" t="s">
        <v>4680</v>
      </c>
      <c r="C65" s="89" t="s">
        <v>49</v>
      </c>
      <c r="D65" s="89" t="s">
        <v>50</v>
      </c>
      <c r="E65" s="89" t="s">
        <v>74</v>
      </c>
      <c r="F65" s="89" t="s">
        <v>69</v>
      </c>
      <c r="G65" s="69" t="s">
        <v>70</v>
      </c>
      <c r="H65" s="69" t="s">
        <v>75</v>
      </c>
      <c r="I65" s="89" t="s">
        <v>54</v>
      </c>
      <c r="J65" s="89" t="s">
        <v>55</v>
      </c>
      <c r="K65" s="77" t="s">
        <v>66</v>
      </c>
      <c r="L65" s="85" t="s">
        <v>56</v>
      </c>
      <c r="M65" s="85" t="s">
        <v>57</v>
      </c>
      <c r="N65" s="85" t="s">
        <v>58</v>
      </c>
      <c r="O65" s="89" t="s">
        <v>76</v>
      </c>
      <c r="P65" s="89" t="s">
        <v>360</v>
      </c>
      <c r="Q65" s="110">
        <v>500055.84642233857</v>
      </c>
      <c r="R65" s="87">
        <v>1146</v>
      </c>
      <c r="S65" s="116">
        <v>7754076000</v>
      </c>
      <c r="T65" s="85" t="s">
        <v>68</v>
      </c>
      <c r="U65" s="85" t="s">
        <v>68</v>
      </c>
      <c r="V65" s="81" t="s">
        <v>482</v>
      </c>
      <c r="W65" s="87">
        <v>11</v>
      </c>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row>
    <row r="66" spans="1:46" s="64" customFormat="1" ht="16.5" x14ac:dyDescent="0.25">
      <c r="A66" s="101" t="s">
        <v>4680</v>
      </c>
      <c r="B66" s="101" t="s">
        <v>4680</v>
      </c>
      <c r="C66" s="89" t="s">
        <v>49</v>
      </c>
      <c r="D66" s="89" t="s">
        <v>50</v>
      </c>
      <c r="E66" s="89" t="s">
        <v>4224</v>
      </c>
      <c r="F66" s="89" t="s">
        <v>69</v>
      </c>
      <c r="G66" s="69" t="s">
        <v>70</v>
      </c>
      <c r="H66" s="69" t="s">
        <v>99</v>
      </c>
      <c r="I66" s="89" t="s">
        <v>54</v>
      </c>
      <c r="J66" s="89" t="s">
        <v>55</v>
      </c>
      <c r="K66" s="77" t="s">
        <v>66</v>
      </c>
      <c r="L66" s="85" t="s">
        <v>56</v>
      </c>
      <c r="M66" s="85" t="s">
        <v>57</v>
      </c>
      <c r="N66" s="85" t="s">
        <v>58</v>
      </c>
      <c r="O66" s="89" t="s">
        <v>76</v>
      </c>
      <c r="P66" s="89" t="s">
        <v>4225</v>
      </c>
      <c r="Q66" s="110">
        <v>4000000000</v>
      </c>
      <c r="R66" s="87">
        <v>1</v>
      </c>
      <c r="S66" s="116">
        <v>4000000000</v>
      </c>
      <c r="T66" s="85" t="s">
        <v>68</v>
      </c>
      <c r="U66" s="85" t="s">
        <v>68</v>
      </c>
      <c r="V66" s="81" t="s">
        <v>482</v>
      </c>
      <c r="W66" s="87">
        <v>11</v>
      </c>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row>
    <row r="67" spans="1:46" s="63" customFormat="1" ht="16.5" x14ac:dyDescent="0.25">
      <c r="A67" s="101" t="s">
        <v>4680</v>
      </c>
      <c r="B67" s="101" t="s">
        <v>4680</v>
      </c>
      <c r="C67" s="75" t="s">
        <v>4241</v>
      </c>
      <c r="D67" s="75" t="s">
        <v>4242</v>
      </c>
      <c r="E67" s="70" t="s">
        <v>4243</v>
      </c>
      <c r="F67" s="89" t="s">
        <v>80</v>
      </c>
      <c r="G67" s="79" t="s">
        <v>81</v>
      </c>
      <c r="H67" s="75" t="s">
        <v>4244</v>
      </c>
      <c r="I67" s="89" t="s">
        <v>54</v>
      </c>
      <c r="J67" s="89" t="s">
        <v>55</v>
      </c>
      <c r="K67" s="80">
        <v>80111600</v>
      </c>
      <c r="L67" s="75" t="s">
        <v>4566</v>
      </c>
      <c r="M67" s="72" t="s">
        <v>57</v>
      </c>
      <c r="N67" s="91" t="s">
        <v>58</v>
      </c>
      <c r="O67" s="84" t="s">
        <v>4367</v>
      </c>
      <c r="P67" s="75" t="s">
        <v>4245</v>
      </c>
      <c r="Q67" s="110">
        <v>4532000</v>
      </c>
      <c r="R67" s="87">
        <v>1</v>
      </c>
      <c r="S67" s="116">
        <v>49852000</v>
      </c>
      <c r="T67" s="65" t="s">
        <v>66</v>
      </c>
      <c r="U67" s="93" t="s">
        <v>4234</v>
      </c>
      <c r="V67" s="76" t="s">
        <v>481</v>
      </c>
      <c r="W67" s="87">
        <v>1</v>
      </c>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row>
    <row r="68" spans="1:46" s="63" customFormat="1" ht="16.5" x14ac:dyDescent="0.25">
      <c r="A68" s="101" t="s">
        <v>4680</v>
      </c>
      <c r="B68" s="101" t="s">
        <v>4680</v>
      </c>
      <c r="C68" s="75" t="s">
        <v>4241</v>
      </c>
      <c r="D68" s="75" t="s">
        <v>4242</v>
      </c>
      <c r="E68" s="70" t="s">
        <v>4243</v>
      </c>
      <c r="F68" s="89" t="s">
        <v>80</v>
      </c>
      <c r="G68" s="79" t="s">
        <v>81</v>
      </c>
      <c r="H68" s="75" t="s">
        <v>4244</v>
      </c>
      <c r="I68" s="89" t="s">
        <v>54</v>
      </c>
      <c r="J68" s="89" t="s">
        <v>55</v>
      </c>
      <c r="K68" s="80">
        <v>80111600</v>
      </c>
      <c r="L68" s="75" t="s">
        <v>4566</v>
      </c>
      <c r="M68" s="72" t="s">
        <v>57</v>
      </c>
      <c r="N68" s="91" t="s">
        <v>58</v>
      </c>
      <c r="O68" s="84" t="s">
        <v>4367</v>
      </c>
      <c r="P68" s="75" t="s">
        <v>4246</v>
      </c>
      <c r="Q68" s="110">
        <v>6180000</v>
      </c>
      <c r="R68" s="87">
        <v>1</v>
      </c>
      <c r="S68" s="116">
        <v>67980000</v>
      </c>
      <c r="T68" s="65" t="s">
        <v>66</v>
      </c>
      <c r="U68" s="93" t="s">
        <v>4234</v>
      </c>
      <c r="V68" s="76" t="s">
        <v>481</v>
      </c>
      <c r="W68" s="87">
        <v>1</v>
      </c>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row>
    <row r="69" spans="1:46" s="63" customFormat="1" ht="16.5" x14ac:dyDescent="0.25">
      <c r="A69" s="101" t="s">
        <v>4680</v>
      </c>
      <c r="B69" s="101" t="s">
        <v>4680</v>
      </c>
      <c r="C69" s="75" t="s">
        <v>4241</v>
      </c>
      <c r="D69" s="75" t="s">
        <v>4242</v>
      </c>
      <c r="E69" s="70" t="s">
        <v>4243</v>
      </c>
      <c r="F69" s="89" t="s">
        <v>80</v>
      </c>
      <c r="G69" s="79" t="s">
        <v>81</v>
      </c>
      <c r="H69" s="75" t="s">
        <v>4244</v>
      </c>
      <c r="I69" s="89" t="s">
        <v>54</v>
      </c>
      <c r="J69" s="89" t="s">
        <v>55</v>
      </c>
      <c r="K69" s="80">
        <v>80111600</v>
      </c>
      <c r="L69" s="75" t="s">
        <v>4566</v>
      </c>
      <c r="M69" s="72" t="s">
        <v>57</v>
      </c>
      <c r="N69" s="91" t="s">
        <v>58</v>
      </c>
      <c r="O69" s="84" t="s">
        <v>4367</v>
      </c>
      <c r="P69" s="75" t="s">
        <v>4247</v>
      </c>
      <c r="Q69" s="110">
        <v>12360000</v>
      </c>
      <c r="R69" s="87">
        <v>1</v>
      </c>
      <c r="S69" s="116">
        <v>135960000</v>
      </c>
      <c r="T69" s="65" t="s">
        <v>66</v>
      </c>
      <c r="U69" s="93" t="s">
        <v>4234</v>
      </c>
      <c r="V69" s="76" t="s">
        <v>481</v>
      </c>
      <c r="W69" s="87">
        <v>1</v>
      </c>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row>
    <row r="70" spans="1:46" s="63" customFormat="1" ht="16.5" x14ac:dyDescent="0.25">
      <c r="A70" s="101" t="s">
        <v>4680</v>
      </c>
      <c r="B70" s="101" t="s">
        <v>4680</v>
      </c>
      <c r="C70" s="75" t="s">
        <v>4241</v>
      </c>
      <c r="D70" s="75" t="s">
        <v>4242</v>
      </c>
      <c r="E70" s="70" t="s">
        <v>4248</v>
      </c>
      <c r="F70" s="89" t="s">
        <v>80</v>
      </c>
      <c r="G70" s="79" t="s">
        <v>81</v>
      </c>
      <c r="H70" s="75" t="s">
        <v>4244</v>
      </c>
      <c r="I70" s="89" t="s">
        <v>54</v>
      </c>
      <c r="J70" s="89" t="s">
        <v>55</v>
      </c>
      <c r="K70" s="80">
        <v>80111600</v>
      </c>
      <c r="L70" s="75" t="s">
        <v>4566</v>
      </c>
      <c r="M70" s="72" t="s">
        <v>57</v>
      </c>
      <c r="N70" s="91" t="s">
        <v>58</v>
      </c>
      <c r="O70" s="84" t="s">
        <v>4367</v>
      </c>
      <c r="P70" s="75" t="s">
        <v>4249</v>
      </c>
      <c r="Q70" s="110">
        <v>5036700</v>
      </c>
      <c r="R70" s="87">
        <v>1</v>
      </c>
      <c r="S70" s="116">
        <v>55403700</v>
      </c>
      <c r="T70" s="65" t="s">
        <v>66</v>
      </c>
      <c r="U70" s="93" t="s">
        <v>4234</v>
      </c>
      <c r="V70" s="76" t="s">
        <v>481</v>
      </c>
      <c r="W70" s="87">
        <v>1</v>
      </c>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row>
    <row r="71" spans="1:46" s="63" customFormat="1" ht="16.5" x14ac:dyDescent="0.25">
      <c r="A71" s="101" t="s">
        <v>4680</v>
      </c>
      <c r="B71" s="101" t="s">
        <v>4680</v>
      </c>
      <c r="C71" s="75" t="s">
        <v>4241</v>
      </c>
      <c r="D71" s="75" t="s">
        <v>4242</v>
      </c>
      <c r="E71" s="70" t="s">
        <v>4243</v>
      </c>
      <c r="F71" s="89" t="s">
        <v>80</v>
      </c>
      <c r="G71" s="79" t="s">
        <v>81</v>
      </c>
      <c r="H71" s="75" t="s">
        <v>4244</v>
      </c>
      <c r="I71" s="89" t="s">
        <v>54</v>
      </c>
      <c r="J71" s="89" t="s">
        <v>55</v>
      </c>
      <c r="K71" s="80">
        <v>80111600</v>
      </c>
      <c r="L71" s="75" t="s">
        <v>4566</v>
      </c>
      <c r="M71" s="72" t="s">
        <v>57</v>
      </c>
      <c r="N71" s="91" t="s">
        <v>58</v>
      </c>
      <c r="O71" s="84" t="s">
        <v>4367</v>
      </c>
      <c r="P71" s="75" t="s">
        <v>4250</v>
      </c>
      <c r="Q71" s="110">
        <v>5036700</v>
      </c>
      <c r="R71" s="87">
        <v>1</v>
      </c>
      <c r="S71" s="116">
        <v>55403700</v>
      </c>
      <c r="T71" s="65" t="s">
        <v>66</v>
      </c>
      <c r="U71" s="93" t="s">
        <v>4234</v>
      </c>
      <c r="V71" s="76" t="s">
        <v>481</v>
      </c>
      <c r="W71" s="87">
        <v>1</v>
      </c>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row>
    <row r="72" spans="1:46" s="63" customFormat="1" ht="16.5" x14ac:dyDescent="0.25">
      <c r="A72" s="101" t="s">
        <v>4680</v>
      </c>
      <c r="B72" s="101" t="s">
        <v>4680</v>
      </c>
      <c r="C72" s="75" t="s">
        <v>4241</v>
      </c>
      <c r="D72" s="75" t="s">
        <v>4242</v>
      </c>
      <c r="E72" s="70" t="s">
        <v>4243</v>
      </c>
      <c r="F72" s="89" t="s">
        <v>80</v>
      </c>
      <c r="G72" s="79" t="s">
        <v>81</v>
      </c>
      <c r="H72" s="75" t="s">
        <v>4244</v>
      </c>
      <c r="I72" s="89" t="s">
        <v>54</v>
      </c>
      <c r="J72" s="89" t="s">
        <v>55</v>
      </c>
      <c r="K72" s="80">
        <v>80111600</v>
      </c>
      <c r="L72" s="75" t="s">
        <v>4566</v>
      </c>
      <c r="M72" s="72" t="s">
        <v>57</v>
      </c>
      <c r="N72" s="91" t="s">
        <v>58</v>
      </c>
      <c r="O72" s="84" t="s">
        <v>4367</v>
      </c>
      <c r="P72" s="75" t="s">
        <v>4251</v>
      </c>
      <c r="Q72" s="110">
        <v>5036700</v>
      </c>
      <c r="R72" s="87">
        <v>1</v>
      </c>
      <c r="S72" s="116">
        <v>55403700</v>
      </c>
      <c r="T72" s="65" t="s">
        <v>66</v>
      </c>
      <c r="U72" s="93" t="s">
        <v>4234</v>
      </c>
      <c r="V72" s="76" t="s">
        <v>481</v>
      </c>
      <c r="W72" s="87">
        <v>1</v>
      </c>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row>
    <row r="73" spans="1:46" s="63" customFormat="1" ht="16.5" x14ac:dyDescent="0.25">
      <c r="A73" s="101" t="s">
        <v>4680</v>
      </c>
      <c r="B73" s="101" t="s">
        <v>4680</v>
      </c>
      <c r="C73" s="75" t="s">
        <v>4241</v>
      </c>
      <c r="D73" s="75" t="s">
        <v>4242</v>
      </c>
      <c r="E73" s="70" t="s">
        <v>4243</v>
      </c>
      <c r="F73" s="89" t="s">
        <v>80</v>
      </c>
      <c r="G73" s="79" t="s">
        <v>81</v>
      </c>
      <c r="H73" s="75" t="s">
        <v>4244</v>
      </c>
      <c r="I73" s="89" t="s">
        <v>54</v>
      </c>
      <c r="J73" s="89" t="s">
        <v>55</v>
      </c>
      <c r="K73" s="80">
        <v>80111600</v>
      </c>
      <c r="L73" s="75" t="s">
        <v>4566</v>
      </c>
      <c r="M73" s="72" t="s">
        <v>57</v>
      </c>
      <c r="N73" s="91" t="s">
        <v>58</v>
      </c>
      <c r="O73" s="84" t="s">
        <v>4367</v>
      </c>
      <c r="P73" s="75" t="s">
        <v>4252</v>
      </c>
      <c r="Q73" s="110">
        <v>3399000</v>
      </c>
      <c r="R73" s="87">
        <v>1</v>
      </c>
      <c r="S73" s="116">
        <v>37389000</v>
      </c>
      <c r="T73" s="65" t="s">
        <v>66</v>
      </c>
      <c r="U73" s="93" t="s">
        <v>4234</v>
      </c>
      <c r="V73" s="76" t="s">
        <v>481</v>
      </c>
      <c r="W73" s="87">
        <v>1</v>
      </c>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row>
    <row r="74" spans="1:46" s="63" customFormat="1" ht="16.5" x14ac:dyDescent="0.25">
      <c r="A74" s="101" t="s">
        <v>4680</v>
      </c>
      <c r="B74" s="101" t="s">
        <v>4680</v>
      </c>
      <c r="C74" s="75" t="s">
        <v>4241</v>
      </c>
      <c r="D74" s="75" t="s">
        <v>4242</v>
      </c>
      <c r="E74" s="70" t="s">
        <v>4243</v>
      </c>
      <c r="F74" s="89" t="s">
        <v>80</v>
      </c>
      <c r="G74" s="79" t="s">
        <v>81</v>
      </c>
      <c r="H74" s="75" t="s">
        <v>4244</v>
      </c>
      <c r="I74" s="89" t="s">
        <v>54</v>
      </c>
      <c r="J74" s="89" t="s">
        <v>55</v>
      </c>
      <c r="K74" s="80">
        <v>80111600</v>
      </c>
      <c r="L74" s="75" t="s">
        <v>4566</v>
      </c>
      <c r="M74" s="72" t="s">
        <v>57</v>
      </c>
      <c r="N74" s="91" t="s">
        <v>58</v>
      </c>
      <c r="O74" s="84" t="s">
        <v>4367</v>
      </c>
      <c r="P74" s="75" t="s">
        <v>4253</v>
      </c>
      <c r="Q74" s="110">
        <v>5036700</v>
      </c>
      <c r="R74" s="87">
        <v>1</v>
      </c>
      <c r="S74" s="116">
        <v>55403700</v>
      </c>
      <c r="T74" s="65" t="s">
        <v>66</v>
      </c>
      <c r="U74" s="93" t="s">
        <v>4234</v>
      </c>
      <c r="V74" s="76" t="s">
        <v>481</v>
      </c>
      <c r="W74" s="87">
        <v>1</v>
      </c>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row>
    <row r="75" spans="1:46" s="63" customFormat="1" ht="16.5" x14ac:dyDescent="0.25">
      <c r="A75" s="101" t="s">
        <v>4680</v>
      </c>
      <c r="B75" s="101" t="s">
        <v>4680</v>
      </c>
      <c r="C75" s="75" t="s">
        <v>4241</v>
      </c>
      <c r="D75" s="75" t="s">
        <v>4242</v>
      </c>
      <c r="E75" s="70" t="s">
        <v>4248</v>
      </c>
      <c r="F75" s="89" t="s">
        <v>80</v>
      </c>
      <c r="G75" s="79" t="s">
        <v>81</v>
      </c>
      <c r="H75" s="75" t="s">
        <v>4244</v>
      </c>
      <c r="I75" s="89" t="s">
        <v>54</v>
      </c>
      <c r="J75" s="89" t="s">
        <v>55</v>
      </c>
      <c r="K75" s="80">
        <v>80111600</v>
      </c>
      <c r="L75" s="75" t="s">
        <v>4566</v>
      </c>
      <c r="M75" s="72" t="s">
        <v>57</v>
      </c>
      <c r="N75" s="91" t="s">
        <v>58</v>
      </c>
      <c r="O75" s="84" t="s">
        <v>4367</v>
      </c>
      <c r="P75" s="75" t="s">
        <v>4254</v>
      </c>
      <c r="Q75" s="110">
        <v>3038500</v>
      </c>
      <c r="R75" s="87">
        <v>1</v>
      </c>
      <c r="S75" s="116">
        <v>33423500</v>
      </c>
      <c r="T75" s="65" t="s">
        <v>66</v>
      </c>
      <c r="U75" s="93" t="s">
        <v>4234</v>
      </c>
      <c r="V75" s="76" t="s">
        <v>481</v>
      </c>
      <c r="W75" s="87">
        <v>1</v>
      </c>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row>
    <row r="76" spans="1:46" s="63" customFormat="1" ht="16.5" x14ac:dyDescent="0.25">
      <c r="A76" s="101" t="s">
        <v>4680</v>
      </c>
      <c r="B76" s="101" t="s">
        <v>4680</v>
      </c>
      <c r="C76" s="75" t="s">
        <v>4241</v>
      </c>
      <c r="D76" s="75" t="s">
        <v>4242</v>
      </c>
      <c r="E76" s="70" t="s">
        <v>4248</v>
      </c>
      <c r="F76" s="89" t="s">
        <v>80</v>
      </c>
      <c r="G76" s="79" t="s">
        <v>81</v>
      </c>
      <c r="H76" s="75" t="s">
        <v>4244</v>
      </c>
      <c r="I76" s="89" t="s">
        <v>54</v>
      </c>
      <c r="J76" s="89" t="s">
        <v>55</v>
      </c>
      <c r="K76" s="80">
        <v>80111600</v>
      </c>
      <c r="L76" s="75" t="s">
        <v>4566</v>
      </c>
      <c r="M76" s="72" t="s">
        <v>57</v>
      </c>
      <c r="N76" s="91" t="s">
        <v>58</v>
      </c>
      <c r="O76" s="84" t="s">
        <v>4367</v>
      </c>
      <c r="P76" s="75" t="s">
        <v>4255</v>
      </c>
      <c r="Q76" s="110">
        <v>3553500</v>
      </c>
      <c r="R76" s="87">
        <v>1</v>
      </c>
      <c r="S76" s="116">
        <v>39088500</v>
      </c>
      <c r="T76" s="65" t="s">
        <v>66</v>
      </c>
      <c r="U76" s="93" t="s">
        <v>4234</v>
      </c>
      <c r="V76" s="76" t="s">
        <v>481</v>
      </c>
      <c r="W76" s="87">
        <v>1</v>
      </c>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row>
    <row r="77" spans="1:46" s="63" customFormat="1" ht="16.5" x14ac:dyDescent="0.25">
      <c r="A77" s="101" t="s">
        <v>4680</v>
      </c>
      <c r="B77" s="101" t="s">
        <v>4680</v>
      </c>
      <c r="C77" s="75" t="s">
        <v>4241</v>
      </c>
      <c r="D77" s="75" t="s">
        <v>4242</v>
      </c>
      <c r="E77" s="70" t="s">
        <v>4248</v>
      </c>
      <c r="F77" s="89" t="s">
        <v>80</v>
      </c>
      <c r="G77" s="79" t="s">
        <v>81</v>
      </c>
      <c r="H77" s="75" t="s">
        <v>4244</v>
      </c>
      <c r="I77" s="89" t="s">
        <v>54</v>
      </c>
      <c r="J77" s="89" t="s">
        <v>55</v>
      </c>
      <c r="K77" s="80">
        <v>80111600</v>
      </c>
      <c r="L77" s="75" t="s">
        <v>4566</v>
      </c>
      <c r="M77" s="72" t="s">
        <v>57</v>
      </c>
      <c r="N77" s="91" t="s">
        <v>58</v>
      </c>
      <c r="O77" s="84" t="s">
        <v>4367</v>
      </c>
      <c r="P77" s="75" t="s">
        <v>4254</v>
      </c>
      <c r="Q77" s="110">
        <v>3038500</v>
      </c>
      <c r="R77" s="87">
        <v>1</v>
      </c>
      <c r="S77" s="116">
        <v>1410200</v>
      </c>
      <c r="T77" s="65" t="s">
        <v>66</v>
      </c>
      <c r="U77" s="93" t="s">
        <v>4234</v>
      </c>
      <c r="V77" s="76" t="s">
        <v>2557</v>
      </c>
      <c r="W77" s="87">
        <v>1</v>
      </c>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row>
    <row r="78" spans="1:46" s="63" customFormat="1" ht="16.5" x14ac:dyDescent="0.25">
      <c r="A78" s="101" t="s">
        <v>4680</v>
      </c>
      <c r="B78" s="101" t="s">
        <v>4680</v>
      </c>
      <c r="C78" s="75" t="s">
        <v>4241</v>
      </c>
      <c r="D78" s="75" t="s">
        <v>4242</v>
      </c>
      <c r="E78" s="70" t="s">
        <v>4243</v>
      </c>
      <c r="F78" s="89" t="s">
        <v>51</v>
      </c>
      <c r="G78" s="79" t="s">
        <v>77</v>
      </c>
      <c r="H78" s="69" t="s">
        <v>53</v>
      </c>
      <c r="I78" s="89" t="s">
        <v>54</v>
      </c>
      <c r="J78" s="89" t="s">
        <v>55</v>
      </c>
      <c r="K78" s="80">
        <v>82101600</v>
      </c>
      <c r="L78" s="75" t="s">
        <v>4566</v>
      </c>
      <c r="M78" s="92" t="s">
        <v>57</v>
      </c>
      <c r="N78" s="91" t="s">
        <v>58</v>
      </c>
      <c r="O78" s="84" t="s">
        <v>4367</v>
      </c>
      <c r="P78" s="75" t="s">
        <v>4256</v>
      </c>
      <c r="Q78" s="110">
        <v>6675736</v>
      </c>
      <c r="R78" s="87">
        <v>1</v>
      </c>
      <c r="S78" s="116">
        <v>66757000</v>
      </c>
      <c r="T78" s="65" t="s">
        <v>66</v>
      </c>
      <c r="U78" s="91" t="s">
        <v>4257</v>
      </c>
      <c r="V78" s="76" t="s">
        <v>2554</v>
      </c>
      <c r="W78" s="87">
        <v>1</v>
      </c>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row>
    <row r="79" spans="1:46" s="63" customFormat="1" ht="16.5" x14ac:dyDescent="0.25">
      <c r="A79" s="101" t="s">
        <v>4680</v>
      </c>
      <c r="B79" s="101" t="s">
        <v>4680</v>
      </c>
      <c r="C79" s="75" t="s">
        <v>4241</v>
      </c>
      <c r="D79" s="75" t="s">
        <v>4242</v>
      </c>
      <c r="E79" s="70" t="s">
        <v>4243</v>
      </c>
      <c r="F79" s="89" t="s">
        <v>51</v>
      </c>
      <c r="G79" s="79" t="s">
        <v>77</v>
      </c>
      <c r="H79" s="69" t="s">
        <v>53</v>
      </c>
      <c r="I79" s="89" t="s">
        <v>54</v>
      </c>
      <c r="J79" s="89" t="s">
        <v>55</v>
      </c>
      <c r="K79" s="80">
        <v>82101600</v>
      </c>
      <c r="L79" s="75" t="s">
        <v>4566</v>
      </c>
      <c r="M79" s="72" t="s">
        <v>57</v>
      </c>
      <c r="N79" s="91" t="s">
        <v>58</v>
      </c>
      <c r="O79" s="84" t="s">
        <v>4367</v>
      </c>
      <c r="P79" s="75" t="s">
        <v>4258</v>
      </c>
      <c r="Q79" s="110">
        <v>22200000</v>
      </c>
      <c r="R79" s="87">
        <v>1</v>
      </c>
      <c r="S79" s="116">
        <v>222000000</v>
      </c>
      <c r="T79" s="65" t="s">
        <v>66</v>
      </c>
      <c r="U79" s="91" t="s">
        <v>4236</v>
      </c>
      <c r="V79" s="76" t="s">
        <v>4674</v>
      </c>
      <c r="W79" s="87">
        <v>1</v>
      </c>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row>
    <row r="80" spans="1:46" s="66" customFormat="1" ht="16.5" x14ac:dyDescent="0.25">
      <c r="A80" s="101" t="s">
        <v>4680</v>
      </c>
      <c r="B80" s="101" t="s">
        <v>4680</v>
      </c>
      <c r="C80" s="75" t="s">
        <v>4259</v>
      </c>
      <c r="D80" s="75" t="s">
        <v>4260</v>
      </c>
      <c r="E80" s="68" t="s">
        <v>4261</v>
      </c>
      <c r="F80" s="89" t="s">
        <v>63</v>
      </c>
      <c r="G80" s="75" t="s">
        <v>4595</v>
      </c>
      <c r="H80" s="68" t="s">
        <v>4633</v>
      </c>
      <c r="I80" s="89" t="s">
        <v>54</v>
      </c>
      <c r="J80" s="89" t="s">
        <v>55</v>
      </c>
      <c r="K80" s="80">
        <v>70111700</v>
      </c>
      <c r="L80" s="75" t="s">
        <v>4263</v>
      </c>
      <c r="M80" s="75" t="s">
        <v>57</v>
      </c>
      <c r="N80" s="75" t="s">
        <v>58</v>
      </c>
      <c r="O80" s="75" t="s">
        <v>4264</v>
      </c>
      <c r="P80" s="68" t="s">
        <v>4265</v>
      </c>
      <c r="Q80" s="110">
        <v>440000</v>
      </c>
      <c r="R80" s="87">
        <v>1</v>
      </c>
      <c r="S80" s="116">
        <v>4440000</v>
      </c>
      <c r="T80" s="86" t="s">
        <v>4266</v>
      </c>
      <c r="U80" s="86" t="s">
        <v>4267</v>
      </c>
      <c r="V80" s="88" t="s">
        <v>2554</v>
      </c>
      <c r="W80" s="87">
        <v>10</v>
      </c>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row>
    <row r="81" spans="1:46" s="66" customFormat="1" ht="16.5" x14ac:dyDescent="0.25">
      <c r="A81" s="101" t="s">
        <v>4680</v>
      </c>
      <c r="B81" s="101" t="s">
        <v>4680</v>
      </c>
      <c r="C81" s="75" t="s">
        <v>4259</v>
      </c>
      <c r="D81" s="75" t="s">
        <v>4260</v>
      </c>
      <c r="E81" s="68" t="s">
        <v>4261</v>
      </c>
      <c r="F81" s="89" t="s">
        <v>51</v>
      </c>
      <c r="G81" s="79" t="s">
        <v>77</v>
      </c>
      <c r="H81" s="68" t="s">
        <v>4636</v>
      </c>
      <c r="I81" s="89" t="s">
        <v>54</v>
      </c>
      <c r="J81" s="89" t="s">
        <v>55</v>
      </c>
      <c r="K81" s="80">
        <v>84111600</v>
      </c>
      <c r="L81" s="75" t="s">
        <v>4263</v>
      </c>
      <c r="M81" s="75" t="s">
        <v>57</v>
      </c>
      <c r="N81" s="75" t="s">
        <v>58</v>
      </c>
      <c r="O81" s="75" t="s">
        <v>4264</v>
      </c>
      <c r="P81" s="68" t="s">
        <v>4269</v>
      </c>
      <c r="Q81" s="110">
        <v>6000000</v>
      </c>
      <c r="R81" s="87">
        <v>1</v>
      </c>
      <c r="S81" s="116">
        <v>6000000</v>
      </c>
      <c r="T81" s="84" t="s">
        <v>4270</v>
      </c>
      <c r="U81" s="75" t="s">
        <v>4234</v>
      </c>
      <c r="V81" s="76" t="s">
        <v>4675</v>
      </c>
      <c r="W81" s="87">
        <v>1</v>
      </c>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row>
    <row r="82" spans="1:46" s="66" customFormat="1" ht="16.5" x14ac:dyDescent="0.25">
      <c r="A82" s="101" t="s">
        <v>4680</v>
      </c>
      <c r="B82" s="101" t="s">
        <v>4680</v>
      </c>
      <c r="C82" s="75" t="s">
        <v>4259</v>
      </c>
      <c r="D82" s="75" t="s">
        <v>4260</v>
      </c>
      <c r="E82" s="68" t="s">
        <v>4271</v>
      </c>
      <c r="F82" s="89" t="s">
        <v>51</v>
      </c>
      <c r="G82" s="79" t="s">
        <v>77</v>
      </c>
      <c r="H82" s="68" t="s">
        <v>4636</v>
      </c>
      <c r="I82" s="89" t="s">
        <v>54</v>
      </c>
      <c r="J82" s="89" t="s">
        <v>55</v>
      </c>
      <c r="K82" s="67">
        <v>84111603</v>
      </c>
      <c r="L82" s="75" t="s">
        <v>4263</v>
      </c>
      <c r="M82" s="75" t="s">
        <v>57</v>
      </c>
      <c r="N82" s="75" t="s">
        <v>58</v>
      </c>
      <c r="O82" s="75" t="s">
        <v>4264</v>
      </c>
      <c r="P82" s="68" t="s">
        <v>4272</v>
      </c>
      <c r="Q82" s="110">
        <v>4000000</v>
      </c>
      <c r="R82" s="87">
        <v>1</v>
      </c>
      <c r="S82" s="116">
        <v>12000000</v>
      </c>
      <c r="T82" s="84" t="s">
        <v>4270</v>
      </c>
      <c r="U82" s="86" t="s">
        <v>4267</v>
      </c>
      <c r="V82" s="78" t="s">
        <v>4674</v>
      </c>
      <c r="W82" s="87">
        <v>2</v>
      </c>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row>
    <row r="83" spans="1:46" s="66" customFormat="1" ht="16.5" x14ac:dyDescent="0.25">
      <c r="A83" s="101" t="s">
        <v>4680</v>
      </c>
      <c r="B83" s="101" t="s">
        <v>4680</v>
      </c>
      <c r="C83" s="75" t="s">
        <v>4259</v>
      </c>
      <c r="D83" s="75" t="s">
        <v>4260</v>
      </c>
      <c r="E83" s="68" t="s">
        <v>4261</v>
      </c>
      <c r="F83" s="89" t="s">
        <v>51</v>
      </c>
      <c r="G83" s="79" t="s">
        <v>77</v>
      </c>
      <c r="H83" s="68" t="s">
        <v>4636</v>
      </c>
      <c r="I83" s="89" t="s">
        <v>54</v>
      </c>
      <c r="J83" s="89" t="s">
        <v>55</v>
      </c>
      <c r="K83" s="80">
        <v>82101600</v>
      </c>
      <c r="L83" s="75" t="s">
        <v>4263</v>
      </c>
      <c r="M83" s="75" t="s">
        <v>57</v>
      </c>
      <c r="N83" s="75" t="s">
        <v>58</v>
      </c>
      <c r="O83" s="75" t="s">
        <v>4264</v>
      </c>
      <c r="P83" s="68" t="s">
        <v>4273</v>
      </c>
      <c r="Q83" s="110">
        <v>10000000</v>
      </c>
      <c r="R83" s="87">
        <v>1</v>
      </c>
      <c r="S83" s="116">
        <v>10000000</v>
      </c>
      <c r="T83" s="84" t="s">
        <v>4270</v>
      </c>
      <c r="U83" s="86" t="s">
        <v>4267</v>
      </c>
      <c r="V83" s="76" t="s">
        <v>2555</v>
      </c>
      <c r="W83" s="87">
        <v>1</v>
      </c>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row>
    <row r="84" spans="1:46" s="66" customFormat="1" ht="16.5" x14ac:dyDescent="0.25">
      <c r="A84" s="101" t="s">
        <v>4680</v>
      </c>
      <c r="B84" s="101" t="s">
        <v>4680</v>
      </c>
      <c r="C84" s="75" t="s">
        <v>4259</v>
      </c>
      <c r="D84" s="75" t="s">
        <v>4260</v>
      </c>
      <c r="E84" s="68" t="s">
        <v>4261</v>
      </c>
      <c r="F84" s="89" t="s">
        <v>51</v>
      </c>
      <c r="G84" s="79" t="s">
        <v>77</v>
      </c>
      <c r="H84" s="68" t="s">
        <v>4636</v>
      </c>
      <c r="I84" s="89" t="s">
        <v>54</v>
      </c>
      <c r="J84" s="89" t="s">
        <v>55</v>
      </c>
      <c r="K84" s="80">
        <v>90101600</v>
      </c>
      <c r="L84" s="75" t="s">
        <v>4263</v>
      </c>
      <c r="M84" s="75" t="s">
        <v>57</v>
      </c>
      <c r="N84" s="75" t="s">
        <v>58</v>
      </c>
      <c r="O84" s="75" t="s">
        <v>4264</v>
      </c>
      <c r="P84" s="68" t="s">
        <v>4274</v>
      </c>
      <c r="Q84" s="110">
        <v>22895083.333333332</v>
      </c>
      <c r="R84" s="87">
        <v>1</v>
      </c>
      <c r="S84" s="116">
        <v>137370500</v>
      </c>
      <c r="T84" s="86" t="s">
        <v>4266</v>
      </c>
      <c r="U84" s="83" t="s">
        <v>4275</v>
      </c>
      <c r="V84" s="78" t="s">
        <v>761</v>
      </c>
      <c r="W84" s="87">
        <v>6</v>
      </c>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row>
    <row r="85" spans="1:46" s="66" customFormat="1" ht="16.5" x14ac:dyDescent="0.25">
      <c r="A85" s="101" t="s">
        <v>4680</v>
      </c>
      <c r="B85" s="101" t="s">
        <v>4680</v>
      </c>
      <c r="C85" s="75" t="s">
        <v>4259</v>
      </c>
      <c r="D85" s="75" t="s">
        <v>4260</v>
      </c>
      <c r="E85" s="68" t="s">
        <v>4261</v>
      </c>
      <c r="F85" s="89" t="s">
        <v>51</v>
      </c>
      <c r="G85" s="79" t="s">
        <v>77</v>
      </c>
      <c r="H85" s="68" t="s">
        <v>4636</v>
      </c>
      <c r="I85" s="89" t="s">
        <v>54</v>
      </c>
      <c r="J85" s="89" t="s">
        <v>55</v>
      </c>
      <c r="K85" s="80">
        <v>82121700</v>
      </c>
      <c r="L85" s="75" t="s">
        <v>4263</v>
      </c>
      <c r="M85" s="75" t="s">
        <v>57</v>
      </c>
      <c r="N85" s="75" t="s">
        <v>58</v>
      </c>
      <c r="O85" s="75" t="s">
        <v>4264</v>
      </c>
      <c r="P85" s="68" t="s">
        <v>4276</v>
      </c>
      <c r="Q85" s="110">
        <v>13750000</v>
      </c>
      <c r="R85" s="87">
        <v>1</v>
      </c>
      <c r="S85" s="116">
        <v>96250000</v>
      </c>
      <c r="T85" s="86" t="s">
        <v>4266</v>
      </c>
      <c r="U85" s="83" t="s">
        <v>4275</v>
      </c>
      <c r="V85" s="78" t="s">
        <v>2554</v>
      </c>
      <c r="W85" s="87">
        <v>7</v>
      </c>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row>
    <row r="86" spans="1:46" s="66" customFormat="1" ht="16.5" x14ac:dyDescent="0.25">
      <c r="A86" s="101" t="s">
        <v>4680</v>
      </c>
      <c r="B86" s="101" t="s">
        <v>4680</v>
      </c>
      <c r="C86" s="75" t="s">
        <v>4259</v>
      </c>
      <c r="D86" s="75" t="s">
        <v>4260</v>
      </c>
      <c r="E86" s="68" t="s">
        <v>4261</v>
      </c>
      <c r="F86" s="89" t="s">
        <v>51</v>
      </c>
      <c r="G86" s="79" t="s">
        <v>77</v>
      </c>
      <c r="H86" s="68" t="s">
        <v>4636</v>
      </c>
      <c r="I86" s="89" t="s">
        <v>54</v>
      </c>
      <c r="J86" s="89" t="s">
        <v>55</v>
      </c>
      <c r="K86" s="80">
        <v>44122000</v>
      </c>
      <c r="L86" s="75" t="s">
        <v>4263</v>
      </c>
      <c r="M86" s="75" t="s">
        <v>57</v>
      </c>
      <c r="N86" s="75" t="s">
        <v>58</v>
      </c>
      <c r="O86" s="75" t="s">
        <v>4264</v>
      </c>
      <c r="P86" s="68" t="s">
        <v>4277</v>
      </c>
      <c r="Q86" s="110">
        <v>2600000</v>
      </c>
      <c r="R86" s="87">
        <v>1</v>
      </c>
      <c r="S86" s="116">
        <v>31200000</v>
      </c>
      <c r="T86" s="83" t="s">
        <v>4278</v>
      </c>
      <c r="U86" s="83" t="s">
        <v>4279</v>
      </c>
      <c r="V86" s="78" t="s">
        <v>4674</v>
      </c>
      <c r="W86" s="87">
        <v>11</v>
      </c>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row>
    <row r="87" spans="1:46" s="66" customFormat="1" ht="16.5" x14ac:dyDescent="0.25">
      <c r="A87" s="101" t="s">
        <v>4680</v>
      </c>
      <c r="B87" s="101" t="s">
        <v>4680</v>
      </c>
      <c r="C87" s="75" t="s">
        <v>4259</v>
      </c>
      <c r="D87" s="75" t="s">
        <v>4260</v>
      </c>
      <c r="E87" s="68" t="s">
        <v>4261</v>
      </c>
      <c r="F87" s="89" t="s">
        <v>51</v>
      </c>
      <c r="G87" s="79" t="s">
        <v>77</v>
      </c>
      <c r="H87" s="68" t="s">
        <v>4360</v>
      </c>
      <c r="I87" s="89" t="s">
        <v>54</v>
      </c>
      <c r="J87" s="89" t="s">
        <v>55</v>
      </c>
      <c r="K87" s="80">
        <v>78111800</v>
      </c>
      <c r="L87" s="75" t="s">
        <v>4263</v>
      </c>
      <c r="M87" s="75" t="s">
        <v>57</v>
      </c>
      <c r="N87" s="75" t="s">
        <v>58</v>
      </c>
      <c r="O87" s="75" t="s">
        <v>4264</v>
      </c>
      <c r="P87" s="68" t="s">
        <v>4281</v>
      </c>
      <c r="Q87" s="110">
        <v>5500000</v>
      </c>
      <c r="R87" s="87">
        <v>1</v>
      </c>
      <c r="S87" s="116">
        <v>66000000</v>
      </c>
      <c r="T87" s="86" t="s">
        <v>4266</v>
      </c>
      <c r="U87" s="83" t="s">
        <v>4275</v>
      </c>
      <c r="V87" s="78" t="s">
        <v>483</v>
      </c>
      <c r="W87" s="87">
        <v>12</v>
      </c>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row>
    <row r="88" spans="1:46" s="66" customFormat="1" ht="16.5" x14ac:dyDescent="0.25">
      <c r="A88" s="101" t="s">
        <v>4680</v>
      </c>
      <c r="B88" s="101" t="s">
        <v>4680</v>
      </c>
      <c r="C88" s="75" t="s">
        <v>4259</v>
      </c>
      <c r="D88" s="75" t="s">
        <v>4260</v>
      </c>
      <c r="E88" s="68" t="s">
        <v>4261</v>
      </c>
      <c r="F88" s="89" t="s">
        <v>51</v>
      </c>
      <c r="G88" s="79" t="s">
        <v>77</v>
      </c>
      <c r="H88" s="68" t="s">
        <v>4360</v>
      </c>
      <c r="I88" s="89" t="s">
        <v>54</v>
      </c>
      <c r="J88" s="89" t="s">
        <v>55</v>
      </c>
      <c r="K88" s="80">
        <v>78111800</v>
      </c>
      <c r="L88" s="75" t="s">
        <v>4263</v>
      </c>
      <c r="M88" s="75" t="s">
        <v>57</v>
      </c>
      <c r="N88" s="75" t="s">
        <v>58</v>
      </c>
      <c r="O88" s="75" t="s">
        <v>4264</v>
      </c>
      <c r="P88" s="68" t="s">
        <v>4282</v>
      </c>
      <c r="Q88" s="110">
        <v>70000000</v>
      </c>
      <c r="R88" s="87">
        <v>1</v>
      </c>
      <c r="S88" s="116">
        <v>700000000</v>
      </c>
      <c r="T88" s="86" t="s">
        <v>4266</v>
      </c>
      <c r="U88" s="86" t="s">
        <v>4283</v>
      </c>
      <c r="V88" s="78" t="s">
        <v>483</v>
      </c>
      <c r="W88" s="87">
        <v>10</v>
      </c>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row>
    <row r="89" spans="1:46" s="66" customFormat="1" ht="16.5" x14ac:dyDescent="0.25">
      <c r="A89" s="101" t="s">
        <v>4680</v>
      </c>
      <c r="B89" s="101" t="s">
        <v>4680</v>
      </c>
      <c r="C89" s="75" t="s">
        <v>4259</v>
      </c>
      <c r="D89" s="75" t="s">
        <v>4260</v>
      </c>
      <c r="E89" s="68" t="s">
        <v>4261</v>
      </c>
      <c r="F89" s="89" t="s">
        <v>51</v>
      </c>
      <c r="G89" s="79" t="s">
        <v>77</v>
      </c>
      <c r="H89" s="73" t="s">
        <v>4361</v>
      </c>
      <c r="I89" s="89" t="s">
        <v>54</v>
      </c>
      <c r="J89" s="89" t="s">
        <v>55</v>
      </c>
      <c r="K89" s="80">
        <v>92101501</v>
      </c>
      <c r="L89" s="75" t="s">
        <v>4263</v>
      </c>
      <c r="M89" s="75" t="s">
        <v>57</v>
      </c>
      <c r="N89" s="75" t="s">
        <v>58</v>
      </c>
      <c r="O89" s="75" t="s">
        <v>4264</v>
      </c>
      <c r="P89" s="68" t="s">
        <v>4285</v>
      </c>
      <c r="Q89" s="110">
        <v>78455000</v>
      </c>
      <c r="R89" s="87">
        <v>1</v>
      </c>
      <c r="S89" s="116">
        <v>699139000</v>
      </c>
      <c r="T89" s="86" t="s">
        <v>4266</v>
      </c>
      <c r="U89" s="86" t="s">
        <v>4283</v>
      </c>
      <c r="V89" s="78" t="s">
        <v>483</v>
      </c>
      <c r="W89" s="87">
        <v>8</v>
      </c>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row>
    <row r="90" spans="1:46" s="66" customFormat="1" ht="16.5" x14ac:dyDescent="0.25">
      <c r="A90" s="101" t="s">
        <v>4680</v>
      </c>
      <c r="B90" s="101" t="s">
        <v>4680</v>
      </c>
      <c r="C90" s="75" t="s">
        <v>4259</v>
      </c>
      <c r="D90" s="75" t="s">
        <v>4260</v>
      </c>
      <c r="E90" s="68" t="s">
        <v>4261</v>
      </c>
      <c r="F90" s="89" t="s">
        <v>51</v>
      </c>
      <c r="G90" s="69" t="s">
        <v>52</v>
      </c>
      <c r="H90" s="68" t="s">
        <v>4637</v>
      </c>
      <c r="I90" s="89" t="s">
        <v>54</v>
      </c>
      <c r="J90" s="89" t="s">
        <v>55</v>
      </c>
      <c r="K90" s="80">
        <v>84000000</v>
      </c>
      <c r="L90" s="75" t="s">
        <v>4263</v>
      </c>
      <c r="M90" s="75" t="s">
        <v>57</v>
      </c>
      <c r="N90" s="75" t="s">
        <v>58</v>
      </c>
      <c r="O90" s="75" t="s">
        <v>4264</v>
      </c>
      <c r="P90" s="68" t="s">
        <v>4287</v>
      </c>
      <c r="Q90" s="110">
        <v>29898977.333333332</v>
      </c>
      <c r="R90" s="87">
        <v>1</v>
      </c>
      <c r="S90" s="116">
        <v>298990000</v>
      </c>
      <c r="T90" s="74" t="s">
        <v>4288</v>
      </c>
      <c r="U90" s="86" t="s">
        <v>4283</v>
      </c>
      <c r="V90" s="78" t="s">
        <v>761</v>
      </c>
      <c r="W90" s="87">
        <v>10</v>
      </c>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row>
    <row r="91" spans="1:46" s="66" customFormat="1" ht="16.5" x14ac:dyDescent="0.25">
      <c r="A91" s="101" t="s">
        <v>4680</v>
      </c>
      <c r="B91" s="101" t="s">
        <v>4680</v>
      </c>
      <c r="C91" s="75" t="s">
        <v>4259</v>
      </c>
      <c r="D91" s="75" t="s">
        <v>4260</v>
      </c>
      <c r="E91" s="68" t="s">
        <v>4261</v>
      </c>
      <c r="F91" s="89" t="s">
        <v>51</v>
      </c>
      <c r="G91" s="69" t="s">
        <v>52</v>
      </c>
      <c r="H91" s="75" t="s">
        <v>4359</v>
      </c>
      <c r="I91" s="89" t="s">
        <v>54</v>
      </c>
      <c r="J91" s="89" t="s">
        <v>55</v>
      </c>
      <c r="K91" s="80">
        <v>80131500</v>
      </c>
      <c r="L91" s="75" t="s">
        <v>4263</v>
      </c>
      <c r="M91" s="75" t="s">
        <v>57</v>
      </c>
      <c r="N91" s="75" t="s">
        <v>58</v>
      </c>
      <c r="O91" s="75" t="s">
        <v>4264</v>
      </c>
      <c r="P91" s="68" t="s">
        <v>4290</v>
      </c>
      <c r="Q91" s="110">
        <v>14408000</v>
      </c>
      <c r="R91" s="87">
        <v>1</v>
      </c>
      <c r="S91" s="116">
        <v>172896000</v>
      </c>
      <c r="T91" s="86" t="s">
        <v>4291</v>
      </c>
      <c r="U91" s="86" t="s">
        <v>4292</v>
      </c>
      <c r="V91" s="78" t="s">
        <v>2557</v>
      </c>
      <c r="W91" s="87">
        <v>12</v>
      </c>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row>
    <row r="92" spans="1:46" s="66" customFormat="1" ht="16.5" x14ac:dyDescent="0.25">
      <c r="A92" s="101" t="s">
        <v>4680</v>
      </c>
      <c r="B92" s="101" t="s">
        <v>4680</v>
      </c>
      <c r="C92" s="75" t="s">
        <v>4259</v>
      </c>
      <c r="D92" s="75" t="s">
        <v>4260</v>
      </c>
      <c r="E92" s="68" t="s">
        <v>4261</v>
      </c>
      <c r="F92" s="89" t="s">
        <v>51</v>
      </c>
      <c r="G92" s="69" t="s">
        <v>52</v>
      </c>
      <c r="H92" s="75" t="s">
        <v>4359</v>
      </c>
      <c r="I92" s="89" t="s">
        <v>54</v>
      </c>
      <c r="J92" s="89" t="s">
        <v>55</v>
      </c>
      <c r="K92" s="80">
        <v>80131500</v>
      </c>
      <c r="L92" s="75" t="s">
        <v>4263</v>
      </c>
      <c r="M92" s="75" t="s">
        <v>57</v>
      </c>
      <c r="N92" s="75" t="s">
        <v>58</v>
      </c>
      <c r="O92" s="75" t="s">
        <v>4264</v>
      </c>
      <c r="P92" s="68" t="s">
        <v>4293</v>
      </c>
      <c r="Q92" s="110">
        <v>5765000</v>
      </c>
      <c r="R92" s="87">
        <v>1</v>
      </c>
      <c r="S92" s="116">
        <v>69180000</v>
      </c>
      <c r="T92" s="86" t="s">
        <v>4291</v>
      </c>
      <c r="U92" s="86" t="s">
        <v>4292</v>
      </c>
      <c r="V92" s="78" t="s">
        <v>481</v>
      </c>
      <c r="W92" s="87">
        <v>12</v>
      </c>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row>
    <row r="93" spans="1:46" s="66" customFormat="1" ht="16.5" x14ac:dyDescent="0.25">
      <c r="A93" s="101" t="s">
        <v>4680</v>
      </c>
      <c r="B93" s="101" t="s">
        <v>4680</v>
      </c>
      <c r="C93" s="75" t="s">
        <v>4259</v>
      </c>
      <c r="D93" s="75" t="s">
        <v>4260</v>
      </c>
      <c r="E93" s="68" t="s">
        <v>4261</v>
      </c>
      <c r="F93" s="89" t="s">
        <v>51</v>
      </c>
      <c r="G93" s="69" t="s">
        <v>52</v>
      </c>
      <c r="H93" s="75" t="s">
        <v>4359</v>
      </c>
      <c r="I93" s="89" t="s">
        <v>54</v>
      </c>
      <c r="J93" s="89" t="s">
        <v>55</v>
      </c>
      <c r="K93" s="80">
        <v>24112409</v>
      </c>
      <c r="L93" s="75" t="s">
        <v>4263</v>
      </c>
      <c r="M93" s="75" t="s">
        <v>57</v>
      </c>
      <c r="N93" s="75" t="s">
        <v>58</v>
      </c>
      <c r="O93" s="75" t="s">
        <v>4264</v>
      </c>
      <c r="P93" s="68" t="s">
        <v>4294</v>
      </c>
      <c r="Q93" s="110">
        <v>25000000</v>
      </c>
      <c r="R93" s="87">
        <v>1</v>
      </c>
      <c r="S93" s="116">
        <v>25000000</v>
      </c>
      <c r="T93" s="86" t="s">
        <v>4278</v>
      </c>
      <c r="U93" s="83" t="s">
        <v>4275</v>
      </c>
      <c r="V93" s="78" t="s">
        <v>4676</v>
      </c>
      <c r="W93" s="87">
        <v>1</v>
      </c>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row>
    <row r="94" spans="1:46" s="66" customFormat="1" ht="16.5" x14ac:dyDescent="0.25">
      <c r="A94" s="101" t="s">
        <v>4680</v>
      </c>
      <c r="B94" s="101" t="s">
        <v>4680</v>
      </c>
      <c r="C94" s="75" t="s">
        <v>4259</v>
      </c>
      <c r="D94" s="75" t="s">
        <v>4260</v>
      </c>
      <c r="E94" s="68" t="s">
        <v>4261</v>
      </c>
      <c r="F94" s="89" t="s">
        <v>51</v>
      </c>
      <c r="G94" s="69" t="s">
        <v>52</v>
      </c>
      <c r="H94" s="75" t="s">
        <v>4359</v>
      </c>
      <c r="I94" s="89" t="s">
        <v>54</v>
      </c>
      <c r="J94" s="89" t="s">
        <v>55</v>
      </c>
      <c r="K94" s="67">
        <v>24102004</v>
      </c>
      <c r="L94" s="75" t="s">
        <v>4263</v>
      </c>
      <c r="M94" s="75" t="s">
        <v>57</v>
      </c>
      <c r="N94" s="75" t="s">
        <v>58</v>
      </c>
      <c r="O94" s="75" t="s">
        <v>4264</v>
      </c>
      <c r="P94" s="68" t="s">
        <v>4295</v>
      </c>
      <c r="Q94" s="110">
        <v>3750000</v>
      </c>
      <c r="R94" s="87">
        <v>1</v>
      </c>
      <c r="S94" s="116">
        <v>15000000</v>
      </c>
      <c r="T94" s="86" t="s">
        <v>4266</v>
      </c>
      <c r="U94" s="86" t="s">
        <v>4267</v>
      </c>
      <c r="V94" s="78" t="s">
        <v>4675</v>
      </c>
      <c r="W94" s="87">
        <v>4</v>
      </c>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row>
    <row r="95" spans="1:46" s="66" customFormat="1" ht="16.5" x14ac:dyDescent="0.25">
      <c r="A95" s="101" t="s">
        <v>4680</v>
      </c>
      <c r="B95" s="101" t="s">
        <v>4680</v>
      </c>
      <c r="C95" s="75" t="s">
        <v>4259</v>
      </c>
      <c r="D95" s="75" t="s">
        <v>4260</v>
      </c>
      <c r="E95" s="68" t="s">
        <v>4261</v>
      </c>
      <c r="F95" s="89" t="s">
        <v>51</v>
      </c>
      <c r="G95" s="69" t="s">
        <v>52</v>
      </c>
      <c r="H95" s="75" t="s">
        <v>4359</v>
      </c>
      <c r="I95" s="89" t="s">
        <v>54</v>
      </c>
      <c r="J95" s="89" t="s">
        <v>55</v>
      </c>
      <c r="K95" s="67">
        <v>41112200</v>
      </c>
      <c r="L95" s="75" t="s">
        <v>4263</v>
      </c>
      <c r="M95" s="75" t="s">
        <v>57</v>
      </c>
      <c r="N95" s="75" t="s">
        <v>58</v>
      </c>
      <c r="O95" s="75" t="s">
        <v>4264</v>
      </c>
      <c r="P95" s="68" t="s">
        <v>4296</v>
      </c>
      <c r="Q95" s="110">
        <v>11250000</v>
      </c>
      <c r="R95" s="87">
        <v>1</v>
      </c>
      <c r="S95" s="116">
        <v>20000000</v>
      </c>
      <c r="T95" s="86" t="s">
        <v>4297</v>
      </c>
      <c r="U95" s="86" t="s">
        <v>4267</v>
      </c>
      <c r="V95" s="78" t="s">
        <v>2555</v>
      </c>
      <c r="W95" s="87">
        <v>4</v>
      </c>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row>
    <row r="96" spans="1:46" s="66" customFormat="1" ht="16.5" x14ac:dyDescent="0.25">
      <c r="A96" s="101" t="s">
        <v>4680</v>
      </c>
      <c r="B96" s="101" t="s">
        <v>4680</v>
      </c>
      <c r="C96" s="75" t="s">
        <v>4259</v>
      </c>
      <c r="D96" s="75" t="s">
        <v>4260</v>
      </c>
      <c r="E96" s="68" t="s">
        <v>4261</v>
      </c>
      <c r="F96" s="89" t="s">
        <v>51</v>
      </c>
      <c r="G96" s="69" t="s">
        <v>52</v>
      </c>
      <c r="H96" s="75" t="s">
        <v>4359</v>
      </c>
      <c r="I96" s="89" t="s">
        <v>54</v>
      </c>
      <c r="J96" s="89" t="s">
        <v>55</v>
      </c>
      <c r="K96" s="80">
        <v>42102104</v>
      </c>
      <c r="L96" s="75" t="s">
        <v>4263</v>
      </c>
      <c r="M96" s="75" t="s">
        <v>57</v>
      </c>
      <c r="N96" s="75" t="s">
        <v>58</v>
      </c>
      <c r="O96" s="75" t="s">
        <v>4264</v>
      </c>
      <c r="P96" s="68" t="s">
        <v>4298</v>
      </c>
      <c r="Q96" s="110">
        <v>7500000</v>
      </c>
      <c r="R96" s="87">
        <v>1</v>
      </c>
      <c r="S96" s="116">
        <v>5000000</v>
      </c>
      <c r="T96" s="86" t="s">
        <v>4266</v>
      </c>
      <c r="U96" s="86" t="s">
        <v>4267</v>
      </c>
      <c r="V96" s="78" t="s">
        <v>2558</v>
      </c>
      <c r="W96" s="87">
        <v>4</v>
      </c>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row>
    <row r="97" spans="1:46" s="66" customFormat="1" ht="16.5" x14ac:dyDescent="0.25">
      <c r="A97" s="101" t="s">
        <v>4680</v>
      </c>
      <c r="B97" s="101" t="s">
        <v>4680</v>
      </c>
      <c r="C97" s="75" t="s">
        <v>4259</v>
      </c>
      <c r="D97" s="75" t="s">
        <v>4260</v>
      </c>
      <c r="E97" s="68" t="s">
        <v>4261</v>
      </c>
      <c r="F97" s="89" t="s">
        <v>51</v>
      </c>
      <c r="G97" s="69" t="s">
        <v>52</v>
      </c>
      <c r="H97" s="75" t="s">
        <v>4359</v>
      </c>
      <c r="I97" s="89" t="s">
        <v>54</v>
      </c>
      <c r="J97" s="89" t="s">
        <v>55</v>
      </c>
      <c r="K97" s="80">
        <v>73152100</v>
      </c>
      <c r="L97" s="75" t="s">
        <v>4263</v>
      </c>
      <c r="M97" s="75" t="s">
        <v>57</v>
      </c>
      <c r="N97" s="75" t="s">
        <v>58</v>
      </c>
      <c r="O97" s="75" t="s">
        <v>4264</v>
      </c>
      <c r="P97" s="68" t="s">
        <v>4299</v>
      </c>
      <c r="Q97" s="110">
        <v>500000</v>
      </c>
      <c r="R97" s="87">
        <v>1</v>
      </c>
      <c r="S97" s="116">
        <v>3000000</v>
      </c>
      <c r="T97" s="86" t="s">
        <v>4266</v>
      </c>
      <c r="U97" s="86" t="s">
        <v>4267</v>
      </c>
      <c r="V97" s="76" t="s">
        <v>761</v>
      </c>
      <c r="W97" s="87">
        <v>6</v>
      </c>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row>
    <row r="98" spans="1:46" s="66" customFormat="1" ht="16.5" x14ac:dyDescent="0.25">
      <c r="A98" s="101" t="s">
        <v>4680</v>
      </c>
      <c r="B98" s="101" t="s">
        <v>4680</v>
      </c>
      <c r="C98" s="75" t="s">
        <v>4259</v>
      </c>
      <c r="D98" s="75" t="s">
        <v>4260</v>
      </c>
      <c r="E98" s="68" t="s">
        <v>4261</v>
      </c>
      <c r="F98" s="89" t="s">
        <v>80</v>
      </c>
      <c r="G98" s="79" t="s">
        <v>81</v>
      </c>
      <c r="H98" s="68" t="s">
        <v>4244</v>
      </c>
      <c r="I98" s="89" t="s">
        <v>54</v>
      </c>
      <c r="J98" s="89" t="s">
        <v>55</v>
      </c>
      <c r="K98" s="67">
        <v>80111600</v>
      </c>
      <c r="L98" s="75" t="s">
        <v>4263</v>
      </c>
      <c r="M98" s="75" t="s">
        <v>57</v>
      </c>
      <c r="N98" s="75" t="s">
        <v>58</v>
      </c>
      <c r="O98" s="75" t="s">
        <v>4264</v>
      </c>
      <c r="P98" s="68" t="s">
        <v>4300</v>
      </c>
      <c r="Q98" s="110">
        <v>9270000</v>
      </c>
      <c r="R98" s="87">
        <v>1</v>
      </c>
      <c r="S98" s="116">
        <v>92700000</v>
      </c>
      <c r="T98" s="86" t="s">
        <v>4301</v>
      </c>
      <c r="U98" s="86" t="s">
        <v>4292</v>
      </c>
      <c r="V98" s="78" t="s">
        <v>481</v>
      </c>
      <c r="W98" s="87">
        <v>10</v>
      </c>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row>
    <row r="99" spans="1:46" s="66" customFormat="1" ht="16.5" x14ac:dyDescent="0.25">
      <c r="A99" s="101" t="s">
        <v>4680</v>
      </c>
      <c r="B99" s="101" t="s">
        <v>4680</v>
      </c>
      <c r="C99" s="75" t="s">
        <v>4259</v>
      </c>
      <c r="D99" s="75" t="s">
        <v>4260</v>
      </c>
      <c r="E99" s="68" t="s">
        <v>4261</v>
      </c>
      <c r="F99" s="89" t="s">
        <v>80</v>
      </c>
      <c r="G99" s="79" t="s">
        <v>81</v>
      </c>
      <c r="H99" s="68" t="s">
        <v>4244</v>
      </c>
      <c r="I99" s="89" t="s">
        <v>54</v>
      </c>
      <c r="J99" s="89" t="s">
        <v>55</v>
      </c>
      <c r="K99" s="67">
        <v>80111600</v>
      </c>
      <c r="L99" s="75" t="s">
        <v>4263</v>
      </c>
      <c r="M99" s="75" t="s">
        <v>57</v>
      </c>
      <c r="N99" s="75" t="s">
        <v>58</v>
      </c>
      <c r="O99" s="75" t="s">
        <v>4264</v>
      </c>
      <c r="P99" s="68" t="s">
        <v>4302</v>
      </c>
      <c r="Q99" s="110">
        <v>8487000</v>
      </c>
      <c r="R99" s="87"/>
      <c r="S99" s="116">
        <v>84870000</v>
      </c>
      <c r="T99" s="86" t="s">
        <v>4301</v>
      </c>
      <c r="U99" s="86" t="s">
        <v>4292</v>
      </c>
      <c r="V99" s="78" t="s">
        <v>481</v>
      </c>
      <c r="W99" s="87">
        <v>10</v>
      </c>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row>
    <row r="100" spans="1:46" s="66" customFormat="1" ht="16.5" x14ac:dyDescent="0.25">
      <c r="A100" s="101" t="s">
        <v>4680</v>
      </c>
      <c r="B100" s="101" t="s">
        <v>4680</v>
      </c>
      <c r="C100" s="75" t="s">
        <v>4259</v>
      </c>
      <c r="D100" s="75" t="s">
        <v>4260</v>
      </c>
      <c r="E100" s="68" t="s">
        <v>4261</v>
      </c>
      <c r="F100" s="89" t="s">
        <v>80</v>
      </c>
      <c r="G100" s="79" t="s">
        <v>81</v>
      </c>
      <c r="H100" s="68" t="s">
        <v>4244</v>
      </c>
      <c r="I100" s="89" t="s">
        <v>54</v>
      </c>
      <c r="J100" s="89" t="s">
        <v>55</v>
      </c>
      <c r="K100" s="67">
        <v>80111600</v>
      </c>
      <c r="L100" s="75" t="s">
        <v>4263</v>
      </c>
      <c r="M100" s="75" t="s">
        <v>57</v>
      </c>
      <c r="N100" s="75" t="s">
        <v>58</v>
      </c>
      <c r="O100" s="75" t="s">
        <v>4264</v>
      </c>
      <c r="P100" s="68" t="s">
        <v>4303</v>
      </c>
      <c r="Q100" s="110">
        <v>11031000</v>
      </c>
      <c r="R100" s="87"/>
      <c r="S100" s="116">
        <v>110310000</v>
      </c>
      <c r="T100" s="86" t="s">
        <v>4301</v>
      </c>
      <c r="U100" s="86" t="s">
        <v>4292</v>
      </c>
      <c r="V100" s="78" t="s">
        <v>481</v>
      </c>
      <c r="W100" s="87">
        <v>10</v>
      </c>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row>
    <row r="101" spans="1:46" s="66" customFormat="1" ht="16.5" x14ac:dyDescent="0.25">
      <c r="A101" s="101" t="s">
        <v>4680</v>
      </c>
      <c r="B101" s="101" t="s">
        <v>4680</v>
      </c>
      <c r="C101" s="75" t="s">
        <v>4259</v>
      </c>
      <c r="D101" s="75" t="s">
        <v>4260</v>
      </c>
      <c r="E101" s="68" t="s">
        <v>4261</v>
      </c>
      <c r="F101" s="89" t="s">
        <v>80</v>
      </c>
      <c r="G101" s="79" t="s">
        <v>81</v>
      </c>
      <c r="H101" s="68" t="s">
        <v>4244</v>
      </c>
      <c r="I101" s="89" t="s">
        <v>54</v>
      </c>
      <c r="J101" s="89" t="s">
        <v>55</v>
      </c>
      <c r="K101" s="67">
        <v>80111600</v>
      </c>
      <c r="L101" s="75" t="s">
        <v>4263</v>
      </c>
      <c r="M101" s="75" t="s">
        <v>57</v>
      </c>
      <c r="N101" s="75" t="s">
        <v>58</v>
      </c>
      <c r="O101" s="75" t="s">
        <v>4264</v>
      </c>
      <c r="P101" s="68" t="s">
        <v>4304</v>
      </c>
      <c r="Q101" s="110">
        <v>9270000</v>
      </c>
      <c r="R101" s="87">
        <v>1</v>
      </c>
      <c r="S101" s="116">
        <v>92700000</v>
      </c>
      <c r="T101" s="86" t="s">
        <v>4301</v>
      </c>
      <c r="U101" s="86" t="s">
        <v>4292</v>
      </c>
      <c r="V101" s="78" t="s">
        <v>481</v>
      </c>
      <c r="W101" s="87">
        <v>10</v>
      </c>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row>
    <row r="102" spans="1:46" s="66" customFormat="1" ht="16.5" x14ac:dyDescent="0.25">
      <c r="A102" s="101" t="s">
        <v>4680</v>
      </c>
      <c r="B102" s="101" t="s">
        <v>4680</v>
      </c>
      <c r="C102" s="75" t="s">
        <v>4259</v>
      </c>
      <c r="D102" s="75" t="s">
        <v>4260</v>
      </c>
      <c r="E102" s="68" t="s">
        <v>4261</v>
      </c>
      <c r="F102" s="89" t="s">
        <v>80</v>
      </c>
      <c r="G102" s="79" t="s">
        <v>81</v>
      </c>
      <c r="H102" s="68" t="s">
        <v>4244</v>
      </c>
      <c r="I102" s="89" t="s">
        <v>54</v>
      </c>
      <c r="J102" s="89" t="s">
        <v>55</v>
      </c>
      <c r="K102" s="67">
        <v>80111600</v>
      </c>
      <c r="L102" s="75" t="s">
        <v>4263</v>
      </c>
      <c r="M102" s="75" t="s">
        <v>57</v>
      </c>
      <c r="N102" s="75" t="s">
        <v>58</v>
      </c>
      <c r="O102" s="75" t="s">
        <v>4264</v>
      </c>
      <c r="P102" s="68" t="s">
        <v>4305</v>
      </c>
      <c r="Q102" s="110">
        <v>6695000</v>
      </c>
      <c r="R102" s="87">
        <v>1</v>
      </c>
      <c r="S102" s="116">
        <v>73645000</v>
      </c>
      <c r="T102" s="86" t="s">
        <v>4301</v>
      </c>
      <c r="U102" s="86" t="s">
        <v>4292</v>
      </c>
      <c r="V102" s="78" t="s">
        <v>481</v>
      </c>
      <c r="W102" s="87">
        <v>11</v>
      </c>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row>
    <row r="103" spans="1:46" s="66" customFormat="1" ht="16.5" x14ac:dyDescent="0.25">
      <c r="A103" s="101" t="s">
        <v>4680</v>
      </c>
      <c r="B103" s="101" t="s">
        <v>4680</v>
      </c>
      <c r="C103" s="75" t="s">
        <v>4259</v>
      </c>
      <c r="D103" s="75" t="s">
        <v>4260</v>
      </c>
      <c r="E103" s="68" t="s">
        <v>4261</v>
      </c>
      <c r="F103" s="89" t="s">
        <v>80</v>
      </c>
      <c r="G103" s="79" t="s">
        <v>81</v>
      </c>
      <c r="H103" s="68" t="s">
        <v>4244</v>
      </c>
      <c r="I103" s="89" t="s">
        <v>54</v>
      </c>
      <c r="J103" s="89" t="s">
        <v>55</v>
      </c>
      <c r="K103" s="67">
        <v>80111600</v>
      </c>
      <c r="L103" s="75" t="s">
        <v>4263</v>
      </c>
      <c r="M103" s="75" t="s">
        <v>57</v>
      </c>
      <c r="N103" s="75" t="s">
        <v>58</v>
      </c>
      <c r="O103" s="75" t="s">
        <v>4264</v>
      </c>
      <c r="P103" s="68" t="s">
        <v>4306</v>
      </c>
      <c r="Q103" s="110">
        <v>5036700</v>
      </c>
      <c r="R103" s="87">
        <v>1</v>
      </c>
      <c r="S103" s="116">
        <v>55403700</v>
      </c>
      <c r="T103" s="86" t="s">
        <v>4301</v>
      </c>
      <c r="U103" s="86" t="s">
        <v>4292</v>
      </c>
      <c r="V103" s="78" t="s">
        <v>481</v>
      </c>
      <c r="W103" s="87">
        <v>11</v>
      </c>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row>
    <row r="104" spans="1:46" s="66" customFormat="1" ht="16.5" x14ac:dyDescent="0.25">
      <c r="A104" s="101" t="s">
        <v>4680</v>
      </c>
      <c r="B104" s="101" t="s">
        <v>4680</v>
      </c>
      <c r="C104" s="75" t="s">
        <v>4259</v>
      </c>
      <c r="D104" s="75" t="s">
        <v>4260</v>
      </c>
      <c r="E104" s="68" t="s">
        <v>4261</v>
      </c>
      <c r="F104" s="89" t="s">
        <v>80</v>
      </c>
      <c r="G104" s="79" t="s">
        <v>81</v>
      </c>
      <c r="H104" s="68" t="s">
        <v>4244</v>
      </c>
      <c r="I104" s="89" t="s">
        <v>54</v>
      </c>
      <c r="J104" s="89" t="s">
        <v>55</v>
      </c>
      <c r="K104" s="67">
        <v>80111600</v>
      </c>
      <c r="L104" s="75" t="s">
        <v>4263</v>
      </c>
      <c r="M104" s="75" t="s">
        <v>57</v>
      </c>
      <c r="N104" s="75" t="s">
        <v>58</v>
      </c>
      <c r="O104" s="75" t="s">
        <v>4264</v>
      </c>
      <c r="P104" s="68" t="s">
        <v>4307</v>
      </c>
      <c r="Q104" s="110">
        <v>5036700</v>
      </c>
      <c r="R104" s="87">
        <v>1</v>
      </c>
      <c r="S104" s="116">
        <v>55403700</v>
      </c>
      <c r="T104" s="86" t="s">
        <v>4301</v>
      </c>
      <c r="U104" s="86" t="s">
        <v>4292</v>
      </c>
      <c r="V104" s="78" t="s">
        <v>481</v>
      </c>
      <c r="W104" s="87">
        <v>11</v>
      </c>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row>
    <row r="105" spans="1:46" s="66" customFormat="1" ht="16.5" x14ac:dyDescent="0.25">
      <c r="A105" s="101" t="s">
        <v>4680</v>
      </c>
      <c r="B105" s="101" t="s">
        <v>4680</v>
      </c>
      <c r="C105" s="75" t="s">
        <v>4259</v>
      </c>
      <c r="D105" s="75" t="s">
        <v>4260</v>
      </c>
      <c r="E105" s="68" t="s">
        <v>4261</v>
      </c>
      <c r="F105" s="89" t="s">
        <v>80</v>
      </c>
      <c r="G105" s="79" t="s">
        <v>81</v>
      </c>
      <c r="H105" s="68" t="s">
        <v>4244</v>
      </c>
      <c r="I105" s="89" t="s">
        <v>54</v>
      </c>
      <c r="J105" s="89" t="s">
        <v>55</v>
      </c>
      <c r="K105" s="67">
        <v>80111600</v>
      </c>
      <c r="L105" s="75" t="s">
        <v>4263</v>
      </c>
      <c r="M105" s="75" t="s">
        <v>57</v>
      </c>
      <c r="N105" s="75" t="s">
        <v>58</v>
      </c>
      <c r="O105" s="75" t="s">
        <v>4264</v>
      </c>
      <c r="P105" s="68" t="s">
        <v>4308</v>
      </c>
      <c r="Q105" s="110">
        <v>2472000</v>
      </c>
      <c r="R105" s="87">
        <v>1</v>
      </c>
      <c r="S105" s="116">
        <v>27192000</v>
      </c>
      <c r="T105" s="86" t="s">
        <v>4301</v>
      </c>
      <c r="U105" s="86" t="s">
        <v>4292</v>
      </c>
      <c r="V105" s="78" t="s">
        <v>481</v>
      </c>
      <c r="W105" s="87">
        <v>11</v>
      </c>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row>
    <row r="106" spans="1:46" s="66" customFormat="1" ht="16.5" x14ac:dyDescent="0.25">
      <c r="A106" s="101" t="s">
        <v>4680</v>
      </c>
      <c r="B106" s="101" t="s">
        <v>4680</v>
      </c>
      <c r="C106" s="75" t="s">
        <v>4259</v>
      </c>
      <c r="D106" s="75" t="s">
        <v>4260</v>
      </c>
      <c r="E106" s="68" t="s">
        <v>4261</v>
      </c>
      <c r="F106" s="89" t="s">
        <v>80</v>
      </c>
      <c r="G106" s="79" t="s">
        <v>81</v>
      </c>
      <c r="H106" s="68" t="s">
        <v>4244</v>
      </c>
      <c r="I106" s="89" t="s">
        <v>54</v>
      </c>
      <c r="J106" s="89" t="s">
        <v>55</v>
      </c>
      <c r="K106" s="80">
        <v>80111600</v>
      </c>
      <c r="L106" s="75" t="s">
        <v>4263</v>
      </c>
      <c r="M106" s="75" t="s">
        <v>57</v>
      </c>
      <c r="N106" s="75" t="s">
        <v>58</v>
      </c>
      <c r="O106" s="75" t="s">
        <v>4264</v>
      </c>
      <c r="P106" s="68" t="s">
        <v>4309</v>
      </c>
      <c r="Q106" s="110">
        <v>6180000</v>
      </c>
      <c r="R106" s="87">
        <v>1</v>
      </c>
      <c r="S106" s="116">
        <v>67980000</v>
      </c>
      <c r="T106" s="86" t="s">
        <v>4301</v>
      </c>
      <c r="U106" s="86" t="s">
        <v>4292</v>
      </c>
      <c r="V106" s="78" t="s">
        <v>481</v>
      </c>
      <c r="W106" s="87">
        <v>11</v>
      </c>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row>
    <row r="107" spans="1:46" s="66" customFormat="1" ht="16.5" x14ac:dyDescent="0.25">
      <c r="A107" s="101" t="s">
        <v>4680</v>
      </c>
      <c r="B107" s="101" t="s">
        <v>4680</v>
      </c>
      <c r="C107" s="75" t="s">
        <v>4259</v>
      </c>
      <c r="D107" s="75" t="s">
        <v>4260</v>
      </c>
      <c r="E107" s="68" t="s">
        <v>4261</v>
      </c>
      <c r="F107" s="89" t="s">
        <v>80</v>
      </c>
      <c r="G107" s="79" t="s">
        <v>81</v>
      </c>
      <c r="H107" s="68" t="s">
        <v>4244</v>
      </c>
      <c r="I107" s="89" t="s">
        <v>54</v>
      </c>
      <c r="J107" s="89" t="s">
        <v>55</v>
      </c>
      <c r="K107" s="80">
        <v>80111600</v>
      </c>
      <c r="L107" s="75" t="s">
        <v>4263</v>
      </c>
      <c r="M107" s="75" t="s">
        <v>57</v>
      </c>
      <c r="N107" s="75" t="s">
        <v>58</v>
      </c>
      <c r="O107" s="75" t="s">
        <v>4264</v>
      </c>
      <c r="P107" s="68" t="s">
        <v>4310</v>
      </c>
      <c r="Q107" s="110">
        <v>6180000</v>
      </c>
      <c r="R107" s="87">
        <v>1</v>
      </c>
      <c r="S107" s="116">
        <v>67980000</v>
      </c>
      <c r="T107" s="86" t="s">
        <v>4301</v>
      </c>
      <c r="U107" s="86" t="s">
        <v>4292</v>
      </c>
      <c r="V107" s="78" t="s">
        <v>481</v>
      </c>
      <c r="W107" s="87">
        <v>11</v>
      </c>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row>
    <row r="108" spans="1:46" s="66" customFormat="1" ht="16.5" x14ac:dyDescent="0.25">
      <c r="A108" s="101" t="s">
        <v>4680</v>
      </c>
      <c r="B108" s="101" t="s">
        <v>4680</v>
      </c>
      <c r="C108" s="75" t="s">
        <v>4259</v>
      </c>
      <c r="D108" s="75" t="s">
        <v>4260</v>
      </c>
      <c r="E108" s="68" t="s">
        <v>4261</v>
      </c>
      <c r="F108" s="89" t="s">
        <v>80</v>
      </c>
      <c r="G108" s="79" t="s">
        <v>81</v>
      </c>
      <c r="H108" s="68" t="s">
        <v>4244</v>
      </c>
      <c r="I108" s="89" t="s">
        <v>54</v>
      </c>
      <c r="J108" s="89" t="s">
        <v>55</v>
      </c>
      <c r="K108" s="80">
        <v>80111600</v>
      </c>
      <c r="L108" s="75" t="s">
        <v>4263</v>
      </c>
      <c r="M108" s="75" t="s">
        <v>57</v>
      </c>
      <c r="N108" s="75" t="s">
        <v>58</v>
      </c>
      <c r="O108" s="75" t="s">
        <v>4264</v>
      </c>
      <c r="P108" s="68" t="s">
        <v>4311</v>
      </c>
      <c r="Q108" s="110">
        <v>5665000</v>
      </c>
      <c r="R108" s="87">
        <v>1</v>
      </c>
      <c r="S108" s="116">
        <v>56650000</v>
      </c>
      <c r="T108" s="86" t="s">
        <v>4301</v>
      </c>
      <c r="U108" s="86" t="s">
        <v>4292</v>
      </c>
      <c r="V108" s="78" t="s">
        <v>481</v>
      </c>
      <c r="W108" s="87">
        <v>10</v>
      </c>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row>
    <row r="109" spans="1:46" s="66" customFormat="1" ht="16.5" x14ac:dyDescent="0.25">
      <c r="A109" s="101" t="s">
        <v>4680</v>
      </c>
      <c r="B109" s="101" t="s">
        <v>4680</v>
      </c>
      <c r="C109" s="75" t="s">
        <v>4259</v>
      </c>
      <c r="D109" s="75" t="s">
        <v>4260</v>
      </c>
      <c r="E109" s="68" t="s">
        <v>4261</v>
      </c>
      <c r="F109" s="89" t="s">
        <v>80</v>
      </c>
      <c r="G109" s="79" t="s">
        <v>81</v>
      </c>
      <c r="H109" s="68" t="s">
        <v>4244</v>
      </c>
      <c r="I109" s="89" t="s">
        <v>54</v>
      </c>
      <c r="J109" s="89" t="s">
        <v>55</v>
      </c>
      <c r="K109" s="80">
        <v>80111600</v>
      </c>
      <c r="L109" s="75" t="s">
        <v>4263</v>
      </c>
      <c r="M109" s="75" t="s">
        <v>57</v>
      </c>
      <c r="N109" s="75" t="s">
        <v>58</v>
      </c>
      <c r="O109" s="75" t="s">
        <v>4264</v>
      </c>
      <c r="P109" s="68" t="s">
        <v>4312</v>
      </c>
      <c r="Q109" s="110">
        <v>5665000</v>
      </c>
      <c r="R109" s="87">
        <v>1</v>
      </c>
      <c r="S109" s="116">
        <v>56650000</v>
      </c>
      <c r="T109" s="86" t="s">
        <v>4301</v>
      </c>
      <c r="U109" s="86" t="s">
        <v>4292</v>
      </c>
      <c r="V109" s="78" t="s">
        <v>481</v>
      </c>
      <c r="W109" s="87">
        <v>10</v>
      </c>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row>
    <row r="110" spans="1:46" s="66" customFormat="1" ht="16.5" x14ac:dyDescent="0.25">
      <c r="A110" s="101" t="s">
        <v>4680</v>
      </c>
      <c r="B110" s="101" t="s">
        <v>4680</v>
      </c>
      <c r="C110" s="75" t="s">
        <v>4259</v>
      </c>
      <c r="D110" s="75" t="s">
        <v>4260</v>
      </c>
      <c r="E110" s="68" t="s">
        <v>4261</v>
      </c>
      <c r="F110" s="89" t="s">
        <v>80</v>
      </c>
      <c r="G110" s="79" t="s">
        <v>81</v>
      </c>
      <c r="H110" s="68" t="s">
        <v>4244</v>
      </c>
      <c r="I110" s="89" t="s">
        <v>54</v>
      </c>
      <c r="J110" s="89" t="s">
        <v>55</v>
      </c>
      <c r="K110" s="80">
        <v>80111600</v>
      </c>
      <c r="L110" s="75" t="s">
        <v>4263</v>
      </c>
      <c r="M110" s="75" t="s">
        <v>57</v>
      </c>
      <c r="N110" s="75" t="s">
        <v>58</v>
      </c>
      <c r="O110" s="75" t="s">
        <v>4264</v>
      </c>
      <c r="P110" s="68" t="s">
        <v>4313</v>
      </c>
      <c r="Q110" s="110">
        <v>5253000</v>
      </c>
      <c r="R110" s="87">
        <v>1</v>
      </c>
      <c r="S110" s="116">
        <v>42024000</v>
      </c>
      <c r="T110" s="86" t="s">
        <v>4301</v>
      </c>
      <c r="U110" s="86" t="s">
        <v>4292</v>
      </c>
      <c r="V110" s="78" t="s">
        <v>481</v>
      </c>
      <c r="W110" s="87">
        <v>8</v>
      </c>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row>
    <row r="111" spans="1:46" s="66" customFormat="1" ht="16.5" x14ac:dyDescent="0.25">
      <c r="A111" s="101" t="s">
        <v>4680</v>
      </c>
      <c r="B111" s="101" t="s">
        <v>4680</v>
      </c>
      <c r="C111" s="75" t="s">
        <v>4259</v>
      </c>
      <c r="D111" s="75" t="s">
        <v>4260</v>
      </c>
      <c r="E111" s="68" t="s">
        <v>4261</v>
      </c>
      <c r="F111" s="89" t="s">
        <v>80</v>
      </c>
      <c r="G111" s="79" t="s">
        <v>81</v>
      </c>
      <c r="H111" s="68" t="s">
        <v>4244</v>
      </c>
      <c r="I111" s="89" t="s">
        <v>54</v>
      </c>
      <c r="J111" s="89" t="s">
        <v>55</v>
      </c>
      <c r="K111" s="80">
        <v>80111600</v>
      </c>
      <c r="L111" s="75" t="s">
        <v>4263</v>
      </c>
      <c r="M111" s="75" t="s">
        <v>57</v>
      </c>
      <c r="N111" s="75" t="s">
        <v>58</v>
      </c>
      <c r="O111" s="75" t="s">
        <v>4264</v>
      </c>
      <c r="P111" s="68" t="s">
        <v>4314</v>
      </c>
      <c r="Q111" s="110">
        <v>2472000</v>
      </c>
      <c r="R111" s="87">
        <v>1</v>
      </c>
      <c r="S111" s="116">
        <v>24720000</v>
      </c>
      <c r="T111" s="86" t="s">
        <v>4301</v>
      </c>
      <c r="U111" s="86" t="s">
        <v>4292</v>
      </c>
      <c r="V111" s="78" t="s">
        <v>481</v>
      </c>
      <c r="W111" s="87">
        <v>10</v>
      </c>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row>
    <row r="112" spans="1:46" s="66" customFormat="1" ht="16.5" x14ac:dyDescent="0.25">
      <c r="A112" s="101" t="s">
        <v>4680</v>
      </c>
      <c r="B112" s="101" t="s">
        <v>4680</v>
      </c>
      <c r="C112" s="75" t="s">
        <v>4259</v>
      </c>
      <c r="D112" s="75" t="s">
        <v>4260</v>
      </c>
      <c r="E112" s="68" t="s">
        <v>4261</v>
      </c>
      <c r="F112" s="89" t="s">
        <v>80</v>
      </c>
      <c r="G112" s="79" t="s">
        <v>81</v>
      </c>
      <c r="H112" s="68" t="s">
        <v>4244</v>
      </c>
      <c r="I112" s="89" t="s">
        <v>54</v>
      </c>
      <c r="J112" s="89" t="s">
        <v>55</v>
      </c>
      <c r="K112" s="80">
        <v>80111600</v>
      </c>
      <c r="L112" s="75" t="s">
        <v>4263</v>
      </c>
      <c r="M112" s="75" t="s">
        <v>57</v>
      </c>
      <c r="N112" s="75" t="s">
        <v>58</v>
      </c>
      <c r="O112" s="75" t="s">
        <v>4264</v>
      </c>
      <c r="P112" s="68" t="s">
        <v>4315</v>
      </c>
      <c r="Q112" s="110">
        <v>2472000</v>
      </c>
      <c r="R112" s="87">
        <v>1</v>
      </c>
      <c r="S112" s="116">
        <v>27192000</v>
      </c>
      <c r="T112" s="86" t="s">
        <v>4301</v>
      </c>
      <c r="U112" s="86" t="s">
        <v>4292</v>
      </c>
      <c r="V112" s="78" t="s">
        <v>481</v>
      </c>
      <c r="W112" s="87">
        <v>11</v>
      </c>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row>
    <row r="113" spans="1:46" s="66" customFormat="1" ht="16.5" x14ac:dyDescent="0.25">
      <c r="A113" s="101" t="s">
        <v>4680</v>
      </c>
      <c r="B113" s="101" t="s">
        <v>4680</v>
      </c>
      <c r="C113" s="75" t="s">
        <v>4259</v>
      </c>
      <c r="D113" s="75" t="s">
        <v>4260</v>
      </c>
      <c r="E113" s="68" t="s">
        <v>4261</v>
      </c>
      <c r="F113" s="89" t="s">
        <v>80</v>
      </c>
      <c r="G113" s="79" t="s">
        <v>81</v>
      </c>
      <c r="H113" s="68" t="s">
        <v>4244</v>
      </c>
      <c r="I113" s="89" t="s">
        <v>54</v>
      </c>
      <c r="J113" s="89" t="s">
        <v>55</v>
      </c>
      <c r="K113" s="80">
        <v>80111600</v>
      </c>
      <c r="L113" s="75" t="s">
        <v>4263</v>
      </c>
      <c r="M113" s="75" t="s">
        <v>57</v>
      </c>
      <c r="N113" s="75" t="s">
        <v>58</v>
      </c>
      <c r="O113" s="75" t="s">
        <v>4264</v>
      </c>
      <c r="P113" s="68" t="s">
        <v>4314</v>
      </c>
      <c r="Q113" s="110">
        <v>1545000</v>
      </c>
      <c r="R113" s="87">
        <v>1</v>
      </c>
      <c r="S113" s="116">
        <v>15450000</v>
      </c>
      <c r="T113" s="86" t="s">
        <v>4301</v>
      </c>
      <c r="U113" s="86" t="s">
        <v>4292</v>
      </c>
      <c r="V113" s="78" t="s">
        <v>481</v>
      </c>
      <c r="W113" s="87">
        <v>10</v>
      </c>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row>
    <row r="114" spans="1:46" s="66" customFormat="1" ht="16.5" x14ac:dyDescent="0.25">
      <c r="A114" s="101" t="s">
        <v>4680</v>
      </c>
      <c r="B114" s="101" t="s">
        <v>4680</v>
      </c>
      <c r="C114" s="75" t="s">
        <v>4259</v>
      </c>
      <c r="D114" s="75" t="s">
        <v>4260</v>
      </c>
      <c r="E114" s="68" t="s">
        <v>4261</v>
      </c>
      <c r="F114" s="89" t="s">
        <v>80</v>
      </c>
      <c r="G114" s="79" t="s">
        <v>81</v>
      </c>
      <c r="H114" s="68" t="s">
        <v>4244</v>
      </c>
      <c r="I114" s="89" t="s">
        <v>54</v>
      </c>
      <c r="J114" s="89" t="s">
        <v>55</v>
      </c>
      <c r="K114" s="80">
        <v>80111600</v>
      </c>
      <c r="L114" s="75" t="s">
        <v>4263</v>
      </c>
      <c r="M114" s="75" t="s">
        <v>57</v>
      </c>
      <c r="N114" s="75" t="s">
        <v>58</v>
      </c>
      <c r="O114" s="75" t="s">
        <v>4264</v>
      </c>
      <c r="P114" s="68" t="s">
        <v>4316</v>
      </c>
      <c r="Q114" s="110">
        <v>3399000</v>
      </c>
      <c r="R114" s="87">
        <v>1</v>
      </c>
      <c r="S114" s="116">
        <v>37389000</v>
      </c>
      <c r="T114" s="86" t="s">
        <v>4301</v>
      </c>
      <c r="U114" s="86" t="s">
        <v>4292</v>
      </c>
      <c r="V114" s="78" t="s">
        <v>481</v>
      </c>
      <c r="W114" s="87">
        <v>11</v>
      </c>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row>
    <row r="115" spans="1:46" s="66" customFormat="1" ht="16.5" x14ac:dyDescent="0.25">
      <c r="A115" s="101" t="s">
        <v>4680</v>
      </c>
      <c r="B115" s="101" t="s">
        <v>4680</v>
      </c>
      <c r="C115" s="75" t="s">
        <v>4259</v>
      </c>
      <c r="D115" s="75" t="s">
        <v>4260</v>
      </c>
      <c r="E115" s="68" t="s">
        <v>4271</v>
      </c>
      <c r="F115" s="89" t="s">
        <v>80</v>
      </c>
      <c r="G115" s="79" t="s">
        <v>81</v>
      </c>
      <c r="H115" s="68" t="s">
        <v>4244</v>
      </c>
      <c r="I115" s="89" t="s">
        <v>54</v>
      </c>
      <c r="J115" s="89" t="s">
        <v>55</v>
      </c>
      <c r="K115" s="80">
        <v>80111600</v>
      </c>
      <c r="L115" s="75" t="s">
        <v>4263</v>
      </c>
      <c r="M115" s="75" t="s">
        <v>57</v>
      </c>
      <c r="N115" s="75" t="s">
        <v>58</v>
      </c>
      <c r="O115" s="75" t="s">
        <v>4264</v>
      </c>
      <c r="P115" s="68" t="s">
        <v>4317</v>
      </c>
      <c r="Q115" s="110">
        <v>7210000</v>
      </c>
      <c r="R115" s="87">
        <v>1</v>
      </c>
      <c r="S115" s="116">
        <v>72100000</v>
      </c>
      <c r="T115" s="86" t="s">
        <v>4318</v>
      </c>
      <c r="U115" s="86" t="s">
        <v>4292</v>
      </c>
      <c r="V115" s="78" t="s">
        <v>481</v>
      </c>
      <c r="W115" s="87">
        <v>10</v>
      </c>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row>
    <row r="116" spans="1:46" s="66" customFormat="1" ht="16.5" x14ac:dyDescent="0.25">
      <c r="A116" s="101" t="s">
        <v>4680</v>
      </c>
      <c r="B116" s="101" t="s">
        <v>4680</v>
      </c>
      <c r="C116" s="75" t="s">
        <v>4259</v>
      </c>
      <c r="D116" s="75" t="s">
        <v>4260</v>
      </c>
      <c r="E116" s="68" t="s">
        <v>4271</v>
      </c>
      <c r="F116" s="89" t="s">
        <v>80</v>
      </c>
      <c r="G116" s="79" t="s">
        <v>81</v>
      </c>
      <c r="H116" s="68" t="s">
        <v>4244</v>
      </c>
      <c r="I116" s="89" t="s">
        <v>54</v>
      </c>
      <c r="J116" s="89" t="s">
        <v>55</v>
      </c>
      <c r="K116" s="80">
        <v>80111600</v>
      </c>
      <c r="L116" s="75" t="s">
        <v>4263</v>
      </c>
      <c r="M116" s="75" t="s">
        <v>57</v>
      </c>
      <c r="N116" s="75" t="s">
        <v>58</v>
      </c>
      <c r="O116" s="75" t="s">
        <v>4264</v>
      </c>
      <c r="P116" s="68" t="s">
        <v>4669</v>
      </c>
      <c r="Q116" s="110">
        <v>6180000</v>
      </c>
      <c r="R116" s="87">
        <v>1</v>
      </c>
      <c r="S116" s="116">
        <v>61800000</v>
      </c>
      <c r="T116" s="86" t="s">
        <v>4318</v>
      </c>
      <c r="U116" s="86" t="s">
        <v>4292</v>
      </c>
      <c r="V116" s="78" t="s">
        <v>481</v>
      </c>
      <c r="W116" s="87">
        <v>10</v>
      </c>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row>
    <row r="117" spans="1:46" s="66" customFormat="1" ht="16.5" x14ac:dyDescent="0.25">
      <c r="A117" s="101" t="s">
        <v>4680</v>
      </c>
      <c r="B117" s="101" t="s">
        <v>4680</v>
      </c>
      <c r="C117" s="75" t="s">
        <v>4259</v>
      </c>
      <c r="D117" s="75" t="s">
        <v>4260</v>
      </c>
      <c r="E117" s="68" t="s">
        <v>4271</v>
      </c>
      <c r="F117" s="89" t="s">
        <v>80</v>
      </c>
      <c r="G117" s="79" t="s">
        <v>81</v>
      </c>
      <c r="H117" s="68" t="s">
        <v>4244</v>
      </c>
      <c r="I117" s="89" t="s">
        <v>54</v>
      </c>
      <c r="J117" s="89" t="s">
        <v>55</v>
      </c>
      <c r="K117" s="80">
        <v>80111600</v>
      </c>
      <c r="L117" s="75" t="s">
        <v>4263</v>
      </c>
      <c r="M117" s="75" t="s">
        <v>57</v>
      </c>
      <c r="N117" s="75" t="s">
        <v>58</v>
      </c>
      <c r="O117" s="75" t="s">
        <v>4264</v>
      </c>
      <c r="P117" s="68" t="s">
        <v>4319</v>
      </c>
      <c r="Q117" s="110">
        <v>2405000</v>
      </c>
      <c r="R117" s="87">
        <v>1</v>
      </c>
      <c r="S117" s="116">
        <v>24050000</v>
      </c>
      <c r="T117" s="86" t="s">
        <v>4318</v>
      </c>
      <c r="U117" s="86" t="s">
        <v>4292</v>
      </c>
      <c r="V117" s="78" t="s">
        <v>481</v>
      </c>
      <c r="W117" s="87">
        <v>10</v>
      </c>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row>
    <row r="118" spans="1:46" s="66" customFormat="1" ht="16.5" x14ac:dyDescent="0.25">
      <c r="A118" s="101" t="s">
        <v>4680</v>
      </c>
      <c r="B118" s="101" t="s">
        <v>4680</v>
      </c>
      <c r="C118" s="75" t="s">
        <v>4259</v>
      </c>
      <c r="D118" s="75" t="s">
        <v>4260</v>
      </c>
      <c r="E118" s="68" t="s">
        <v>4271</v>
      </c>
      <c r="F118" s="89" t="s">
        <v>80</v>
      </c>
      <c r="G118" s="79" t="s">
        <v>81</v>
      </c>
      <c r="H118" s="68" t="s">
        <v>4244</v>
      </c>
      <c r="I118" s="89" t="s">
        <v>54</v>
      </c>
      <c r="J118" s="89" t="s">
        <v>55</v>
      </c>
      <c r="K118" s="80">
        <v>80111600</v>
      </c>
      <c r="L118" s="75" t="s">
        <v>4263</v>
      </c>
      <c r="M118" s="75" t="s">
        <v>57</v>
      </c>
      <c r="N118" s="75" t="s">
        <v>58</v>
      </c>
      <c r="O118" s="75" t="s">
        <v>4264</v>
      </c>
      <c r="P118" s="68" t="s">
        <v>4320</v>
      </c>
      <c r="Q118" s="110">
        <v>5036700</v>
      </c>
      <c r="R118" s="87">
        <v>1</v>
      </c>
      <c r="S118" s="116">
        <v>50367000</v>
      </c>
      <c r="T118" s="86" t="s">
        <v>4318</v>
      </c>
      <c r="U118" s="86" t="s">
        <v>4292</v>
      </c>
      <c r="V118" s="78" t="s">
        <v>481</v>
      </c>
      <c r="W118" s="87">
        <v>10</v>
      </c>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row>
    <row r="119" spans="1:46" s="66" customFormat="1" ht="16.5" x14ac:dyDescent="0.25">
      <c r="A119" s="101" t="s">
        <v>4680</v>
      </c>
      <c r="B119" s="101" t="s">
        <v>4680</v>
      </c>
      <c r="C119" s="75" t="s">
        <v>4259</v>
      </c>
      <c r="D119" s="75" t="s">
        <v>4260</v>
      </c>
      <c r="E119" s="68" t="s">
        <v>4271</v>
      </c>
      <c r="F119" s="89" t="s">
        <v>80</v>
      </c>
      <c r="G119" s="79" t="s">
        <v>81</v>
      </c>
      <c r="H119" s="68" t="s">
        <v>4244</v>
      </c>
      <c r="I119" s="89" t="s">
        <v>54</v>
      </c>
      <c r="J119" s="89" t="s">
        <v>55</v>
      </c>
      <c r="K119" s="80">
        <v>80111600</v>
      </c>
      <c r="L119" s="75" t="s">
        <v>4263</v>
      </c>
      <c r="M119" s="75" t="s">
        <v>57</v>
      </c>
      <c r="N119" s="75" t="s">
        <v>58</v>
      </c>
      <c r="O119" s="75" t="s">
        <v>4264</v>
      </c>
      <c r="P119" s="68" t="s">
        <v>4321</v>
      </c>
      <c r="Q119" s="110">
        <v>5036700</v>
      </c>
      <c r="R119" s="87">
        <v>1</v>
      </c>
      <c r="S119" s="116">
        <v>15110100</v>
      </c>
      <c r="T119" s="86" t="s">
        <v>4318</v>
      </c>
      <c r="U119" s="86" t="s">
        <v>4292</v>
      </c>
      <c r="V119" s="78" t="s">
        <v>481</v>
      </c>
      <c r="W119" s="87">
        <v>3</v>
      </c>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row>
    <row r="120" spans="1:46" s="66" customFormat="1" ht="16.5" x14ac:dyDescent="0.25">
      <c r="A120" s="101" t="s">
        <v>4680</v>
      </c>
      <c r="B120" s="101" t="s">
        <v>4680</v>
      </c>
      <c r="C120" s="75" t="s">
        <v>4259</v>
      </c>
      <c r="D120" s="75" t="s">
        <v>4260</v>
      </c>
      <c r="E120" s="68" t="s">
        <v>4271</v>
      </c>
      <c r="F120" s="89" t="s">
        <v>80</v>
      </c>
      <c r="G120" s="79" t="s">
        <v>81</v>
      </c>
      <c r="H120" s="68" t="s">
        <v>4244</v>
      </c>
      <c r="I120" s="89" t="s">
        <v>54</v>
      </c>
      <c r="J120" s="89" t="s">
        <v>55</v>
      </c>
      <c r="K120" s="80">
        <v>80111600</v>
      </c>
      <c r="L120" s="75" t="s">
        <v>4263</v>
      </c>
      <c r="M120" s="75" t="s">
        <v>57</v>
      </c>
      <c r="N120" s="75" t="s">
        <v>58</v>
      </c>
      <c r="O120" s="75" t="s">
        <v>4264</v>
      </c>
      <c r="P120" s="68" t="s">
        <v>4322</v>
      </c>
      <c r="Q120" s="110">
        <v>4120000</v>
      </c>
      <c r="R120" s="87">
        <v>1</v>
      </c>
      <c r="S120" s="116">
        <v>12360000</v>
      </c>
      <c r="T120" s="86" t="s">
        <v>4318</v>
      </c>
      <c r="U120" s="86" t="s">
        <v>4292</v>
      </c>
      <c r="V120" s="78" t="s">
        <v>481</v>
      </c>
      <c r="W120" s="87">
        <v>3</v>
      </c>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row>
    <row r="121" spans="1:46" s="66" customFormat="1" ht="16.5" x14ac:dyDescent="0.25">
      <c r="A121" s="101" t="s">
        <v>4680</v>
      </c>
      <c r="B121" s="101" t="s">
        <v>4680</v>
      </c>
      <c r="C121" s="75" t="s">
        <v>4259</v>
      </c>
      <c r="D121" s="75" t="s">
        <v>4260</v>
      </c>
      <c r="E121" s="68" t="s">
        <v>4271</v>
      </c>
      <c r="F121" s="89" t="s">
        <v>80</v>
      </c>
      <c r="G121" s="79" t="s">
        <v>81</v>
      </c>
      <c r="H121" s="68" t="s">
        <v>4244</v>
      </c>
      <c r="I121" s="89" t="s">
        <v>54</v>
      </c>
      <c r="J121" s="89" t="s">
        <v>55</v>
      </c>
      <c r="K121" s="80">
        <v>80111600</v>
      </c>
      <c r="L121" s="75" t="s">
        <v>4263</v>
      </c>
      <c r="M121" s="75" t="s">
        <v>57</v>
      </c>
      <c r="N121" s="75" t="s">
        <v>58</v>
      </c>
      <c r="O121" s="75" t="s">
        <v>4264</v>
      </c>
      <c r="P121" s="68" t="s">
        <v>4323</v>
      </c>
      <c r="Q121" s="110">
        <v>4120000</v>
      </c>
      <c r="R121" s="87">
        <v>1</v>
      </c>
      <c r="S121" s="116">
        <v>12360000</v>
      </c>
      <c r="T121" s="86" t="s">
        <v>4318</v>
      </c>
      <c r="U121" s="86" t="s">
        <v>4292</v>
      </c>
      <c r="V121" s="78" t="s">
        <v>481</v>
      </c>
      <c r="W121" s="87">
        <v>3</v>
      </c>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row>
    <row r="122" spans="1:46" s="66" customFormat="1" ht="16.5" x14ac:dyDescent="0.25">
      <c r="A122" s="101" t="s">
        <v>4680</v>
      </c>
      <c r="B122" s="101" t="s">
        <v>4680</v>
      </c>
      <c r="C122" s="75" t="s">
        <v>4259</v>
      </c>
      <c r="D122" s="75" t="s">
        <v>4260</v>
      </c>
      <c r="E122" s="68" t="s">
        <v>4261</v>
      </c>
      <c r="F122" s="89" t="s">
        <v>80</v>
      </c>
      <c r="G122" s="79" t="s">
        <v>81</v>
      </c>
      <c r="H122" s="68" t="s">
        <v>4244</v>
      </c>
      <c r="I122" s="89" t="s">
        <v>54</v>
      </c>
      <c r="J122" s="89" t="s">
        <v>55</v>
      </c>
      <c r="K122" s="67">
        <v>80111600</v>
      </c>
      <c r="L122" s="75" t="s">
        <v>4263</v>
      </c>
      <c r="M122" s="75" t="s">
        <v>57</v>
      </c>
      <c r="N122" s="75" t="s">
        <v>58</v>
      </c>
      <c r="O122" s="75" t="s">
        <v>4264</v>
      </c>
      <c r="P122" s="75" t="s">
        <v>4324</v>
      </c>
      <c r="Q122" s="110">
        <v>10300000</v>
      </c>
      <c r="R122" s="87">
        <v>1</v>
      </c>
      <c r="S122" s="116">
        <v>103000000</v>
      </c>
      <c r="T122" s="86" t="s">
        <v>4301</v>
      </c>
      <c r="U122" s="86" t="s">
        <v>4292</v>
      </c>
      <c r="V122" s="78" t="s">
        <v>481</v>
      </c>
      <c r="W122" s="87">
        <v>10</v>
      </c>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row>
    <row r="123" spans="1:46" s="66" customFormat="1" ht="16.5" x14ac:dyDescent="0.25">
      <c r="A123" s="101" t="s">
        <v>4680</v>
      </c>
      <c r="B123" s="101" t="s">
        <v>4680</v>
      </c>
      <c r="C123" s="75" t="s">
        <v>4259</v>
      </c>
      <c r="D123" s="75" t="s">
        <v>4260</v>
      </c>
      <c r="E123" s="68" t="s">
        <v>4261</v>
      </c>
      <c r="F123" s="89" t="s">
        <v>80</v>
      </c>
      <c r="G123" s="79" t="s">
        <v>81</v>
      </c>
      <c r="H123" s="68" t="s">
        <v>4244</v>
      </c>
      <c r="I123" s="89" t="s">
        <v>54</v>
      </c>
      <c r="J123" s="89" t="s">
        <v>55</v>
      </c>
      <c r="K123" s="67">
        <v>80111600</v>
      </c>
      <c r="L123" s="75" t="s">
        <v>4263</v>
      </c>
      <c r="M123" s="75" t="s">
        <v>57</v>
      </c>
      <c r="N123" s="75" t="s">
        <v>58</v>
      </c>
      <c r="O123" s="75" t="s">
        <v>4264</v>
      </c>
      <c r="P123" s="75" t="s">
        <v>4325</v>
      </c>
      <c r="Q123" s="110">
        <v>7210000</v>
      </c>
      <c r="R123" s="87">
        <v>1</v>
      </c>
      <c r="S123" s="116">
        <v>57680000</v>
      </c>
      <c r="T123" s="86" t="s">
        <v>4301</v>
      </c>
      <c r="U123" s="86" t="s">
        <v>4292</v>
      </c>
      <c r="V123" s="78" t="s">
        <v>481</v>
      </c>
      <c r="W123" s="87">
        <v>8</v>
      </c>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row>
    <row r="124" spans="1:46" s="66" customFormat="1" ht="16.5" x14ac:dyDescent="0.25">
      <c r="A124" s="101" t="s">
        <v>4680</v>
      </c>
      <c r="B124" s="101" t="s">
        <v>4680</v>
      </c>
      <c r="C124" s="75" t="s">
        <v>4259</v>
      </c>
      <c r="D124" s="75" t="s">
        <v>4260</v>
      </c>
      <c r="E124" s="68" t="s">
        <v>4261</v>
      </c>
      <c r="F124" s="89" t="s">
        <v>80</v>
      </c>
      <c r="G124" s="79" t="s">
        <v>81</v>
      </c>
      <c r="H124" s="68" t="s">
        <v>4244</v>
      </c>
      <c r="I124" s="89" t="s">
        <v>54</v>
      </c>
      <c r="J124" s="89" t="s">
        <v>55</v>
      </c>
      <c r="K124" s="67">
        <v>80111600</v>
      </c>
      <c r="L124" s="75" t="s">
        <v>4263</v>
      </c>
      <c r="M124" s="75" t="s">
        <v>57</v>
      </c>
      <c r="N124" s="75" t="s">
        <v>58</v>
      </c>
      <c r="O124" s="75" t="s">
        <v>4264</v>
      </c>
      <c r="P124" s="75" t="s">
        <v>4326</v>
      </c>
      <c r="Q124" s="110">
        <v>6180000</v>
      </c>
      <c r="R124" s="87">
        <v>1</v>
      </c>
      <c r="S124" s="116">
        <v>61800000</v>
      </c>
      <c r="T124" s="86" t="s">
        <v>4301</v>
      </c>
      <c r="U124" s="86" t="s">
        <v>4292</v>
      </c>
      <c r="V124" s="78" t="s">
        <v>481</v>
      </c>
      <c r="W124" s="87">
        <v>10</v>
      </c>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row>
    <row r="125" spans="1:46" s="66" customFormat="1" ht="16.5" x14ac:dyDescent="0.25">
      <c r="A125" s="101" t="s">
        <v>4680</v>
      </c>
      <c r="B125" s="101" t="s">
        <v>4680</v>
      </c>
      <c r="C125" s="75" t="s">
        <v>4259</v>
      </c>
      <c r="D125" s="75" t="s">
        <v>4260</v>
      </c>
      <c r="E125" s="68" t="s">
        <v>4261</v>
      </c>
      <c r="F125" s="89" t="s">
        <v>80</v>
      </c>
      <c r="G125" s="79" t="s">
        <v>81</v>
      </c>
      <c r="H125" s="68" t="s">
        <v>4244</v>
      </c>
      <c r="I125" s="89" t="s">
        <v>54</v>
      </c>
      <c r="J125" s="89" t="s">
        <v>55</v>
      </c>
      <c r="K125" s="67">
        <v>80111600</v>
      </c>
      <c r="L125" s="75" t="s">
        <v>4263</v>
      </c>
      <c r="M125" s="75" t="s">
        <v>57</v>
      </c>
      <c r="N125" s="75" t="s">
        <v>58</v>
      </c>
      <c r="O125" s="75" t="s">
        <v>4264</v>
      </c>
      <c r="P125" s="75" t="s">
        <v>4327</v>
      </c>
      <c r="Q125" s="110">
        <v>7210000</v>
      </c>
      <c r="R125" s="87">
        <v>1</v>
      </c>
      <c r="S125" s="116">
        <v>72100000</v>
      </c>
      <c r="T125" s="86" t="s">
        <v>4301</v>
      </c>
      <c r="U125" s="86" t="s">
        <v>4292</v>
      </c>
      <c r="V125" s="78" t="s">
        <v>481</v>
      </c>
      <c r="W125" s="87">
        <v>10</v>
      </c>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row>
    <row r="126" spans="1:46" s="66" customFormat="1" ht="16.5" x14ac:dyDescent="0.25">
      <c r="A126" s="101" t="s">
        <v>4680</v>
      </c>
      <c r="B126" s="101" t="s">
        <v>4680</v>
      </c>
      <c r="C126" s="75" t="s">
        <v>4259</v>
      </c>
      <c r="D126" s="75" t="s">
        <v>4260</v>
      </c>
      <c r="E126" s="68" t="s">
        <v>4261</v>
      </c>
      <c r="F126" s="89" t="s">
        <v>80</v>
      </c>
      <c r="G126" s="79" t="s">
        <v>81</v>
      </c>
      <c r="H126" s="68" t="s">
        <v>4244</v>
      </c>
      <c r="I126" s="89" t="s">
        <v>54</v>
      </c>
      <c r="J126" s="89" t="s">
        <v>55</v>
      </c>
      <c r="K126" s="67">
        <v>80111600</v>
      </c>
      <c r="L126" s="75" t="s">
        <v>4263</v>
      </c>
      <c r="M126" s="75" t="s">
        <v>57</v>
      </c>
      <c r="N126" s="75" t="s">
        <v>58</v>
      </c>
      <c r="O126" s="75" t="s">
        <v>4264</v>
      </c>
      <c r="P126" s="75" t="s">
        <v>4328</v>
      </c>
      <c r="Q126" s="110">
        <v>7210000</v>
      </c>
      <c r="R126" s="87">
        <v>1</v>
      </c>
      <c r="S126" s="116">
        <v>72100000</v>
      </c>
      <c r="T126" s="86" t="s">
        <v>4301</v>
      </c>
      <c r="U126" s="86" t="s">
        <v>4292</v>
      </c>
      <c r="V126" s="78" t="s">
        <v>481</v>
      </c>
      <c r="W126" s="87">
        <v>10</v>
      </c>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row>
    <row r="127" spans="1:46" s="66" customFormat="1" ht="16.5" x14ac:dyDescent="0.25">
      <c r="A127" s="101" t="s">
        <v>4680</v>
      </c>
      <c r="B127" s="101" t="s">
        <v>4680</v>
      </c>
      <c r="C127" s="75" t="s">
        <v>4259</v>
      </c>
      <c r="D127" s="75" t="s">
        <v>4260</v>
      </c>
      <c r="E127" s="68" t="s">
        <v>4261</v>
      </c>
      <c r="F127" s="89" t="s">
        <v>80</v>
      </c>
      <c r="G127" s="79" t="s">
        <v>81</v>
      </c>
      <c r="H127" s="68" t="s">
        <v>4244</v>
      </c>
      <c r="I127" s="89" t="s">
        <v>54</v>
      </c>
      <c r="J127" s="89" t="s">
        <v>55</v>
      </c>
      <c r="K127" s="67">
        <v>80111600</v>
      </c>
      <c r="L127" s="75" t="s">
        <v>4263</v>
      </c>
      <c r="M127" s="75" t="s">
        <v>57</v>
      </c>
      <c r="N127" s="75" t="s">
        <v>58</v>
      </c>
      <c r="O127" s="75" t="s">
        <v>4264</v>
      </c>
      <c r="P127" s="75" t="s">
        <v>4329</v>
      </c>
      <c r="Q127" s="110">
        <v>6180000</v>
      </c>
      <c r="R127" s="87">
        <v>1</v>
      </c>
      <c r="S127" s="116">
        <v>49440000</v>
      </c>
      <c r="T127" s="86" t="s">
        <v>4301</v>
      </c>
      <c r="U127" s="86" t="s">
        <v>4292</v>
      </c>
      <c r="V127" s="78" t="s">
        <v>481</v>
      </c>
      <c r="W127" s="87">
        <v>8</v>
      </c>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row>
    <row r="128" spans="1:46" s="66" customFormat="1" ht="16.5" x14ac:dyDescent="0.25">
      <c r="A128" s="101" t="s">
        <v>4680</v>
      </c>
      <c r="B128" s="101" t="s">
        <v>4680</v>
      </c>
      <c r="C128" s="75" t="s">
        <v>4259</v>
      </c>
      <c r="D128" s="75" t="s">
        <v>4260</v>
      </c>
      <c r="E128" s="68" t="s">
        <v>4261</v>
      </c>
      <c r="F128" s="89" t="s">
        <v>80</v>
      </c>
      <c r="G128" s="79" t="s">
        <v>81</v>
      </c>
      <c r="H128" s="68" t="s">
        <v>4244</v>
      </c>
      <c r="I128" s="89" t="s">
        <v>54</v>
      </c>
      <c r="J128" s="89" t="s">
        <v>55</v>
      </c>
      <c r="K128" s="67">
        <v>80111600</v>
      </c>
      <c r="L128" s="75" t="s">
        <v>4263</v>
      </c>
      <c r="M128" s="75" t="s">
        <v>57</v>
      </c>
      <c r="N128" s="75" t="s">
        <v>58</v>
      </c>
      <c r="O128" s="75" t="s">
        <v>4264</v>
      </c>
      <c r="P128" s="75" t="s">
        <v>4330</v>
      </c>
      <c r="Q128" s="110">
        <v>7210000</v>
      </c>
      <c r="R128" s="87">
        <v>1</v>
      </c>
      <c r="S128" s="116">
        <v>57680000</v>
      </c>
      <c r="T128" s="86" t="s">
        <v>4301</v>
      </c>
      <c r="U128" s="86" t="s">
        <v>4292</v>
      </c>
      <c r="V128" s="78" t="s">
        <v>481</v>
      </c>
      <c r="W128" s="87">
        <v>8</v>
      </c>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row>
    <row r="129" spans="1:46" s="66" customFormat="1" ht="16.5" x14ac:dyDescent="0.25">
      <c r="A129" s="101" t="s">
        <v>4680</v>
      </c>
      <c r="B129" s="101" t="s">
        <v>4680</v>
      </c>
      <c r="C129" s="75" t="s">
        <v>4259</v>
      </c>
      <c r="D129" s="75" t="s">
        <v>4260</v>
      </c>
      <c r="E129" s="68" t="s">
        <v>4261</v>
      </c>
      <c r="F129" s="89" t="s">
        <v>80</v>
      </c>
      <c r="G129" s="79" t="s">
        <v>81</v>
      </c>
      <c r="H129" s="68" t="s">
        <v>4244</v>
      </c>
      <c r="I129" s="89" t="s">
        <v>54</v>
      </c>
      <c r="J129" s="89" t="s">
        <v>55</v>
      </c>
      <c r="K129" s="67">
        <v>80111600</v>
      </c>
      <c r="L129" s="75" t="s">
        <v>4263</v>
      </c>
      <c r="M129" s="75" t="s">
        <v>57</v>
      </c>
      <c r="N129" s="75" t="s">
        <v>58</v>
      </c>
      <c r="O129" s="75" t="s">
        <v>4264</v>
      </c>
      <c r="P129" s="75" t="s">
        <v>4329</v>
      </c>
      <c r="Q129" s="110">
        <v>4532000</v>
      </c>
      <c r="R129" s="87">
        <v>1</v>
      </c>
      <c r="S129" s="116">
        <v>36256000</v>
      </c>
      <c r="T129" s="86" t="s">
        <v>4301</v>
      </c>
      <c r="U129" s="86" t="s">
        <v>4292</v>
      </c>
      <c r="V129" s="78" t="s">
        <v>481</v>
      </c>
      <c r="W129" s="87">
        <v>8</v>
      </c>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row>
    <row r="130" spans="1:46" s="66" customFormat="1" ht="16.5" x14ac:dyDescent="0.25">
      <c r="A130" s="101" t="s">
        <v>4680</v>
      </c>
      <c r="B130" s="101" t="s">
        <v>4680</v>
      </c>
      <c r="C130" s="75" t="s">
        <v>4259</v>
      </c>
      <c r="D130" s="75" t="s">
        <v>4260</v>
      </c>
      <c r="E130" s="68" t="s">
        <v>4261</v>
      </c>
      <c r="F130" s="89" t="s">
        <v>80</v>
      </c>
      <c r="G130" s="79" t="s">
        <v>81</v>
      </c>
      <c r="H130" s="68" t="s">
        <v>4244</v>
      </c>
      <c r="I130" s="89" t="s">
        <v>54</v>
      </c>
      <c r="J130" s="89" t="s">
        <v>55</v>
      </c>
      <c r="K130" s="67">
        <v>80111600</v>
      </c>
      <c r="L130" s="75" t="s">
        <v>4263</v>
      </c>
      <c r="M130" s="75" t="s">
        <v>57</v>
      </c>
      <c r="N130" s="75" t="s">
        <v>58</v>
      </c>
      <c r="O130" s="75" t="s">
        <v>4264</v>
      </c>
      <c r="P130" s="75" t="s">
        <v>4328</v>
      </c>
      <c r="Q130" s="110">
        <v>5253000</v>
      </c>
      <c r="R130" s="87">
        <v>1</v>
      </c>
      <c r="S130" s="116">
        <v>42024000</v>
      </c>
      <c r="T130" s="86" t="s">
        <v>4301</v>
      </c>
      <c r="U130" s="86" t="s">
        <v>4292</v>
      </c>
      <c r="V130" s="78" t="s">
        <v>481</v>
      </c>
      <c r="W130" s="87">
        <v>8</v>
      </c>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row>
    <row r="131" spans="1:46" s="66" customFormat="1" ht="16.5" x14ac:dyDescent="0.25">
      <c r="A131" s="101" t="s">
        <v>4680</v>
      </c>
      <c r="B131" s="101" t="s">
        <v>4680</v>
      </c>
      <c r="C131" s="75" t="s">
        <v>4259</v>
      </c>
      <c r="D131" s="75" t="s">
        <v>4260</v>
      </c>
      <c r="E131" s="68" t="s">
        <v>4261</v>
      </c>
      <c r="F131" s="89" t="s">
        <v>80</v>
      </c>
      <c r="G131" s="79" t="s">
        <v>81</v>
      </c>
      <c r="H131" s="68" t="s">
        <v>4244</v>
      </c>
      <c r="I131" s="89" t="s">
        <v>54</v>
      </c>
      <c r="J131" s="89" t="s">
        <v>55</v>
      </c>
      <c r="K131" s="67">
        <v>80111600</v>
      </c>
      <c r="L131" s="75" t="s">
        <v>4263</v>
      </c>
      <c r="M131" s="75" t="s">
        <v>57</v>
      </c>
      <c r="N131" s="75" t="s">
        <v>58</v>
      </c>
      <c r="O131" s="75" t="s">
        <v>4264</v>
      </c>
      <c r="P131" s="75" t="s">
        <v>4328</v>
      </c>
      <c r="Q131" s="110">
        <v>4532000</v>
      </c>
      <c r="R131" s="87">
        <v>1</v>
      </c>
      <c r="S131" s="116">
        <v>45320000</v>
      </c>
      <c r="T131" s="86" t="s">
        <v>4301</v>
      </c>
      <c r="U131" s="86" t="s">
        <v>4292</v>
      </c>
      <c r="V131" s="78" t="s">
        <v>481</v>
      </c>
      <c r="W131" s="87">
        <v>10</v>
      </c>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row>
    <row r="132" spans="1:46" s="66" customFormat="1" ht="16.5" x14ac:dyDescent="0.25">
      <c r="A132" s="101" t="s">
        <v>4680</v>
      </c>
      <c r="B132" s="101" t="s">
        <v>4680</v>
      </c>
      <c r="C132" s="75" t="s">
        <v>4259</v>
      </c>
      <c r="D132" s="75" t="s">
        <v>4260</v>
      </c>
      <c r="E132" s="68" t="s">
        <v>4261</v>
      </c>
      <c r="F132" s="89" t="s">
        <v>80</v>
      </c>
      <c r="G132" s="79" t="s">
        <v>81</v>
      </c>
      <c r="H132" s="68" t="s">
        <v>4244</v>
      </c>
      <c r="I132" s="89" t="s">
        <v>54</v>
      </c>
      <c r="J132" s="89" t="s">
        <v>55</v>
      </c>
      <c r="K132" s="67">
        <v>80111600</v>
      </c>
      <c r="L132" s="75" t="s">
        <v>4263</v>
      </c>
      <c r="M132" s="75" t="s">
        <v>57</v>
      </c>
      <c r="N132" s="75" t="s">
        <v>58</v>
      </c>
      <c r="O132" s="75" t="s">
        <v>4264</v>
      </c>
      <c r="P132" s="75" t="s">
        <v>4331</v>
      </c>
      <c r="Q132" s="110">
        <v>4120000</v>
      </c>
      <c r="R132" s="87">
        <v>1</v>
      </c>
      <c r="S132" s="116">
        <v>32960000</v>
      </c>
      <c r="T132" s="86" t="s">
        <v>4301</v>
      </c>
      <c r="U132" s="86" t="s">
        <v>4292</v>
      </c>
      <c r="V132" s="78" t="s">
        <v>481</v>
      </c>
      <c r="W132" s="87">
        <v>8</v>
      </c>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row>
    <row r="133" spans="1:46" s="66" customFormat="1" ht="16.5" x14ac:dyDescent="0.25">
      <c r="A133" s="101" t="s">
        <v>4680</v>
      </c>
      <c r="B133" s="101" t="s">
        <v>4680</v>
      </c>
      <c r="C133" s="75" t="s">
        <v>4259</v>
      </c>
      <c r="D133" s="75" t="s">
        <v>4260</v>
      </c>
      <c r="E133" s="68" t="s">
        <v>4261</v>
      </c>
      <c r="F133" s="89" t="s">
        <v>80</v>
      </c>
      <c r="G133" s="79" t="s">
        <v>81</v>
      </c>
      <c r="H133" s="68" t="s">
        <v>4244</v>
      </c>
      <c r="I133" s="89" t="s">
        <v>54</v>
      </c>
      <c r="J133" s="89" t="s">
        <v>55</v>
      </c>
      <c r="K133" s="67">
        <v>80111600</v>
      </c>
      <c r="L133" s="75" t="s">
        <v>4263</v>
      </c>
      <c r="M133" s="75" t="s">
        <v>57</v>
      </c>
      <c r="N133" s="75" t="s">
        <v>58</v>
      </c>
      <c r="O133" s="75" t="s">
        <v>4264</v>
      </c>
      <c r="P133" s="75" t="s">
        <v>4332</v>
      </c>
      <c r="Q133" s="110">
        <v>7210000</v>
      </c>
      <c r="R133" s="87">
        <v>1</v>
      </c>
      <c r="S133" s="116">
        <v>72100000</v>
      </c>
      <c r="T133" s="86" t="s">
        <v>4301</v>
      </c>
      <c r="U133" s="86" t="s">
        <v>4292</v>
      </c>
      <c r="V133" s="78" t="s">
        <v>481</v>
      </c>
      <c r="W133" s="87">
        <v>10</v>
      </c>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row>
    <row r="134" spans="1:46" s="66" customFormat="1" ht="16.5" x14ac:dyDescent="0.25">
      <c r="A134" s="101" t="s">
        <v>4680</v>
      </c>
      <c r="B134" s="101" t="s">
        <v>4680</v>
      </c>
      <c r="C134" s="75" t="s">
        <v>4259</v>
      </c>
      <c r="D134" s="75" t="s">
        <v>4260</v>
      </c>
      <c r="E134" s="68" t="s">
        <v>4261</v>
      </c>
      <c r="F134" s="89" t="s">
        <v>80</v>
      </c>
      <c r="G134" s="79" t="s">
        <v>81</v>
      </c>
      <c r="H134" s="68" t="s">
        <v>4244</v>
      </c>
      <c r="I134" s="89" t="s">
        <v>54</v>
      </c>
      <c r="J134" s="89" t="s">
        <v>55</v>
      </c>
      <c r="K134" s="67">
        <v>80111600</v>
      </c>
      <c r="L134" s="75" t="s">
        <v>4263</v>
      </c>
      <c r="M134" s="75" t="s">
        <v>57</v>
      </c>
      <c r="N134" s="75" t="s">
        <v>58</v>
      </c>
      <c r="O134" s="75" t="s">
        <v>4264</v>
      </c>
      <c r="P134" s="75" t="s">
        <v>4333</v>
      </c>
      <c r="Q134" s="110">
        <v>6695000</v>
      </c>
      <c r="R134" s="87">
        <v>1</v>
      </c>
      <c r="S134" s="116">
        <v>53560000</v>
      </c>
      <c r="T134" s="86" t="s">
        <v>4301</v>
      </c>
      <c r="U134" s="86" t="s">
        <v>4292</v>
      </c>
      <c r="V134" s="78" t="s">
        <v>481</v>
      </c>
      <c r="W134" s="87">
        <v>8</v>
      </c>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row>
    <row r="135" spans="1:46" s="66" customFormat="1" ht="16.5" x14ac:dyDescent="0.25">
      <c r="A135" s="101" t="s">
        <v>4680</v>
      </c>
      <c r="B135" s="101" t="s">
        <v>4680</v>
      </c>
      <c r="C135" s="75" t="s">
        <v>4259</v>
      </c>
      <c r="D135" s="75" t="s">
        <v>4260</v>
      </c>
      <c r="E135" s="68" t="s">
        <v>4261</v>
      </c>
      <c r="F135" s="89" t="s">
        <v>80</v>
      </c>
      <c r="G135" s="79" t="s">
        <v>81</v>
      </c>
      <c r="H135" s="68" t="s">
        <v>4244</v>
      </c>
      <c r="I135" s="89" t="s">
        <v>54</v>
      </c>
      <c r="J135" s="89" t="s">
        <v>55</v>
      </c>
      <c r="K135" s="67">
        <v>80111600</v>
      </c>
      <c r="L135" s="75" t="s">
        <v>4263</v>
      </c>
      <c r="M135" s="75" t="s">
        <v>57</v>
      </c>
      <c r="N135" s="75" t="s">
        <v>58</v>
      </c>
      <c r="O135" s="75" t="s">
        <v>4264</v>
      </c>
      <c r="P135" s="75" t="s">
        <v>4327</v>
      </c>
      <c r="Q135" s="110">
        <v>7210000</v>
      </c>
      <c r="R135" s="87">
        <v>1</v>
      </c>
      <c r="S135" s="116">
        <v>57680000</v>
      </c>
      <c r="T135" s="86" t="s">
        <v>4301</v>
      </c>
      <c r="U135" s="86" t="s">
        <v>4292</v>
      </c>
      <c r="V135" s="78" t="s">
        <v>481</v>
      </c>
      <c r="W135" s="87">
        <v>8</v>
      </c>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row>
    <row r="136" spans="1:46" s="66" customFormat="1" ht="16.5" x14ac:dyDescent="0.25">
      <c r="A136" s="101" t="s">
        <v>4680</v>
      </c>
      <c r="B136" s="101" t="s">
        <v>4680</v>
      </c>
      <c r="C136" s="75" t="s">
        <v>4259</v>
      </c>
      <c r="D136" s="75" t="s">
        <v>4260</v>
      </c>
      <c r="E136" s="68" t="s">
        <v>4261</v>
      </c>
      <c r="F136" s="89" t="s">
        <v>80</v>
      </c>
      <c r="G136" s="79" t="s">
        <v>81</v>
      </c>
      <c r="H136" s="68" t="s">
        <v>4244</v>
      </c>
      <c r="I136" s="89" t="s">
        <v>54</v>
      </c>
      <c r="J136" s="89" t="s">
        <v>55</v>
      </c>
      <c r="K136" s="67">
        <v>80111600</v>
      </c>
      <c r="L136" s="75" t="s">
        <v>4263</v>
      </c>
      <c r="M136" s="75" t="s">
        <v>57</v>
      </c>
      <c r="N136" s="75" t="s">
        <v>58</v>
      </c>
      <c r="O136" s="75" t="s">
        <v>4264</v>
      </c>
      <c r="P136" s="75" t="s">
        <v>4329</v>
      </c>
      <c r="Q136" s="110">
        <v>5253000</v>
      </c>
      <c r="R136" s="87">
        <v>1</v>
      </c>
      <c r="S136" s="116">
        <v>52530000</v>
      </c>
      <c r="T136" s="86" t="s">
        <v>4301</v>
      </c>
      <c r="U136" s="86" t="s">
        <v>4292</v>
      </c>
      <c r="V136" s="78" t="s">
        <v>481</v>
      </c>
      <c r="W136" s="87">
        <v>10</v>
      </c>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row>
    <row r="137" spans="1:46" s="66" customFormat="1" ht="16.5" x14ac:dyDescent="0.25">
      <c r="A137" s="101" t="s">
        <v>4680</v>
      </c>
      <c r="B137" s="101" t="s">
        <v>4680</v>
      </c>
      <c r="C137" s="75" t="s">
        <v>4259</v>
      </c>
      <c r="D137" s="75" t="s">
        <v>4260</v>
      </c>
      <c r="E137" s="68" t="s">
        <v>4261</v>
      </c>
      <c r="F137" s="89" t="s">
        <v>80</v>
      </c>
      <c r="G137" s="79" t="s">
        <v>81</v>
      </c>
      <c r="H137" s="68" t="s">
        <v>4244</v>
      </c>
      <c r="I137" s="89" t="s">
        <v>54</v>
      </c>
      <c r="J137" s="89" t="s">
        <v>55</v>
      </c>
      <c r="K137" s="67">
        <v>80111600</v>
      </c>
      <c r="L137" s="75" t="s">
        <v>4263</v>
      </c>
      <c r="M137" s="75" t="s">
        <v>57</v>
      </c>
      <c r="N137" s="75" t="s">
        <v>58</v>
      </c>
      <c r="O137" s="75" t="s">
        <v>4264</v>
      </c>
      <c r="P137" s="75" t="s">
        <v>4334</v>
      </c>
      <c r="Q137" s="110">
        <v>3553500</v>
      </c>
      <c r="R137" s="87">
        <v>1</v>
      </c>
      <c r="S137" s="116">
        <v>28428000</v>
      </c>
      <c r="T137" s="86" t="s">
        <v>4301</v>
      </c>
      <c r="U137" s="86" t="s">
        <v>4292</v>
      </c>
      <c r="V137" s="78" t="s">
        <v>481</v>
      </c>
      <c r="W137" s="87">
        <v>8</v>
      </c>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row>
    <row r="138" spans="1:46" s="66" customFormat="1" ht="16.5" x14ac:dyDescent="0.25">
      <c r="A138" s="101" t="s">
        <v>4680</v>
      </c>
      <c r="B138" s="101" t="s">
        <v>4680</v>
      </c>
      <c r="C138" s="75" t="s">
        <v>4259</v>
      </c>
      <c r="D138" s="75" t="s">
        <v>4260</v>
      </c>
      <c r="E138" s="68" t="s">
        <v>4261</v>
      </c>
      <c r="F138" s="89" t="s">
        <v>80</v>
      </c>
      <c r="G138" s="79" t="s">
        <v>81</v>
      </c>
      <c r="H138" s="68" t="s">
        <v>4244</v>
      </c>
      <c r="I138" s="89" t="s">
        <v>54</v>
      </c>
      <c r="J138" s="89" t="s">
        <v>55</v>
      </c>
      <c r="K138" s="67">
        <v>80111600</v>
      </c>
      <c r="L138" s="75" t="s">
        <v>4263</v>
      </c>
      <c r="M138" s="75" t="s">
        <v>57</v>
      </c>
      <c r="N138" s="75" t="s">
        <v>58</v>
      </c>
      <c r="O138" s="75" t="s">
        <v>4264</v>
      </c>
      <c r="P138" s="68" t="s">
        <v>4334</v>
      </c>
      <c r="Q138" s="110">
        <v>3553500</v>
      </c>
      <c r="R138" s="87">
        <v>1</v>
      </c>
      <c r="S138" s="116">
        <v>13425471</v>
      </c>
      <c r="T138" s="86" t="s">
        <v>4301</v>
      </c>
      <c r="U138" s="86" t="s">
        <v>4292</v>
      </c>
      <c r="V138" s="78" t="s">
        <v>4676</v>
      </c>
      <c r="W138" s="87">
        <f>+S138/Q138</f>
        <v>3.778097931616716</v>
      </c>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row>
    <row r="139" spans="1:46" s="66" customFormat="1" ht="16.5" x14ac:dyDescent="0.25">
      <c r="A139" s="101" t="s">
        <v>4680</v>
      </c>
      <c r="B139" s="101" t="s">
        <v>4680</v>
      </c>
      <c r="C139" s="75" t="s">
        <v>4259</v>
      </c>
      <c r="D139" s="75" t="s">
        <v>4260</v>
      </c>
      <c r="E139" s="68" t="s">
        <v>4261</v>
      </c>
      <c r="F139" s="89" t="s">
        <v>80</v>
      </c>
      <c r="G139" s="79" t="s">
        <v>81</v>
      </c>
      <c r="H139" s="68" t="s">
        <v>4244</v>
      </c>
      <c r="I139" s="89" t="s">
        <v>54</v>
      </c>
      <c r="J139" s="89" t="s">
        <v>55</v>
      </c>
      <c r="K139" s="67">
        <v>84111500</v>
      </c>
      <c r="L139" s="75" t="s">
        <v>4263</v>
      </c>
      <c r="M139" s="75" t="s">
        <v>4335</v>
      </c>
      <c r="N139" s="75" t="s">
        <v>58</v>
      </c>
      <c r="O139" s="75" t="s">
        <v>4264</v>
      </c>
      <c r="P139" s="71" t="s">
        <v>4336</v>
      </c>
      <c r="Q139" s="110">
        <v>5993673</v>
      </c>
      <c r="R139" s="87">
        <v>1</v>
      </c>
      <c r="S139" s="116">
        <v>59936730</v>
      </c>
      <c r="T139" s="86" t="s">
        <v>4301</v>
      </c>
      <c r="U139" s="86" t="s">
        <v>4292</v>
      </c>
      <c r="V139" s="78" t="s">
        <v>481</v>
      </c>
      <c r="W139" s="87">
        <v>10</v>
      </c>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row>
    <row r="140" spans="1:46" s="66" customFormat="1" ht="16.5" x14ac:dyDescent="0.25">
      <c r="A140" s="101" t="s">
        <v>4680</v>
      </c>
      <c r="B140" s="101" t="s">
        <v>4680</v>
      </c>
      <c r="C140" s="75" t="s">
        <v>4259</v>
      </c>
      <c r="D140" s="75" t="s">
        <v>4260</v>
      </c>
      <c r="E140" s="68" t="s">
        <v>4261</v>
      </c>
      <c r="F140" s="89" t="s">
        <v>80</v>
      </c>
      <c r="G140" s="79" t="s">
        <v>81</v>
      </c>
      <c r="H140" s="68" t="s">
        <v>4244</v>
      </c>
      <c r="I140" s="89" t="s">
        <v>54</v>
      </c>
      <c r="J140" s="89" t="s">
        <v>55</v>
      </c>
      <c r="K140" s="67">
        <v>80111600</v>
      </c>
      <c r="L140" s="75" t="s">
        <v>4263</v>
      </c>
      <c r="M140" s="75" t="s">
        <v>4335</v>
      </c>
      <c r="N140" s="75" t="s">
        <v>58</v>
      </c>
      <c r="O140" s="75" t="s">
        <v>4264</v>
      </c>
      <c r="P140" s="71" t="s">
        <v>4337</v>
      </c>
      <c r="Q140" s="110">
        <v>5665000</v>
      </c>
      <c r="R140" s="87">
        <v>1</v>
      </c>
      <c r="S140" s="116">
        <v>56650000</v>
      </c>
      <c r="T140" s="86" t="s">
        <v>4301</v>
      </c>
      <c r="U140" s="86" t="s">
        <v>4292</v>
      </c>
      <c r="V140" s="78" t="s">
        <v>481</v>
      </c>
      <c r="W140" s="87">
        <v>10</v>
      </c>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row>
    <row r="141" spans="1:46" s="66" customFormat="1" ht="16.5" x14ac:dyDescent="0.25">
      <c r="A141" s="101" t="s">
        <v>4680</v>
      </c>
      <c r="B141" s="101" t="s">
        <v>4680</v>
      </c>
      <c r="C141" s="75" t="s">
        <v>4259</v>
      </c>
      <c r="D141" s="75" t="s">
        <v>4260</v>
      </c>
      <c r="E141" s="68" t="s">
        <v>4261</v>
      </c>
      <c r="F141" s="89" t="s">
        <v>80</v>
      </c>
      <c r="G141" s="79" t="s">
        <v>81</v>
      </c>
      <c r="H141" s="68" t="s">
        <v>4244</v>
      </c>
      <c r="I141" s="89" t="s">
        <v>54</v>
      </c>
      <c r="J141" s="89" t="s">
        <v>55</v>
      </c>
      <c r="K141" s="67">
        <v>84111500</v>
      </c>
      <c r="L141" s="75" t="s">
        <v>4263</v>
      </c>
      <c r="M141" s="75" t="s">
        <v>4335</v>
      </c>
      <c r="N141" s="75" t="s">
        <v>58</v>
      </c>
      <c r="O141" s="75" t="s">
        <v>4264</v>
      </c>
      <c r="P141" s="71" t="s">
        <v>4338</v>
      </c>
      <c r="Q141" s="110">
        <v>5253000</v>
      </c>
      <c r="R141" s="87">
        <v>1</v>
      </c>
      <c r="S141" s="116">
        <v>52530000</v>
      </c>
      <c r="T141" s="86" t="s">
        <v>4301</v>
      </c>
      <c r="U141" s="86" t="s">
        <v>4292</v>
      </c>
      <c r="V141" s="78" t="s">
        <v>481</v>
      </c>
      <c r="W141" s="87">
        <v>10</v>
      </c>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row>
    <row r="142" spans="1:46" s="66" customFormat="1" ht="16.5" x14ac:dyDescent="0.25">
      <c r="A142" s="101" t="s">
        <v>4680</v>
      </c>
      <c r="B142" s="101" t="s">
        <v>4680</v>
      </c>
      <c r="C142" s="75" t="s">
        <v>4259</v>
      </c>
      <c r="D142" s="75" t="s">
        <v>4260</v>
      </c>
      <c r="E142" s="68" t="s">
        <v>4261</v>
      </c>
      <c r="F142" s="89" t="s">
        <v>80</v>
      </c>
      <c r="G142" s="79" t="s">
        <v>81</v>
      </c>
      <c r="H142" s="68" t="s">
        <v>4244</v>
      </c>
      <c r="I142" s="89" t="s">
        <v>54</v>
      </c>
      <c r="J142" s="89" t="s">
        <v>55</v>
      </c>
      <c r="K142" s="67">
        <v>80111600</v>
      </c>
      <c r="L142" s="75" t="s">
        <v>4263</v>
      </c>
      <c r="M142" s="75" t="s">
        <v>4335</v>
      </c>
      <c r="N142" s="75" t="s">
        <v>58</v>
      </c>
      <c r="O142" s="75" t="s">
        <v>4264</v>
      </c>
      <c r="P142" s="71" t="s">
        <v>4339</v>
      </c>
      <c r="Q142" s="110">
        <v>5253000</v>
      </c>
      <c r="R142" s="87">
        <v>1</v>
      </c>
      <c r="S142" s="116">
        <v>52530000</v>
      </c>
      <c r="T142" s="86" t="s">
        <v>4301</v>
      </c>
      <c r="U142" s="86" t="s">
        <v>4292</v>
      </c>
      <c r="V142" s="78" t="s">
        <v>481</v>
      </c>
      <c r="W142" s="87">
        <v>10</v>
      </c>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row>
    <row r="143" spans="1:46" s="66" customFormat="1" ht="16.5" x14ac:dyDescent="0.25">
      <c r="A143" s="101" t="s">
        <v>4680</v>
      </c>
      <c r="B143" s="101" t="s">
        <v>4680</v>
      </c>
      <c r="C143" s="75" t="s">
        <v>4259</v>
      </c>
      <c r="D143" s="75" t="s">
        <v>4260</v>
      </c>
      <c r="E143" s="68" t="s">
        <v>4261</v>
      </c>
      <c r="F143" s="89" t="s">
        <v>80</v>
      </c>
      <c r="G143" s="79" t="s">
        <v>81</v>
      </c>
      <c r="H143" s="68" t="s">
        <v>4244</v>
      </c>
      <c r="I143" s="89" t="s">
        <v>54</v>
      </c>
      <c r="J143" s="89" t="s">
        <v>55</v>
      </c>
      <c r="K143" s="67">
        <v>84111500</v>
      </c>
      <c r="L143" s="75" t="s">
        <v>4263</v>
      </c>
      <c r="M143" s="75" t="s">
        <v>4335</v>
      </c>
      <c r="N143" s="75" t="s">
        <v>58</v>
      </c>
      <c r="O143" s="75" t="s">
        <v>4264</v>
      </c>
      <c r="P143" s="71" t="s">
        <v>4340</v>
      </c>
      <c r="Q143" s="110">
        <v>5253000</v>
      </c>
      <c r="R143" s="87">
        <v>1</v>
      </c>
      <c r="S143" s="116">
        <v>52530000</v>
      </c>
      <c r="T143" s="86" t="s">
        <v>4301</v>
      </c>
      <c r="U143" s="86" t="s">
        <v>4292</v>
      </c>
      <c r="V143" s="78" t="s">
        <v>481</v>
      </c>
      <c r="W143" s="87">
        <v>10</v>
      </c>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row>
    <row r="144" spans="1:46" s="66" customFormat="1" ht="16.5" x14ac:dyDescent="0.25">
      <c r="A144" s="101" t="s">
        <v>4680</v>
      </c>
      <c r="B144" s="101" t="s">
        <v>4680</v>
      </c>
      <c r="C144" s="75" t="s">
        <v>4259</v>
      </c>
      <c r="D144" s="75" t="s">
        <v>4260</v>
      </c>
      <c r="E144" s="68" t="s">
        <v>4261</v>
      </c>
      <c r="F144" s="89" t="s">
        <v>80</v>
      </c>
      <c r="G144" s="79" t="s">
        <v>81</v>
      </c>
      <c r="H144" s="68" t="s">
        <v>4244</v>
      </c>
      <c r="I144" s="89" t="s">
        <v>54</v>
      </c>
      <c r="J144" s="89" t="s">
        <v>55</v>
      </c>
      <c r="K144" s="67">
        <v>80111600</v>
      </c>
      <c r="L144" s="75" t="s">
        <v>4263</v>
      </c>
      <c r="M144" s="75" t="s">
        <v>4335</v>
      </c>
      <c r="N144" s="75" t="s">
        <v>58</v>
      </c>
      <c r="O144" s="75" t="s">
        <v>4264</v>
      </c>
      <c r="P144" s="71" t="s">
        <v>4341</v>
      </c>
      <c r="Q144" s="110">
        <v>3399000</v>
      </c>
      <c r="R144" s="87">
        <v>1</v>
      </c>
      <c r="S144" s="116">
        <v>33990000</v>
      </c>
      <c r="T144" s="86" t="s">
        <v>4301</v>
      </c>
      <c r="U144" s="86" t="s">
        <v>4292</v>
      </c>
      <c r="V144" s="78" t="s">
        <v>481</v>
      </c>
      <c r="W144" s="87">
        <v>10</v>
      </c>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row>
    <row r="145" spans="1:46" s="66" customFormat="1" ht="16.5" x14ac:dyDescent="0.25">
      <c r="A145" s="101" t="s">
        <v>4680</v>
      </c>
      <c r="B145" s="101" t="s">
        <v>4680</v>
      </c>
      <c r="C145" s="75" t="s">
        <v>4259</v>
      </c>
      <c r="D145" s="75" t="s">
        <v>4260</v>
      </c>
      <c r="E145" s="68" t="s">
        <v>4261</v>
      </c>
      <c r="F145" s="89" t="s">
        <v>80</v>
      </c>
      <c r="G145" s="79" t="s">
        <v>81</v>
      </c>
      <c r="H145" s="68" t="s">
        <v>4244</v>
      </c>
      <c r="I145" s="89" t="s">
        <v>54</v>
      </c>
      <c r="J145" s="89" t="s">
        <v>55</v>
      </c>
      <c r="K145" s="67">
        <v>80111600</v>
      </c>
      <c r="L145" s="75" t="s">
        <v>4263</v>
      </c>
      <c r="M145" s="75" t="s">
        <v>4335</v>
      </c>
      <c r="N145" s="75" t="s">
        <v>58</v>
      </c>
      <c r="O145" s="75" t="s">
        <v>4264</v>
      </c>
      <c r="P145" s="71" t="s">
        <v>4342</v>
      </c>
      <c r="Q145" s="110">
        <v>3399000</v>
      </c>
      <c r="R145" s="87">
        <v>1</v>
      </c>
      <c r="S145" s="116">
        <v>33990000</v>
      </c>
      <c r="T145" s="86" t="s">
        <v>4301</v>
      </c>
      <c r="U145" s="86" t="s">
        <v>4292</v>
      </c>
      <c r="V145" s="78" t="s">
        <v>481</v>
      </c>
      <c r="W145" s="87">
        <v>10</v>
      </c>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row>
    <row r="146" spans="1:46" s="66" customFormat="1" ht="16.5" x14ac:dyDescent="0.25">
      <c r="A146" s="101" t="s">
        <v>4680</v>
      </c>
      <c r="B146" s="101" t="s">
        <v>4680</v>
      </c>
      <c r="C146" s="75" t="s">
        <v>4259</v>
      </c>
      <c r="D146" s="75" t="s">
        <v>4260</v>
      </c>
      <c r="E146" s="68" t="s">
        <v>4261</v>
      </c>
      <c r="F146" s="89" t="s">
        <v>80</v>
      </c>
      <c r="G146" s="79" t="s">
        <v>81</v>
      </c>
      <c r="H146" s="68" t="s">
        <v>4244</v>
      </c>
      <c r="I146" s="89" t="s">
        <v>54</v>
      </c>
      <c r="J146" s="89" t="s">
        <v>55</v>
      </c>
      <c r="K146" s="67">
        <v>80111600</v>
      </c>
      <c r="L146" s="75" t="s">
        <v>4263</v>
      </c>
      <c r="M146" s="75" t="s">
        <v>4335</v>
      </c>
      <c r="N146" s="75" t="s">
        <v>58</v>
      </c>
      <c r="O146" s="75" t="s">
        <v>4264</v>
      </c>
      <c r="P146" s="71" t="s">
        <v>4343</v>
      </c>
      <c r="Q146" s="110">
        <v>1545000</v>
      </c>
      <c r="R146" s="87">
        <v>1</v>
      </c>
      <c r="S146" s="116">
        <v>1545000</v>
      </c>
      <c r="T146" s="86" t="s">
        <v>4301</v>
      </c>
      <c r="U146" s="86" t="s">
        <v>4292</v>
      </c>
      <c r="V146" s="78" t="s">
        <v>481</v>
      </c>
      <c r="W146" s="87">
        <v>1</v>
      </c>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row>
    <row r="147" spans="1:46" s="66" customFormat="1" ht="16.5" x14ac:dyDescent="0.25">
      <c r="A147" s="101" t="s">
        <v>4680</v>
      </c>
      <c r="B147" s="101" t="s">
        <v>4680</v>
      </c>
      <c r="C147" s="75" t="s">
        <v>4259</v>
      </c>
      <c r="D147" s="75" t="s">
        <v>4260</v>
      </c>
      <c r="E147" s="68" t="s">
        <v>4261</v>
      </c>
      <c r="F147" s="89" t="s">
        <v>80</v>
      </c>
      <c r="G147" s="79" t="s">
        <v>81</v>
      </c>
      <c r="H147" s="68" t="s">
        <v>4244</v>
      </c>
      <c r="I147" s="89" t="s">
        <v>54</v>
      </c>
      <c r="J147" s="89" t="s">
        <v>55</v>
      </c>
      <c r="K147" s="67">
        <v>80111600</v>
      </c>
      <c r="L147" s="75" t="s">
        <v>4263</v>
      </c>
      <c r="M147" s="75" t="s">
        <v>57</v>
      </c>
      <c r="N147" s="75" t="s">
        <v>58</v>
      </c>
      <c r="O147" s="75" t="s">
        <v>4264</v>
      </c>
      <c r="P147" s="68" t="s">
        <v>4344</v>
      </c>
      <c r="Q147" s="110">
        <v>5665000</v>
      </c>
      <c r="R147" s="87">
        <v>1</v>
      </c>
      <c r="S147" s="116">
        <v>62315000</v>
      </c>
      <c r="T147" s="86" t="s">
        <v>4318</v>
      </c>
      <c r="U147" s="86" t="s">
        <v>4292</v>
      </c>
      <c r="V147" s="78" t="s">
        <v>481</v>
      </c>
      <c r="W147" s="87">
        <v>11</v>
      </c>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row>
    <row r="148" spans="1:46" s="66" customFormat="1" ht="16.5" x14ac:dyDescent="0.25">
      <c r="A148" s="101" t="s">
        <v>4680</v>
      </c>
      <c r="B148" s="101" t="s">
        <v>4680</v>
      </c>
      <c r="C148" s="75" t="s">
        <v>4259</v>
      </c>
      <c r="D148" s="75" t="s">
        <v>4260</v>
      </c>
      <c r="E148" s="68" t="s">
        <v>4261</v>
      </c>
      <c r="F148" s="89" t="s">
        <v>80</v>
      </c>
      <c r="G148" s="79" t="s">
        <v>81</v>
      </c>
      <c r="H148" s="68" t="s">
        <v>4244</v>
      </c>
      <c r="I148" s="89" t="s">
        <v>54</v>
      </c>
      <c r="J148" s="89" t="s">
        <v>55</v>
      </c>
      <c r="K148" s="67">
        <v>80111600</v>
      </c>
      <c r="L148" s="75" t="s">
        <v>4263</v>
      </c>
      <c r="M148" s="75" t="s">
        <v>57</v>
      </c>
      <c r="N148" s="75" t="s">
        <v>58</v>
      </c>
      <c r="O148" s="75" t="s">
        <v>4264</v>
      </c>
      <c r="P148" s="68" t="s">
        <v>4345</v>
      </c>
      <c r="Q148" s="110">
        <v>8000000</v>
      </c>
      <c r="R148" s="87">
        <v>1</v>
      </c>
      <c r="S148" s="116">
        <v>92000000</v>
      </c>
      <c r="T148" s="86" t="s">
        <v>4318</v>
      </c>
      <c r="U148" s="86" t="s">
        <v>4292</v>
      </c>
      <c r="V148" s="78" t="s">
        <v>481</v>
      </c>
      <c r="W148" s="87">
        <v>11.5</v>
      </c>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row>
    <row r="149" spans="1:46" s="66" customFormat="1" ht="16.5" x14ac:dyDescent="0.25">
      <c r="A149" s="101" t="s">
        <v>4680</v>
      </c>
      <c r="B149" s="101" t="s">
        <v>4680</v>
      </c>
      <c r="C149" s="75" t="s">
        <v>4259</v>
      </c>
      <c r="D149" s="75" t="s">
        <v>4260</v>
      </c>
      <c r="E149" s="68" t="s">
        <v>4261</v>
      </c>
      <c r="F149" s="89" t="s">
        <v>80</v>
      </c>
      <c r="G149" s="79" t="s">
        <v>81</v>
      </c>
      <c r="H149" s="68" t="s">
        <v>4244</v>
      </c>
      <c r="I149" s="89" t="s">
        <v>54</v>
      </c>
      <c r="J149" s="89" t="s">
        <v>55</v>
      </c>
      <c r="K149" s="67">
        <v>80111600</v>
      </c>
      <c r="L149" s="75" t="s">
        <v>4263</v>
      </c>
      <c r="M149" s="75" t="s">
        <v>57</v>
      </c>
      <c r="N149" s="75" t="s">
        <v>58</v>
      </c>
      <c r="O149" s="75" t="s">
        <v>4264</v>
      </c>
      <c r="P149" s="68" t="s">
        <v>4346</v>
      </c>
      <c r="Q149" s="110">
        <v>4120000</v>
      </c>
      <c r="R149" s="87">
        <v>1</v>
      </c>
      <c r="S149" s="116">
        <v>28840000</v>
      </c>
      <c r="T149" s="86" t="s">
        <v>4318</v>
      </c>
      <c r="U149" s="86" t="s">
        <v>4292</v>
      </c>
      <c r="V149" s="78" t="s">
        <v>481</v>
      </c>
      <c r="W149" s="87">
        <v>7</v>
      </c>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row>
    <row r="150" spans="1:46" s="66" customFormat="1" ht="16.5" x14ac:dyDescent="0.25">
      <c r="A150" s="101" t="s">
        <v>4680</v>
      </c>
      <c r="B150" s="101" t="s">
        <v>4680</v>
      </c>
      <c r="C150" s="75" t="s">
        <v>4259</v>
      </c>
      <c r="D150" s="75" t="s">
        <v>4260</v>
      </c>
      <c r="E150" s="68" t="s">
        <v>4261</v>
      </c>
      <c r="F150" s="89" t="s">
        <v>80</v>
      </c>
      <c r="G150" s="79" t="s">
        <v>81</v>
      </c>
      <c r="H150" s="68" t="s">
        <v>4244</v>
      </c>
      <c r="I150" s="89" t="s">
        <v>54</v>
      </c>
      <c r="J150" s="89" t="s">
        <v>55</v>
      </c>
      <c r="K150" s="67">
        <v>80111600</v>
      </c>
      <c r="L150" s="75" t="s">
        <v>4263</v>
      </c>
      <c r="M150" s="75" t="s">
        <v>57</v>
      </c>
      <c r="N150" s="75" t="s">
        <v>58</v>
      </c>
      <c r="O150" s="75" t="s">
        <v>4264</v>
      </c>
      <c r="P150" s="68" t="s">
        <v>4347</v>
      </c>
      <c r="Q150" s="110">
        <v>5036700</v>
      </c>
      <c r="R150" s="87">
        <v>1</v>
      </c>
      <c r="S150" s="116">
        <v>55403700</v>
      </c>
      <c r="T150" s="86" t="s">
        <v>4318</v>
      </c>
      <c r="U150" s="86" t="s">
        <v>4292</v>
      </c>
      <c r="V150" s="78" t="s">
        <v>481</v>
      </c>
      <c r="W150" s="87">
        <v>11</v>
      </c>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row>
    <row r="151" spans="1:46" s="66" customFormat="1" ht="16.5" x14ac:dyDescent="0.25">
      <c r="A151" s="101" t="s">
        <v>4680</v>
      </c>
      <c r="B151" s="101" t="s">
        <v>4680</v>
      </c>
      <c r="C151" s="75" t="s">
        <v>4259</v>
      </c>
      <c r="D151" s="75" t="s">
        <v>4260</v>
      </c>
      <c r="E151" s="68" t="s">
        <v>4261</v>
      </c>
      <c r="F151" s="89" t="s">
        <v>80</v>
      </c>
      <c r="G151" s="79" t="s">
        <v>81</v>
      </c>
      <c r="H151" s="68" t="s">
        <v>4244</v>
      </c>
      <c r="I151" s="89" t="s">
        <v>54</v>
      </c>
      <c r="J151" s="89" t="s">
        <v>55</v>
      </c>
      <c r="K151" s="67">
        <v>80111600</v>
      </c>
      <c r="L151" s="75" t="s">
        <v>4263</v>
      </c>
      <c r="M151" s="75" t="s">
        <v>57</v>
      </c>
      <c r="N151" s="75" t="s">
        <v>58</v>
      </c>
      <c r="O151" s="75" t="s">
        <v>4264</v>
      </c>
      <c r="P151" s="75" t="s">
        <v>4348</v>
      </c>
      <c r="Q151" s="110">
        <v>3038500</v>
      </c>
      <c r="R151" s="87">
        <v>1</v>
      </c>
      <c r="S151" s="116">
        <v>33423500</v>
      </c>
      <c r="T151" s="86" t="s">
        <v>4349</v>
      </c>
      <c r="U151" s="86" t="s">
        <v>4292</v>
      </c>
      <c r="V151" s="78" t="s">
        <v>481</v>
      </c>
      <c r="W151" s="87">
        <v>11</v>
      </c>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row>
    <row r="152" spans="1:46" s="66" customFormat="1" ht="16.5" x14ac:dyDescent="0.25">
      <c r="A152" s="101" t="s">
        <v>4680</v>
      </c>
      <c r="B152" s="101" t="s">
        <v>4680</v>
      </c>
      <c r="C152" s="75" t="s">
        <v>4259</v>
      </c>
      <c r="D152" s="75" t="s">
        <v>4260</v>
      </c>
      <c r="E152" s="68" t="s">
        <v>4261</v>
      </c>
      <c r="F152" s="89" t="s">
        <v>80</v>
      </c>
      <c r="G152" s="79" t="s">
        <v>81</v>
      </c>
      <c r="H152" s="68" t="s">
        <v>4244</v>
      </c>
      <c r="I152" s="89" t="s">
        <v>54</v>
      </c>
      <c r="J152" s="89" t="s">
        <v>55</v>
      </c>
      <c r="K152" s="67">
        <v>80111600</v>
      </c>
      <c r="L152" s="75" t="s">
        <v>4263</v>
      </c>
      <c r="M152" s="75" t="s">
        <v>57</v>
      </c>
      <c r="N152" s="75" t="s">
        <v>58</v>
      </c>
      <c r="O152" s="75" t="s">
        <v>4264</v>
      </c>
      <c r="P152" s="75" t="s">
        <v>4350</v>
      </c>
      <c r="Q152" s="110">
        <v>3038500</v>
      </c>
      <c r="R152" s="87">
        <v>1</v>
      </c>
      <c r="S152" s="116">
        <v>33423500</v>
      </c>
      <c r="T152" s="86" t="s">
        <v>4351</v>
      </c>
      <c r="U152" s="86" t="s">
        <v>4292</v>
      </c>
      <c r="V152" s="78" t="s">
        <v>481</v>
      </c>
      <c r="W152" s="87">
        <v>11</v>
      </c>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row>
    <row r="153" spans="1:46" s="66" customFormat="1" ht="16.5" x14ac:dyDescent="0.25">
      <c r="A153" s="101" t="s">
        <v>4680</v>
      </c>
      <c r="B153" s="101" t="s">
        <v>4680</v>
      </c>
      <c r="C153" s="75" t="s">
        <v>4259</v>
      </c>
      <c r="D153" s="75" t="s">
        <v>4260</v>
      </c>
      <c r="E153" s="68" t="s">
        <v>4261</v>
      </c>
      <c r="F153" s="89" t="s">
        <v>80</v>
      </c>
      <c r="G153" s="79" t="s">
        <v>81</v>
      </c>
      <c r="H153" s="68" t="s">
        <v>4244</v>
      </c>
      <c r="I153" s="89" t="s">
        <v>54</v>
      </c>
      <c r="J153" s="89" t="s">
        <v>55</v>
      </c>
      <c r="K153" s="67">
        <v>80111600</v>
      </c>
      <c r="L153" s="75" t="s">
        <v>4263</v>
      </c>
      <c r="M153" s="75" t="s">
        <v>57</v>
      </c>
      <c r="N153" s="75" t="s">
        <v>58</v>
      </c>
      <c r="O153" s="75" t="s">
        <v>4264</v>
      </c>
      <c r="P153" s="75" t="s">
        <v>4352</v>
      </c>
      <c r="Q153" s="110">
        <v>8240000</v>
      </c>
      <c r="R153" s="87">
        <v>1</v>
      </c>
      <c r="S153" s="116">
        <v>90640000</v>
      </c>
      <c r="T153" s="86" t="s">
        <v>4351</v>
      </c>
      <c r="U153" s="86" t="s">
        <v>4292</v>
      </c>
      <c r="V153" s="78" t="s">
        <v>481</v>
      </c>
      <c r="W153" s="87">
        <v>11</v>
      </c>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row>
    <row r="154" spans="1:46" s="66" customFormat="1" ht="16.5" x14ac:dyDescent="0.25">
      <c r="A154" s="101" t="s">
        <v>4680</v>
      </c>
      <c r="B154" s="101" t="s">
        <v>4680</v>
      </c>
      <c r="C154" s="75" t="s">
        <v>4259</v>
      </c>
      <c r="D154" s="75" t="s">
        <v>4260</v>
      </c>
      <c r="E154" s="68" t="s">
        <v>4261</v>
      </c>
      <c r="F154" s="89" t="s">
        <v>80</v>
      </c>
      <c r="G154" s="79" t="s">
        <v>81</v>
      </c>
      <c r="H154" s="68" t="s">
        <v>4244</v>
      </c>
      <c r="I154" s="89" t="s">
        <v>54</v>
      </c>
      <c r="J154" s="89" t="s">
        <v>55</v>
      </c>
      <c r="K154" s="67">
        <v>80111600</v>
      </c>
      <c r="L154" s="75" t="s">
        <v>4263</v>
      </c>
      <c r="M154" s="75" t="s">
        <v>57</v>
      </c>
      <c r="N154" s="75" t="s">
        <v>58</v>
      </c>
      <c r="O154" s="75" t="s">
        <v>4264</v>
      </c>
      <c r="P154" s="75" t="s">
        <v>4353</v>
      </c>
      <c r="Q154" s="110">
        <v>5253000</v>
      </c>
      <c r="R154" s="87">
        <v>1</v>
      </c>
      <c r="S154" s="116">
        <v>31518000</v>
      </c>
      <c r="T154" s="86" t="s">
        <v>4354</v>
      </c>
      <c r="U154" s="86" t="s">
        <v>4292</v>
      </c>
      <c r="V154" s="78" t="s">
        <v>481</v>
      </c>
      <c r="W154" s="87">
        <v>6</v>
      </c>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row>
    <row r="155" spans="1:46" s="66" customFormat="1" ht="16.5" x14ac:dyDescent="0.25">
      <c r="A155" s="101" t="s">
        <v>4680</v>
      </c>
      <c r="B155" s="101" t="s">
        <v>4680</v>
      </c>
      <c r="C155" s="75" t="s">
        <v>4259</v>
      </c>
      <c r="D155" s="75" t="s">
        <v>4260</v>
      </c>
      <c r="E155" s="68" t="s">
        <v>4261</v>
      </c>
      <c r="F155" s="89" t="s">
        <v>80</v>
      </c>
      <c r="G155" s="79" t="s">
        <v>81</v>
      </c>
      <c r="H155" s="68" t="s">
        <v>4244</v>
      </c>
      <c r="I155" s="89" t="s">
        <v>54</v>
      </c>
      <c r="J155" s="89" t="s">
        <v>55</v>
      </c>
      <c r="K155" s="67">
        <v>80111600</v>
      </c>
      <c r="L155" s="75" t="s">
        <v>4263</v>
      </c>
      <c r="M155" s="75" t="s">
        <v>57</v>
      </c>
      <c r="N155" s="75" t="s">
        <v>58</v>
      </c>
      <c r="O155" s="75" t="s">
        <v>4264</v>
      </c>
      <c r="P155" s="75" t="s">
        <v>4355</v>
      </c>
      <c r="Q155" s="110">
        <v>3038500</v>
      </c>
      <c r="R155" s="87">
        <v>1</v>
      </c>
      <c r="S155" s="116">
        <v>21269500</v>
      </c>
      <c r="T155" s="86" t="s">
        <v>4356</v>
      </c>
      <c r="U155" s="86" t="s">
        <v>4292</v>
      </c>
      <c r="V155" s="78" t="s">
        <v>481</v>
      </c>
      <c r="W155" s="87">
        <v>7</v>
      </c>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row>
    <row r="156" spans="1:46" s="66" customFormat="1" ht="16.5" x14ac:dyDescent="0.25">
      <c r="A156" s="101" t="s">
        <v>4680</v>
      </c>
      <c r="B156" s="101" t="s">
        <v>4680</v>
      </c>
      <c r="C156" s="75" t="s">
        <v>4259</v>
      </c>
      <c r="D156" s="75" t="s">
        <v>4260</v>
      </c>
      <c r="E156" s="68" t="s">
        <v>4271</v>
      </c>
      <c r="F156" s="75" t="s">
        <v>4591</v>
      </c>
      <c r="G156" s="75" t="s">
        <v>4594</v>
      </c>
      <c r="H156" s="75" t="s">
        <v>4362</v>
      </c>
      <c r="I156" s="89" t="s">
        <v>54</v>
      </c>
      <c r="J156" s="89" t="s">
        <v>55</v>
      </c>
      <c r="K156" s="80">
        <v>78131600</v>
      </c>
      <c r="L156" s="75" t="s">
        <v>4263</v>
      </c>
      <c r="M156" s="75" t="s">
        <v>57</v>
      </c>
      <c r="N156" s="75" t="s">
        <v>58</v>
      </c>
      <c r="O156" s="75" t="s">
        <v>4264</v>
      </c>
      <c r="P156" s="68" t="s">
        <v>4358</v>
      </c>
      <c r="Q156" s="110">
        <v>37500000</v>
      </c>
      <c r="R156" s="87">
        <v>1</v>
      </c>
      <c r="S156" s="116">
        <v>52710041</v>
      </c>
      <c r="T156" s="86" t="s">
        <v>4266</v>
      </c>
      <c r="U156" s="83" t="s">
        <v>4275</v>
      </c>
      <c r="V156" s="78" t="s">
        <v>761</v>
      </c>
      <c r="W156" s="87">
        <v>4</v>
      </c>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row>
    <row r="157" spans="1:46" s="94" customFormat="1" ht="16.5" x14ac:dyDescent="0.25">
      <c r="A157" s="101" t="s">
        <v>4680</v>
      </c>
      <c r="B157" s="101" t="s">
        <v>4680</v>
      </c>
      <c r="C157" s="75" t="s">
        <v>4363</v>
      </c>
      <c r="D157" s="75" t="s">
        <v>4364</v>
      </c>
      <c r="E157" s="75" t="s">
        <v>4365</v>
      </c>
      <c r="F157" s="89" t="s">
        <v>51</v>
      </c>
      <c r="G157" s="69" t="s">
        <v>52</v>
      </c>
      <c r="H157" s="75" t="s">
        <v>4359</v>
      </c>
      <c r="I157" s="89" t="s">
        <v>54</v>
      </c>
      <c r="J157" s="89" t="s">
        <v>55</v>
      </c>
      <c r="K157" s="80">
        <v>72154000</v>
      </c>
      <c r="L157" s="75" t="s">
        <v>4366</v>
      </c>
      <c r="M157" s="75" t="s">
        <v>57</v>
      </c>
      <c r="N157" s="75" t="s">
        <v>58</v>
      </c>
      <c r="O157" s="75" t="s">
        <v>4367</v>
      </c>
      <c r="P157" s="68" t="s">
        <v>4368</v>
      </c>
      <c r="Q157" s="110">
        <v>700000</v>
      </c>
      <c r="R157" s="87">
        <v>4</v>
      </c>
      <c r="S157" s="116">
        <v>2800000</v>
      </c>
      <c r="T157" s="75" t="s">
        <v>4369</v>
      </c>
      <c r="U157" s="75" t="s">
        <v>4370</v>
      </c>
      <c r="V157" s="76" t="s">
        <v>2554</v>
      </c>
      <c r="W157" s="87">
        <v>12</v>
      </c>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row>
    <row r="158" spans="1:46" s="94" customFormat="1" ht="16.5" x14ac:dyDescent="0.25">
      <c r="A158" s="101" t="s">
        <v>4680</v>
      </c>
      <c r="B158" s="101" t="s">
        <v>4680</v>
      </c>
      <c r="C158" s="75" t="s">
        <v>4363</v>
      </c>
      <c r="D158" s="75" t="s">
        <v>4364</v>
      </c>
      <c r="E158" s="75" t="s">
        <v>4365</v>
      </c>
      <c r="F158" s="89" t="s">
        <v>51</v>
      </c>
      <c r="G158" s="69" t="s">
        <v>52</v>
      </c>
      <c r="H158" s="75" t="s">
        <v>4359</v>
      </c>
      <c r="I158" s="89" t="s">
        <v>54</v>
      </c>
      <c r="J158" s="89" t="s">
        <v>55</v>
      </c>
      <c r="K158" s="80">
        <v>39121004</v>
      </c>
      <c r="L158" s="75" t="s">
        <v>4366</v>
      </c>
      <c r="M158" s="75" t="s">
        <v>57</v>
      </c>
      <c r="N158" s="75" t="s">
        <v>58</v>
      </c>
      <c r="O158" s="75" t="s">
        <v>4367</v>
      </c>
      <c r="P158" s="68" t="s">
        <v>4371</v>
      </c>
      <c r="Q158" s="110">
        <v>8000000</v>
      </c>
      <c r="R158" s="87">
        <v>4</v>
      </c>
      <c r="S158" s="116">
        <v>32000000</v>
      </c>
      <c r="T158" s="75" t="s">
        <v>4369</v>
      </c>
      <c r="U158" s="75" t="s">
        <v>4372</v>
      </c>
      <c r="V158" s="76" t="s">
        <v>2554</v>
      </c>
      <c r="W158" s="87">
        <v>12</v>
      </c>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row>
    <row r="159" spans="1:46" s="94" customFormat="1" ht="16.5" x14ac:dyDescent="0.25">
      <c r="A159" s="101" t="s">
        <v>4680</v>
      </c>
      <c r="B159" s="101" t="s">
        <v>4680</v>
      </c>
      <c r="C159" s="75" t="s">
        <v>4363</v>
      </c>
      <c r="D159" s="75" t="s">
        <v>4364</v>
      </c>
      <c r="E159" s="75" t="s">
        <v>4365</v>
      </c>
      <c r="F159" s="89" t="s">
        <v>51</v>
      </c>
      <c r="G159" s="69" t="s">
        <v>52</v>
      </c>
      <c r="H159" s="75" t="s">
        <v>4359</v>
      </c>
      <c r="I159" s="89" t="s">
        <v>54</v>
      </c>
      <c r="J159" s="89" t="s">
        <v>55</v>
      </c>
      <c r="K159" s="80">
        <v>81111500</v>
      </c>
      <c r="L159" s="75" t="s">
        <v>4366</v>
      </c>
      <c r="M159" s="75" t="s">
        <v>57</v>
      </c>
      <c r="N159" s="75" t="s">
        <v>58</v>
      </c>
      <c r="O159" s="75" t="s">
        <v>4367</v>
      </c>
      <c r="P159" s="68" t="s">
        <v>4373</v>
      </c>
      <c r="Q159" s="110">
        <v>7280000</v>
      </c>
      <c r="R159" s="87">
        <v>2</v>
      </c>
      <c r="S159" s="116">
        <v>14560000</v>
      </c>
      <c r="T159" s="75" t="s">
        <v>4369</v>
      </c>
      <c r="U159" s="75" t="s">
        <v>4370</v>
      </c>
      <c r="V159" s="76" t="s">
        <v>2554</v>
      </c>
      <c r="W159" s="87">
        <v>12</v>
      </c>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row>
    <row r="160" spans="1:46" s="94" customFormat="1" ht="16.5" x14ac:dyDescent="0.25">
      <c r="A160" s="101" t="s">
        <v>4680</v>
      </c>
      <c r="B160" s="101" t="s">
        <v>4680</v>
      </c>
      <c r="C160" s="75" t="s">
        <v>4363</v>
      </c>
      <c r="D160" s="75" t="s">
        <v>4364</v>
      </c>
      <c r="E160" s="75" t="s">
        <v>4365</v>
      </c>
      <c r="F160" s="89" t="s">
        <v>51</v>
      </c>
      <c r="G160" s="69" t="s">
        <v>52</v>
      </c>
      <c r="H160" s="75" t="s">
        <v>4359</v>
      </c>
      <c r="I160" s="89" t="s">
        <v>54</v>
      </c>
      <c r="J160" s="89" t="s">
        <v>55</v>
      </c>
      <c r="K160" s="80">
        <v>43190000</v>
      </c>
      <c r="L160" s="75" t="s">
        <v>4366</v>
      </c>
      <c r="M160" s="75" t="s">
        <v>57</v>
      </c>
      <c r="N160" s="75" t="s">
        <v>58</v>
      </c>
      <c r="O160" s="75" t="s">
        <v>4367</v>
      </c>
      <c r="P160" s="68" t="s">
        <v>4374</v>
      </c>
      <c r="Q160" s="110">
        <v>7500000</v>
      </c>
      <c r="R160" s="87">
        <v>4</v>
      </c>
      <c r="S160" s="116">
        <v>30000000</v>
      </c>
      <c r="T160" s="75" t="s">
        <v>4369</v>
      </c>
      <c r="U160" s="75" t="s">
        <v>4372</v>
      </c>
      <c r="V160" s="76" t="s">
        <v>2554</v>
      </c>
      <c r="W160" s="87">
        <v>12</v>
      </c>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row>
    <row r="161" spans="1:46" s="94" customFormat="1" ht="16.5" x14ac:dyDescent="0.25">
      <c r="A161" s="101" t="s">
        <v>4680</v>
      </c>
      <c r="B161" s="101" t="s">
        <v>4680</v>
      </c>
      <c r="C161" s="75" t="s">
        <v>4363</v>
      </c>
      <c r="D161" s="75" t="s">
        <v>4364</v>
      </c>
      <c r="E161" s="75" t="s">
        <v>4365</v>
      </c>
      <c r="F161" s="89" t="s">
        <v>51</v>
      </c>
      <c r="G161" s="69" t="s">
        <v>52</v>
      </c>
      <c r="H161" s="75" t="s">
        <v>4359</v>
      </c>
      <c r="I161" s="89" t="s">
        <v>54</v>
      </c>
      <c r="J161" s="89" t="s">
        <v>55</v>
      </c>
      <c r="K161" s="80">
        <v>81112200</v>
      </c>
      <c r="L161" s="75" t="s">
        <v>4366</v>
      </c>
      <c r="M161" s="75" t="s">
        <v>57</v>
      </c>
      <c r="N161" s="75" t="s">
        <v>58</v>
      </c>
      <c r="O161" s="75" t="s">
        <v>4367</v>
      </c>
      <c r="P161" s="68" t="s">
        <v>4375</v>
      </c>
      <c r="Q161" s="110">
        <v>500000000</v>
      </c>
      <c r="R161" s="87">
        <v>1</v>
      </c>
      <c r="S161" s="116">
        <v>500000000</v>
      </c>
      <c r="T161" s="75" t="s">
        <v>4376</v>
      </c>
      <c r="U161" s="75" t="s">
        <v>4377</v>
      </c>
      <c r="V161" s="76" t="s">
        <v>481</v>
      </c>
      <c r="W161" s="87">
        <v>12</v>
      </c>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row>
    <row r="162" spans="1:46" s="94" customFormat="1" ht="16.5" x14ac:dyDescent="0.25">
      <c r="A162" s="101" t="s">
        <v>4680</v>
      </c>
      <c r="B162" s="101" t="s">
        <v>4680</v>
      </c>
      <c r="C162" s="75" t="s">
        <v>4363</v>
      </c>
      <c r="D162" s="75" t="s">
        <v>4364</v>
      </c>
      <c r="E162" s="75" t="s">
        <v>4365</v>
      </c>
      <c r="F162" s="89" t="s">
        <v>51</v>
      </c>
      <c r="G162" s="69" t="s">
        <v>52</v>
      </c>
      <c r="H162" s="75" t="s">
        <v>4359</v>
      </c>
      <c r="I162" s="89" t="s">
        <v>54</v>
      </c>
      <c r="J162" s="89" t="s">
        <v>55</v>
      </c>
      <c r="K162" s="80">
        <v>81112204</v>
      </c>
      <c r="L162" s="75" t="s">
        <v>4366</v>
      </c>
      <c r="M162" s="75" t="s">
        <v>57</v>
      </c>
      <c r="N162" s="75" t="s">
        <v>58</v>
      </c>
      <c r="O162" s="75" t="s">
        <v>4367</v>
      </c>
      <c r="P162" s="68" t="s">
        <v>4378</v>
      </c>
      <c r="Q162" s="110">
        <v>3500000</v>
      </c>
      <c r="R162" s="87">
        <v>4</v>
      </c>
      <c r="S162" s="116">
        <v>14000000</v>
      </c>
      <c r="T162" s="75" t="s">
        <v>4369</v>
      </c>
      <c r="U162" s="75" t="s">
        <v>4370</v>
      </c>
      <c r="V162" s="76" t="s">
        <v>2554</v>
      </c>
      <c r="W162" s="87">
        <v>12</v>
      </c>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row>
    <row r="163" spans="1:46" s="94" customFormat="1" ht="16.5" x14ac:dyDescent="0.25">
      <c r="A163" s="101" t="s">
        <v>4680</v>
      </c>
      <c r="B163" s="101" t="s">
        <v>4680</v>
      </c>
      <c r="C163" s="75" t="s">
        <v>4363</v>
      </c>
      <c r="D163" s="75" t="s">
        <v>4364</v>
      </c>
      <c r="E163" s="75" t="s">
        <v>4365</v>
      </c>
      <c r="F163" s="89" t="s">
        <v>51</v>
      </c>
      <c r="G163" s="69" t="s">
        <v>52</v>
      </c>
      <c r="H163" s="75" t="s">
        <v>4359</v>
      </c>
      <c r="I163" s="89" t="s">
        <v>54</v>
      </c>
      <c r="J163" s="89" t="s">
        <v>55</v>
      </c>
      <c r="K163" s="80">
        <v>81111500</v>
      </c>
      <c r="L163" s="75" t="s">
        <v>4366</v>
      </c>
      <c r="M163" s="75" t="s">
        <v>57</v>
      </c>
      <c r="N163" s="75" t="s">
        <v>58</v>
      </c>
      <c r="O163" s="75" t="s">
        <v>4367</v>
      </c>
      <c r="P163" s="68" t="s">
        <v>4379</v>
      </c>
      <c r="Q163" s="110">
        <v>200295000</v>
      </c>
      <c r="R163" s="87">
        <v>1</v>
      </c>
      <c r="S163" s="116">
        <v>200000000</v>
      </c>
      <c r="T163" s="75" t="s">
        <v>4376</v>
      </c>
      <c r="U163" s="75" t="s">
        <v>4377</v>
      </c>
      <c r="V163" s="76" t="s">
        <v>483</v>
      </c>
      <c r="W163" s="87">
        <v>12</v>
      </c>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row>
    <row r="164" spans="1:46" s="94" customFormat="1" ht="16.5" x14ac:dyDescent="0.25">
      <c r="A164" s="101" t="s">
        <v>4680</v>
      </c>
      <c r="B164" s="101" t="s">
        <v>4680</v>
      </c>
      <c r="C164" s="75" t="s">
        <v>4363</v>
      </c>
      <c r="D164" s="75" t="s">
        <v>4364</v>
      </c>
      <c r="E164" s="75" t="s">
        <v>4365</v>
      </c>
      <c r="F164" s="89" t="s">
        <v>51</v>
      </c>
      <c r="G164" s="69" t="s">
        <v>52</v>
      </c>
      <c r="H164" s="75" t="s">
        <v>4359</v>
      </c>
      <c r="I164" s="89" t="s">
        <v>54</v>
      </c>
      <c r="J164" s="89" t="s">
        <v>55</v>
      </c>
      <c r="K164" s="80">
        <v>81112200</v>
      </c>
      <c r="L164" s="75" t="s">
        <v>4366</v>
      </c>
      <c r="M164" s="75" t="s">
        <v>57</v>
      </c>
      <c r="N164" s="75" t="s">
        <v>58</v>
      </c>
      <c r="O164" s="75" t="s">
        <v>4367</v>
      </c>
      <c r="P164" s="68" t="s">
        <v>4380</v>
      </c>
      <c r="Q164" s="110">
        <v>7450000</v>
      </c>
      <c r="R164" s="87">
        <v>25</v>
      </c>
      <c r="S164" s="116">
        <v>186250000</v>
      </c>
      <c r="T164" s="75" t="s">
        <v>4381</v>
      </c>
      <c r="U164" s="75" t="s">
        <v>4382</v>
      </c>
      <c r="V164" s="76" t="s">
        <v>4676</v>
      </c>
      <c r="W164" s="87">
        <v>12</v>
      </c>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row>
    <row r="165" spans="1:46" s="94" customFormat="1" ht="16.5" x14ac:dyDescent="0.25">
      <c r="A165" s="101" t="s">
        <v>4680</v>
      </c>
      <c r="B165" s="101" t="s">
        <v>4680</v>
      </c>
      <c r="C165" s="75" t="s">
        <v>4363</v>
      </c>
      <c r="D165" s="75" t="s">
        <v>4364</v>
      </c>
      <c r="E165" s="75" t="s">
        <v>4365</v>
      </c>
      <c r="F165" s="89" t="s">
        <v>51</v>
      </c>
      <c r="G165" s="69" t="s">
        <v>52</v>
      </c>
      <c r="H165" s="75" t="s">
        <v>4359</v>
      </c>
      <c r="I165" s="89" t="s">
        <v>54</v>
      </c>
      <c r="J165" s="89" t="s">
        <v>55</v>
      </c>
      <c r="K165" s="80">
        <v>81112200</v>
      </c>
      <c r="L165" s="75" t="s">
        <v>4366</v>
      </c>
      <c r="M165" s="75" t="s">
        <v>57</v>
      </c>
      <c r="N165" s="75" t="s">
        <v>58</v>
      </c>
      <c r="O165" s="75" t="s">
        <v>4367</v>
      </c>
      <c r="P165" s="68" t="s">
        <v>4383</v>
      </c>
      <c r="Q165" s="110">
        <v>3500000</v>
      </c>
      <c r="R165" s="87">
        <v>9</v>
      </c>
      <c r="S165" s="116">
        <v>31500000</v>
      </c>
      <c r="T165" s="75" t="s">
        <v>4381</v>
      </c>
      <c r="U165" s="75" t="s">
        <v>4382</v>
      </c>
      <c r="V165" s="76" t="s">
        <v>4676</v>
      </c>
      <c r="W165" s="87">
        <v>12</v>
      </c>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row>
    <row r="166" spans="1:46" s="94" customFormat="1" ht="16.5" x14ac:dyDescent="0.25">
      <c r="A166" s="101" t="s">
        <v>4680</v>
      </c>
      <c r="B166" s="101" t="s">
        <v>4680</v>
      </c>
      <c r="C166" s="75" t="s">
        <v>4363</v>
      </c>
      <c r="D166" s="75" t="s">
        <v>4364</v>
      </c>
      <c r="E166" s="75" t="s">
        <v>4365</v>
      </c>
      <c r="F166" s="89" t="s">
        <v>51</v>
      </c>
      <c r="G166" s="69" t="s">
        <v>52</v>
      </c>
      <c r="H166" s="75" t="s">
        <v>4359</v>
      </c>
      <c r="I166" s="89" t="s">
        <v>54</v>
      </c>
      <c r="J166" s="89" t="s">
        <v>55</v>
      </c>
      <c r="K166" s="80">
        <v>81112200</v>
      </c>
      <c r="L166" s="75" t="s">
        <v>4366</v>
      </c>
      <c r="M166" s="75" t="s">
        <v>57</v>
      </c>
      <c r="N166" s="75" t="s">
        <v>58</v>
      </c>
      <c r="O166" s="75" t="s">
        <v>4367</v>
      </c>
      <c r="P166" s="68" t="s">
        <v>4384</v>
      </c>
      <c r="Q166" s="110">
        <v>182374000</v>
      </c>
      <c r="R166" s="87">
        <v>1</v>
      </c>
      <c r="S166" s="116">
        <v>182374000</v>
      </c>
      <c r="T166" s="75" t="s">
        <v>4376</v>
      </c>
      <c r="U166" s="75" t="s">
        <v>4377</v>
      </c>
      <c r="V166" s="76" t="s">
        <v>4674</v>
      </c>
      <c r="W166" s="87">
        <v>12</v>
      </c>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row>
    <row r="167" spans="1:46" s="94" customFormat="1" ht="16.5" x14ac:dyDescent="0.25">
      <c r="A167" s="101" t="s">
        <v>4680</v>
      </c>
      <c r="B167" s="101" t="s">
        <v>4680</v>
      </c>
      <c r="C167" s="75" t="s">
        <v>4363</v>
      </c>
      <c r="D167" s="75" t="s">
        <v>4364</v>
      </c>
      <c r="E167" s="75" t="s">
        <v>4365</v>
      </c>
      <c r="F167" s="89" t="s">
        <v>51</v>
      </c>
      <c r="G167" s="69" t="s">
        <v>52</v>
      </c>
      <c r="H167" s="75" t="s">
        <v>4359</v>
      </c>
      <c r="I167" s="89" t="s">
        <v>54</v>
      </c>
      <c r="J167" s="89" t="s">
        <v>55</v>
      </c>
      <c r="K167" s="80">
        <v>81112200</v>
      </c>
      <c r="L167" s="75" t="s">
        <v>4366</v>
      </c>
      <c r="M167" s="75" t="s">
        <v>57</v>
      </c>
      <c r="N167" s="75" t="s">
        <v>58</v>
      </c>
      <c r="O167" s="75" t="s">
        <v>4367</v>
      </c>
      <c r="P167" s="68" t="s">
        <v>4385</v>
      </c>
      <c r="Q167" s="110">
        <v>186000</v>
      </c>
      <c r="R167" s="87">
        <v>600</v>
      </c>
      <c r="S167" s="116">
        <v>111600000</v>
      </c>
      <c r="T167" s="75" t="s">
        <v>4381</v>
      </c>
      <c r="U167" s="75" t="s">
        <v>4382</v>
      </c>
      <c r="V167" s="76" t="s">
        <v>4676</v>
      </c>
      <c r="W167" s="87">
        <v>12</v>
      </c>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row>
    <row r="168" spans="1:46" s="94" customFormat="1" ht="16.5" x14ac:dyDescent="0.25">
      <c r="A168" s="101" t="s">
        <v>4680</v>
      </c>
      <c r="B168" s="101" t="s">
        <v>4680</v>
      </c>
      <c r="C168" s="75" t="s">
        <v>4363</v>
      </c>
      <c r="D168" s="75" t="s">
        <v>4364</v>
      </c>
      <c r="E168" s="75" t="s">
        <v>4365</v>
      </c>
      <c r="F168" s="89" t="s">
        <v>80</v>
      </c>
      <c r="G168" s="79" t="s">
        <v>81</v>
      </c>
      <c r="H168" s="75" t="s">
        <v>4244</v>
      </c>
      <c r="I168" s="89" t="s">
        <v>54</v>
      </c>
      <c r="J168" s="89" t="s">
        <v>55</v>
      </c>
      <c r="K168" s="80">
        <v>81110000</v>
      </c>
      <c r="L168" s="75" t="s">
        <v>4366</v>
      </c>
      <c r="M168" s="75" t="s">
        <v>57</v>
      </c>
      <c r="N168" s="75" t="s">
        <v>58</v>
      </c>
      <c r="O168" s="75" t="s">
        <v>4367</v>
      </c>
      <c r="P168" s="68" t="s">
        <v>4386</v>
      </c>
      <c r="Q168" s="110">
        <v>7210000</v>
      </c>
      <c r="R168" s="87">
        <v>1</v>
      </c>
      <c r="S168" s="116">
        <v>79310000</v>
      </c>
      <c r="T168" s="75" t="s">
        <v>606</v>
      </c>
      <c r="U168" s="75" t="s">
        <v>4387</v>
      </c>
      <c r="V168" s="76" t="s">
        <v>481</v>
      </c>
      <c r="W168" s="87">
        <v>11</v>
      </c>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row>
    <row r="169" spans="1:46" s="94" customFormat="1" ht="16.5" x14ac:dyDescent="0.25">
      <c r="A169" s="101" t="s">
        <v>4680</v>
      </c>
      <c r="B169" s="101" t="s">
        <v>4680</v>
      </c>
      <c r="C169" s="75" t="s">
        <v>4363</v>
      </c>
      <c r="D169" s="75" t="s">
        <v>4364</v>
      </c>
      <c r="E169" s="75" t="s">
        <v>4365</v>
      </c>
      <c r="F169" s="89" t="s">
        <v>80</v>
      </c>
      <c r="G169" s="79" t="s">
        <v>81</v>
      </c>
      <c r="H169" s="75" t="s">
        <v>4244</v>
      </c>
      <c r="I169" s="89" t="s">
        <v>54</v>
      </c>
      <c r="J169" s="89" t="s">
        <v>55</v>
      </c>
      <c r="K169" s="80">
        <v>81110000</v>
      </c>
      <c r="L169" s="75" t="s">
        <v>4366</v>
      </c>
      <c r="M169" s="75" t="s">
        <v>57</v>
      </c>
      <c r="N169" s="75" t="s">
        <v>58</v>
      </c>
      <c r="O169" s="75" t="s">
        <v>4367</v>
      </c>
      <c r="P169" s="68" t="s">
        <v>4388</v>
      </c>
      <c r="Q169" s="110">
        <v>4532000</v>
      </c>
      <c r="R169" s="87">
        <v>1</v>
      </c>
      <c r="S169" s="116">
        <v>49852000</v>
      </c>
      <c r="T169" s="75" t="s">
        <v>606</v>
      </c>
      <c r="U169" s="75" t="s">
        <v>4387</v>
      </c>
      <c r="V169" s="76" t="s">
        <v>481</v>
      </c>
      <c r="W169" s="87">
        <v>11</v>
      </c>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row>
    <row r="170" spans="1:46" s="94" customFormat="1" ht="16.5" x14ac:dyDescent="0.25">
      <c r="A170" s="101" t="s">
        <v>4680</v>
      </c>
      <c r="B170" s="101" t="s">
        <v>4680</v>
      </c>
      <c r="C170" s="75" t="s">
        <v>4363</v>
      </c>
      <c r="D170" s="75" t="s">
        <v>4364</v>
      </c>
      <c r="E170" s="75" t="s">
        <v>4365</v>
      </c>
      <c r="F170" s="89" t="s">
        <v>80</v>
      </c>
      <c r="G170" s="79" t="s">
        <v>81</v>
      </c>
      <c r="H170" s="75" t="s">
        <v>4244</v>
      </c>
      <c r="I170" s="89" t="s">
        <v>54</v>
      </c>
      <c r="J170" s="89" t="s">
        <v>55</v>
      </c>
      <c r="K170" s="80">
        <v>81110000</v>
      </c>
      <c r="L170" s="75" t="s">
        <v>4366</v>
      </c>
      <c r="M170" s="75" t="s">
        <v>57</v>
      </c>
      <c r="N170" s="75" t="s">
        <v>58</v>
      </c>
      <c r="O170" s="75" t="s">
        <v>4367</v>
      </c>
      <c r="P170" s="68" t="s">
        <v>4389</v>
      </c>
      <c r="Q170" s="110">
        <v>5253000</v>
      </c>
      <c r="R170" s="87">
        <v>1</v>
      </c>
      <c r="S170" s="116">
        <v>57783000</v>
      </c>
      <c r="T170" s="75" t="s">
        <v>606</v>
      </c>
      <c r="U170" s="75" t="s">
        <v>4387</v>
      </c>
      <c r="V170" s="76" t="s">
        <v>481</v>
      </c>
      <c r="W170" s="87">
        <v>11</v>
      </c>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row>
    <row r="171" spans="1:46" s="94" customFormat="1" ht="16.5" x14ac:dyDescent="0.25">
      <c r="A171" s="101" t="s">
        <v>4680</v>
      </c>
      <c r="B171" s="101" t="s">
        <v>4680</v>
      </c>
      <c r="C171" s="75" t="s">
        <v>4363</v>
      </c>
      <c r="D171" s="75" t="s">
        <v>4364</v>
      </c>
      <c r="E171" s="75" t="s">
        <v>4365</v>
      </c>
      <c r="F171" s="89" t="s">
        <v>80</v>
      </c>
      <c r="G171" s="79" t="s">
        <v>81</v>
      </c>
      <c r="H171" s="75" t="s">
        <v>4244</v>
      </c>
      <c r="I171" s="89" t="s">
        <v>54</v>
      </c>
      <c r="J171" s="89" t="s">
        <v>55</v>
      </c>
      <c r="K171" s="80">
        <v>81110000</v>
      </c>
      <c r="L171" s="75" t="s">
        <v>4366</v>
      </c>
      <c r="M171" s="75" t="s">
        <v>57</v>
      </c>
      <c r="N171" s="75" t="s">
        <v>58</v>
      </c>
      <c r="O171" s="75" t="s">
        <v>4367</v>
      </c>
      <c r="P171" s="68" t="s">
        <v>4390</v>
      </c>
      <c r="Q171" s="110">
        <v>5665000</v>
      </c>
      <c r="R171" s="87">
        <v>1</v>
      </c>
      <c r="S171" s="116">
        <v>62315000</v>
      </c>
      <c r="T171" s="75" t="s">
        <v>606</v>
      </c>
      <c r="U171" s="75" t="s">
        <v>4387</v>
      </c>
      <c r="V171" s="76" t="s">
        <v>481</v>
      </c>
      <c r="W171" s="87">
        <v>11</v>
      </c>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row>
    <row r="172" spans="1:46" s="94" customFormat="1" ht="16.5" x14ac:dyDescent="0.25">
      <c r="A172" s="101" t="s">
        <v>4680</v>
      </c>
      <c r="B172" s="101" t="s">
        <v>4680</v>
      </c>
      <c r="C172" s="75" t="s">
        <v>4363</v>
      </c>
      <c r="D172" s="75" t="s">
        <v>4364</v>
      </c>
      <c r="E172" s="75" t="s">
        <v>4365</v>
      </c>
      <c r="F172" s="89" t="s">
        <v>80</v>
      </c>
      <c r="G172" s="79" t="s">
        <v>81</v>
      </c>
      <c r="H172" s="75" t="s">
        <v>4244</v>
      </c>
      <c r="I172" s="89" t="s">
        <v>54</v>
      </c>
      <c r="J172" s="89" t="s">
        <v>55</v>
      </c>
      <c r="K172" s="80">
        <v>81110000</v>
      </c>
      <c r="L172" s="75" t="s">
        <v>4366</v>
      </c>
      <c r="M172" s="75" t="s">
        <v>57</v>
      </c>
      <c r="N172" s="75" t="s">
        <v>58</v>
      </c>
      <c r="O172" s="75" t="s">
        <v>4367</v>
      </c>
      <c r="P172" s="68" t="s">
        <v>4391</v>
      </c>
      <c r="Q172" s="110">
        <v>3327000</v>
      </c>
      <c r="R172" s="87">
        <v>1</v>
      </c>
      <c r="S172" s="116">
        <v>33427000</v>
      </c>
      <c r="T172" s="75" t="s">
        <v>606</v>
      </c>
      <c r="U172" s="75" t="s">
        <v>4387</v>
      </c>
      <c r="V172" s="76" t="s">
        <v>481</v>
      </c>
      <c r="W172" s="87">
        <v>11</v>
      </c>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row>
    <row r="173" spans="1:46" s="94" customFormat="1" ht="16.5" x14ac:dyDescent="0.25">
      <c r="A173" s="101" t="s">
        <v>4680</v>
      </c>
      <c r="B173" s="101" t="s">
        <v>4680</v>
      </c>
      <c r="C173" s="75" t="s">
        <v>4363</v>
      </c>
      <c r="D173" s="75" t="s">
        <v>4364</v>
      </c>
      <c r="E173" s="75" t="s">
        <v>4365</v>
      </c>
      <c r="F173" s="89" t="s">
        <v>80</v>
      </c>
      <c r="G173" s="79" t="s">
        <v>81</v>
      </c>
      <c r="H173" s="75" t="s">
        <v>4244</v>
      </c>
      <c r="I173" s="89" t="s">
        <v>54</v>
      </c>
      <c r="J173" s="89" t="s">
        <v>55</v>
      </c>
      <c r="K173" s="80">
        <v>81110000</v>
      </c>
      <c r="L173" s="75" t="s">
        <v>4366</v>
      </c>
      <c r="M173" s="75" t="s">
        <v>57</v>
      </c>
      <c r="N173" s="75" t="s">
        <v>58</v>
      </c>
      <c r="O173" s="75" t="s">
        <v>4367</v>
      </c>
      <c r="P173" s="68" t="s">
        <v>4392</v>
      </c>
      <c r="Q173" s="110">
        <v>3327000</v>
      </c>
      <c r="R173" s="87">
        <v>1</v>
      </c>
      <c r="S173" s="116">
        <v>36597000</v>
      </c>
      <c r="T173" s="75" t="s">
        <v>606</v>
      </c>
      <c r="U173" s="75" t="s">
        <v>4387</v>
      </c>
      <c r="V173" s="76" t="s">
        <v>481</v>
      </c>
      <c r="W173" s="87">
        <v>11</v>
      </c>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row>
    <row r="174" spans="1:46" s="94" customFormat="1" ht="16.5" x14ac:dyDescent="0.25">
      <c r="A174" s="101" t="s">
        <v>4680</v>
      </c>
      <c r="B174" s="101" t="s">
        <v>4680</v>
      </c>
      <c r="C174" s="75" t="s">
        <v>4363</v>
      </c>
      <c r="D174" s="75" t="s">
        <v>4364</v>
      </c>
      <c r="E174" s="75" t="s">
        <v>4365</v>
      </c>
      <c r="F174" s="89" t="s">
        <v>80</v>
      </c>
      <c r="G174" s="79" t="s">
        <v>81</v>
      </c>
      <c r="H174" s="75" t="s">
        <v>4244</v>
      </c>
      <c r="I174" s="89" t="s">
        <v>54</v>
      </c>
      <c r="J174" s="89" t="s">
        <v>55</v>
      </c>
      <c r="K174" s="80">
        <v>81110000</v>
      </c>
      <c r="L174" s="75" t="s">
        <v>4366</v>
      </c>
      <c r="M174" s="75" t="s">
        <v>57</v>
      </c>
      <c r="N174" s="75" t="s">
        <v>58</v>
      </c>
      <c r="O174" s="75" t="s">
        <v>4367</v>
      </c>
      <c r="P174" s="68" t="s">
        <v>4393</v>
      </c>
      <c r="Q174" s="110">
        <v>6695000</v>
      </c>
      <c r="R174" s="87">
        <v>1</v>
      </c>
      <c r="S174" s="116">
        <v>73645000</v>
      </c>
      <c r="T174" s="75" t="s">
        <v>606</v>
      </c>
      <c r="U174" s="75" t="s">
        <v>4387</v>
      </c>
      <c r="V174" s="76" t="s">
        <v>481</v>
      </c>
      <c r="W174" s="87">
        <v>11</v>
      </c>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row>
    <row r="175" spans="1:46" s="94" customFormat="1" ht="16.5" x14ac:dyDescent="0.25">
      <c r="A175" s="101" t="s">
        <v>4680</v>
      </c>
      <c r="B175" s="101" t="s">
        <v>4680</v>
      </c>
      <c r="C175" s="75" t="s">
        <v>4363</v>
      </c>
      <c r="D175" s="75" t="s">
        <v>4364</v>
      </c>
      <c r="E175" s="75" t="s">
        <v>4365</v>
      </c>
      <c r="F175" s="89" t="s">
        <v>80</v>
      </c>
      <c r="G175" s="79" t="s">
        <v>81</v>
      </c>
      <c r="H175" s="75" t="s">
        <v>4244</v>
      </c>
      <c r="I175" s="89" t="s">
        <v>54</v>
      </c>
      <c r="J175" s="89" t="s">
        <v>55</v>
      </c>
      <c r="K175" s="80">
        <v>81110000</v>
      </c>
      <c r="L175" s="75" t="s">
        <v>4366</v>
      </c>
      <c r="M175" s="75" t="s">
        <v>57</v>
      </c>
      <c r="N175" s="75" t="s">
        <v>58</v>
      </c>
      <c r="O175" s="75" t="s">
        <v>4367</v>
      </c>
      <c r="P175" s="68" t="s">
        <v>4394</v>
      </c>
      <c r="Q175" s="110">
        <v>3554000</v>
      </c>
      <c r="R175" s="87">
        <v>1</v>
      </c>
      <c r="S175" s="116">
        <v>35767000</v>
      </c>
      <c r="T175" s="75" t="s">
        <v>606</v>
      </c>
      <c r="U175" s="75" t="s">
        <v>4387</v>
      </c>
      <c r="V175" s="76" t="s">
        <v>481</v>
      </c>
      <c r="W175" s="87">
        <v>10.063871693866066</v>
      </c>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row>
    <row r="176" spans="1:46" s="94" customFormat="1" ht="16.5" x14ac:dyDescent="0.25">
      <c r="A176" s="101" t="s">
        <v>4680</v>
      </c>
      <c r="B176" s="101" t="s">
        <v>4680</v>
      </c>
      <c r="C176" s="75" t="s">
        <v>4363</v>
      </c>
      <c r="D176" s="75" t="s">
        <v>4364</v>
      </c>
      <c r="E176" s="75" t="s">
        <v>4365</v>
      </c>
      <c r="F176" s="89" t="s">
        <v>80</v>
      </c>
      <c r="G176" s="79" t="s">
        <v>81</v>
      </c>
      <c r="H176" s="75" t="s">
        <v>4244</v>
      </c>
      <c r="I176" s="89" t="s">
        <v>54</v>
      </c>
      <c r="J176" s="89" t="s">
        <v>55</v>
      </c>
      <c r="K176" s="80">
        <v>81110000</v>
      </c>
      <c r="L176" s="75" t="s">
        <v>4366</v>
      </c>
      <c r="M176" s="75" t="s">
        <v>57</v>
      </c>
      <c r="N176" s="75" t="s">
        <v>58</v>
      </c>
      <c r="O176" s="75" t="s">
        <v>4367</v>
      </c>
      <c r="P176" s="68" t="s">
        <v>4395</v>
      </c>
      <c r="Q176" s="110">
        <v>4120000</v>
      </c>
      <c r="R176" s="87">
        <v>1</v>
      </c>
      <c r="S176" s="116">
        <v>45320000</v>
      </c>
      <c r="T176" s="75" t="s">
        <v>606</v>
      </c>
      <c r="U176" s="75" t="s">
        <v>4387</v>
      </c>
      <c r="V176" s="76" t="s">
        <v>481</v>
      </c>
      <c r="W176" s="87">
        <v>11</v>
      </c>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row>
    <row r="177" spans="1:46" s="94" customFormat="1" ht="16.5" x14ac:dyDescent="0.25">
      <c r="A177" s="101" t="s">
        <v>4680</v>
      </c>
      <c r="B177" s="101" t="s">
        <v>4680</v>
      </c>
      <c r="C177" s="75" t="s">
        <v>4363</v>
      </c>
      <c r="D177" s="75" t="s">
        <v>4364</v>
      </c>
      <c r="E177" s="75" t="s">
        <v>4365</v>
      </c>
      <c r="F177" s="89" t="s">
        <v>80</v>
      </c>
      <c r="G177" s="79" t="s">
        <v>81</v>
      </c>
      <c r="H177" s="75" t="s">
        <v>4244</v>
      </c>
      <c r="I177" s="89" t="s">
        <v>54</v>
      </c>
      <c r="J177" s="89" t="s">
        <v>55</v>
      </c>
      <c r="K177" s="80">
        <v>81110000</v>
      </c>
      <c r="L177" s="75" t="s">
        <v>4366</v>
      </c>
      <c r="M177" s="75" t="s">
        <v>57</v>
      </c>
      <c r="N177" s="75" t="s">
        <v>58</v>
      </c>
      <c r="O177" s="75" t="s">
        <v>4367</v>
      </c>
      <c r="P177" s="68" t="s">
        <v>4396</v>
      </c>
      <c r="Q177" s="110">
        <v>3327000</v>
      </c>
      <c r="R177" s="87">
        <v>1</v>
      </c>
      <c r="S177" s="116">
        <v>36597000</v>
      </c>
      <c r="T177" s="75" t="s">
        <v>606</v>
      </c>
      <c r="U177" s="75" t="s">
        <v>4387</v>
      </c>
      <c r="V177" s="76" t="s">
        <v>481</v>
      </c>
      <c r="W177" s="87">
        <v>11</v>
      </c>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row>
    <row r="178" spans="1:46" s="94" customFormat="1" ht="16.5" x14ac:dyDescent="0.25">
      <c r="A178" s="101" t="s">
        <v>4680</v>
      </c>
      <c r="B178" s="101" t="s">
        <v>4680</v>
      </c>
      <c r="C178" s="75" t="s">
        <v>4363</v>
      </c>
      <c r="D178" s="75" t="s">
        <v>4364</v>
      </c>
      <c r="E178" s="75" t="s">
        <v>4365</v>
      </c>
      <c r="F178" s="89" t="s">
        <v>80</v>
      </c>
      <c r="G178" s="79" t="s">
        <v>81</v>
      </c>
      <c r="H178" s="75" t="s">
        <v>4244</v>
      </c>
      <c r="I178" s="89" t="s">
        <v>54</v>
      </c>
      <c r="J178" s="89" t="s">
        <v>55</v>
      </c>
      <c r="K178" s="80">
        <v>81110000</v>
      </c>
      <c r="L178" s="75" t="s">
        <v>4366</v>
      </c>
      <c r="M178" s="75" t="s">
        <v>57</v>
      </c>
      <c r="N178" s="75" t="s">
        <v>58</v>
      </c>
      <c r="O178" s="75" t="s">
        <v>4367</v>
      </c>
      <c r="P178" s="68" t="s">
        <v>4397</v>
      </c>
      <c r="Q178" s="110">
        <v>7210000</v>
      </c>
      <c r="R178" s="87">
        <v>1</v>
      </c>
      <c r="S178" s="116">
        <v>79310000</v>
      </c>
      <c r="T178" s="75" t="s">
        <v>606</v>
      </c>
      <c r="U178" s="75" t="s">
        <v>4387</v>
      </c>
      <c r="V178" s="76" t="s">
        <v>481</v>
      </c>
      <c r="W178" s="87">
        <v>11</v>
      </c>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row>
    <row r="179" spans="1:46" s="94" customFormat="1" ht="16.5" x14ac:dyDescent="0.25">
      <c r="A179" s="101" t="s">
        <v>4680</v>
      </c>
      <c r="B179" s="101" t="s">
        <v>4680</v>
      </c>
      <c r="C179" s="75" t="s">
        <v>4363</v>
      </c>
      <c r="D179" s="75" t="s">
        <v>4364</v>
      </c>
      <c r="E179" s="75" t="s">
        <v>4365</v>
      </c>
      <c r="F179" s="89" t="s">
        <v>80</v>
      </c>
      <c r="G179" s="79" t="s">
        <v>81</v>
      </c>
      <c r="H179" s="75" t="s">
        <v>4244</v>
      </c>
      <c r="I179" s="89" t="s">
        <v>54</v>
      </c>
      <c r="J179" s="89" t="s">
        <v>55</v>
      </c>
      <c r="K179" s="80">
        <v>81110000</v>
      </c>
      <c r="L179" s="75" t="s">
        <v>4366</v>
      </c>
      <c r="M179" s="75" t="s">
        <v>57</v>
      </c>
      <c r="N179" s="75" t="s">
        <v>58</v>
      </c>
      <c r="O179" s="75" t="s">
        <v>4367</v>
      </c>
      <c r="P179" s="68" t="s">
        <v>4398</v>
      </c>
      <c r="Q179" s="110">
        <v>4532000</v>
      </c>
      <c r="R179" s="87">
        <v>1</v>
      </c>
      <c r="S179" s="116">
        <v>49852000</v>
      </c>
      <c r="T179" s="75" t="s">
        <v>606</v>
      </c>
      <c r="U179" s="75" t="s">
        <v>4387</v>
      </c>
      <c r="V179" s="76" t="s">
        <v>481</v>
      </c>
      <c r="W179" s="87">
        <v>11</v>
      </c>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row>
    <row r="180" spans="1:46" s="94" customFormat="1" ht="16.5" x14ac:dyDescent="0.25">
      <c r="A180" s="101" t="s">
        <v>4680</v>
      </c>
      <c r="B180" s="101" t="s">
        <v>4680</v>
      </c>
      <c r="C180" s="75" t="s">
        <v>4363</v>
      </c>
      <c r="D180" s="75" t="s">
        <v>4364</v>
      </c>
      <c r="E180" s="75" t="s">
        <v>4365</v>
      </c>
      <c r="F180" s="89" t="s">
        <v>80</v>
      </c>
      <c r="G180" s="79" t="s">
        <v>81</v>
      </c>
      <c r="H180" s="75" t="s">
        <v>4244</v>
      </c>
      <c r="I180" s="89" t="s">
        <v>54</v>
      </c>
      <c r="J180" s="89" t="s">
        <v>55</v>
      </c>
      <c r="K180" s="80">
        <v>81110000</v>
      </c>
      <c r="L180" s="75" t="s">
        <v>4366</v>
      </c>
      <c r="M180" s="75" t="s">
        <v>57</v>
      </c>
      <c r="N180" s="75" t="s">
        <v>58</v>
      </c>
      <c r="O180" s="75" t="s">
        <v>4367</v>
      </c>
      <c r="P180" s="68" t="s">
        <v>4399</v>
      </c>
      <c r="Q180" s="110">
        <v>14994000</v>
      </c>
      <c r="R180" s="87">
        <v>1</v>
      </c>
      <c r="S180" s="116">
        <v>157437000</v>
      </c>
      <c r="T180" s="75" t="s">
        <v>606</v>
      </c>
      <c r="U180" s="75" t="s">
        <v>4387</v>
      </c>
      <c r="V180" s="76" t="s">
        <v>481</v>
      </c>
      <c r="W180" s="87">
        <v>10.5</v>
      </c>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row>
    <row r="181" spans="1:46" s="94" customFormat="1" ht="16.5" x14ac:dyDescent="0.25">
      <c r="A181" s="101" t="s">
        <v>4680</v>
      </c>
      <c r="B181" s="101" t="s">
        <v>4680</v>
      </c>
      <c r="C181" s="75" t="s">
        <v>4363</v>
      </c>
      <c r="D181" s="75" t="s">
        <v>4364</v>
      </c>
      <c r="E181" s="75" t="s">
        <v>4365</v>
      </c>
      <c r="F181" s="89" t="s">
        <v>80</v>
      </c>
      <c r="G181" s="79" t="s">
        <v>81</v>
      </c>
      <c r="H181" s="75" t="s">
        <v>4244</v>
      </c>
      <c r="I181" s="89" t="s">
        <v>54</v>
      </c>
      <c r="J181" s="89" t="s">
        <v>55</v>
      </c>
      <c r="K181" s="80">
        <v>81110000</v>
      </c>
      <c r="L181" s="75" t="s">
        <v>4366</v>
      </c>
      <c r="M181" s="75" t="s">
        <v>57</v>
      </c>
      <c r="N181" s="75" t="s">
        <v>58</v>
      </c>
      <c r="O181" s="75" t="s">
        <v>4367</v>
      </c>
      <c r="P181" s="68" t="s">
        <v>4400</v>
      </c>
      <c r="Q181" s="110">
        <v>4120000</v>
      </c>
      <c r="R181" s="87">
        <v>1</v>
      </c>
      <c r="S181" s="116">
        <v>41200000</v>
      </c>
      <c r="T181" s="75" t="s">
        <v>606</v>
      </c>
      <c r="U181" s="75" t="s">
        <v>4387</v>
      </c>
      <c r="V181" s="76" t="s">
        <v>481</v>
      </c>
      <c r="W181" s="87">
        <v>10</v>
      </c>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row>
    <row r="182" spans="1:46" s="94" customFormat="1" ht="16.5" x14ac:dyDescent="0.25">
      <c r="A182" s="101" t="s">
        <v>4680</v>
      </c>
      <c r="B182" s="101" t="s">
        <v>4680</v>
      </c>
      <c r="C182" s="75" t="s">
        <v>4363</v>
      </c>
      <c r="D182" s="75" t="s">
        <v>4364</v>
      </c>
      <c r="E182" s="75" t="s">
        <v>4365</v>
      </c>
      <c r="F182" s="75" t="s">
        <v>4591</v>
      </c>
      <c r="G182" s="75" t="s">
        <v>4594</v>
      </c>
      <c r="H182" s="75" t="s">
        <v>4362</v>
      </c>
      <c r="I182" s="89" t="s">
        <v>4596</v>
      </c>
      <c r="J182" s="75" t="s">
        <v>4641</v>
      </c>
      <c r="K182" s="80" t="s">
        <v>4671</v>
      </c>
      <c r="L182" s="75" t="s">
        <v>4366</v>
      </c>
      <c r="M182" s="75" t="s">
        <v>57</v>
      </c>
      <c r="N182" s="75" t="s">
        <v>58</v>
      </c>
      <c r="O182" s="75" t="s">
        <v>4367</v>
      </c>
      <c r="P182" s="68" t="s">
        <v>4401</v>
      </c>
      <c r="Q182" s="110">
        <v>24188916.666666668</v>
      </c>
      <c r="R182" s="87">
        <v>12</v>
      </c>
      <c r="S182" s="116">
        <v>290267000</v>
      </c>
      <c r="T182" s="75" t="s">
        <v>4369</v>
      </c>
      <c r="U182" s="75" t="s">
        <v>4257</v>
      </c>
      <c r="V182" s="76" t="s">
        <v>481</v>
      </c>
      <c r="W182" s="87">
        <v>5.5</v>
      </c>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row>
    <row r="183" spans="1:46" s="94" customFormat="1" ht="16.5" x14ac:dyDescent="0.25">
      <c r="A183" s="101" t="s">
        <v>4680</v>
      </c>
      <c r="B183" s="101" t="s">
        <v>4680</v>
      </c>
      <c r="C183" s="75" t="s">
        <v>4363</v>
      </c>
      <c r="D183" s="75" t="s">
        <v>4364</v>
      </c>
      <c r="E183" s="75" t="s">
        <v>4365</v>
      </c>
      <c r="F183" s="75" t="s">
        <v>4591</v>
      </c>
      <c r="G183" s="75" t="s">
        <v>4594</v>
      </c>
      <c r="H183" s="75" t="s">
        <v>4362</v>
      </c>
      <c r="I183" s="89" t="s">
        <v>54</v>
      </c>
      <c r="J183" s="89" t="s">
        <v>55</v>
      </c>
      <c r="K183" s="80" t="s">
        <v>4671</v>
      </c>
      <c r="L183" s="75" t="s">
        <v>4366</v>
      </c>
      <c r="M183" s="75" t="s">
        <v>57</v>
      </c>
      <c r="N183" s="75" t="s">
        <v>58</v>
      </c>
      <c r="O183" s="75" t="s">
        <v>4367</v>
      </c>
      <c r="P183" s="68" t="s">
        <v>4401</v>
      </c>
      <c r="Q183" s="110">
        <v>52000000</v>
      </c>
      <c r="R183" s="87">
        <v>12</v>
      </c>
      <c r="S183" s="116">
        <v>333733000</v>
      </c>
      <c r="T183" s="75" t="s">
        <v>4369</v>
      </c>
      <c r="U183" s="75" t="s">
        <v>4257</v>
      </c>
      <c r="V183" s="76" t="s">
        <v>481</v>
      </c>
      <c r="W183" s="87">
        <v>12</v>
      </c>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row>
    <row r="184" spans="1:46" s="94" customFormat="1" ht="16.5" x14ac:dyDescent="0.25">
      <c r="A184" s="101" t="s">
        <v>4680</v>
      </c>
      <c r="B184" s="101" t="s">
        <v>4680</v>
      </c>
      <c r="C184" s="75" t="s">
        <v>4363</v>
      </c>
      <c r="D184" s="75" t="s">
        <v>4364</v>
      </c>
      <c r="E184" s="75" t="s">
        <v>4365</v>
      </c>
      <c r="F184" s="75" t="s">
        <v>4591</v>
      </c>
      <c r="G184" s="75" t="s">
        <v>4594</v>
      </c>
      <c r="H184" s="75" t="s">
        <v>4362</v>
      </c>
      <c r="I184" s="89" t="s">
        <v>54</v>
      </c>
      <c r="J184" s="89" t="s">
        <v>55</v>
      </c>
      <c r="K184" s="80" t="s">
        <v>4671</v>
      </c>
      <c r="L184" s="75" t="s">
        <v>4366</v>
      </c>
      <c r="M184" s="75" t="s">
        <v>57</v>
      </c>
      <c r="N184" s="75" t="s">
        <v>58</v>
      </c>
      <c r="O184" s="75" t="s">
        <v>4367</v>
      </c>
      <c r="P184" s="68" t="s">
        <v>4402</v>
      </c>
      <c r="Q184" s="110">
        <v>3900000</v>
      </c>
      <c r="R184" s="87">
        <v>12</v>
      </c>
      <c r="S184" s="116">
        <v>46800000</v>
      </c>
      <c r="T184" s="75" t="s">
        <v>4369</v>
      </c>
      <c r="U184" s="75" t="s">
        <v>4382</v>
      </c>
      <c r="V184" s="76" t="s">
        <v>481</v>
      </c>
      <c r="W184" s="87">
        <v>12</v>
      </c>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row>
    <row r="185" spans="1:46" s="94" customFormat="1" ht="16.5" x14ac:dyDescent="0.25">
      <c r="A185" s="101" t="s">
        <v>4680</v>
      </c>
      <c r="B185" s="101" t="s">
        <v>4680</v>
      </c>
      <c r="C185" s="75" t="s">
        <v>4363</v>
      </c>
      <c r="D185" s="75" t="s">
        <v>4364</v>
      </c>
      <c r="E185" s="75" t="s">
        <v>4365</v>
      </c>
      <c r="F185" s="75" t="s">
        <v>4591</v>
      </c>
      <c r="G185" s="75" t="s">
        <v>4594</v>
      </c>
      <c r="H185" s="75" t="s">
        <v>4362</v>
      </c>
      <c r="I185" s="89" t="s">
        <v>54</v>
      </c>
      <c r="J185" s="89" t="s">
        <v>55</v>
      </c>
      <c r="K185" s="80" t="s">
        <v>4672</v>
      </c>
      <c r="L185" s="75" t="s">
        <v>4366</v>
      </c>
      <c r="M185" s="75" t="s">
        <v>57</v>
      </c>
      <c r="N185" s="75" t="s">
        <v>58</v>
      </c>
      <c r="O185" s="75" t="s">
        <v>4367</v>
      </c>
      <c r="P185" s="75" t="s">
        <v>4403</v>
      </c>
      <c r="Q185" s="110">
        <v>33333.333333333336</v>
      </c>
      <c r="R185" s="87">
        <v>12</v>
      </c>
      <c r="S185" s="116">
        <v>400000</v>
      </c>
      <c r="T185" s="75" t="s">
        <v>4369</v>
      </c>
      <c r="U185" s="75" t="s">
        <v>4257</v>
      </c>
      <c r="V185" s="76" t="s">
        <v>2554</v>
      </c>
      <c r="W185" s="87">
        <v>12</v>
      </c>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row>
    <row r="186" spans="1:46" s="94" customFormat="1" ht="16.5" x14ac:dyDescent="0.25">
      <c r="A186" s="101" t="s">
        <v>4680</v>
      </c>
      <c r="B186" s="101" t="s">
        <v>4680</v>
      </c>
      <c r="C186" s="75" t="s">
        <v>4363</v>
      </c>
      <c r="D186" s="75" t="s">
        <v>4364</v>
      </c>
      <c r="E186" s="75" t="s">
        <v>4365</v>
      </c>
      <c r="F186" s="75" t="s">
        <v>4591</v>
      </c>
      <c r="G186" s="75" t="s">
        <v>4594</v>
      </c>
      <c r="H186" s="75" t="s">
        <v>4362</v>
      </c>
      <c r="I186" s="89" t="s">
        <v>4596</v>
      </c>
      <c r="J186" s="96" t="s">
        <v>4639</v>
      </c>
      <c r="K186" s="80" t="s">
        <v>4672</v>
      </c>
      <c r="L186" s="75" t="s">
        <v>4366</v>
      </c>
      <c r="M186" s="75" t="s">
        <v>57</v>
      </c>
      <c r="N186" s="75" t="s">
        <v>58</v>
      </c>
      <c r="O186" s="75" t="s">
        <v>4367</v>
      </c>
      <c r="P186" s="75" t="s">
        <v>4403</v>
      </c>
      <c r="Q186" s="110">
        <v>208333333.33333334</v>
      </c>
      <c r="R186" s="87">
        <v>12</v>
      </c>
      <c r="S186" s="116">
        <v>2500000000</v>
      </c>
      <c r="T186" s="75" t="s">
        <v>4369</v>
      </c>
      <c r="U186" s="75" t="s">
        <v>4257</v>
      </c>
      <c r="V186" s="76" t="s">
        <v>2554</v>
      </c>
      <c r="W186" s="87">
        <v>12</v>
      </c>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row>
    <row r="187" spans="1:46" s="94" customFormat="1" ht="16.5" x14ac:dyDescent="0.25">
      <c r="A187" s="101" t="s">
        <v>4680</v>
      </c>
      <c r="B187" s="101" t="s">
        <v>4680</v>
      </c>
      <c r="C187" s="75" t="s">
        <v>4363</v>
      </c>
      <c r="D187" s="75" t="s">
        <v>4364</v>
      </c>
      <c r="E187" s="75" t="s">
        <v>4365</v>
      </c>
      <c r="F187" s="89" t="s">
        <v>80</v>
      </c>
      <c r="G187" s="79" t="s">
        <v>81</v>
      </c>
      <c r="H187" s="75" t="s">
        <v>4244</v>
      </c>
      <c r="I187" s="89" t="s">
        <v>54</v>
      </c>
      <c r="J187" s="89" t="s">
        <v>55</v>
      </c>
      <c r="K187" s="80">
        <v>81110000</v>
      </c>
      <c r="L187" s="75" t="s">
        <v>4366</v>
      </c>
      <c r="M187" s="75" t="s">
        <v>57</v>
      </c>
      <c r="N187" s="75" t="s">
        <v>58</v>
      </c>
      <c r="O187" s="75" t="s">
        <v>4367</v>
      </c>
      <c r="P187" s="68" t="s">
        <v>4404</v>
      </c>
      <c r="Q187" s="110">
        <v>4120000</v>
      </c>
      <c r="R187" s="87">
        <v>1</v>
      </c>
      <c r="S187" s="116">
        <v>41200000</v>
      </c>
      <c r="T187" s="75" t="s">
        <v>606</v>
      </c>
      <c r="U187" s="75" t="s">
        <v>4387</v>
      </c>
      <c r="V187" s="76">
        <v>43469</v>
      </c>
      <c r="W187" s="87">
        <v>10</v>
      </c>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row>
    <row r="188" spans="1:46" s="64" customFormat="1" ht="16.5" x14ac:dyDescent="0.25">
      <c r="A188" s="101" t="s">
        <v>4680</v>
      </c>
      <c r="B188" s="101" t="s">
        <v>4680</v>
      </c>
      <c r="C188" s="96" t="s">
        <v>4232</v>
      </c>
      <c r="D188" s="96" t="s">
        <v>4503</v>
      </c>
      <c r="E188" s="96" t="s">
        <v>4504</v>
      </c>
      <c r="F188" s="89" t="s">
        <v>80</v>
      </c>
      <c r="G188" s="79" t="s">
        <v>81</v>
      </c>
      <c r="H188" s="69" t="s">
        <v>82</v>
      </c>
      <c r="I188" s="89" t="s">
        <v>4596</v>
      </c>
      <c r="J188" s="96" t="s">
        <v>4639</v>
      </c>
      <c r="K188" s="97">
        <v>81101500</v>
      </c>
      <c r="L188" s="96" t="s">
        <v>4505</v>
      </c>
      <c r="M188" s="96" t="s">
        <v>4506</v>
      </c>
      <c r="N188" s="96" t="s">
        <v>4507</v>
      </c>
      <c r="O188" s="96" t="s">
        <v>4508</v>
      </c>
      <c r="P188" s="96" t="s">
        <v>4509</v>
      </c>
      <c r="Q188" s="111">
        <v>5218021</v>
      </c>
      <c r="R188" s="98">
        <v>1</v>
      </c>
      <c r="S188" s="117">
        <v>15654063</v>
      </c>
      <c r="T188" s="96" t="s">
        <v>606</v>
      </c>
      <c r="U188" s="96" t="s">
        <v>4234</v>
      </c>
      <c r="V188" s="81" t="s">
        <v>481</v>
      </c>
      <c r="W188" s="98">
        <v>3</v>
      </c>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row>
    <row r="189" spans="1:46" s="64" customFormat="1" ht="16.5" x14ac:dyDescent="0.25">
      <c r="A189" s="101" t="s">
        <v>4680</v>
      </c>
      <c r="B189" s="101" t="s">
        <v>4680</v>
      </c>
      <c r="C189" s="96" t="s">
        <v>4232</v>
      </c>
      <c r="D189" s="96" t="s">
        <v>4503</v>
      </c>
      <c r="E189" s="96" t="s">
        <v>4504</v>
      </c>
      <c r="F189" s="89" t="s">
        <v>80</v>
      </c>
      <c r="G189" s="79" t="s">
        <v>81</v>
      </c>
      <c r="H189" s="69" t="s">
        <v>82</v>
      </c>
      <c r="I189" s="89" t="s">
        <v>4596</v>
      </c>
      <c r="J189" s="96" t="s">
        <v>4639</v>
      </c>
      <c r="K189" s="97">
        <v>81101500</v>
      </c>
      <c r="L189" s="96" t="s">
        <v>4505</v>
      </c>
      <c r="M189" s="96" t="s">
        <v>4506</v>
      </c>
      <c r="N189" s="96" t="s">
        <v>4507</v>
      </c>
      <c r="O189" s="96" t="s">
        <v>4508</v>
      </c>
      <c r="P189" s="96" t="s">
        <v>4510</v>
      </c>
      <c r="Q189" s="111">
        <v>6402480</v>
      </c>
      <c r="R189" s="98">
        <v>1</v>
      </c>
      <c r="S189" s="117">
        <v>19207440</v>
      </c>
      <c r="T189" s="96" t="s">
        <v>606</v>
      </c>
      <c r="U189" s="96" t="s">
        <v>4234</v>
      </c>
      <c r="V189" s="81" t="s">
        <v>481</v>
      </c>
      <c r="W189" s="98">
        <v>3</v>
      </c>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row>
    <row r="190" spans="1:46" s="64" customFormat="1" ht="16.5" x14ac:dyDescent="0.25">
      <c r="A190" s="101" t="s">
        <v>4680</v>
      </c>
      <c r="B190" s="101" t="s">
        <v>4680</v>
      </c>
      <c r="C190" s="96" t="s">
        <v>4232</v>
      </c>
      <c r="D190" s="96" t="s">
        <v>4503</v>
      </c>
      <c r="E190" s="96" t="s">
        <v>4504</v>
      </c>
      <c r="F190" s="89" t="s">
        <v>80</v>
      </c>
      <c r="G190" s="79" t="s">
        <v>81</v>
      </c>
      <c r="H190" s="69" t="s">
        <v>82</v>
      </c>
      <c r="I190" s="89" t="s">
        <v>4596</v>
      </c>
      <c r="J190" s="96" t="s">
        <v>4639</v>
      </c>
      <c r="K190" s="97">
        <v>93141500</v>
      </c>
      <c r="L190" s="96" t="s">
        <v>4505</v>
      </c>
      <c r="M190" s="96" t="s">
        <v>4506</v>
      </c>
      <c r="N190" s="96" t="s">
        <v>4507</v>
      </c>
      <c r="O190" s="96" t="s">
        <v>4508</v>
      </c>
      <c r="P190" s="96" t="s">
        <v>4511</v>
      </c>
      <c r="Q190" s="111">
        <v>3521364</v>
      </c>
      <c r="R190" s="98">
        <v>1</v>
      </c>
      <c r="S190" s="117">
        <v>10564092</v>
      </c>
      <c r="T190" s="96" t="s">
        <v>606</v>
      </c>
      <c r="U190" s="96" t="s">
        <v>4234</v>
      </c>
      <c r="V190" s="81" t="s">
        <v>481</v>
      </c>
      <c r="W190" s="98">
        <v>3</v>
      </c>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row>
    <row r="191" spans="1:46" s="64" customFormat="1" ht="16.5" x14ac:dyDescent="0.25">
      <c r="A191" s="101" t="s">
        <v>4680</v>
      </c>
      <c r="B191" s="101" t="s">
        <v>4680</v>
      </c>
      <c r="C191" s="96" t="s">
        <v>4232</v>
      </c>
      <c r="D191" s="96" t="s">
        <v>4503</v>
      </c>
      <c r="E191" s="96" t="s">
        <v>4504</v>
      </c>
      <c r="F191" s="89" t="s">
        <v>80</v>
      </c>
      <c r="G191" s="79" t="s">
        <v>81</v>
      </c>
      <c r="H191" s="69" t="s">
        <v>82</v>
      </c>
      <c r="I191" s="89" t="s">
        <v>4596</v>
      </c>
      <c r="J191" s="96" t="s">
        <v>4639</v>
      </c>
      <c r="K191" s="97">
        <v>93141500</v>
      </c>
      <c r="L191" s="96" t="s">
        <v>4505</v>
      </c>
      <c r="M191" s="96" t="s">
        <v>4506</v>
      </c>
      <c r="N191" s="96" t="s">
        <v>4507</v>
      </c>
      <c r="O191" s="96" t="s">
        <v>4508</v>
      </c>
      <c r="P191" s="96" t="s">
        <v>4512</v>
      </c>
      <c r="Q191" s="111">
        <v>3521364</v>
      </c>
      <c r="R191" s="98">
        <v>1</v>
      </c>
      <c r="S191" s="117">
        <v>10564092</v>
      </c>
      <c r="T191" s="96" t="s">
        <v>606</v>
      </c>
      <c r="U191" s="96" t="s">
        <v>4234</v>
      </c>
      <c r="V191" s="81" t="s">
        <v>481</v>
      </c>
      <c r="W191" s="98">
        <v>3</v>
      </c>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row>
    <row r="192" spans="1:46" s="64" customFormat="1" ht="16.5" x14ac:dyDescent="0.25">
      <c r="A192" s="101" t="s">
        <v>4680</v>
      </c>
      <c r="B192" s="101" t="s">
        <v>4680</v>
      </c>
      <c r="C192" s="96" t="s">
        <v>4232</v>
      </c>
      <c r="D192" s="96" t="s">
        <v>4503</v>
      </c>
      <c r="E192" s="96" t="s">
        <v>4504</v>
      </c>
      <c r="F192" s="89" t="s">
        <v>80</v>
      </c>
      <c r="G192" s="79" t="s">
        <v>81</v>
      </c>
      <c r="H192" s="69" t="s">
        <v>82</v>
      </c>
      <c r="I192" s="89" t="s">
        <v>4596</v>
      </c>
      <c r="J192" s="96" t="s">
        <v>4639</v>
      </c>
      <c r="K192" s="97">
        <v>93141500</v>
      </c>
      <c r="L192" s="96" t="s">
        <v>4505</v>
      </c>
      <c r="M192" s="96" t="s">
        <v>4506</v>
      </c>
      <c r="N192" s="96" t="s">
        <v>4507</v>
      </c>
      <c r="O192" s="96" t="s">
        <v>4508</v>
      </c>
      <c r="P192" s="96" t="s">
        <v>4513</v>
      </c>
      <c r="Q192" s="111">
        <v>3521364</v>
      </c>
      <c r="R192" s="98">
        <v>1</v>
      </c>
      <c r="S192" s="117">
        <v>10564092</v>
      </c>
      <c r="T192" s="96" t="s">
        <v>606</v>
      </c>
      <c r="U192" s="96" t="s">
        <v>4234</v>
      </c>
      <c r="V192" s="81" t="s">
        <v>481</v>
      </c>
      <c r="W192" s="98">
        <v>3</v>
      </c>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row>
    <row r="193" spans="1:46" s="64" customFormat="1" ht="16.5" x14ac:dyDescent="0.25">
      <c r="A193" s="101" t="s">
        <v>4680</v>
      </c>
      <c r="B193" s="101" t="s">
        <v>4680</v>
      </c>
      <c r="C193" s="96" t="s">
        <v>4232</v>
      </c>
      <c r="D193" s="96" t="s">
        <v>4503</v>
      </c>
      <c r="E193" s="96" t="s">
        <v>4504</v>
      </c>
      <c r="F193" s="89" t="s">
        <v>80</v>
      </c>
      <c r="G193" s="79" t="s">
        <v>81</v>
      </c>
      <c r="H193" s="69" t="s">
        <v>82</v>
      </c>
      <c r="I193" s="89" t="s">
        <v>4596</v>
      </c>
      <c r="J193" s="96" t="s">
        <v>4639</v>
      </c>
      <c r="K193" s="97">
        <v>93141500</v>
      </c>
      <c r="L193" s="96" t="s">
        <v>4505</v>
      </c>
      <c r="M193" s="96" t="s">
        <v>4506</v>
      </c>
      <c r="N193" s="96" t="s">
        <v>4507</v>
      </c>
      <c r="O193" s="96" t="s">
        <v>4508</v>
      </c>
      <c r="P193" s="96" t="s">
        <v>4511</v>
      </c>
      <c r="Q193" s="111">
        <v>4268320</v>
      </c>
      <c r="R193" s="98">
        <v>1</v>
      </c>
      <c r="S193" s="117">
        <v>12804960</v>
      </c>
      <c r="T193" s="96" t="s">
        <v>606</v>
      </c>
      <c r="U193" s="96" t="s">
        <v>4234</v>
      </c>
      <c r="V193" s="81" t="s">
        <v>481</v>
      </c>
      <c r="W193" s="98">
        <v>3</v>
      </c>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row>
    <row r="194" spans="1:46" s="64" customFormat="1" ht="16.5" x14ac:dyDescent="0.25">
      <c r="A194" s="101" t="s">
        <v>4680</v>
      </c>
      <c r="B194" s="101" t="s">
        <v>4680</v>
      </c>
      <c r="C194" s="96" t="s">
        <v>4232</v>
      </c>
      <c r="D194" s="96" t="s">
        <v>4503</v>
      </c>
      <c r="E194" s="96" t="s">
        <v>4504</v>
      </c>
      <c r="F194" s="89" t="s">
        <v>80</v>
      </c>
      <c r="G194" s="79" t="s">
        <v>81</v>
      </c>
      <c r="H194" s="69" t="s">
        <v>82</v>
      </c>
      <c r="I194" s="89" t="s">
        <v>4596</v>
      </c>
      <c r="J194" s="96" t="s">
        <v>4639</v>
      </c>
      <c r="K194" s="97">
        <v>81101500</v>
      </c>
      <c r="L194" s="96" t="s">
        <v>4505</v>
      </c>
      <c r="M194" s="96" t="s">
        <v>4506</v>
      </c>
      <c r="N194" s="96" t="s">
        <v>4507</v>
      </c>
      <c r="O194" s="96" t="s">
        <v>4508</v>
      </c>
      <c r="P194" s="96" t="s">
        <v>4514</v>
      </c>
      <c r="Q194" s="111">
        <v>2560992</v>
      </c>
      <c r="R194" s="98">
        <v>1</v>
      </c>
      <c r="S194" s="117">
        <v>7682976</v>
      </c>
      <c r="T194" s="96" t="s">
        <v>606</v>
      </c>
      <c r="U194" s="96" t="s">
        <v>4234</v>
      </c>
      <c r="V194" s="81" t="s">
        <v>481</v>
      </c>
      <c r="W194" s="98">
        <v>3</v>
      </c>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row>
    <row r="195" spans="1:46" s="64" customFormat="1" ht="16.5" x14ac:dyDescent="0.25">
      <c r="A195" s="101" t="s">
        <v>4680</v>
      </c>
      <c r="B195" s="101" t="s">
        <v>4680</v>
      </c>
      <c r="C195" s="96" t="s">
        <v>4232</v>
      </c>
      <c r="D195" s="96" t="s">
        <v>4503</v>
      </c>
      <c r="E195" s="96" t="s">
        <v>4504</v>
      </c>
      <c r="F195" s="89" t="s">
        <v>80</v>
      </c>
      <c r="G195" s="79" t="s">
        <v>81</v>
      </c>
      <c r="H195" s="69" t="s">
        <v>82</v>
      </c>
      <c r="I195" s="89" t="s">
        <v>4596</v>
      </c>
      <c r="J195" s="96" t="s">
        <v>4639</v>
      </c>
      <c r="K195" s="97">
        <v>81101500</v>
      </c>
      <c r="L195" s="96" t="s">
        <v>4505</v>
      </c>
      <c r="M195" s="96" t="s">
        <v>4506</v>
      </c>
      <c r="N195" s="96" t="s">
        <v>4507</v>
      </c>
      <c r="O195" s="96" t="s">
        <v>4508</v>
      </c>
      <c r="P195" s="96" t="s">
        <v>4514</v>
      </c>
      <c r="Q195" s="111">
        <v>2560992</v>
      </c>
      <c r="R195" s="98">
        <v>1</v>
      </c>
      <c r="S195" s="117">
        <v>7682976</v>
      </c>
      <c r="T195" s="96" t="s">
        <v>606</v>
      </c>
      <c r="U195" s="96" t="s">
        <v>4234</v>
      </c>
      <c r="V195" s="81" t="s">
        <v>481</v>
      </c>
      <c r="W195" s="98">
        <v>3</v>
      </c>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row>
    <row r="196" spans="1:46" s="64" customFormat="1" ht="16.5" x14ac:dyDescent="0.25">
      <c r="A196" s="101" t="s">
        <v>4680</v>
      </c>
      <c r="B196" s="101" t="s">
        <v>4680</v>
      </c>
      <c r="C196" s="96" t="s">
        <v>4232</v>
      </c>
      <c r="D196" s="96" t="s">
        <v>4503</v>
      </c>
      <c r="E196" s="96" t="s">
        <v>4504</v>
      </c>
      <c r="F196" s="89" t="s">
        <v>80</v>
      </c>
      <c r="G196" s="79" t="s">
        <v>81</v>
      </c>
      <c r="H196" s="69" t="s">
        <v>82</v>
      </c>
      <c r="I196" s="89" t="s">
        <v>4596</v>
      </c>
      <c r="J196" s="96" t="s">
        <v>4639</v>
      </c>
      <c r="K196" s="97">
        <v>81101500</v>
      </c>
      <c r="L196" s="96" t="s">
        <v>4505</v>
      </c>
      <c r="M196" s="96" t="s">
        <v>4506</v>
      </c>
      <c r="N196" s="96" t="s">
        <v>4507</v>
      </c>
      <c r="O196" s="96" t="s">
        <v>4508</v>
      </c>
      <c r="P196" s="96" t="s">
        <v>4514</v>
      </c>
      <c r="Q196" s="111">
        <v>2560992</v>
      </c>
      <c r="R196" s="98">
        <v>1</v>
      </c>
      <c r="S196" s="117">
        <v>7682976</v>
      </c>
      <c r="T196" s="96" t="s">
        <v>606</v>
      </c>
      <c r="U196" s="96" t="s">
        <v>4234</v>
      </c>
      <c r="V196" s="81" t="s">
        <v>481</v>
      </c>
      <c r="W196" s="98">
        <v>3</v>
      </c>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row>
    <row r="197" spans="1:46" s="64" customFormat="1" ht="16.5" x14ac:dyDescent="0.25">
      <c r="A197" s="101" t="s">
        <v>4680</v>
      </c>
      <c r="B197" s="101" t="s">
        <v>4680</v>
      </c>
      <c r="C197" s="96" t="s">
        <v>4232</v>
      </c>
      <c r="D197" s="96" t="s">
        <v>4503</v>
      </c>
      <c r="E197" s="96" t="s">
        <v>4504</v>
      </c>
      <c r="F197" s="89" t="s">
        <v>80</v>
      </c>
      <c r="G197" s="79" t="s">
        <v>81</v>
      </c>
      <c r="H197" s="69" t="s">
        <v>82</v>
      </c>
      <c r="I197" s="89" t="s">
        <v>4596</v>
      </c>
      <c r="J197" s="96" t="s">
        <v>4639</v>
      </c>
      <c r="K197" s="97">
        <v>80111600</v>
      </c>
      <c r="L197" s="96" t="s">
        <v>4505</v>
      </c>
      <c r="M197" s="96" t="s">
        <v>4506</v>
      </c>
      <c r="N197" s="96" t="s">
        <v>4507</v>
      </c>
      <c r="O197" s="96" t="s">
        <v>4508</v>
      </c>
      <c r="P197" s="96" t="s">
        <v>4515</v>
      </c>
      <c r="Q197" s="111">
        <v>1814036</v>
      </c>
      <c r="R197" s="98">
        <v>1</v>
      </c>
      <c r="S197" s="117">
        <v>5442108</v>
      </c>
      <c r="T197" s="96" t="s">
        <v>606</v>
      </c>
      <c r="U197" s="96" t="s">
        <v>4234</v>
      </c>
      <c r="V197" s="81" t="s">
        <v>481</v>
      </c>
      <c r="W197" s="98">
        <v>3</v>
      </c>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row>
    <row r="198" spans="1:46" s="64" customFormat="1" ht="16.5" x14ac:dyDescent="0.25">
      <c r="A198" s="101" t="s">
        <v>4680</v>
      </c>
      <c r="B198" s="101" t="s">
        <v>4680</v>
      </c>
      <c r="C198" s="96" t="s">
        <v>4232</v>
      </c>
      <c r="D198" s="96" t="s">
        <v>4503</v>
      </c>
      <c r="E198" s="96" t="s">
        <v>4504</v>
      </c>
      <c r="F198" s="89" t="s">
        <v>80</v>
      </c>
      <c r="G198" s="79" t="s">
        <v>81</v>
      </c>
      <c r="H198" s="69" t="s">
        <v>82</v>
      </c>
      <c r="I198" s="89" t="s">
        <v>4596</v>
      </c>
      <c r="J198" s="96" t="s">
        <v>4639</v>
      </c>
      <c r="K198" s="97">
        <v>80111600</v>
      </c>
      <c r="L198" s="96" t="s">
        <v>4505</v>
      </c>
      <c r="M198" s="96" t="s">
        <v>4506</v>
      </c>
      <c r="N198" s="96" t="s">
        <v>4507</v>
      </c>
      <c r="O198" s="96" t="s">
        <v>4508</v>
      </c>
      <c r="P198" s="96" t="s">
        <v>4516</v>
      </c>
      <c r="Q198" s="111">
        <v>5442108</v>
      </c>
      <c r="R198" s="98">
        <v>1</v>
      </c>
      <c r="S198" s="117">
        <v>16326324</v>
      </c>
      <c r="T198" s="96" t="s">
        <v>606</v>
      </c>
      <c r="U198" s="96" t="s">
        <v>4234</v>
      </c>
      <c r="V198" s="81" t="s">
        <v>481</v>
      </c>
      <c r="W198" s="98">
        <v>3</v>
      </c>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row>
    <row r="199" spans="1:46" s="64" customFormat="1" ht="16.5" x14ac:dyDescent="0.25">
      <c r="A199" s="101" t="s">
        <v>4680</v>
      </c>
      <c r="B199" s="101" t="s">
        <v>4680</v>
      </c>
      <c r="C199" s="96" t="s">
        <v>4232</v>
      </c>
      <c r="D199" s="96" t="s">
        <v>4503</v>
      </c>
      <c r="E199" s="96" t="s">
        <v>4504</v>
      </c>
      <c r="F199" s="89" t="s">
        <v>80</v>
      </c>
      <c r="G199" s="79" t="s">
        <v>81</v>
      </c>
      <c r="H199" s="69" t="s">
        <v>82</v>
      </c>
      <c r="I199" s="89" t="s">
        <v>4596</v>
      </c>
      <c r="J199" s="96" t="s">
        <v>4639</v>
      </c>
      <c r="K199" s="97">
        <v>81101500</v>
      </c>
      <c r="L199" s="96" t="s">
        <v>4505</v>
      </c>
      <c r="M199" s="96" t="s">
        <v>4506</v>
      </c>
      <c r="N199" s="96" t="s">
        <v>4507</v>
      </c>
      <c r="O199" s="96" t="s">
        <v>4508</v>
      </c>
      <c r="P199" s="96" t="s">
        <v>4517</v>
      </c>
      <c r="Q199" s="111">
        <v>3681426</v>
      </c>
      <c r="R199" s="98">
        <v>1</v>
      </c>
      <c r="S199" s="117">
        <v>11044278</v>
      </c>
      <c r="T199" s="96" t="s">
        <v>606</v>
      </c>
      <c r="U199" s="96" t="s">
        <v>4234</v>
      </c>
      <c r="V199" s="81" t="s">
        <v>481</v>
      </c>
      <c r="W199" s="98">
        <v>3</v>
      </c>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row>
    <row r="200" spans="1:46" s="64" customFormat="1" ht="16.5" x14ac:dyDescent="0.25">
      <c r="A200" s="101" t="s">
        <v>4680</v>
      </c>
      <c r="B200" s="101" t="s">
        <v>4680</v>
      </c>
      <c r="C200" s="96" t="s">
        <v>4232</v>
      </c>
      <c r="D200" s="96" t="s">
        <v>4503</v>
      </c>
      <c r="E200" s="96" t="s">
        <v>4504</v>
      </c>
      <c r="F200" s="89" t="s">
        <v>80</v>
      </c>
      <c r="G200" s="79" t="s">
        <v>81</v>
      </c>
      <c r="H200" s="69" t="s">
        <v>82</v>
      </c>
      <c r="I200" s="89" t="s">
        <v>4596</v>
      </c>
      <c r="J200" s="96" t="s">
        <v>4639</v>
      </c>
      <c r="K200" s="97">
        <v>81101500</v>
      </c>
      <c r="L200" s="96" t="s">
        <v>4505</v>
      </c>
      <c r="M200" s="96" t="s">
        <v>4506</v>
      </c>
      <c r="N200" s="96" t="s">
        <v>4507</v>
      </c>
      <c r="O200" s="96" t="s">
        <v>4508</v>
      </c>
      <c r="P200" s="96" t="s">
        <v>4517</v>
      </c>
      <c r="Q200" s="111">
        <v>3521364</v>
      </c>
      <c r="R200" s="98">
        <v>1</v>
      </c>
      <c r="S200" s="117">
        <v>10564092</v>
      </c>
      <c r="T200" s="96" t="s">
        <v>606</v>
      </c>
      <c r="U200" s="96" t="s">
        <v>4234</v>
      </c>
      <c r="V200" s="81" t="s">
        <v>481</v>
      </c>
      <c r="W200" s="98">
        <v>3</v>
      </c>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row>
    <row r="201" spans="1:46" s="64" customFormat="1" ht="16.5" x14ac:dyDescent="0.25">
      <c r="A201" s="101" t="s">
        <v>4680</v>
      </c>
      <c r="B201" s="101" t="s">
        <v>4680</v>
      </c>
      <c r="C201" s="96" t="s">
        <v>4232</v>
      </c>
      <c r="D201" s="96" t="s">
        <v>4503</v>
      </c>
      <c r="E201" s="96" t="s">
        <v>4504</v>
      </c>
      <c r="F201" s="89" t="s">
        <v>80</v>
      </c>
      <c r="G201" s="79" t="s">
        <v>81</v>
      </c>
      <c r="H201" s="69" t="s">
        <v>82</v>
      </c>
      <c r="I201" s="89" t="s">
        <v>4596</v>
      </c>
      <c r="J201" s="96" t="s">
        <v>4639</v>
      </c>
      <c r="K201" s="97">
        <v>81101500</v>
      </c>
      <c r="L201" s="96" t="s">
        <v>4505</v>
      </c>
      <c r="M201" s="96" t="s">
        <v>4506</v>
      </c>
      <c r="N201" s="96" t="s">
        <v>4507</v>
      </c>
      <c r="O201" s="96" t="s">
        <v>4508</v>
      </c>
      <c r="P201" s="96" t="s">
        <v>4517</v>
      </c>
      <c r="Q201" s="111">
        <v>3521364</v>
      </c>
      <c r="R201" s="98">
        <v>1</v>
      </c>
      <c r="S201" s="117">
        <v>10564092</v>
      </c>
      <c r="T201" s="96" t="s">
        <v>606</v>
      </c>
      <c r="U201" s="96" t="s">
        <v>4234</v>
      </c>
      <c r="V201" s="81" t="s">
        <v>481</v>
      </c>
      <c r="W201" s="98">
        <v>3</v>
      </c>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row>
    <row r="202" spans="1:46" s="64" customFormat="1" ht="16.5" x14ac:dyDescent="0.25">
      <c r="A202" s="101" t="s">
        <v>4680</v>
      </c>
      <c r="B202" s="101" t="s">
        <v>4680</v>
      </c>
      <c r="C202" s="96" t="s">
        <v>4232</v>
      </c>
      <c r="D202" s="96" t="s">
        <v>4503</v>
      </c>
      <c r="E202" s="96" t="s">
        <v>4504</v>
      </c>
      <c r="F202" s="89" t="s">
        <v>80</v>
      </c>
      <c r="G202" s="79" t="s">
        <v>81</v>
      </c>
      <c r="H202" s="69" t="s">
        <v>82</v>
      </c>
      <c r="I202" s="89" t="s">
        <v>4596</v>
      </c>
      <c r="J202" s="96" t="s">
        <v>4639</v>
      </c>
      <c r="K202" s="97">
        <v>81101500</v>
      </c>
      <c r="L202" s="96" t="s">
        <v>4505</v>
      </c>
      <c r="M202" s="96" t="s">
        <v>4506</v>
      </c>
      <c r="N202" s="96" t="s">
        <v>4507</v>
      </c>
      <c r="O202" s="96" t="s">
        <v>4508</v>
      </c>
      <c r="P202" s="96" t="s">
        <v>4517</v>
      </c>
      <c r="Q202" s="111">
        <v>3681426</v>
      </c>
      <c r="R202" s="98">
        <v>1</v>
      </c>
      <c r="S202" s="117">
        <v>11044278</v>
      </c>
      <c r="T202" s="96" t="s">
        <v>606</v>
      </c>
      <c r="U202" s="96" t="s">
        <v>4234</v>
      </c>
      <c r="V202" s="81" t="s">
        <v>481</v>
      </c>
      <c r="W202" s="98">
        <v>3</v>
      </c>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row>
    <row r="203" spans="1:46" s="64" customFormat="1" ht="16.5" x14ac:dyDescent="0.25">
      <c r="A203" s="101" t="s">
        <v>4680</v>
      </c>
      <c r="B203" s="101" t="s">
        <v>4680</v>
      </c>
      <c r="C203" s="96" t="s">
        <v>4232</v>
      </c>
      <c r="D203" s="96" t="s">
        <v>4503</v>
      </c>
      <c r="E203" s="96" t="s">
        <v>4504</v>
      </c>
      <c r="F203" s="89" t="s">
        <v>80</v>
      </c>
      <c r="G203" s="79" t="s">
        <v>81</v>
      </c>
      <c r="H203" s="69" t="s">
        <v>82</v>
      </c>
      <c r="I203" s="89" t="s">
        <v>4596</v>
      </c>
      <c r="J203" s="96" t="s">
        <v>4639</v>
      </c>
      <c r="K203" s="97">
        <v>81101500</v>
      </c>
      <c r="L203" s="96" t="s">
        <v>4505</v>
      </c>
      <c r="M203" s="96" t="s">
        <v>4506</v>
      </c>
      <c r="N203" s="96" t="s">
        <v>4507</v>
      </c>
      <c r="O203" s="96" t="s">
        <v>4508</v>
      </c>
      <c r="P203" s="96" t="s">
        <v>4517</v>
      </c>
      <c r="Q203" s="111">
        <v>3521364</v>
      </c>
      <c r="R203" s="98">
        <v>1</v>
      </c>
      <c r="S203" s="117">
        <v>10564092</v>
      </c>
      <c r="T203" s="96" t="s">
        <v>606</v>
      </c>
      <c r="U203" s="96" t="s">
        <v>4234</v>
      </c>
      <c r="V203" s="81" t="s">
        <v>481</v>
      </c>
      <c r="W203" s="98">
        <v>3</v>
      </c>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row>
    <row r="204" spans="1:46" s="64" customFormat="1" ht="16.5" x14ac:dyDescent="0.25">
      <c r="A204" s="101" t="s">
        <v>4680</v>
      </c>
      <c r="B204" s="101" t="s">
        <v>4680</v>
      </c>
      <c r="C204" s="96" t="s">
        <v>4232</v>
      </c>
      <c r="D204" s="96" t="s">
        <v>4503</v>
      </c>
      <c r="E204" s="96" t="s">
        <v>4504</v>
      </c>
      <c r="F204" s="89" t="s">
        <v>80</v>
      </c>
      <c r="G204" s="79" t="s">
        <v>81</v>
      </c>
      <c r="H204" s="69" t="s">
        <v>82</v>
      </c>
      <c r="I204" s="89" t="s">
        <v>4596</v>
      </c>
      <c r="J204" s="96" t="s">
        <v>4639</v>
      </c>
      <c r="K204" s="97">
        <v>80111600</v>
      </c>
      <c r="L204" s="96" t="s">
        <v>4505</v>
      </c>
      <c r="M204" s="96" t="s">
        <v>4506</v>
      </c>
      <c r="N204" s="96" t="s">
        <v>4507</v>
      </c>
      <c r="O204" s="96" t="s">
        <v>4508</v>
      </c>
      <c r="P204" s="96" t="s">
        <v>4518</v>
      </c>
      <c r="Q204" s="111">
        <v>3521364</v>
      </c>
      <c r="R204" s="98">
        <v>1</v>
      </c>
      <c r="S204" s="117">
        <v>10564092</v>
      </c>
      <c r="T204" s="96" t="s">
        <v>606</v>
      </c>
      <c r="U204" s="96" t="s">
        <v>4234</v>
      </c>
      <c r="V204" s="81" t="s">
        <v>481</v>
      </c>
      <c r="W204" s="98">
        <v>3</v>
      </c>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row>
    <row r="205" spans="1:46" s="64" customFormat="1" ht="16.5" x14ac:dyDescent="0.25">
      <c r="A205" s="101" t="s">
        <v>4680</v>
      </c>
      <c r="B205" s="101" t="s">
        <v>4680</v>
      </c>
      <c r="C205" s="96" t="s">
        <v>4232</v>
      </c>
      <c r="D205" s="96" t="s">
        <v>4503</v>
      </c>
      <c r="E205" s="96" t="s">
        <v>4504</v>
      </c>
      <c r="F205" s="89" t="s">
        <v>80</v>
      </c>
      <c r="G205" s="79" t="s">
        <v>81</v>
      </c>
      <c r="H205" s="69" t="s">
        <v>82</v>
      </c>
      <c r="I205" s="89" t="s">
        <v>4596</v>
      </c>
      <c r="J205" s="96" t="s">
        <v>4639</v>
      </c>
      <c r="K205" s="97">
        <v>81101500</v>
      </c>
      <c r="L205" s="96" t="s">
        <v>4505</v>
      </c>
      <c r="M205" s="96" t="s">
        <v>4506</v>
      </c>
      <c r="N205" s="96" t="s">
        <v>4507</v>
      </c>
      <c r="O205" s="96" t="s">
        <v>4508</v>
      </c>
      <c r="P205" s="96" t="s">
        <v>4519</v>
      </c>
      <c r="Q205" s="111">
        <v>3681426</v>
      </c>
      <c r="R205" s="98">
        <v>1</v>
      </c>
      <c r="S205" s="117">
        <v>11044278</v>
      </c>
      <c r="T205" s="96" t="s">
        <v>606</v>
      </c>
      <c r="U205" s="96" t="s">
        <v>4234</v>
      </c>
      <c r="V205" s="81" t="s">
        <v>481</v>
      </c>
      <c r="W205" s="98">
        <v>3</v>
      </c>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row>
    <row r="206" spans="1:46" s="64" customFormat="1" ht="16.5" x14ac:dyDescent="0.25">
      <c r="A206" s="101" t="s">
        <v>4680</v>
      </c>
      <c r="B206" s="101" t="s">
        <v>4680</v>
      </c>
      <c r="C206" s="96" t="s">
        <v>4232</v>
      </c>
      <c r="D206" s="96" t="s">
        <v>4503</v>
      </c>
      <c r="E206" s="96" t="s">
        <v>4504</v>
      </c>
      <c r="F206" s="89" t="s">
        <v>80</v>
      </c>
      <c r="G206" s="79" t="s">
        <v>81</v>
      </c>
      <c r="H206" s="69" t="s">
        <v>82</v>
      </c>
      <c r="I206" s="89" t="s">
        <v>4596</v>
      </c>
      <c r="J206" s="96" t="s">
        <v>4639</v>
      </c>
      <c r="K206" s="97">
        <v>80111600</v>
      </c>
      <c r="L206" s="96" t="s">
        <v>4505</v>
      </c>
      <c r="M206" s="96" t="s">
        <v>4506</v>
      </c>
      <c r="N206" s="96" t="s">
        <v>4507</v>
      </c>
      <c r="O206" s="96" t="s">
        <v>4508</v>
      </c>
      <c r="P206" s="96" t="s">
        <v>4518</v>
      </c>
      <c r="Q206" s="111">
        <v>3521364</v>
      </c>
      <c r="R206" s="98">
        <v>1</v>
      </c>
      <c r="S206" s="117">
        <v>10564092</v>
      </c>
      <c r="T206" s="96" t="s">
        <v>606</v>
      </c>
      <c r="U206" s="96" t="s">
        <v>4234</v>
      </c>
      <c r="V206" s="81" t="s">
        <v>481</v>
      </c>
      <c r="W206" s="98">
        <v>3</v>
      </c>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row>
    <row r="207" spans="1:46" s="64" customFormat="1" ht="16.5" x14ac:dyDescent="0.25">
      <c r="A207" s="101" t="s">
        <v>4680</v>
      </c>
      <c r="B207" s="101" t="s">
        <v>4680</v>
      </c>
      <c r="C207" s="96" t="s">
        <v>4232</v>
      </c>
      <c r="D207" s="96" t="s">
        <v>4503</v>
      </c>
      <c r="E207" s="96" t="s">
        <v>4504</v>
      </c>
      <c r="F207" s="89" t="s">
        <v>80</v>
      </c>
      <c r="G207" s="79" t="s">
        <v>81</v>
      </c>
      <c r="H207" s="69" t="s">
        <v>82</v>
      </c>
      <c r="I207" s="89" t="s">
        <v>4596</v>
      </c>
      <c r="J207" s="96" t="s">
        <v>4639</v>
      </c>
      <c r="K207" s="97">
        <v>81101500</v>
      </c>
      <c r="L207" s="96" t="s">
        <v>4505</v>
      </c>
      <c r="M207" s="96" t="s">
        <v>4506</v>
      </c>
      <c r="N207" s="96" t="s">
        <v>4507</v>
      </c>
      <c r="O207" s="96" t="s">
        <v>4508</v>
      </c>
      <c r="P207" s="96" t="s">
        <v>4520</v>
      </c>
      <c r="Q207" s="111">
        <v>3681426</v>
      </c>
      <c r="R207" s="98">
        <v>1</v>
      </c>
      <c r="S207" s="117">
        <v>11044278</v>
      </c>
      <c r="T207" s="96" t="s">
        <v>606</v>
      </c>
      <c r="U207" s="96" t="s">
        <v>4234</v>
      </c>
      <c r="V207" s="81" t="s">
        <v>481</v>
      </c>
      <c r="W207" s="98">
        <v>3</v>
      </c>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row>
    <row r="208" spans="1:46" s="64" customFormat="1" ht="16.5" x14ac:dyDescent="0.25">
      <c r="A208" s="101" t="s">
        <v>4680</v>
      </c>
      <c r="B208" s="101" t="s">
        <v>4680</v>
      </c>
      <c r="C208" s="96" t="s">
        <v>4232</v>
      </c>
      <c r="D208" s="96" t="s">
        <v>4503</v>
      </c>
      <c r="E208" s="96" t="s">
        <v>4504</v>
      </c>
      <c r="F208" s="89" t="s">
        <v>80</v>
      </c>
      <c r="G208" s="79" t="s">
        <v>81</v>
      </c>
      <c r="H208" s="69" t="s">
        <v>82</v>
      </c>
      <c r="I208" s="89" t="s">
        <v>4596</v>
      </c>
      <c r="J208" s="96" t="s">
        <v>4639</v>
      </c>
      <c r="K208" s="97">
        <v>80111600</v>
      </c>
      <c r="L208" s="96" t="s">
        <v>4505</v>
      </c>
      <c r="M208" s="96" t="s">
        <v>4506</v>
      </c>
      <c r="N208" s="96" t="s">
        <v>4507</v>
      </c>
      <c r="O208" s="96" t="s">
        <v>4508</v>
      </c>
      <c r="P208" s="96" t="s">
        <v>4521</v>
      </c>
      <c r="Q208" s="111">
        <v>1814036</v>
      </c>
      <c r="R208" s="98">
        <v>1</v>
      </c>
      <c r="S208" s="117">
        <v>5442108</v>
      </c>
      <c r="T208" s="96" t="s">
        <v>606</v>
      </c>
      <c r="U208" s="96" t="s">
        <v>4234</v>
      </c>
      <c r="V208" s="81" t="s">
        <v>481</v>
      </c>
      <c r="W208" s="98">
        <v>3</v>
      </c>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row>
    <row r="209" spans="1:46" s="64" customFormat="1" ht="16.5" x14ac:dyDescent="0.25">
      <c r="A209" s="101" t="s">
        <v>4680</v>
      </c>
      <c r="B209" s="101" t="s">
        <v>4680</v>
      </c>
      <c r="C209" s="96" t="s">
        <v>4232</v>
      </c>
      <c r="D209" s="96" t="s">
        <v>4503</v>
      </c>
      <c r="E209" s="96" t="s">
        <v>4504</v>
      </c>
      <c r="F209" s="89" t="s">
        <v>80</v>
      </c>
      <c r="G209" s="79" t="s">
        <v>81</v>
      </c>
      <c r="H209" s="69" t="s">
        <v>82</v>
      </c>
      <c r="I209" s="89" t="s">
        <v>4596</v>
      </c>
      <c r="J209" s="96" t="s">
        <v>4639</v>
      </c>
      <c r="K209" s="97">
        <v>80111600</v>
      </c>
      <c r="L209" s="96" t="s">
        <v>4505</v>
      </c>
      <c r="M209" s="96" t="s">
        <v>4506</v>
      </c>
      <c r="N209" s="96" t="s">
        <v>4507</v>
      </c>
      <c r="O209" s="96" t="s">
        <v>4508</v>
      </c>
      <c r="P209" s="96" t="s">
        <v>4521</v>
      </c>
      <c r="Q209" s="111">
        <v>1814036</v>
      </c>
      <c r="R209" s="98">
        <v>1</v>
      </c>
      <c r="S209" s="117">
        <v>5442108</v>
      </c>
      <c r="T209" s="96" t="s">
        <v>606</v>
      </c>
      <c r="U209" s="96" t="s">
        <v>4234</v>
      </c>
      <c r="V209" s="81" t="s">
        <v>481</v>
      </c>
      <c r="W209" s="98">
        <v>3</v>
      </c>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row>
    <row r="210" spans="1:46" s="64" customFormat="1" ht="16.5" x14ac:dyDescent="0.25">
      <c r="A210" s="101" t="s">
        <v>4680</v>
      </c>
      <c r="B210" s="101" t="s">
        <v>4680</v>
      </c>
      <c r="C210" s="96" t="s">
        <v>4232</v>
      </c>
      <c r="D210" s="96" t="s">
        <v>4503</v>
      </c>
      <c r="E210" s="96" t="s">
        <v>4504</v>
      </c>
      <c r="F210" s="89" t="s">
        <v>80</v>
      </c>
      <c r="G210" s="79" t="s">
        <v>81</v>
      </c>
      <c r="H210" s="69" t="s">
        <v>82</v>
      </c>
      <c r="I210" s="89" t="s">
        <v>4596</v>
      </c>
      <c r="J210" s="96" t="s">
        <v>4639</v>
      </c>
      <c r="K210" s="97">
        <v>80111600</v>
      </c>
      <c r="L210" s="96" t="s">
        <v>4505</v>
      </c>
      <c r="M210" s="96" t="s">
        <v>4506</v>
      </c>
      <c r="N210" s="96" t="s">
        <v>4507</v>
      </c>
      <c r="O210" s="96" t="s">
        <v>4508</v>
      </c>
      <c r="P210" s="96" t="s">
        <v>4522</v>
      </c>
      <c r="Q210" s="111">
        <v>6936020</v>
      </c>
      <c r="R210" s="98">
        <v>1</v>
      </c>
      <c r="S210" s="117">
        <v>20808060</v>
      </c>
      <c r="T210" s="96" t="s">
        <v>606</v>
      </c>
      <c r="U210" s="96" t="s">
        <v>4234</v>
      </c>
      <c r="V210" s="81" t="s">
        <v>481</v>
      </c>
      <c r="W210" s="98">
        <v>3</v>
      </c>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row>
    <row r="211" spans="1:46" s="64" customFormat="1" ht="16.5" x14ac:dyDescent="0.25">
      <c r="A211" s="101" t="s">
        <v>4680</v>
      </c>
      <c r="B211" s="101" t="s">
        <v>4680</v>
      </c>
      <c r="C211" s="96" t="s">
        <v>4232</v>
      </c>
      <c r="D211" s="96" t="s">
        <v>4503</v>
      </c>
      <c r="E211" s="96" t="s">
        <v>4504</v>
      </c>
      <c r="F211" s="89" t="s">
        <v>80</v>
      </c>
      <c r="G211" s="79" t="s">
        <v>81</v>
      </c>
      <c r="H211" s="69" t="s">
        <v>82</v>
      </c>
      <c r="I211" s="89" t="s">
        <v>4596</v>
      </c>
      <c r="J211" s="96" t="s">
        <v>4639</v>
      </c>
      <c r="K211" s="97">
        <v>80111600</v>
      </c>
      <c r="L211" s="96" t="s">
        <v>4505</v>
      </c>
      <c r="M211" s="96" t="s">
        <v>4506</v>
      </c>
      <c r="N211" s="96" t="s">
        <v>4507</v>
      </c>
      <c r="O211" s="96" t="s">
        <v>4508</v>
      </c>
      <c r="P211" s="96" t="s">
        <v>4521</v>
      </c>
      <c r="Q211" s="111">
        <v>1600620</v>
      </c>
      <c r="R211" s="98">
        <v>1</v>
      </c>
      <c r="S211" s="117">
        <v>4801860</v>
      </c>
      <c r="T211" s="96" t="s">
        <v>606</v>
      </c>
      <c r="U211" s="96" t="s">
        <v>4234</v>
      </c>
      <c r="V211" s="81" t="s">
        <v>481</v>
      </c>
      <c r="W211" s="98">
        <v>3</v>
      </c>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row>
    <row r="212" spans="1:46" s="64" customFormat="1" ht="16.5" x14ac:dyDescent="0.25">
      <c r="A212" s="101" t="s">
        <v>4680</v>
      </c>
      <c r="B212" s="101" t="s">
        <v>4680</v>
      </c>
      <c r="C212" s="96" t="s">
        <v>4232</v>
      </c>
      <c r="D212" s="96" t="s">
        <v>4503</v>
      </c>
      <c r="E212" s="96" t="s">
        <v>4504</v>
      </c>
      <c r="F212" s="89" t="s">
        <v>80</v>
      </c>
      <c r="G212" s="79" t="s">
        <v>81</v>
      </c>
      <c r="H212" s="69" t="s">
        <v>82</v>
      </c>
      <c r="I212" s="89" t="s">
        <v>4596</v>
      </c>
      <c r="J212" s="96" t="s">
        <v>4639</v>
      </c>
      <c r="K212" s="97">
        <v>80111600</v>
      </c>
      <c r="L212" s="96" t="s">
        <v>4505</v>
      </c>
      <c r="M212" s="96" t="s">
        <v>4506</v>
      </c>
      <c r="N212" s="96" t="s">
        <v>4507</v>
      </c>
      <c r="O212" s="96" t="s">
        <v>4508</v>
      </c>
      <c r="P212" s="96" t="s">
        <v>4522</v>
      </c>
      <c r="Q212" s="111">
        <v>8536640</v>
      </c>
      <c r="R212" s="98">
        <v>1</v>
      </c>
      <c r="S212" s="117">
        <v>25609920</v>
      </c>
      <c r="T212" s="96" t="s">
        <v>606</v>
      </c>
      <c r="U212" s="96" t="s">
        <v>4234</v>
      </c>
      <c r="V212" s="81" t="s">
        <v>481</v>
      </c>
      <c r="W212" s="98">
        <v>3</v>
      </c>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row>
    <row r="213" spans="1:46" s="64" customFormat="1" ht="16.5" x14ac:dyDescent="0.25">
      <c r="A213" s="101" t="s">
        <v>4680</v>
      </c>
      <c r="B213" s="101" t="s">
        <v>4680</v>
      </c>
      <c r="C213" s="96" t="s">
        <v>4232</v>
      </c>
      <c r="D213" s="96" t="s">
        <v>4503</v>
      </c>
      <c r="E213" s="96" t="s">
        <v>4504</v>
      </c>
      <c r="F213" s="89" t="s">
        <v>80</v>
      </c>
      <c r="G213" s="79" t="s">
        <v>81</v>
      </c>
      <c r="H213" s="69" t="s">
        <v>82</v>
      </c>
      <c r="I213" s="89" t="s">
        <v>4596</v>
      </c>
      <c r="J213" s="96" t="s">
        <v>4639</v>
      </c>
      <c r="K213" s="97">
        <v>80111600</v>
      </c>
      <c r="L213" s="96" t="s">
        <v>4505</v>
      </c>
      <c r="M213" s="96" t="s">
        <v>4506</v>
      </c>
      <c r="N213" s="96" t="s">
        <v>4507</v>
      </c>
      <c r="O213" s="96" t="s">
        <v>4508</v>
      </c>
      <c r="P213" s="96" t="s">
        <v>4523</v>
      </c>
      <c r="Q213" s="111">
        <v>4695152</v>
      </c>
      <c r="R213" s="98">
        <v>1</v>
      </c>
      <c r="S213" s="117">
        <v>14085456</v>
      </c>
      <c r="T213" s="96" t="s">
        <v>606</v>
      </c>
      <c r="U213" s="96" t="s">
        <v>4234</v>
      </c>
      <c r="V213" s="81" t="s">
        <v>481</v>
      </c>
      <c r="W213" s="98">
        <v>3</v>
      </c>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row>
    <row r="214" spans="1:46" s="64" customFormat="1" ht="16.5" x14ac:dyDescent="0.25">
      <c r="A214" s="101" t="s">
        <v>4680</v>
      </c>
      <c r="B214" s="101" t="s">
        <v>4680</v>
      </c>
      <c r="C214" s="96" t="s">
        <v>4232</v>
      </c>
      <c r="D214" s="96" t="s">
        <v>4503</v>
      </c>
      <c r="E214" s="96" t="s">
        <v>4504</v>
      </c>
      <c r="F214" s="89" t="s">
        <v>80</v>
      </c>
      <c r="G214" s="79" t="s">
        <v>81</v>
      </c>
      <c r="H214" s="69" t="s">
        <v>82</v>
      </c>
      <c r="I214" s="89" t="s">
        <v>4596</v>
      </c>
      <c r="J214" s="96" t="s">
        <v>4639</v>
      </c>
      <c r="K214" s="97">
        <v>81101500</v>
      </c>
      <c r="L214" s="96" t="s">
        <v>4505</v>
      </c>
      <c r="M214" s="96" t="s">
        <v>4506</v>
      </c>
      <c r="N214" s="96" t="s">
        <v>4507</v>
      </c>
      <c r="O214" s="96" t="s">
        <v>4508</v>
      </c>
      <c r="P214" s="96" t="s">
        <v>4524</v>
      </c>
      <c r="Q214" s="111">
        <v>3521364</v>
      </c>
      <c r="R214" s="98">
        <v>1</v>
      </c>
      <c r="S214" s="117">
        <v>10564092</v>
      </c>
      <c r="T214" s="96" t="s">
        <v>606</v>
      </c>
      <c r="U214" s="96" t="s">
        <v>4234</v>
      </c>
      <c r="V214" s="81" t="s">
        <v>481</v>
      </c>
      <c r="W214" s="98">
        <v>3</v>
      </c>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row>
    <row r="215" spans="1:46" s="64" customFormat="1" ht="16.5" x14ac:dyDescent="0.25">
      <c r="A215" s="101" t="s">
        <v>4680</v>
      </c>
      <c r="B215" s="101" t="s">
        <v>4680</v>
      </c>
      <c r="C215" s="96" t="s">
        <v>4232</v>
      </c>
      <c r="D215" s="96" t="s">
        <v>4503</v>
      </c>
      <c r="E215" s="96" t="s">
        <v>4504</v>
      </c>
      <c r="F215" s="89" t="s">
        <v>80</v>
      </c>
      <c r="G215" s="79" t="s">
        <v>81</v>
      </c>
      <c r="H215" s="69" t="s">
        <v>82</v>
      </c>
      <c r="I215" s="89" t="s">
        <v>4596</v>
      </c>
      <c r="J215" s="96" t="s">
        <v>4639</v>
      </c>
      <c r="K215" s="97">
        <v>81101500</v>
      </c>
      <c r="L215" s="96" t="s">
        <v>4505</v>
      </c>
      <c r="M215" s="96" t="s">
        <v>4506</v>
      </c>
      <c r="N215" s="96" t="s">
        <v>4507</v>
      </c>
      <c r="O215" s="96" t="s">
        <v>4508</v>
      </c>
      <c r="P215" s="96" t="s">
        <v>4525</v>
      </c>
      <c r="Q215" s="111">
        <v>4695152</v>
      </c>
      <c r="R215" s="98">
        <v>1</v>
      </c>
      <c r="S215" s="117">
        <v>14085456</v>
      </c>
      <c r="T215" s="96" t="s">
        <v>606</v>
      </c>
      <c r="U215" s="96" t="s">
        <v>4234</v>
      </c>
      <c r="V215" s="81" t="s">
        <v>481</v>
      </c>
      <c r="W215" s="98">
        <v>3</v>
      </c>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row>
    <row r="216" spans="1:46" s="64" customFormat="1" ht="16.5" x14ac:dyDescent="0.25">
      <c r="A216" s="101" t="s">
        <v>4680</v>
      </c>
      <c r="B216" s="101" t="s">
        <v>4680</v>
      </c>
      <c r="C216" s="96" t="s">
        <v>4232</v>
      </c>
      <c r="D216" s="96" t="s">
        <v>4503</v>
      </c>
      <c r="E216" s="96" t="s">
        <v>4504</v>
      </c>
      <c r="F216" s="89" t="s">
        <v>80</v>
      </c>
      <c r="G216" s="79" t="s">
        <v>81</v>
      </c>
      <c r="H216" s="69" t="s">
        <v>82</v>
      </c>
      <c r="I216" s="89" t="s">
        <v>4596</v>
      </c>
      <c r="J216" s="96" t="s">
        <v>4639</v>
      </c>
      <c r="K216" s="97">
        <v>93141500</v>
      </c>
      <c r="L216" s="96" t="s">
        <v>4505</v>
      </c>
      <c r="M216" s="96" t="s">
        <v>4506</v>
      </c>
      <c r="N216" s="96" t="s">
        <v>4507</v>
      </c>
      <c r="O216" s="96" t="s">
        <v>4508</v>
      </c>
      <c r="P216" s="96" t="s">
        <v>4513</v>
      </c>
      <c r="Q216" s="111">
        <v>4268320.2486400194</v>
      </c>
      <c r="R216" s="98">
        <v>1</v>
      </c>
      <c r="S216" s="117">
        <v>12804961</v>
      </c>
      <c r="T216" s="96" t="s">
        <v>606</v>
      </c>
      <c r="U216" s="96" t="s">
        <v>4234</v>
      </c>
      <c r="V216" s="81" t="s">
        <v>481</v>
      </c>
      <c r="W216" s="98">
        <v>3</v>
      </c>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row>
    <row r="217" spans="1:46" s="64" customFormat="1" ht="16.5" x14ac:dyDescent="0.25">
      <c r="A217" s="101" t="s">
        <v>4680</v>
      </c>
      <c r="B217" s="101" t="s">
        <v>4680</v>
      </c>
      <c r="C217" s="96" t="s">
        <v>4232</v>
      </c>
      <c r="D217" s="96" t="s">
        <v>4503</v>
      </c>
      <c r="E217" s="96" t="s">
        <v>4504</v>
      </c>
      <c r="F217" s="89" t="s">
        <v>80</v>
      </c>
      <c r="G217" s="79" t="s">
        <v>81</v>
      </c>
      <c r="H217" s="69" t="s">
        <v>82</v>
      </c>
      <c r="I217" s="89" t="s">
        <v>4596</v>
      </c>
      <c r="J217" s="96" t="s">
        <v>4639</v>
      </c>
      <c r="K217" s="97">
        <v>80111600</v>
      </c>
      <c r="L217" s="96" t="s">
        <v>4505</v>
      </c>
      <c r="M217" s="96" t="s">
        <v>4506</v>
      </c>
      <c r="N217" s="96" t="s">
        <v>4507</v>
      </c>
      <c r="O217" s="96" t="s">
        <v>4508</v>
      </c>
      <c r="P217" s="96" t="s">
        <v>4526</v>
      </c>
      <c r="Q217" s="111">
        <v>2560992.1969993999</v>
      </c>
      <c r="R217" s="98">
        <v>1</v>
      </c>
      <c r="S217" s="117">
        <v>7682977</v>
      </c>
      <c r="T217" s="96" t="s">
        <v>606</v>
      </c>
      <c r="U217" s="96" t="s">
        <v>4234</v>
      </c>
      <c r="V217" s="81" t="s">
        <v>481</v>
      </c>
      <c r="W217" s="98">
        <v>3</v>
      </c>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row>
    <row r="218" spans="1:46" s="64" customFormat="1" ht="16.5" x14ac:dyDescent="0.25">
      <c r="A218" s="101" t="s">
        <v>4680</v>
      </c>
      <c r="B218" s="101" t="s">
        <v>4680</v>
      </c>
      <c r="C218" s="96" t="s">
        <v>4232</v>
      </c>
      <c r="D218" s="96" t="s">
        <v>4503</v>
      </c>
      <c r="E218" s="96" t="s">
        <v>4504</v>
      </c>
      <c r="F218" s="89" t="s">
        <v>80</v>
      </c>
      <c r="G218" s="79" t="s">
        <v>81</v>
      </c>
      <c r="H218" s="69" t="s">
        <v>82</v>
      </c>
      <c r="I218" s="89" t="s">
        <v>4596</v>
      </c>
      <c r="J218" s="96" t="s">
        <v>4639</v>
      </c>
      <c r="K218" s="97">
        <v>93141500</v>
      </c>
      <c r="L218" s="96" t="s">
        <v>4505</v>
      </c>
      <c r="M218" s="96" t="s">
        <v>4506</v>
      </c>
      <c r="N218" s="96" t="s">
        <v>4507</v>
      </c>
      <c r="O218" s="96" t="s">
        <v>4508</v>
      </c>
      <c r="P218" s="96" t="s">
        <v>4527</v>
      </c>
      <c r="Q218" s="111">
        <v>3681426.2831866373</v>
      </c>
      <c r="R218" s="98">
        <v>1</v>
      </c>
      <c r="S218" s="117">
        <v>11044279</v>
      </c>
      <c r="T218" s="96" t="s">
        <v>606</v>
      </c>
      <c r="U218" s="96" t="s">
        <v>4234</v>
      </c>
      <c r="V218" s="81" t="s">
        <v>481</v>
      </c>
      <c r="W218" s="98">
        <v>3</v>
      </c>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row>
    <row r="219" spans="1:46" s="64" customFormat="1" ht="16.5" x14ac:dyDescent="0.25">
      <c r="A219" s="101" t="s">
        <v>4680</v>
      </c>
      <c r="B219" s="101" t="s">
        <v>4680</v>
      </c>
      <c r="C219" s="96" t="s">
        <v>4232</v>
      </c>
      <c r="D219" s="96" t="s">
        <v>4503</v>
      </c>
      <c r="E219" s="96" t="s">
        <v>4504</v>
      </c>
      <c r="F219" s="89" t="s">
        <v>80</v>
      </c>
      <c r="G219" s="79" t="s">
        <v>81</v>
      </c>
      <c r="H219" s="69" t="s">
        <v>82</v>
      </c>
      <c r="I219" s="89" t="s">
        <v>4596</v>
      </c>
      <c r="J219" s="96" t="s">
        <v>4640</v>
      </c>
      <c r="K219" s="97">
        <v>93141500</v>
      </c>
      <c r="L219" s="96" t="s">
        <v>4505</v>
      </c>
      <c r="M219" s="96" t="s">
        <v>4506</v>
      </c>
      <c r="N219" s="96" t="s">
        <v>4507</v>
      </c>
      <c r="O219" s="96" t="s">
        <v>4508</v>
      </c>
      <c r="P219" s="96" t="s">
        <v>4528</v>
      </c>
      <c r="Q219" s="111">
        <v>4268320.2486400194</v>
      </c>
      <c r="R219" s="98">
        <v>1</v>
      </c>
      <c r="S219" s="117">
        <v>12804961</v>
      </c>
      <c r="T219" s="96" t="s">
        <v>606</v>
      </c>
      <c r="U219" s="96" t="s">
        <v>4234</v>
      </c>
      <c r="V219" s="81" t="s">
        <v>481</v>
      </c>
      <c r="W219" s="98">
        <v>3</v>
      </c>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row>
    <row r="220" spans="1:46" s="64" customFormat="1" ht="16.5" x14ac:dyDescent="0.25">
      <c r="A220" s="101" t="s">
        <v>4680</v>
      </c>
      <c r="B220" s="101" t="s">
        <v>4680</v>
      </c>
      <c r="C220" s="96" t="s">
        <v>4232</v>
      </c>
      <c r="D220" s="96" t="s">
        <v>4503</v>
      </c>
      <c r="E220" s="96" t="s">
        <v>4504</v>
      </c>
      <c r="F220" s="89" t="s">
        <v>80</v>
      </c>
      <c r="G220" s="79" t="s">
        <v>81</v>
      </c>
      <c r="H220" s="69" t="s">
        <v>82</v>
      </c>
      <c r="I220" s="89" t="s">
        <v>4596</v>
      </c>
      <c r="J220" s="96" t="s">
        <v>4639</v>
      </c>
      <c r="K220" s="97">
        <v>93141500</v>
      </c>
      <c r="L220" s="96" t="s">
        <v>4505</v>
      </c>
      <c r="M220" s="96" t="s">
        <v>4506</v>
      </c>
      <c r="N220" s="96" t="s">
        <v>4507</v>
      </c>
      <c r="O220" s="96" t="s">
        <v>4508</v>
      </c>
      <c r="P220" s="96" t="s">
        <v>4513</v>
      </c>
      <c r="Q220" s="111">
        <v>3681426.2831866373</v>
      </c>
      <c r="R220" s="98">
        <v>1</v>
      </c>
      <c r="S220" s="117">
        <v>11044279</v>
      </c>
      <c r="T220" s="96" t="s">
        <v>606</v>
      </c>
      <c r="U220" s="96" t="s">
        <v>4234</v>
      </c>
      <c r="V220" s="81" t="s">
        <v>481</v>
      </c>
      <c r="W220" s="98">
        <v>3</v>
      </c>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row>
    <row r="221" spans="1:46" s="64" customFormat="1" ht="16.5" x14ac:dyDescent="0.25">
      <c r="A221" s="101" t="s">
        <v>4680</v>
      </c>
      <c r="B221" s="101" t="s">
        <v>4680</v>
      </c>
      <c r="C221" s="96" t="s">
        <v>4232</v>
      </c>
      <c r="D221" s="96" t="s">
        <v>4503</v>
      </c>
      <c r="E221" s="96" t="s">
        <v>4504</v>
      </c>
      <c r="F221" s="89" t="s">
        <v>80</v>
      </c>
      <c r="G221" s="79" t="s">
        <v>81</v>
      </c>
      <c r="H221" s="69" t="s">
        <v>82</v>
      </c>
      <c r="I221" s="89" t="s">
        <v>4596</v>
      </c>
      <c r="J221" s="96" t="s">
        <v>4639</v>
      </c>
      <c r="K221" s="97">
        <v>93141500</v>
      </c>
      <c r="L221" s="96" t="s">
        <v>4505</v>
      </c>
      <c r="M221" s="96" t="s">
        <v>4506</v>
      </c>
      <c r="N221" s="96" t="s">
        <v>4507</v>
      </c>
      <c r="O221" s="96" t="s">
        <v>4508</v>
      </c>
      <c r="P221" s="96" t="s">
        <v>4529</v>
      </c>
      <c r="Q221" s="111">
        <v>4268320</v>
      </c>
      <c r="R221" s="98">
        <v>1</v>
      </c>
      <c r="S221" s="117">
        <v>12804960</v>
      </c>
      <c r="T221" s="96" t="s">
        <v>606</v>
      </c>
      <c r="U221" s="96" t="s">
        <v>4234</v>
      </c>
      <c r="V221" s="81" t="s">
        <v>481</v>
      </c>
      <c r="W221" s="98">
        <v>3</v>
      </c>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row>
    <row r="222" spans="1:46" s="64" customFormat="1" ht="16.5" x14ac:dyDescent="0.25">
      <c r="A222" s="101" t="s">
        <v>4680</v>
      </c>
      <c r="B222" s="101" t="s">
        <v>4680</v>
      </c>
      <c r="C222" s="96" t="s">
        <v>4232</v>
      </c>
      <c r="D222" s="96" t="s">
        <v>4503</v>
      </c>
      <c r="E222" s="96" t="s">
        <v>4504</v>
      </c>
      <c r="F222" s="89" t="s">
        <v>80</v>
      </c>
      <c r="G222" s="79" t="s">
        <v>81</v>
      </c>
      <c r="H222" s="69" t="s">
        <v>82</v>
      </c>
      <c r="I222" s="89" t="s">
        <v>4596</v>
      </c>
      <c r="J222" s="96" t="s">
        <v>4639</v>
      </c>
      <c r="K222" s="97">
        <v>93141500</v>
      </c>
      <c r="L222" s="96" t="s">
        <v>4505</v>
      </c>
      <c r="M222" s="96" t="s">
        <v>4506</v>
      </c>
      <c r="N222" s="96" t="s">
        <v>4507</v>
      </c>
      <c r="O222" s="96" t="s">
        <v>4508</v>
      </c>
      <c r="P222" s="96" t="s">
        <v>4513</v>
      </c>
      <c r="Q222" s="111">
        <v>4268320.0095630782</v>
      </c>
      <c r="R222" s="98">
        <v>1</v>
      </c>
      <c r="S222" s="117">
        <v>12804961</v>
      </c>
      <c r="T222" s="96" t="s">
        <v>606</v>
      </c>
      <c r="U222" s="96" t="s">
        <v>4234</v>
      </c>
      <c r="V222" s="81" t="s">
        <v>481</v>
      </c>
      <c r="W222" s="98">
        <v>3</v>
      </c>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row>
    <row r="223" spans="1:46" s="64" customFormat="1" ht="16.5" x14ac:dyDescent="0.25">
      <c r="A223" s="101" t="s">
        <v>4680</v>
      </c>
      <c r="B223" s="101" t="s">
        <v>4680</v>
      </c>
      <c r="C223" s="96" t="s">
        <v>4232</v>
      </c>
      <c r="D223" s="96" t="s">
        <v>4503</v>
      </c>
      <c r="E223" s="96" t="s">
        <v>4504</v>
      </c>
      <c r="F223" s="89" t="s">
        <v>80</v>
      </c>
      <c r="G223" s="79" t="s">
        <v>81</v>
      </c>
      <c r="H223" s="69" t="s">
        <v>82</v>
      </c>
      <c r="I223" s="89" t="s">
        <v>4596</v>
      </c>
      <c r="J223" s="96" t="s">
        <v>4639</v>
      </c>
      <c r="K223" s="97">
        <v>80111600</v>
      </c>
      <c r="L223" s="96" t="s">
        <v>4505</v>
      </c>
      <c r="M223" s="96" t="s">
        <v>4506</v>
      </c>
      <c r="N223" s="96" t="s">
        <v>4507</v>
      </c>
      <c r="O223" s="96" t="s">
        <v>4508</v>
      </c>
      <c r="P223" s="96" t="s">
        <v>4516</v>
      </c>
      <c r="Q223" s="111">
        <v>4695152</v>
      </c>
      <c r="R223" s="98">
        <v>1</v>
      </c>
      <c r="S223" s="117">
        <v>14085456</v>
      </c>
      <c r="T223" s="96" t="s">
        <v>606</v>
      </c>
      <c r="U223" s="96" t="s">
        <v>4234</v>
      </c>
      <c r="V223" s="81" t="s">
        <v>481</v>
      </c>
      <c r="W223" s="98">
        <v>3</v>
      </c>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row>
    <row r="224" spans="1:46" s="64" customFormat="1" ht="16.5" x14ac:dyDescent="0.25">
      <c r="A224" s="101" t="s">
        <v>4680</v>
      </c>
      <c r="B224" s="101" t="s">
        <v>4680</v>
      </c>
      <c r="C224" s="96" t="s">
        <v>4232</v>
      </c>
      <c r="D224" s="96" t="s">
        <v>4503</v>
      </c>
      <c r="E224" s="96" t="s">
        <v>4504</v>
      </c>
      <c r="F224" s="89" t="s">
        <v>80</v>
      </c>
      <c r="G224" s="79" t="s">
        <v>81</v>
      </c>
      <c r="H224" s="69" t="s">
        <v>82</v>
      </c>
      <c r="I224" s="89" t="s">
        <v>4596</v>
      </c>
      <c r="J224" s="96" t="s">
        <v>4639</v>
      </c>
      <c r="K224" s="97">
        <v>80111600</v>
      </c>
      <c r="L224" s="96" t="s">
        <v>4505</v>
      </c>
      <c r="M224" s="96" t="s">
        <v>4506</v>
      </c>
      <c r="N224" s="96" t="s">
        <v>4507</v>
      </c>
      <c r="O224" s="96" t="s">
        <v>4508</v>
      </c>
      <c r="P224" s="96" t="s">
        <v>4530</v>
      </c>
      <c r="Q224" s="111">
        <v>1814036</v>
      </c>
      <c r="R224" s="98">
        <v>1</v>
      </c>
      <c r="S224" s="117">
        <v>5442108</v>
      </c>
      <c r="T224" s="96" t="s">
        <v>606</v>
      </c>
      <c r="U224" s="96" t="s">
        <v>4234</v>
      </c>
      <c r="V224" s="81" t="s">
        <v>481</v>
      </c>
      <c r="W224" s="98">
        <v>3</v>
      </c>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row>
    <row r="225" spans="1:46" s="64" customFormat="1" ht="16.5" x14ac:dyDescent="0.25">
      <c r="A225" s="101" t="s">
        <v>4680</v>
      </c>
      <c r="B225" s="101" t="s">
        <v>4680</v>
      </c>
      <c r="C225" s="96" t="s">
        <v>4232</v>
      </c>
      <c r="D225" s="96" t="s">
        <v>4503</v>
      </c>
      <c r="E225" s="96" t="s">
        <v>4504</v>
      </c>
      <c r="F225" s="89" t="s">
        <v>80</v>
      </c>
      <c r="G225" s="79" t="s">
        <v>81</v>
      </c>
      <c r="H225" s="69" t="s">
        <v>82</v>
      </c>
      <c r="I225" s="89" t="s">
        <v>4596</v>
      </c>
      <c r="J225" s="96" t="s">
        <v>4639</v>
      </c>
      <c r="K225" s="97">
        <v>93141500</v>
      </c>
      <c r="L225" s="96" t="s">
        <v>4505</v>
      </c>
      <c r="M225" s="96" t="s">
        <v>4506</v>
      </c>
      <c r="N225" s="96" t="s">
        <v>4507</v>
      </c>
      <c r="O225" s="96" t="s">
        <v>4508</v>
      </c>
      <c r="P225" s="96" t="s">
        <v>4531</v>
      </c>
      <c r="Q225" s="111">
        <v>3521364</v>
      </c>
      <c r="R225" s="98">
        <v>1</v>
      </c>
      <c r="S225" s="117">
        <v>10564092</v>
      </c>
      <c r="T225" s="96" t="s">
        <v>606</v>
      </c>
      <c r="U225" s="96" t="s">
        <v>4234</v>
      </c>
      <c r="V225" s="81" t="s">
        <v>481</v>
      </c>
      <c r="W225" s="98">
        <v>3</v>
      </c>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row>
    <row r="226" spans="1:46" s="64" customFormat="1" ht="16.5" x14ac:dyDescent="0.25">
      <c r="A226" s="101" t="s">
        <v>4680</v>
      </c>
      <c r="B226" s="101" t="s">
        <v>4680</v>
      </c>
      <c r="C226" s="96" t="s">
        <v>4232</v>
      </c>
      <c r="D226" s="96" t="s">
        <v>4503</v>
      </c>
      <c r="E226" s="96" t="s">
        <v>4504</v>
      </c>
      <c r="F226" s="89" t="s">
        <v>80</v>
      </c>
      <c r="G226" s="79" t="s">
        <v>81</v>
      </c>
      <c r="H226" s="69" t="s">
        <v>82</v>
      </c>
      <c r="I226" s="89" t="s">
        <v>4596</v>
      </c>
      <c r="J226" s="96" t="s">
        <v>4639</v>
      </c>
      <c r="K226" s="97">
        <v>81101500</v>
      </c>
      <c r="L226" s="96" t="s">
        <v>4505</v>
      </c>
      <c r="M226" s="96" t="s">
        <v>4506</v>
      </c>
      <c r="N226" s="96" t="s">
        <v>4507</v>
      </c>
      <c r="O226" s="96" t="s">
        <v>4508</v>
      </c>
      <c r="P226" s="96" t="s">
        <v>4532</v>
      </c>
      <c r="Q226" s="111">
        <v>3521364</v>
      </c>
      <c r="R226" s="98">
        <v>1</v>
      </c>
      <c r="S226" s="117">
        <v>10564092</v>
      </c>
      <c r="T226" s="96" t="s">
        <v>606</v>
      </c>
      <c r="U226" s="96" t="s">
        <v>4234</v>
      </c>
      <c r="V226" s="81" t="s">
        <v>481</v>
      </c>
      <c r="W226" s="98">
        <v>3</v>
      </c>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row>
    <row r="227" spans="1:46" s="64" customFormat="1" ht="16.5" x14ac:dyDescent="0.25">
      <c r="A227" s="101" t="s">
        <v>4680</v>
      </c>
      <c r="B227" s="101" t="s">
        <v>4680</v>
      </c>
      <c r="C227" s="96" t="s">
        <v>4232</v>
      </c>
      <c r="D227" s="96" t="s">
        <v>4503</v>
      </c>
      <c r="E227" s="96" t="s">
        <v>4504</v>
      </c>
      <c r="F227" s="89" t="s">
        <v>80</v>
      </c>
      <c r="G227" s="79" t="s">
        <v>81</v>
      </c>
      <c r="H227" s="69" t="s">
        <v>82</v>
      </c>
      <c r="I227" s="89" t="s">
        <v>4596</v>
      </c>
      <c r="J227" s="96" t="s">
        <v>4639</v>
      </c>
      <c r="K227" s="97">
        <v>81101500</v>
      </c>
      <c r="L227" s="96" t="s">
        <v>4505</v>
      </c>
      <c r="M227" s="96" t="s">
        <v>4506</v>
      </c>
      <c r="N227" s="96" t="s">
        <v>4507</v>
      </c>
      <c r="O227" s="96" t="s">
        <v>4508</v>
      </c>
      <c r="P227" s="96" t="s">
        <v>4533</v>
      </c>
      <c r="Q227" s="111">
        <v>3147886</v>
      </c>
      <c r="R227" s="98">
        <v>1</v>
      </c>
      <c r="S227" s="117">
        <v>9443658</v>
      </c>
      <c r="T227" s="96" t="s">
        <v>606</v>
      </c>
      <c r="U227" s="96" t="s">
        <v>4234</v>
      </c>
      <c r="V227" s="81" t="s">
        <v>481</v>
      </c>
      <c r="W227" s="98">
        <v>3</v>
      </c>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row>
    <row r="228" spans="1:46" s="64" customFormat="1" ht="16.5" x14ac:dyDescent="0.25">
      <c r="A228" s="101" t="s">
        <v>4680</v>
      </c>
      <c r="B228" s="101" t="s">
        <v>4680</v>
      </c>
      <c r="C228" s="96" t="s">
        <v>4232</v>
      </c>
      <c r="D228" s="96" t="s">
        <v>4503</v>
      </c>
      <c r="E228" s="96" t="s">
        <v>4504</v>
      </c>
      <c r="F228" s="89" t="s">
        <v>80</v>
      </c>
      <c r="G228" s="79" t="s">
        <v>81</v>
      </c>
      <c r="H228" s="69" t="s">
        <v>82</v>
      </c>
      <c r="I228" s="89" t="s">
        <v>4596</v>
      </c>
      <c r="J228" s="96" t="s">
        <v>4639</v>
      </c>
      <c r="K228" s="97">
        <v>81101500</v>
      </c>
      <c r="L228" s="96" t="s">
        <v>4505</v>
      </c>
      <c r="M228" s="96" t="s">
        <v>4506</v>
      </c>
      <c r="N228" s="96" t="s">
        <v>4507</v>
      </c>
      <c r="O228" s="96" t="s">
        <v>4508</v>
      </c>
      <c r="P228" s="96" t="s">
        <v>4534</v>
      </c>
      <c r="Q228" s="111">
        <v>5218021.2</v>
      </c>
      <c r="R228" s="98">
        <v>1</v>
      </c>
      <c r="S228" s="117">
        <v>15654064</v>
      </c>
      <c r="T228" s="96" t="s">
        <v>606</v>
      </c>
      <c r="U228" s="96" t="s">
        <v>4234</v>
      </c>
      <c r="V228" s="81" t="s">
        <v>481</v>
      </c>
      <c r="W228" s="98">
        <v>3</v>
      </c>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row>
    <row r="229" spans="1:46" s="64" customFormat="1" ht="16.5" x14ac:dyDescent="0.25">
      <c r="A229" s="101" t="s">
        <v>4680</v>
      </c>
      <c r="B229" s="101" t="s">
        <v>4680</v>
      </c>
      <c r="C229" s="96" t="s">
        <v>4232</v>
      </c>
      <c r="D229" s="96" t="s">
        <v>4503</v>
      </c>
      <c r="E229" s="96" t="s">
        <v>4504</v>
      </c>
      <c r="F229" s="89" t="s">
        <v>80</v>
      </c>
      <c r="G229" s="79" t="s">
        <v>81</v>
      </c>
      <c r="H229" s="69" t="s">
        <v>82</v>
      </c>
      <c r="I229" s="89" t="s">
        <v>4596</v>
      </c>
      <c r="J229" s="96" t="s">
        <v>4639</v>
      </c>
      <c r="K229" s="97">
        <v>81101500</v>
      </c>
      <c r="L229" s="96" t="s">
        <v>4505</v>
      </c>
      <c r="M229" s="96" t="s">
        <v>4506</v>
      </c>
      <c r="N229" s="96" t="s">
        <v>4507</v>
      </c>
      <c r="O229" s="96" t="s">
        <v>4508</v>
      </c>
      <c r="P229" s="96" t="s">
        <v>4525</v>
      </c>
      <c r="Q229" s="111">
        <v>4268320</v>
      </c>
      <c r="R229" s="98">
        <v>1</v>
      </c>
      <c r="S229" s="117">
        <v>12804960</v>
      </c>
      <c r="T229" s="96" t="s">
        <v>606</v>
      </c>
      <c r="U229" s="96" t="s">
        <v>4234</v>
      </c>
      <c r="V229" s="81" t="s">
        <v>481</v>
      </c>
      <c r="W229" s="98">
        <v>3</v>
      </c>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row>
    <row r="230" spans="1:46" s="64" customFormat="1" ht="16.5" x14ac:dyDescent="0.25">
      <c r="A230" s="101" t="s">
        <v>4680</v>
      </c>
      <c r="B230" s="101" t="s">
        <v>4680</v>
      </c>
      <c r="C230" s="96" t="s">
        <v>4232</v>
      </c>
      <c r="D230" s="96" t="s">
        <v>4503</v>
      </c>
      <c r="E230" s="96" t="s">
        <v>4504</v>
      </c>
      <c r="F230" s="89" t="s">
        <v>80</v>
      </c>
      <c r="G230" s="79" t="s">
        <v>81</v>
      </c>
      <c r="H230" s="69" t="s">
        <v>82</v>
      </c>
      <c r="I230" s="89" t="s">
        <v>4596</v>
      </c>
      <c r="J230" s="96" t="s">
        <v>4639</v>
      </c>
      <c r="K230" s="97">
        <v>81101500</v>
      </c>
      <c r="L230" s="96" t="s">
        <v>4505</v>
      </c>
      <c r="M230" s="96" t="s">
        <v>4506</v>
      </c>
      <c r="N230" s="96" t="s">
        <v>4507</v>
      </c>
      <c r="O230" s="96" t="s">
        <v>4508</v>
      </c>
      <c r="P230" s="96" t="s">
        <v>4527</v>
      </c>
      <c r="Q230" s="111">
        <v>3681426</v>
      </c>
      <c r="R230" s="98">
        <v>1</v>
      </c>
      <c r="S230" s="117">
        <v>11044278</v>
      </c>
      <c r="T230" s="96" t="s">
        <v>606</v>
      </c>
      <c r="U230" s="96" t="s">
        <v>4234</v>
      </c>
      <c r="V230" s="81" t="s">
        <v>481</v>
      </c>
      <c r="W230" s="98">
        <v>3</v>
      </c>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row>
    <row r="231" spans="1:46" s="64" customFormat="1" ht="16.5" x14ac:dyDescent="0.25">
      <c r="A231" s="101" t="s">
        <v>4680</v>
      </c>
      <c r="B231" s="101" t="s">
        <v>4680</v>
      </c>
      <c r="C231" s="96" t="s">
        <v>4232</v>
      </c>
      <c r="D231" s="96" t="s">
        <v>4503</v>
      </c>
      <c r="E231" s="96" t="s">
        <v>4504</v>
      </c>
      <c r="F231" s="89" t="s">
        <v>80</v>
      </c>
      <c r="G231" s="79" t="s">
        <v>81</v>
      </c>
      <c r="H231" s="69" t="s">
        <v>82</v>
      </c>
      <c r="I231" s="89" t="s">
        <v>4596</v>
      </c>
      <c r="J231" s="96" t="s">
        <v>4639</v>
      </c>
      <c r="K231" s="97">
        <v>81101500</v>
      </c>
      <c r="L231" s="96" t="s">
        <v>4505</v>
      </c>
      <c r="M231" s="96" t="s">
        <v>4506</v>
      </c>
      <c r="N231" s="96" t="s">
        <v>4507</v>
      </c>
      <c r="O231" s="96" t="s">
        <v>4508</v>
      </c>
      <c r="P231" s="96" t="s">
        <v>4524</v>
      </c>
      <c r="Q231" s="111">
        <v>3681426</v>
      </c>
      <c r="R231" s="98">
        <v>1</v>
      </c>
      <c r="S231" s="117">
        <v>11044278</v>
      </c>
      <c r="T231" s="96" t="s">
        <v>606</v>
      </c>
      <c r="U231" s="96" t="s">
        <v>4234</v>
      </c>
      <c r="V231" s="81" t="s">
        <v>481</v>
      </c>
      <c r="W231" s="98">
        <v>3</v>
      </c>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row>
    <row r="232" spans="1:46" s="64" customFormat="1" ht="16.5" x14ac:dyDescent="0.25">
      <c r="A232" s="101" t="s">
        <v>4680</v>
      </c>
      <c r="B232" s="101" t="s">
        <v>4680</v>
      </c>
      <c r="C232" s="96" t="s">
        <v>4232</v>
      </c>
      <c r="D232" s="96" t="s">
        <v>4503</v>
      </c>
      <c r="E232" s="96" t="s">
        <v>4504</v>
      </c>
      <c r="F232" s="89" t="s">
        <v>80</v>
      </c>
      <c r="G232" s="79" t="s">
        <v>81</v>
      </c>
      <c r="H232" s="69" t="s">
        <v>82</v>
      </c>
      <c r="I232" s="89" t="s">
        <v>4596</v>
      </c>
      <c r="J232" s="96" t="s">
        <v>4639</v>
      </c>
      <c r="K232" s="97">
        <v>80111600</v>
      </c>
      <c r="L232" s="96" t="s">
        <v>4505</v>
      </c>
      <c r="M232" s="96" t="s">
        <v>4506</v>
      </c>
      <c r="N232" s="96" t="s">
        <v>4507</v>
      </c>
      <c r="O232" s="96" t="s">
        <v>4508</v>
      </c>
      <c r="P232" s="96" t="s">
        <v>4535</v>
      </c>
      <c r="Q232" s="111">
        <v>2560992</v>
      </c>
      <c r="R232" s="98">
        <v>1</v>
      </c>
      <c r="S232" s="117">
        <v>7682976</v>
      </c>
      <c r="T232" s="96" t="s">
        <v>606</v>
      </c>
      <c r="U232" s="96" t="s">
        <v>4234</v>
      </c>
      <c r="V232" s="81" t="s">
        <v>481</v>
      </c>
      <c r="W232" s="98">
        <v>3</v>
      </c>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row>
    <row r="233" spans="1:46" s="64" customFormat="1" ht="16.5" x14ac:dyDescent="0.25">
      <c r="A233" s="101" t="s">
        <v>4680</v>
      </c>
      <c r="B233" s="101" t="s">
        <v>4680</v>
      </c>
      <c r="C233" s="96" t="s">
        <v>4232</v>
      </c>
      <c r="D233" s="96" t="s">
        <v>4503</v>
      </c>
      <c r="E233" s="96" t="s">
        <v>4504</v>
      </c>
      <c r="F233" s="89" t="s">
        <v>80</v>
      </c>
      <c r="G233" s="79" t="s">
        <v>81</v>
      </c>
      <c r="H233" s="69" t="s">
        <v>82</v>
      </c>
      <c r="I233" s="89" t="s">
        <v>4596</v>
      </c>
      <c r="J233" s="96" t="s">
        <v>4639</v>
      </c>
      <c r="K233" s="97">
        <v>93141500</v>
      </c>
      <c r="L233" s="96" t="s">
        <v>4505</v>
      </c>
      <c r="M233" s="96" t="s">
        <v>4506</v>
      </c>
      <c r="N233" s="96" t="s">
        <v>4507</v>
      </c>
      <c r="O233" s="96" t="s">
        <v>4508</v>
      </c>
      <c r="P233" s="96" t="s">
        <v>4536</v>
      </c>
      <c r="Q233" s="111">
        <v>4268320</v>
      </c>
      <c r="R233" s="98">
        <v>1</v>
      </c>
      <c r="S233" s="117">
        <v>12804960</v>
      </c>
      <c r="T233" s="96" t="s">
        <v>606</v>
      </c>
      <c r="U233" s="96" t="s">
        <v>4234</v>
      </c>
      <c r="V233" s="81" t="s">
        <v>481</v>
      </c>
      <c r="W233" s="98">
        <v>3</v>
      </c>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row>
    <row r="234" spans="1:46" s="64" customFormat="1" ht="16.5" x14ac:dyDescent="0.25">
      <c r="A234" s="101" t="s">
        <v>4680</v>
      </c>
      <c r="B234" s="101" t="s">
        <v>4680</v>
      </c>
      <c r="C234" s="96" t="s">
        <v>4232</v>
      </c>
      <c r="D234" s="96" t="s">
        <v>4503</v>
      </c>
      <c r="E234" s="96" t="s">
        <v>4537</v>
      </c>
      <c r="F234" s="96" t="s">
        <v>4590</v>
      </c>
      <c r="G234" s="96" t="s">
        <v>4593</v>
      </c>
      <c r="H234" s="96" t="s">
        <v>4235</v>
      </c>
      <c r="I234" s="89" t="s">
        <v>54</v>
      </c>
      <c r="J234" s="89" t="s">
        <v>55</v>
      </c>
      <c r="K234" s="97">
        <v>81101500</v>
      </c>
      <c r="L234" s="96" t="s">
        <v>4505</v>
      </c>
      <c r="M234" s="96" t="s">
        <v>4506</v>
      </c>
      <c r="N234" s="96" t="s">
        <v>4507</v>
      </c>
      <c r="O234" s="96" t="s">
        <v>4508</v>
      </c>
      <c r="P234" s="96" t="s">
        <v>4538</v>
      </c>
      <c r="Q234" s="111">
        <v>16666666.66</v>
      </c>
      <c r="R234" s="98">
        <v>1</v>
      </c>
      <c r="S234" s="117">
        <v>200000000</v>
      </c>
      <c r="T234" s="96" t="s">
        <v>4539</v>
      </c>
      <c r="U234" s="96" t="s">
        <v>4236</v>
      </c>
      <c r="V234" s="81" t="s">
        <v>481</v>
      </c>
      <c r="W234" s="98">
        <v>12</v>
      </c>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row>
    <row r="235" spans="1:46" s="64" customFormat="1" ht="16.5" x14ac:dyDescent="0.25">
      <c r="A235" s="101" t="s">
        <v>4680</v>
      </c>
      <c r="B235" s="101" t="s">
        <v>4680</v>
      </c>
      <c r="C235" s="96" t="s">
        <v>4232</v>
      </c>
      <c r="D235" s="96" t="s">
        <v>4503</v>
      </c>
      <c r="E235" s="96" t="s">
        <v>4504</v>
      </c>
      <c r="F235" s="89" t="s">
        <v>80</v>
      </c>
      <c r="G235" s="79" t="s">
        <v>81</v>
      </c>
      <c r="H235" s="69" t="s">
        <v>82</v>
      </c>
      <c r="I235" s="89" t="s">
        <v>4596</v>
      </c>
      <c r="J235" s="96" t="s">
        <v>4639</v>
      </c>
      <c r="K235" s="97">
        <v>93141500</v>
      </c>
      <c r="L235" s="96" t="s">
        <v>4505</v>
      </c>
      <c r="M235" s="96" t="s">
        <v>4506</v>
      </c>
      <c r="N235" s="96" t="s">
        <v>4507</v>
      </c>
      <c r="O235" s="96" t="s">
        <v>4508</v>
      </c>
      <c r="P235" s="96" t="s">
        <v>4541</v>
      </c>
      <c r="Q235" s="111">
        <v>856512</v>
      </c>
      <c r="R235" s="98">
        <v>11.5</v>
      </c>
      <c r="S235" s="117">
        <v>24542840</v>
      </c>
      <c r="T235" s="96" t="s">
        <v>822</v>
      </c>
      <c r="U235" s="96" t="s">
        <v>4234</v>
      </c>
      <c r="V235" s="81" t="s">
        <v>481</v>
      </c>
      <c r="W235" s="98">
        <v>1</v>
      </c>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row>
    <row r="236" spans="1:46" s="64" customFormat="1" ht="16.5" x14ac:dyDescent="0.25">
      <c r="A236" s="101" t="s">
        <v>4680</v>
      </c>
      <c r="B236" s="101" t="s">
        <v>4680</v>
      </c>
      <c r="C236" s="96" t="s">
        <v>4232</v>
      </c>
      <c r="D236" s="96" t="s">
        <v>4503</v>
      </c>
      <c r="E236" s="96" t="s">
        <v>4504</v>
      </c>
      <c r="F236" s="89" t="s">
        <v>80</v>
      </c>
      <c r="G236" s="79" t="s">
        <v>81</v>
      </c>
      <c r="H236" s="69" t="s">
        <v>82</v>
      </c>
      <c r="I236" s="89" t="s">
        <v>4596</v>
      </c>
      <c r="J236" s="96" t="s">
        <v>4639</v>
      </c>
      <c r="K236" s="97">
        <v>93141500</v>
      </c>
      <c r="L236" s="96" t="s">
        <v>4505</v>
      </c>
      <c r="M236" s="96" t="s">
        <v>4506</v>
      </c>
      <c r="N236" s="96" t="s">
        <v>4507</v>
      </c>
      <c r="O236" s="96" t="s">
        <v>4508</v>
      </c>
      <c r="P236" s="96" t="s">
        <v>4542</v>
      </c>
      <c r="Q236" s="111">
        <v>2134160</v>
      </c>
      <c r="R236" s="98">
        <v>11.5</v>
      </c>
      <c r="S236" s="117">
        <v>24542840</v>
      </c>
      <c r="T236" s="96" t="s">
        <v>822</v>
      </c>
      <c r="U236" s="96" t="s">
        <v>4234</v>
      </c>
      <c r="V236" s="81" t="s">
        <v>481</v>
      </c>
      <c r="W236" s="98">
        <v>1</v>
      </c>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row>
    <row r="237" spans="1:46" s="64" customFormat="1" ht="16.5" x14ac:dyDescent="0.25">
      <c r="A237" s="101" t="s">
        <v>4680</v>
      </c>
      <c r="B237" s="101" t="s">
        <v>4680</v>
      </c>
      <c r="C237" s="96" t="s">
        <v>4232</v>
      </c>
      <c r="D237" s="96" t="s">
        <v>4503</v>
      </c>
      <c r="E237" s="96" t="s">
        <v>4504</v>
      </c>
      <c r="F237" s="89" t="s">
        <v>80</v>
      </c>
      <c r="G237" s="79" t="s">
        <v>81</v>
      </c>
      <c r="H237" s="69" t="s">
        <v>82</v>
      </c>
      <c r="I237" s="89" t="s">
        <v>4596</v>
      </c>
      <c r="J237" s="96" t="s">
        <v>4639</v>
      </c>
      <c r="K237" s="97">
        <v>80111600</v>
      </c>
      <c r="L237" s="96" t="s">
        <v>4505</v>
      </c>
      <c r="M237" s="96" t="s">
        <v>4506</v>
      </c>
      <c r="N237" s="96" t="s">
        <v>4507</v>
      </c>
      <c r="O237" s="96" t="s">
        <v>4508</v>
      </c>
      <c r="P237" s="96" t="s">
        <v>4543</v>
      </c>
      <c r="Q237" s="111">
        <v>2134160</v>
      </c>
      <c r="R237" s="98">
        <v>11.5</v>
      </c>
      <c r="S237" s="117">
        <v>10901620</v>
      </c>
      <c r="T237" s="96" t="s">
        <v>822</v>
      </c>
      <c r="U237" s="96" t="s">
        <v>4234</v>
      </c>
      <c r="V237" s="81" t="s">
        <v>481</v>
      </c>
      <c r="W237" s="98">
        <v>1</v>
      </c>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row>
    <row r="238" spans="1:46" s="64" customFormat="1" ht="16.5" x14ac:dyDescent="0.25">
      <c r="A238" s="101" t="s">
        <v>4680</v>
      </c>
      <c r="B238" s="101" t="s">
        <v>4680</v>
      </c>
      <c r="C238" s="96" t="s">
        <v>4232</v>
      </c>
      <c r="D238" s="96" t="s">
        <v>4503</v>
      </c>
      <c r="E238" s="96" t="s">
        <v>4504</v>
      </c>
      <c r="F238" s="89" t="s">
        <v>80</v>
      </c>
      <c r="G238" s="79" t="s">
        <v>81</v>
      </c>
      <c r="H238" s="69" t="s">
        <v>82</v>
      </c>
      <c r="I238" s="89" t="s">
        <v>4596</v>
      </c>
      <c r="J238" s="96" t="s">
        <v>4639</v>
      </c>
      <c r="K238" s="97">
        <v>80111600</v>
      </c>
      <c r="L238" s="96" t="s">
        <v>4505</v>
      </c>
      <c r="M238" s="96" t="s">
        <v>4506</v>
      </c>
      <c r="N238" s="96" t="s">
        <v>4507</v>
      </c>
      <c r="O238" s="96" t="s">
        <v>4508</v>
      </c>
      <c r="P238" s="96" t="s">
        <v>4544</v>
      </c>
      <c r="Q238" s="111">
        <v>1304505.2173913044</v>
      </c>
      <c r="R238" s="98">
        <v>11.5</v>
      </c>
      <c r="S238" s="117">
        <v>15001810</v>
      </c>
      <c r="T238" s="96" t="s">
        <v>822</v>
      </c>
      <c r="U238" s="96" t="s">
        <v>4234</v>
      </c>
      <c r="V238" s="81" t="s">
        <v>481</v>
      </c>
      <c r="W238" s="98">
        <v>1</v>
      </c>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row>
    <row r="239" spans="1:46" s="64" customFormat="1" ht="16.5" x14ac:dyDescent="0.25">
      <c r="A239" s="101" t="s">
        <v>4680</v>
      </c>
      <c r="B239" s="101" t="s">
        <v>4680</v>
      </c>
      <c r="C239" s="96" t="s">
        <v>4232</v>
      </c>
      <c r="D239" s="96" t="s">
        <v>4503</v>
      </c>
      <c r="E239" s="96" t="s">
        <v>4504</v>
      </c>
      <c r="F239" s="89" t="s">
        <v>80</v>
      </c>
      <c r="G239" s="79" t="s">
        <v>81</v>
      </c>
      <c r="H239" s="69" t="s">
        <v>82</v>
      </c>
      <c r="I239" s="89" t="s">
        <v>4596</v>
      </c>
      <c r="J239" s="96" t="s">
        <v>4639</v>
      </c>
      <c r="K239" s="97">
        <v>80111600</v>
      </c>
      <c r="L239" s="96" t="s">
        <v>4505</v>
      </c>
      <c r="M239" s="96" t="s">
        <v>4506</v>
      </c>
      <c r="N239" s="96" t="s">
        <v>4507</v>
      </c>
      <c r="O239" s="96" t="s">
        <v>4508</v>
      </c>
      <c r="P239" s="96" t="s">
        <v>4545</v>
      </c>
      <c r="Q239" s="111">
        <v>1067080</v>
      </c>
      <c r="R239" s="98">
        <v>11.5</v>
      </c>
      <c r="S239" s="117">
        <v>12271420</v>
      </c>
      <c r="T239" s="96" t="s">
        <v>822</v>
      </c>
      <c r="U239" s="96" t="s">
        <v>4234</v>
      </c>
      <c r="V239" s="81" t="s">
        <v>481</v>
      </c>
      <c r="W239" s="98">
        <v>1</v>
      </c>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row>
    <row r="240" spans="1:46" s="64" customFormat="1" ht="16.5" x14ac:dyDescent="0.25">
      <c r="A240" s="101" t="s">
        <v>4680</v>
      </c>
      <c r="B240" s="101" t="s">
        <v>4680</v>
      </c>
      <c r="C240" s="96" t="s">
        <v>4232</v>
      </c>
      <c r="D240" s="96" t="s">
        <v>4503</v>
      </c>
      <c r="E240" s="96" t="s">
        <v>4504</v>
      </c>
      <c r="F240" s="89" t="s">
        <v>80</v>
      </c>
      <c r="G240" s="79" t="s">
        <v>81</v>
      </c>
      <c r="H240" s="69" t="s">
        <v>82</v>
      </c>
      <c r="I240" s="89" t="s">
        <v>4596</v>
      </c>
      <c r="J240" s="96" t="s">
        <v>4639</v>
      </c>
      <c r="K240" s="97">
        <v>80111600</v>
      </c>
      <c r="L240" s="96" t="s">
        <v>4505</v>
      </c>
      <c r="M240" s="96" t="s">
        <v>4506</v>
      </c>
      <c r="N240" s="96" t="s">
        <v>4507</v>
      </c>
      <c r="O240" s="96" t="s">
        <v>4508</v>
      </c>
      <c r="P240" s="96" t="s">
        <v>4546</v>
      </c>
      <c r="Q240" s="111">
        <v>7469560</v>
      </c>
      <c r="R240" s="98">
        <v>11.5</v>
      </c>
      <c r="S240" s="117">
        <v>85899940</v>
      </c>
      <c r="T240" s="96" t="s">
        <v>822</v>
      </c>
      <c r="U240" s="96" t="s">
        <v>4234</v>
      </c>
      <c r="V240" s="81" t="s">
        <v>481</v>
      </c>
      <c r="W240" s="98">
        <v>1</v>
      </c>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row>
    <row r="241" spans="1:46" s="64" customFormat="1" ht="16.5" x14ac:dyDescent="0.25">
      <c r="A241" s="101" t="s">
        <v>4680</v>
      </c>
      <c r="B241" s="101" t="s">
        <v>4680</v>
      </c>
      <c r="C241" s="96" t="s">
        <v>4232</v>
      </c>
      <c r="D241" s="96" t="s">
        <v>4503</v>
      </c>
      <c r="E241" s="96" t="s">
        <v>4504</v>
      </c>
      <c r="F241" s="89" t="s">
        <v>51</v>
      </c>
      <c r="G241" s="69" t="s">
        <v>52</v>
      </c>
      <c r="H241" s="69" t="s">
        <v>53</v>
      </c>
      <c r="I241" s="89" t="s">
        <v>54</v>
      </c>
      <c r="J241" s="89" t="s">
        <v>55</v>
      </c>
      <c r="K241" s="97">
        <v>80111600</v>
      </c>
      <c r="L241" s="96" t="s">
        <v>4505</v>
      </c>
      <c r="M241" s="96" t="s">
        <v>4506</v>
      </c>
      <c r="N241" s="96" t="s">
        <v>4507</v>
      </c>
      <c r="O241" s="96" t="s">
        <v>4508</v>
      </c>
      <c r="P241" s="96" t="s">
        <v>4547</v>
      </c>
      <c r="Q241" s="111">
        <v>1285188.4347826086</v>
      </c>
      <c r="R241" s="98">
        <v>11.5</v>
      </c>
      <c r="S241" s="117">
        <v>14779667</v>
      </c>
      <c r="T241" s="96" t="s">
        <v>4548</v>
      </c>
      <c r="U241" s="96" t="s">
        <v>4236</v>
      </c>
      <c r="V241" s="81" t="s">
        <v>481</v>
      </c>
      <c r="W241" s="98">
        <v>1</v>
      </c>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row>
    <row r="242" spans="1:46" s="64" customFormat="1" ht="16.5" x14ac:dyDescent="0.25">
      <c r="A242" s="101" t="s">
        <v>4680</v>
      </c>
      <c r="B242" s="101" t="s">
        <v>4680</v>
      </c>
      <c r="C242" s="96" t="s">
        <v>4232</v>
      </c>
      <c r="D242" s="96" t="s">
        <v>4503</v>
      </c>
      <c r="E242" s="96" t="s">
        <v>4540</v>
      </c>
      <c r="F242" s="89" t="s">
        <v>51</v>
      </c>
      <c r="G242" s="69" t="s">
        <v>52</v>
      </c>
      <c r="H242" s="69" t="s">
        <v>53</v>
      </c>
      <c r="I242" s="89" t="s">
        <v>54</v>
      </c>
      <c r="J242" s="89" t="s">
        <v>55</v>
      </c>
      <c r="K242" s="97">
        <v>80111600</v>
      </c>
      <c r="L242" s="96" t="s">
        <v>4505</v>
      </c>
      <c r="M242" s="96" t="s">
        <v>4506</v>
      </c>
      <c r="N242" s="96" t="s">
        <v>4507</v>
      </c>
      <c r="O242" s="96" t="s">
        <v>4508</v>
      </c>
      <c r="P242" s="96" t="s">
        <v>4547</v>
      </c>
      <c r="Q242" s="111">
        <v>1285188.4347826086</v>
      </c>
      <c r="R242" s="98">
        <v>11.5</v>
      </c>
      <c r="S242" s="117">
        <v>14779667</v>
      </c>
      <c r="T242" s="96" t="s">
        <v>4548</v>
      </c>
      <c r="U242" s="96" t="s">
        <v>4236</v>
      </c>
      <c r="V242" s="81" t="s">
        <v>481</v>
      </c>
      <c r="W242" s="98">
        <v>1</v>
      </c>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row>
    <row r="243" spans="1:46" s="64" customFormat="1" ht="16.5" x14ac:dyDescent="0.25">
      <c r="A243" s="101" t="s">
        <v>4680</v>
      </c>
      <c r="B243" s="101" t="s">
        <v>4680</v>
      </c>
      <c r="C243" s="96" t="s">
        <v>4232</v>
      </c>
      <c r="D243" s="96" t="s">
        <v>4503</v>
      </c>
      <c r="E243" s="96" t="s">
        <v>4540</v>
      </c>
      <c r="F243" s="89" t="s">
        <v>51</v>
      </c>
      <c r="G243" s="69" t="s">
        <v>52</v>
      </c>
      <c r="H243" s="69" t="s">
        <v>53</v>
      </c>
      <c r="I243" s="89" t="s">
        <v>54</v>
      </c>
      <c r="J243" s="89" t="s">
        <v>55</v>
      </c>
      <c r="K243" s="97">
        <v>80111600</v>
      </c>
      <c r="L243" s="96" t="s">
        <v>4505</v>
      </c>
      <c r="M243" s="96" t="s">
        <v>4506</v>
      </c>
      <c r="N243" s="96" t="s">
        <v>4507</v>
      </c>
      <c r="O243" s="96" t="s">
        <v>4508</v>
      </c>
      <c r="P243" s="96" t="s">
        <v>4549</v>
      </c>
      <c r="Q243" s="111">
        <v>1285188.3478260869</v>
      </c>
      <c r="R243" s="98">
        <v>11.5</v>
      </c>
      <c r="S243" s="117">
        <v>14779666</v>
      </c>
      <c r="T243" s="96" t="s">
        <v>4550</v>
      </c>
      <c r="U243" s="96" t="s">
        <v>4236</v>
      </c>
      <c r="V243" s="81" t="s">
        <v>481</v>
      </c>
      <c r="W243" s="98">
        <v>1</v>
      </c>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row>
    <row r="244" spans="1:46" s="64" customFormat="1" ht="16.5" x14ac:dyDescent="0.25">
      <c r="A244" s="101" t="s">
        <v>4680</v>
      </c>
      <c r="B244" s="101" t="s">
        <v>4680</v>
      </c>
      <c r="C244" s="96" t="s">
        <v>4232</v>
      </c>
      <c r="D244" s="96" t="s">
        <v>4503</v>
      </c>
      <c r="E244" s="96" t="s">
        <v>4504</v>
      </c>
      <c r="F244" s="89" t="s">
        <v>80</v>
      </c>
      <c r="G244" s="79" t="s">
        <v>81</v>
      </c>
      <c r="H244" s="69" t="s">
        <v>82</v>
      </c>
      <c r="I244" s="89" t="s">
        <v>54</v>
      </c>
      <c r="J244" s="89" t="s">
        <v>55</v>
      </c>
      <c r="K244" s="97">
        <v>80111600</v>
      </c>
      <c r="L244" s="96" t="s">
        <v>4505</v>
      </c>
      <c r="M244" s="96" t="s">
        <v>4506</v>
      </c>
      <c r="N244" s="96" t="s">
        <v>4507</v>
      </c>
      <c r="O244" s="96" t="s">
        <v>4508</v>
      </c>
      <c r="P244" s="96" t="s">
        <v>4551</v>
      </c>
      <c r="Q244" s="111">
        <v>7469560</v>
      </c>
      <c r="R244" s="98">
        <v>11</v>
      </c>
      <c r="S244" s="117">
        <v>82165160</v>
      </c>
      <c r="T244" s="96" t="s">
        <v>4550</v>
      </c>
      <c r="U244" s="96" t="s">
        <v>4234</v>
      </c>
      <c r="V244" s="81" t="s">
        <v>481</v>
      </c>
      <c r="W244" s="98">
        <v>1</v>
      </c>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row>
    <row r="245" spans="1:46" s="64" customFormat="1" ht="16.5" x14ac:dyDescent="0.25">
      <c r="A245" s="101" t="s">
        <v>4680</v>
      </c>
      <c r="B245" s="101" t="s">
        <v>4680</v>
      </c>
      <c r="C245" s="96" t="s">
        <v>4232</v>
      </c>
      <c r="D245" s="96" t="s">
        <v>4503</v>
      </c>
      <c r="E245" s="96" t="s">
        <v>4504</v>
      </c>
      <c r="F245" s="89" t="s">
        <v>80</v>
      </c>
      <c r="G245" s="79" t="s">
        <v>81</v>
      </c>
      <c r="H245" s="69" t="s">
        <v>82</v>
      </c>
      <c r="I245" s="89" t="s">
        <v>54</v>
      </c>
      <c r="J245" s="89" t="s">
        <v>55</v>
      </c>
      <c r="K245" s="97">
        <v>80111600</v>
      </c>
      <c r="L245" s="96" t="s">
        <v>4505</v>
      </c>
      <c r="M245" s="96" t="s">
        <v>4506</v>
      </c>
      <c r="N245" s="96" t="s">
        <v>4507</v>
      </c>
      <c r="O245" s="96" t="s">
        <v>4508</v>
      </c>
      <c r="P245" s="96" t="s">
        <v>4552</v>
      </c>
      <c r="Q245" s="111">
        <v>7469560</v>
      </c>
      <c r="R245" s="98">
        <v>11</v>
      </c>
      <c r="S245" s="117">
        <v>82165160</v>
      </c>
      <c r="T245" s="96" t="s">
        <v>4550</v>
      </c>
      <c r="U245" s="96" t="s">
        <v>4234</v>
      </c>
      <c r="V245" s="81" t="s">
        <v>481</v>
      </c>
      <c r="W245" s="98">
        <v>1</v>
      </c>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row>
    <row r="246" spans="1:46" s="64" customFormat="1" ht="16.5" x14ac:dyDescent="0.25">
      <c r="A246" s="101" t="s">
        <v>4680</v>
      </c>
      <c r="B246" s="101" t="s">
        <v>4680</v>
      </c>
      <c r="C246" s="96" t="s">
        <v>4232</v>
      </c>
      <c r="D246" s="96" t="s">
        <v>4503</v>
      </c>
      <c r="E246" s="96" t="s">
        <v>4504</v>
      </c>
      <c r="F246" s="89" t="s">
        <v>80</v>
      </c>
      <c r="G246" s="79" t="s">
        <v>81</v>
      </c>
      <c r="H246" s="69" t="s">
        <v>82</v>
      </c>
      <c r="I246" s="89" t="s">
        <v>54</v>
      </c>
      <c r="J246" s="89" t="s">
        <v>55</v>
      </c>
      <c r="K246" s="97">
        <v>80111600</v>
      </c>
      <c r="L246" s="96" t="s">
        <v>4505</v>
      </c>
      <c r="M246" s="96" t="s">
        <v>4506</v>
      </c>
      <c r="N246" s="96" t="s">
        <v>4507</v>
      </c>
      <c r="O246" s="96" t="s">
        <v>4508</v>
      </c>
      <c r="P246" s="96" t="s">
        <v>4553</v>
      </c>
      <c r="Q246" s="111">
        <v>5442108</v>
      </c>
      <c r="R246" s="98">
        <v>11</v>
      </c>
      <c r="S246" s="117">
        <v>59863188</v>
      </c>
      <c r="T246" s="96" t="s">
        <v>4550</v>
      </c>
      <c r="U246" s="96" t="s">
        <v>4234</v>
      </c>
      <c r="V246" s="81" t="s">
        <v>481</v>
      </c>
      <c r="W246" s="98">
        <v>1</v>
      </c>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row>
    <row r="247" spans="1:46" s="64" customFormat="1" ht="16.5" x14ac:dyDescent="0.25">
      <c r="A247" s="101" t="s">
        <v>4680</v>
      </c>
      <c r="B247" s="101" t="s">
        <v>4680</v>
      </c>
      <c r="C247" s="96" t="s">
        <v>4232</v>
      </c>
      <c r="D247" s="96" t="s">
        <v>4503</v>
      </c>
      <c r="E247" s="96" t="s">
        <v>4504</v>
      </c>
      <c r="F247" s="89" t="s">
        <v>80</v>
      </c>
      <c r="G247" s="79" t="s">
        <v>81</v>
      </c>
      <c r="H247" s="69" t="s">
        <v>82</v>
      </c>
      <c r="I247" s="89" t="s">
        <v>54</v>
      </c>
      <c r="J247" s="89" t="s">
        <v>55</v>
      </c>
      <c r="K247" s="97">
        <v>93141500</v>
      </c>
      <c r="L247" s="96" t="s">
        <v>4505</v>
      </c>
      <c r="M247" s="96" t="s">
        <v>4506</v>
      </c>
      <c r="N247" s="96" t="s">
        <v>4507</v>
      </c>
      <c r="O247" s="96" t="s">
        <v>4508</v>
      </c>
      <c r="P247" s="96" t="s">
        <v>4554</v>
      </c>
      <c r="Q247" s="111">
        <v>4695152</v>
      </c>
      <c r="R247" s="98">
        <v>11</v>
      </c>
      <c r="S247" s="117">
        <v>51646672</v>
      </c>
      <c r="T247" s="96" t="s">
        <v>4550</v>
      </c>
      <c r="U247" s="96" t="s">
        <v>4234</v>
      </c>
      <c r="V247" s="81" t="s">
        <v>481</v>
      </c>
      <c r="W247" s="98">
        <v>1</v>
      </c>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row>
    <row r="248" spans="1:46" s="64" customFormat="1" ht="16.5" x14ac:dyDescent="0.25">
      <c r="A248" s="101" t="s">
        <v>4680</v>
      </c>
      <c r="B248" s="101" t="s">
        <v>4680</v>
      </c>
      <c r="C248" s="96" t="s">
        <v>4232</v>
      </c>
      <c r="D248" s="96" t="s">
        <v>4503</v>
      </c>
      <c r="E248" s="96" t="s">
        <v>4504</v>
      </c>
      <c r="F248" s="89" t="s">
        <v>80</v>
      </c>
      <c r="G248" s="79" t="s">
        <v>81</v>
      </c>
      <c r="H248" s="69" t="s">
        <v>82</v>
      </c>
      <c r="I248" s="89" t="s">
        <v>54</v>
      </c>
      <c r="J248" s="89" t="s">
        <v>55</v>
      </c>
      <c r="K248" s="97">
        <v>80111600</v>
      </c>
      <c r="L248" s="96" t="s">
        <v>4505</v>
      </c>
      <c r="M248" s="96" t="s">
        <v>4506</v>
      </c>
      <c r="N248" s="96" t="s">
        <v>4507</v>
      </c>
      <c r="O248" s="96" t="s">
        <v>4508</v>
      </c>
      <c r="P248" s="96" t="s">
        <v>4555</v>
      </c>
      <c r="Q248" s="111">
        <v>5868940</v>
      </c>
      <c r="R248" s="98">
        <v>11</v>
      </c>
      <c r="S248" s="117">
        <v>64558340</v>
      </c>
      <c r="T248" s="96" t="s">
        <v>4550</v>
      </c>
      <c r="U248" s="96" t="s">
        <v>4234</v>
      </c>
      <c r="V248" s="81" t="s">
        <v>481</v>
      </c>
      <c r="W248" s="98">
        <v>1</v>
      </c>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row>
    <row r="249" spans="1:46" s="64" customFormat="1" ht="16.5" x14ac:dyDescent="0.25">
      <c r="A249" s="101" t="s">
        <v>4680</v>
      </c>
      <c r="B249" s="101" t="s">
        <v>4680</v>
      </c>
      <c r="C249" s="96" t="s">
        <v>4232</v>
      </c>
      <c r="D249" s="96" t="s">
        <v>4503</v>
      </c>
      <c r="E249" s="96" t="s">
        <v>4504</v>
      </c>
      <c r="F249" s="89" t="s">
        <v>80</v>
      </c>
      <c r="G249" s="79" t="s">
        <v>81</v>
      </c>
      <c r="H249" s="69" t="s">
        <v>82</v>
      </c>
      <c r="I249" s="89" t="s">
        <v>54</v>
      </c>
      <c r="J249" s="89" t="s">
        <v>55</v>
      </c>
      <c r="K249" s="97">
        <v>80111600</v>
      </c>
      <c r="L249" s="96" t="s">
        <v>4505</v>
      </c>
      <c r="M249" s="96" t="s">
        <v>4506</v>
      </c>
      <c r="N249" s="96" t="s">
        <v>4507</v>
      </c>
      <c r="O249" s="96" t="s">
        <v>4508</v>
      </c>
      <c r="P249" s="96" t="s">
        <v>4556</v>
      </c>
      <c r="Q249" s="111">
        <v>4268320</v>
      </c>
      <c r="R249" s="98">
        <v>11</v>
      </c>
      <c r="S249" s="117">
        <v>46951520</v>
      </c>
      <c r="T249" s="96" t="s">
        <v>4550</v>
      </c>
      <c r="U249" s="96" t="s">
        <v>4234</v>
      </c>
      <c r="V249" s="81" t="s">
        <v>481</v>
      </c>
      <c r="W249" s="98">
        <v>1</v>
      </c>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row>
    <row r="250" spans="1:46" s="64" customFormat="1" ht="16.5" x14ac:dyDescent="0.25">
      <c r="A250" s="101" t="s">
        <v>4680</v>
      </c>
      <c r="B250" s="101" t="s">
        <v>4680</v>
      </c>
      <c r="C250" s="96" t="s">
        <v>4232</v>
      </c>
      <c r="D250" s="96" t="s">
        <v>4503</v>
      </c>
      <c r="E250" s="96" t="s">
        <v>4504</v>
      </c>
      <c r="F250" s="89" t="s">
        <v>80</v>
      </c>
      <c r="G250" s="79" t="s">
        <v>81</v>
      </c>
      <c r="H250" s="69" t="s">
        <v>82</v>
      </c>
      <c r="I250" s="89" t="s">
        <v>54</v>
      </c>
      <c r="J250" s="89" t="s">
        <v>55</v>
      </c>
      <c r="K250" s="97">
        <v>81101500</v>
      </c>
      <c r="L250" s="96" t="s">
        <v>4505</v>
      </c>
      <c r="M250" s="96" t="s">
        <v>4506</v>
      </c>
      <c r="N250" s="96" t="s">
        <v>4507</v>
      </c>
      <c r="O250" s="96" t="s">
        <v>4508</v>
      </c>
      <c r="P250" s="96" t="s">
        <v>4557</v>
      </c>
      <c r="Q250" s="111">
        <v>4695152</v>
      </c>
      <c r="R250" s="98">
        <v>11</v>
      </c>
      <c r="S250" s="117">
        <v>51646672</v>
      </c>
      <c r="T250" s="96" t="s">
        <v>4550</v>
      </c>
      <c r="U250" s="96" t="s">
        <v>4234</v>
      </c>
      <c r="V250" s="81" t="s">
        <v>481</v>
      </c>
      <c r="W250" s="98">
        <v>1</v>
      </c>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row>
    <row r="251" spans="1:46" s="64" customFormat="1" ht="16.5" x14ac:dyDescent="0.25">
      <c r="A251" s="101" t="s">
        <v>4680</v>
      </c>
      <c r="B251" s="101" t="s">
        <v>4680</v>
      </c>
      <c r="C251" s="96" t="s">
        <v>4232</v>
      </c>
      <c r="D251" s="96" t="s">
        <v>4503</v>
      </c>
      <c r="E251" s="96" t="s">
        <v>4504</v>
      </c>
      <c r="F251" s="89" t="s">
        <v>80</v>
      </c>
      <c r="G251" s="79" t="s">
        <v>81</v>
      </c>
      <c r="H251" s="69" t="s">
        <v>82</v>
      </c>
      <c r="I251" s="89" t="s">
        <v>54</v>
      </c>
      <c r="J251" s="89" t="s">
        <v>55</v>
      </c>
      <c r="K251" s="97">
        <v>80111600</v>
      </c>
      <c r="L251" s="96" t="s">
        <v>4505</v>
      </c>
      <c r="M251" s="96" t="s">
        <v>4506</v>
      </c>
      <c r="N251" s="96" t="s">
        <v>4507</v>
      </c>
      <c r="O251" s="96" t="s">
        <v>4508</v>
      </c>
      <c r="P251" s="96" t="s">
        <v>4558</v>
      </c>
      <c r="Q251" s="111">
        <v>3147886</v>
      </c>
      <c r="R251" s="98">
        <v>11</v>
      </c>
      <c r="S251" s="117">
        <v>34626746</v>
      </c>
      <c r="T251" s="96" t="s">
        <v>4550</v>
      </c>
      <c r="U251" s="96" t="s">
        <v>4234</v>
      </c>
      <c r="V251" s="81" t="s">
        <v>481</v>
      </c>
      <c r="W251" s="98">
        <v>1</v>
      </c>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row>
    <row r="252" spans="1:46" s="64" customFormat="1" ht="16.5" x14ac:dyDescent="0.25">
      <c r="A252" s="101" t="s">
        <v>4680</v>
      </c>
      <c r="B252" s="101" t="s">
        <v>4680</v>
      </c>
      <c r="C252" s="96" t="s">
        <v>4232</v>
      </c>
      <c r="D252" s="96" t="s">
        <v>4503</v>
      </c>
      <c r="E252" s="96" t="s">
        <v>4504</v>
      </c>
      <c r="F252" s="89" t="s">
        <v>80</v>
      </c>
      <c r="G252" s="79" t="s">
        <v>81</v>
      </c>
      <c r="H252" s="69" t="s">
        <v>82</v>
      </c>
      <c r="I252" s="89" t="s">
        <v>54</v>
      </c>
      <c r="J252" s="89" t="s">
        <v>55</v>
      </c>
      <c r="K252" s="97">
        <v>81101500</v>
      </c>
      <c r="L252" s="96" t="s">
        <v>4505</v>
      </c>
      <c r="M252" s="96" t="s">
        <v>4506</v>
      </c>
      <c r="N252" s="96" t="s">
        <v>4507</v>
      </c>
      <c r="O252" s="96" t="s">
        <v>4508</v>
      </c>
      <c r="P252" s="96" t="s">
        <v>4559</v>
      </c>
      <c r="Q252" s="111">
        <v>8536640</v>
      </c>
      <c r="R252" s="98">
        <v>11</v>
      </c>
      <c r="S252" s="117">
        <v>93903040</v>
      </c>
      <c r="T252" s="96" t="s">
        <v>4550</v>
      </c>
      <c r="U252" s="96" t="s">
        <v>4234</v>
      </c>
      <c r="V252" s="81" t="s">
        <v>481</v>
      </c>
      <c r="W252" s="98">
        <v>1</v>
      </c>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row>
    <row r="253" spans="1:46" s="64" customFormat="1" ht="16.5" x14ac:dyDescent="0.25">
      <c r="A253" s="101" t="s">
        <v>4680</v>
      </c>
      <c r="B253" s="101" t="s">
        <v>4680</v>
      </c>
      <c r="C253" s="96" t="s">
        <v>4232</v>
      </c>
      <c r="D253" s="96" t="s">
        <v>4503</v>
      </c>
      <c r="E253" s="96" t="s">
        <v>4504</v>
      </c>
      <c r="F253" s="89" t="s">
        <v>80</v>
      </c>
      <c r="G253" s="79" t="s">
        <v>81</v>
      </c>
      <c r="H253" s="69" t="s">
        <v>82</v>
      </c>
      <c r="I253" s="89" t="s">
        <v>54</v>
      </c>
      <c r="J253" s="89" t="s">
        <v>55</v>
      </c>
      <c r="K253" s="97">
        <v>93141500</v>
      </c>
      <c r="L253" s="96" t="s">
        <v>4505</v>
      </c>
      <c r="M253" s="96" t="s">
        <v>4506</v>
      </c>
      <c r="N253" s="96" t="s">
        <v>4507</v>
      </c>
      <c r="O253" s="96" t="s">
        <v>4508</v>
      </c>
      <c r="P253" s="96" t="s">
        <v>4560</v>
      </c>
      <c r="Q253" s="111">
        <v>4268320</v>
      </c>
      <c r="R253" s="98">
        <v>11</v>
      </c>
      <c r="S253" s="117">
        <v>46951520</v>
      </c>
      <c r="T253" s="96" t="s">
        <v>4550</v>
      </c>
      <c r="U253" s="96" t="s">
        <v>4234</v>
      </c>
      <c r="V253" s="81" t="s">
        <v>481</v>
      </c>
      <c r="W253" s="98">
        <v>1</v>
      </c>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row>
    <row r="254" spans="1:46" s="64" customFormat="1" ht="16.5" x14ac:dyDescent="0.25">
      <c r="A254" s="101" t="s">
        <v>4680</v>
      </c>
      <c r="B254" s="101" t="s">
        <v>4680</v>
      </c>
      <c r="C254" s="96" t="s">
        <v>4232</v>
      </c>
      <c r="D254" s="96" t="s">
        <v>4503</v>
      </c>
      <c r="E254" s="96" t="s">
        <v>4537</v>
      </c>
      <c r="F254" s="89" t="s">
        <v>80</v>
      </c>
      <c r="G254" s="79" t="s">
        <v>81</v>
      </c>
      <c r="H254" s="69" t="s">
        <v>82</v>
      </c>
      <c r="I254" s="89" t="s">
        <v>54</v>
      </c>
      <c r="J254" s="89" t="s">
        <v>55</v>
      </c>
      <c r="K254" s="97">
        <v>93141500</v>
      </c>
      <c r="L254" s="96" t="s">
        <v>4505</v>
      </c>
      <c r="M254" s="96" t="s">
        <v>4506</v>
      </c>
      <c r="N254" s="96" t="s">
        <v>4507</v>
      </c>
      <c r="O254" s="96" t="s">
        <v>4508</v>
      </c>
      <c r="P254" s="96" t="s">
        <v>4561</v>
      </c>
      <c r="Q254" s="111">
        <v>3521364</v>
      </c>
      <c r="R254" s="98">
        <v>11</v>
      </c>
      <c r="S254" s="117">
        <v>38735004</v>
      </c>
      <c r="T254" s="96" t="s">
        <v>4550</v>
      </c>
      <c r="U254" s="96" t="s">
        <v>4234</v>
      </c>
      <c r="V254" s="81" t="s">
        <v>481</v>
      </c>
      <c r="W254" s="98">
        <v>1</v>
      </c>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row>
    <row r="255" spans="1:46" s="64" customFormat="1" ht="16.5" x14ac:dyDescent="0.25">
      <c r="A255" s="101" t="s">
        <v>4680</v>
      </c>
      <c r="B255" s="101" t="s">
        <v>4680</v>
      </c>
      <c r="C255" s="96" t="s">
        <v>4232</v>
      </c>
      <c r="D255" s="96" t="s">
        <v>4503</v>
      </c>
      <c r="E255" s="96" t="s">
        <v>4537</v>
      </c>
      <c r="F255" s="89" t="s">
        <v>80</v>
      </c>
      <c r="G255" s="79" t="s">
        <v>81</v>
      </c>
      <c r="H255" s="69" t="s">
        <v>82</v>
      </c>
      <c r="I255" s="89" t="s">
        <v>4596</v>
      </c>
      <c r="J255" s="96" t="s">
        <v>4639</v>
      </c>
      <c r="K255" s="97">
        <v>93141500</v>
      </c>
      <c r="L255" s="96" t="s">
        <v>4505</v>
      </c>
      <c r="M255" s="96" t="s">
        <v>4506</v>
      </c>
      <c r="N255" s="96" t="s">
        <v>4507</v>
      </c>
      <c r="O255" s="96" t="s">
        <v>4508</v>
      </c>
      <c r="P255" s="96" t="s">
        <v>4561</v>
      </c>
      <c r="Q255" s="111">
        <v>4268320</v>
      </c>
      <c r="R255" s="98">
        <v>11</v>
      </c>
      <c r="S255" s="117">
        <v>46951520</v>
      </c>
      <c r="T255" s="96" t="s">
        <v>4550</v>
      </c>
      <c r="U255" s="96" t="s">
        <v>4234</v>
      </c>
      <c r="V255" s="81" t="s">
        <v>481</v>
      </c>
      <c r="W255" s="98">
        <v>1</v>
      </c>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row>
    <row r="256" spans="1:46" s="64" customFormat="1" ht="16.5" x14ac:dyDescent="0.25">
      <c r="A256" s="101" t="s">
        <v>4680</v>
      </c>
      <c r="B256" s="101" t="s">
        <v>4680</v>
      </c>
      <c r="C256" s="96" t="s">
        <v>4232</v>
      </c>
      <c r="D256" s="96" t="s">
        <v>4503</v>
      </c>
      <c r="E256" s="96" t="s">
        <v>4537</v>
      </c>
      <c r="F256" s="89" t="s">
        <v>80</v>
      </c>
      <c r="G256" s="79" t="s">
        <v>81</v>
      </c>
      <c r="H256" s="69" t="s">
        <v>82</v>
      </c>
      <c r="I256" s="89" t="s">
        <v>54</v>
      </c>
      <c r="J256" s="89" t="s">
        <v>55</v>
      </c>
      <c r="K256" s="97">
        <v>93141500</v>
      </c>
      <c r="L256" s="96" t="s">
        <v>4505</v>
      </c>
      <c r="M256" s="96" t="s">
        <v>4506</v>
      </c>
      <c r="N256" s="96" t="s">
        <v>4507</v>
      </c>
      <c r="O256" s="96" t="s">
        <v>4508</v>
      </c>
      <c r="P256" s="96" t="s">
        <v>4561</v>
      </c>
      <c r="Q256" s="111">
        <v>4268320</v>
      </c>
      <c r="R256" s="98">
        <v>11</v>
      </c>
      <c r="S256" s="117">
        <v>46951520</v>
      </c>
      <c r="T256" s="96" t="s">
        <v>4550</v>
      </c>
      <c r="U256" s="96" t="s">
        <v>4234</v>
      </c>
      <c r="V256" s="81" t="s">
        <v>481</v>
      </c>
      <c r="W256" s="98">
        <v>1</v>
      </c>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row>
    <row r="257" spans="1:46" s="64" customFormat="1" ht="16.5" x14ac:dyDescent="0.25">
      <c r="A257" s="101" t="s">
        <v>4680</v>
      </c>
      <c r="B257" s="101" t="s">
        <v>4680</v>
      </c>
      <c r="C257" s="96" t="s">
        <v>4232</v>
      </c>
      <c r="D257" s="96" t="s">
        <v>4503</v>
      </c>
      <c r="E257" s="96" t="s">
        <v>4537</v>
      </c>
      <c r="F257" s="89" t="s">
        <v>80</v>
      </c>
      <c r="G257" s="79" t="s">
        <v>81</v>
      </c>
      <c r="H257" s="69" t="s">
        <v>82</v>
      </c>
      <c r="I257" s="89" t="s">
        <v>54</v>
      </c>
      <c r="J257" s="89" t="s">
        <v>55</v>
      </c>
      <c r="K257" s="97">
        <v>93141500</v>
      </c>
      <c r="L257" s="96" t="s">
        <v>4505</v>
      </c>
      <c r="M257" s="96" t="s">
        <v>4506</v>
      </c>
      <c r="N257" s="96" t="s">
        <v>4507</v>
      </c>
      <c r="O257" s="96" t="s">
        <v>4508</v>
      </c>
      <c r="P257" s="96" t="s">
        <v>4561</v>
      </c>
      <c r="Q257" s="111">
        <v>4268320</v>
      </c>
      <c r="R257" s="98">
        <v>11</v>
      </c>
      <c r="S257" s="117">
        <v>46951520</v>
      </c>
      <c r="T257" s="96" t="s">
        <v>4550</v>
      </c>
      <c r="U257" s="96" t="s">
        <v>4234</v>
      </c>
      <c r="V257" s="81" t="s">
        <v>481</v>
      </c>
      <c r="W257" s="98">
        <v>1</v>
      </c>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row>
    <row r="258" spans="1:46" s="64" customFormat="1" ht="16.5" x14ac:dyDescent="0.25">
      <c r="A258" s="101" t="s">
        <v>4680</v>
      </c>
      <c r="B258" s="101" t="s">
        <v>4680</v>
      </c>
      <c r="C258" s="96" t="s">
        <v>4232</v>
      </c>
      <c r="D258" s="96" t="s">
        <v>4503</v>
      </c>
      <c r="E258" s="96" t="s">
        <v>4537</v>
      </c>
      <c r="F258" s="89" t="s">
        <v>80</v>
      </c>
      <c r="G258" s="79" t="s">
        <v>81</v>
      </c>
      <c r="H258" s="69" t="s">
        <v>82</v>
      </c>
      <c r="I258" s="89" t="s">
        <v>4596</v>
      </c>
      <c r="J258" s="96" t="s">
        <v>4640</v>
      </c>
      <c r="K258" s="97">
        <v>93141500</v>
      </c>
      <c r="L258" s="96" t="s">
        <v>4505</v>
      </c>
      <c r="M258" s="96" t="s">
        <v>4506</v>
      </c>
      <c r="N258" s="96" t="s">
        <v>4507</v>
      </c>
      <c r="O258" s="96" t="s">
        <v>4508</v>
      </c>
      <c r="P258" s="96" t="s">
        <v>4561</v>
      </c>
      <c r="Q258" s="111">
        <v>4381198</v>
      </c>
      <c r="R258" s="98">
        <v>11</v>
      </c>
      <c r="S258" s="117">
        <v>48193184</v>
      </c>
      <c r="T258" s="96" t="s">
        <v>4550</v>
      </c>
      <c r="U258" s="96" t="s">
        <v>4234</v>
      </c>
      <c r="V258" s="81" t="s">
        <v>481</v>
      </c>
      <c r="W258" s="98">
        <v>1</v>
      </c>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row>
    <row r="259" spans="1:46" s="64" customFormat="1" ht="16.5" x14ac:dyDescent="0.25">
      <c r="A259" s="101" t="s">
        <v>4680</v>
      </c>
      <c r="B259" s="101" t="s">
        <v>4680</v>
      </c>
      <c r="C259" s="96" t="s">
        <v>4232</v>
      </c>
      <c r="D259" s="96" t="s">
        <v>4503</v>
      </c>
      <c r="E259" s="96" t="s">
        <v>4537</v>
      </c>
      <c r="F259" s="89" t="s">
        <v>80</v>
      </c>
      <c r="G259" s="79" t="s">
        <v>81</v>
      </c>
      <c r="H259" s="69" t="s">
        <v>82</v>
      </c>
      <c r="I259" s="89" t="s">
        <v>4596</v>
      </c>
      <c r="J259" s="96" t="s">
        <v>4640</v>
      </c>
      <c r="K259" s="97">
        <v>93141500</v>
      </c>
      <c r="L259" s="96" t="s">
        <v>4505</v>
      </c>
      <c r="M259" s="96" t="s">
        <v>4506</v>
      </c>
      <c r="N259" s="96" t="s">
        <v>4507</v>
      </c>
      <c r="O259" s="96" t="s">
        <v>4508</v>
      </c>
      <c r="P259" s="96" t="s">
        <v>4561</v>
      </c>
      <c r="Q259" s="111">
        <v>4268320</v>
      </c>
      <c r="R259" s="98">
        <v>11</v>
      </c>
      <c r="S259" s="117">
        <v>46951520</v>
      </c>
      <c r="T259" s="96" t="s">
        <v>4550</v>
      </c>
      <c r="U259" s="96" t="s">
        <v>4234</v>
      </c>
      <c r="V259" s="81" t="s">
        <v>481</v>
      </c>
      <c r="W259" s="98">
        <v>1</v>
      </c>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row>
    <row r="260" spans="1:46" s="64" customFormat="1" ht="16.5" x14ac:dyDescent="0.25">
      <c r="A260" s="101" t="s">
        <v>4680</v>
      </c>
      <c r="B260" s="101" t="s">
        <v>4680</v>
      </c>
      <c r="C260" s="96" t="s">
        <v>4232</v>
      </c>
      <c r="D260" s="96" t="s">
        <v>4503</v>
      </c>
      <c r="E260" s="96" t="s">
        <v>4537</v>
      </c>
      <c r="F260" s="89" t="s">
        <v>80</v>
      </c>
      <c r="G260" s="79" t="s">
        <v>81</v>
      </c>
      <c r="H260" s="69" t="s">
        <v>82</v>
      </c>
      <c r="I260" s="89" t="s">
        <v>54</v>
      </c>
      <c r="J260" s="89" t="s">
        <v>55</v>
      </c>
      <c r="K260" s="97">
        <v>81101500</v>
      </c>
      <c r="L260" s="96" t="s">
        <v>4505</v>
      </c>
      <c r="M260" s="96" t="s">
        <v>4506</v>
      </c>
      <c r="N260" s="96" t="s">
        <v>4507</v>
      </c>
      <c r="O260" s="96" t="s">
        <v>4508</v>
      </c>
      <c r="P260" s="96" t="s">
        <v>4562</v>
      </c>
      <c r="Q260" s="111">
        <v>5218021</v>
      </c>
      <c r="R260" s="98">
        <v>11</v>
      </c>
      <c r="S260" s="117">
        <v>57398231</v>
      </c>
      <c r="T260" s="96" t="s">
        <v>4550</v>
      </c>
      <c r="U260" s="96" t="s">
        <v>4234</v>
      </c>
      <c r="V260" s="81" t="s">
        <v>481</v>
      </c>
      <c r="W260" s="98">
        <v>1</v>
      </c>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row>
    <row r="261" spans="1:46" s="64" customFormat="1" ht="16.5" x14ac:dyDescent="0.25">
      <c r="A261" s="101" t="s">
        <v>4680</v>
      </c>
      <c r="B261" s="101" t="s">
        <v>4680</v>
      </c>
      <c r="C261" s="96" t="s">
        <v>4232</v>
      </c>
      <c r="D261" s="96" t="s">
        <v>4503</v>
      </c>
      <c r="E261" s="96" t="s">
        <v>4537</v>
      </c>
      <c r="F261" s="89" t="s">
        <v>80</v>
      </c>
      <c r="G261" s="79" t="s">
        <v>81</v>
      </c>
      <c r="H261" s="69" t="s">
        <v>82</v>
      </c>
      <c r="I261" s="89" t="s">
        <v>54</v>
      </c>
      <c r="J261" s="89" t="s">
        <v>55</v>
      </c>
      <c r="K261" s="97">
        <v>81101500</v>
      </c>
      <c r="L261" s="96" t="s">
        <v>4505</v>
      </c>
      <c r="M261" s="96" t="s">
        <v>4506</v>
      </c>
      <c r="N261" s="96" t="s">
        <v>4507</v>
      </c>
      <c r="O261" s="96" t="s">
        <v>4508</v>
      </c>
      <c r="P261" s="96" t="s">
        <v>4562</v>
      </c>
      <c r="Q261" s="111">
        <v>5218021</v>
      </c>
      <c r="R261" s="98">
        <v>11</v>
      </c>
      <c r="S261" s="117">
        <v>57398231</v>
      </c>
      <c r="T261" s="96" t="s">
        <v>4550</v>
      </c>
      <c r="U261" s="96" t="s">
        <v>4234</v>
      </c>
      <c r="V261" s="81" t="s">
        <v>481</v>
      </c>
      <c r="W261" s="98">
        <v>1</v>
      </c>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row>
    <row r="262" spans="1:46" s="64" customFormat="1" ht="16.5" x14ac:dyDescent="0.25">
      <c r="A262" s="101" t="s">
        <v>4680</v>
      </c>
      <c r="B262" s="101" t="s">
        <v>4680</v>
      </c>
      <c r="C262" s="96" t="s">
        <v>4232</v>
      </c>
      <c r="D262" s="96" t="s">
        <v>4503</v>
      </c>
      <c r="E262" s="96" t="s">
        <v>4537</v>
      </c>
      <c r="F262" s="89" t="s">
        <v>80</v>
      </c>
      <c r="G262" s="79" t="s">
        <v>81</v>
      </c>
      <c r="H262" s="69" t="s">
        <v>82</v>
      </c>
      <c r="I262" s="89" t="s">
        <v>54</v>
      </c>
      <c r="J262" s="89" t="s">
        <v>55</v>
      </c>
      <c r="K262" s="97">
        <v>81101500</v>
      </c>
      <c r="L262" s="96" t="s">
        <v>4505</v>
      </c>
      <c r="M262" s="96" t="s">
        <v>4506</v>
      </c>
      <c r="N262" s="96" t="s">
        <v>4507</v>
      </c>
      <c r="O262" s="96" t="s">
        <v>4508</v>
      </c>
      <c r="P262" s="96" t="s">
        <v>4562</v>
      </c>
      <c r="Q262" s="111">
        <v>5218021</v>
      </c>
      <c r="R262" s="98">
        <v>11</v>
      </c>
      <c r="S262" s="117">
        <v>57398231</v>
      </c>
      <c r="T262" s="96" t="s">
        <v>4550</v>
      </c>
      <c r="U262" s="96" t="s">
        <v>4234</v>
      </c>
      <c r="V262" s="81" t="s">
        <v>481</v>
      </c>
      <c r="W262" s="98">
        <v>1</v>
      </c>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row>
    <row r="263" spans="1:46" s="64" customFormat="1" ht="16.5" x14ac:dyDescent="0.25">
      <c r="A263" s="101" t="s">
        <v>4680</v>
      </c>
      <c r="B263" s="101" t="s">
        <v>4680</v>
      </c>
      <c r="C263" s="96" t="s">
        <v>4232</v>
      </c>
      <c r="D263" s="96" t="s">
        <v>4503</v>
      </c>
      <c r="E263" s="96" t="s">
        <v>4537</v>
      </c>
      <c r="F263" s="89" t="s">
        <v>80</v>
      </c>
      <c r="G263" s="79" t="s">
        <v>81</v>
      </c>
      <c r="H263" s="69" t="s">
        <v>82</v>
      </c>
      <c r="I263" s="89" t="s">
        <v>54</v>
      </c>
      <c r="J263" s="89" t="s">
        <v>55</v>
      </c>
      <c r="K263" s="97">
        <v>81101500</v>
      </c>
      <c r="L263" s="96" t="s">
        <v>4505</v>
      </c>
      <c r="M263" s="96" t="s">
        <v>4506</v>
      </c>
      <c r="N263" s="96" t="s">
        <v>4507</v>
      </c>
      <c r="O263" s="96" t="s">
        <v>4508</v>
      </c>
      <c r="P263" s="96" t="s">
        <v>4562</v>
      </c>
      <c r="Q263" s="111">
        <v>5218021</v>
      </c>
      <c r="R263" s="98">
        <v>11</v>
      </c>
      <c r="S263" s="117">
        <v>57398231</v>
      </c>
      <c r="T263" s="96" t="s">
        <v>4550</v>
      </c>
      <c r="U263" s="96" t="s">
        <v>4234</v>
      </c>
      <c r="V263" s="81" t="s">
        <v>481</v>
      </c>
      <c r="W263" s="98">
        <v>1</v>
      </c>
      <c r="X263" s="101"/>
      <c r="Y263" s="101"/>
      <c r="Z263" s="101"/>
      <c r="AA263" s="101"/>
      <c r="AB263" s="101"/>
      <c r="AC263" s="101"/>
      <c r="AD263" s="101"/>
      <c r="AE263" s="101"/>
      <c r="AF263" s="101"/>
      <c r="AG263" s="101"/>
      <c r="AH263" s="101"/>
      <c r="AI263" s="101"/>
      <c r="AJ263" s="101"/>
      <c r="AK263" s="101"/>
      <c r="AL263" s="101"/>
      <c r="AM263" s="101"/>
      <c r="AN263" s="101"/>
      <c r="AO263" s="101"/>
      <c r="AP263" s="101"/>
      <c r="AQ263" s="101"/>
      <c r="AR263" s="101"/>
      <c r="AS263" s="101"/>
      <c r="AT263" s="101"/>
    </row>
    <row r="264" spans="1:46" s="64" customFormat="1" ht="16.5" x14ac:dyDescent="0.25">
      <c r="A264" s="101" t="s">
        <v>4680</v>
      </c>
      <c r="B264" s="101" t="s">
        <v>4680</v>
      </c>
      <c r="C264" s="96" t="s">
        <v>4232</v>
      </c>
      <c r="D264" s="96" t="s">
        <v>4503</v>
      </c>
      <c r="E264" s="96" t="s">
        <v>4537</v>
      </c>
      <c r="F264" s="89" t="s">
        <v>80</v>
      </c>
      <c r="G264" s="79" t="s">
        <v>81</v>
      </c>
      <c r="H264" s="69" t="s">
        <v>82</v>
      </c>
      <c r="I264" s="89" t="s">
        <v>54</v>
      </c>
      <c r="J264" s="89" t="s">
        <v>55</v>
      </c>
      <c r="K264" s="97">
        <v>81101500</v>
      </c>
      <c r="L264" s="96" t="s">
        <v>4505</v>
      </c>
      <c r="M264" s="96" t="s">
        <v>4506</v>
      </c>
      <c r="N264" s="96" t="s">
        <v>4507</v>
      </c>
      <c r="O264" s="96" t="s">
        <v>4508</v>
      </c>
      <c r="P264" s="96" t="s">
        <v>4562</v>
      </c>
      <c r="Q264" s="111">
        <v>5218021</v>
      </c>
      <c r="R264" s="98">
        <v>11</v>
      </c>
      <c r="S264" s="117">
        <v>57398231</v>
      </c>
      <c r="T264" s="96" t="s">
        <v>4550</v>
      </c>
      <c r="U264" s="96" t="s">
        <v>4234</v>
      </c>
      <c r="V264" s="81" t="s">
        <v>481</v>
      </c>
      <c r="W264" s="98">
        <v>1</v>
      </c>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row>
    <row r="265" spans="1:46" s="64" customFormat="1" ht="16.5" x14ac:dyDescent="0.25">
      <c r="A265" s="101" t="s">
        <v>4680</v>
      </c>
      <c r="B265" s="101" t="s">
        <v>4680</v>
      </c>
      <c r="C265" s="96" t="s">
        <v>4232</v>
      </c>
      <c r="D265" s="96" t="s">
        <v>4503</v>
      </c>
      <c r="E265" s="96" t="s">
        <v>4537</v>
      </c>
      <c r="F265" s="89" t="s">
        <v>80</v>
      </c>
      <c r="G265" s="79" t="s">
        <v>81</v>
      </c>
      <c r="H265" s="69" t="s">
        <v>82</v>
      </c>
      <c r="I265" s="89" t="s">
        <v>54</v>
      </c>
      <c r="J265" s="89" t="s">
        <v>55</v>
      </c>
      <c r="K265" s="97">
        <v>81101500</v>
      </c>
      <c r="L265" s="96" t="s">
        <v>4505</v>
      </c>
      <c r="M265" s="96" t="s">
        <v>4506</v>
      </c>
      <c r="N265" s="96" t="s">
        <v>4507</v>
      </c>
      <c r="O265" s="96" t="s">
        <v>4508</v>
      </c>
      <c r="P265" s="96" t="s">
        <v>4562</v>
      </c>
      <c r="Q265" s="111">
        <v>5218021</v>
      </c>
      <c r="R265" s="98">
        <v>11</v>
      </c>
      <c r="S265" s="117">
        <v>57398231</v>
      </c>
      <c r="T265" s="96" t="s">
        <v>4550</v>
      </c>
      <c r="U265" s="96" t="s">
        <v>4234</v>
      </c>
      <c r="V265" s="81" t="s">
        <v>481</v>
      </c>
      <c r="W265" s="98">
        <v>1</v>
      </c>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row>
    <row r="266" spans="1:46" s="64" customFormat="1" ht="16.5" x14ac:dyDescent="0.25">
      <c r="A266" s="101" t="s">
        <v>4680</v>
      </c>
      <c r="B266" s="101" t="s">
        <v>4680</v>
      </c>
      <c r="C266" s="96" t="s">
        <v>4232</v>
      </c>
      <c r="D266" s="96" t="s">
        <v>4503</v>
      </c>
      <c r="E266" s="96" t="s">
        <v>4537</v>
      </c>
      <c r="F266" s="89" t="s">
        <v>80</v>
      </c>
      <c r="G266" s="79" t="s">
        <v>81</v>
      </c>
      <c r="H266" s="69" t="s">
        <v>82</v>
      </c>
      <c r="I266" s="89" t="s">
        <v>4596</v>
      </c>
      <c r="J266" s="96" t="s">
        <v>4640</v>
      </c>
      <c r="K266" s="97">
        <v>81101500</v>
      </c>
      <c r="L266" s="96" t="s">
        <v>4505</v>
      </c>
      <c r="M266" s="96" t="s">
        <v>4506</v>
      </c>
      <c r="N266" s="96" t="s">
        <v>4507</v>
      </c>
      <c r="O266" s="96" t="s">
        <v>4508</v>
      </c>
      <c r="P266" s="96" t="s">
        <v>4563</v>
      </c>
      <c r="Q266" s="111">
        <v>5218021</v>
      </c>
      <c r="R266" s="98">
        <v>11</v>
      </c>
      <c r="S266" s="117">
        <v>57398233</v>
      </c>
      <c r="T266" s="96" t="s">
        <v>4550</v>
      </c>
      <c r="U266" s="96" t="s">
        <v>4234</v>
      </c>
      <c r="V266" s="81" t="s">
        <v>481</v>
      </c>
      <c r="W266" s="98">
        <v>1</v>
      </c>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row>
    <row r="267" spans="1:46" s="64" customFormat="1" ht="16.5" x14ac:dyDescent="0.25">
      <c r="A267" s="101" t="s">
        <v>4680</v>
      </c>
      <c r="B267" s="101" t="s">
        <v>4680</v>
      </c>
      <c r="C267" s="96" t="s">
        <v>4232</v>
      </c>
      <c r="D267" s="96" t="s">
        <v>4503</v>
      </c>
      <c r="E267" s="96" t="s">
        <v>4537</v>
      </c>
      <c r="F267" s="89" t="s">
        <v>80</v>
      </c>
      <c r="G267" s="79" t="s">
        <v>81</v>
      </c>
      <c r="H267" s="69" t="s">
        <v>82</v>
      </c>
      <c r="I267" s="89" t="s">
        <v>4596</v>
      </c>
      <c r="J267" s="96" t="s">
        <v>4640</v>
      </c>
      <c r="K267" s="97">
        <v>81101500</v>
      </c>
      <c r="L267" s="96" t="s">
        <v>4505</v>
      </c>
      <c r="M267" s="96" t="s">
        <v>4506</v>
      </c>
      <c r="N267" s="96" t="s">
        <v>4507</v>
      </c>
      <c r="O267" s="96" t="s">
        <v>4508</v>
      </c>
      <c r="P267" s="96" t="s">
        <v>4563</v>
      </c>
      <c r="Q267" s="111">
        <v>5283600</v>
      </c>
      <c r="R267" s="98">
        <v>11</v>
      </c>
      <c r="S267" s="117">
        <v>58119600</v>
      </c>
      <c r="T267" s="96" t="s">
        <v>4550</v>
      </c>
      <c r="U267" s="96" t="s">
        <v>4234</v>
      </c>
      <c r="V267" s="81" t="s">
        <v>481</v>
      </c>
      <c r="W267" s="98">
        <v>1</v>
      </c>
      <c r="X267" s="101"/>
      <c r="Y267" s="101"/>
      <c r="Z267" s="101"/>
      <c r="AA267" s="101"/>
      <c r="AB267" s="101"/>
      <c r="AC267" s="101"/>
      <c r="AD267" s="101"/>
      <c r="AE267" s="101"/>
      <c r="AF267" s="101"/>
      <c r="AG267" s="101"/>
      <c r="AH267" s="101"/>
      <c r="AI267" s="101"/>
      <c r="AJ267" s="101"/>
      <c r="AK267" s="101"/>
      <c r="AL267" s="101"/>
      <c r="AM267" s="101"/>
      <c r="AN267" s="101"/>
      <c r="AO267" s="101"/>
      <c r="AP267" s="101"/>
      <c r="AQ267" s="101"/>
      <c r="AR267" s="101"/>
      <c r="AS267" s="101"/>
      <c r="AT267" s="101"/>
    </row>
    <row r="268" spans="1:46" s="64" customFormat="1" ht="16.5" x14ac:dyDescent="0.25">
      <c r="A268" s="101" t="s">
        <v>4680</v>
      </c>
      <c r="B268" s="101" t="s">
        <v>4680</v>
      </c>
      <c r="C268" s="96" t="s">
        <v>4232</v>
      </c>
      <c r="D268" s="96" t="s">
        <v>4503</v>
      </c>
      <c r="E268" s="96" t="s">
        <v>4537</v>
      </c>
      <c r="F268" s="89" t="s">
        <v>80</v>
      </c>
      <c r="G268" s="79" t="s">
        <v>81</v>
      </c>
      <c r="H268" s="69" t="s">
        <v>82</v>
      </c>
      <c r="I268" s="89" t="s">
        <v>54</v>
      </c>
      <c r="J268" s="89" t="s">
        <v>55</v>
      </c>
      <c r="K268" s="97">
        <v>81101500</v>
      </c>
      <c r="L268" s="96" t="s">
        <v>4505</v>
      </c>
      <c r="M268" s="96" t="s">
        <v>4506</v>
      </c>
      <c r="N268" s="96" t="s">
        <v>4507</v>
      </c>
      <c r="O268" s="96" t="s">
        <v>4508</v>
      </c>
      <c r="P268" s="96" t="s">
        <v>4563</v>
      </c>
      <c r="Q268" s="111">
        <v>5283600</v>
      </c>
      <c r="R268" s="98">
        <v>11</v>
      </c>
      <c r="S268" s="117">
        <v>58119600</v>
      </c>
      <c r="T268" s="96" t="s">
        <v>4550</v>
      </c>
      <c r="U268" s="96" t="s">
        <v>4234</v>
      </c>
      <c r="V268" s="81" t="s">
        <v>481</v>
      </c>
      <c r="W268" s="98">
        <v>1</v>
      </c>
      <c r="X268" s="101"/>
      <c r="Y268" s="101"/>
      <c r="Z268" s="101"/>
      <c r="AA268" s="101"/>
      <c r="AB268" s="101"/>
      <c r="AC268" s="101"/>
      <c r="AD268" s="101"/>
      <c r="AE268" s="101"/>
      <c r="AF268" s="101"/>
      <c r="AG268" s="101"/>
      <c r="AH268" s="101"/>
      <c r="AI268" s="101"/>
      <c r="AJ268" s="101"/>
      <c r="AK268" s="101"/>
      <c r="AL268" s="101"/>
      <c r="AM268" s="101"/>
      <c r="AN268" s="101"/>
      <c r="AO268" s="101"/>
      <c r="AP268" s="101"/>
      <c r="AQ268" s="101"/>
      <c r="AR268" s="101"/>
      <c r="AS268" s="101"/>
      <c r="AT268" s="101"/>
    </row>
    <row r="269" spans="1:46" s="64" customFormat="1" ht="16.5" x14ac:dyDescent="0.25">
      <c r="A269" s="101" t="s">
        <v>4680</v>
      </c>
      <c r="B269" s="101" t="s">
        <v>4680</v>
      </c>
      <c r="C269" s="96" t="s">
        <v>4232</v>
      </c>
      <c r="D269" s="96" t="s">
        <v>4503</v>
      </c>
      <c r="E269" s="96" t="s">
        <v>4537</v>
      </c>
      <c r="F269" s="89" t="s">
        <v>80</v>
      </c>
      <c r="G269" s="79" t="s">
        <v>81</v>
      </c>
      <c r="H269" s="69" t="s">
        <v>82</v>
      </c>
      <c r="I269" s="89" t="s">
        <v>54</v>
      </c>
      <c r="J269" s="89" t="s">
        <v>55</v>
      </c>
      <c r="K269" s="97">
        <v>81101500</v>
      </c>
      <c r="L269" s="96" t="s">
        <v>4505</v>
      </c>
      <c r="M269" s="96" t="s">
        <v>4506</v>
      </c>
      <c r="N269" s="96" t="s">
        <v>4507</v>
      </c>
      <c r="O269" s="96" t="s">
        <v>4508</v>
      </c>
      <c r="P269" s="96" t="s">
        <v>4563</v>
      </c>
      <c r="Q269" s="111">
        <v>5283600</v>
      </c>
      <c r="R269" s="98">
        <v>11</v>
      </c>
      <c r="S269" s="117">
        <v>58119600</v>
      </c>
      <c r="T269" s="96" t="s">
        <v>4550</v>
      </c>
      <c r="U269" s="96" t="s">
        <v>4234</v>
      </c>
      <c r="V269" s="81" t="s">
        <v>481</v>
      </c>
      <c r="W269" s="98">
        <v>1</v>
      </c>
      <c r="X269" s="101"/>
      <c r="Y269" s="101"/>
      <c r="Z269" s="101"/>
      <c r="AA269" s="101"/>
      <c r="AB269" s="101"/>
      <c r="AC269" s="101"/>
      <c r="AD269" s="101"/>
      <c r="AE269" s="101"/>
      <c r="AF269" s="101"/>
      <c r="AG269" s="101"/>
      <c r="AH269" s="101"/>
      <c r="AI269" s="101"/>
      <c r="AJ269" s="101"/>
      <c r="AK269" s="101"/>
      <c r="AL269" s="101"/>
      <c r="AM269" s="101"/>
      <c r="AN269" s="101"/>
      <c r="AO269" s="101"/>
      <c r="AP269" s="101"/>
      <c r="AQ269" s="101"/>
      <c r="AR269" s="101"/>
      <c r="AS269" s="101"/>
      <c r="AT269" s="101"/>
    </row>
    <row r="270" spans="1:46" s="64" customFormat="1" ht="16.5" x14ac:dyDescent="0.25">
      <c r="A270" s="101" t="s">
        <v>4680</v>
      </c>
      <c r="B270" s="101" t="s">
        <v>4680</v>
      </c>
      <c r="C270" s="96" t="s">
        <v>4232</v>
      </c>
      <c r="D270" s="96" t="s">
        <v>4503</v>
      </c>
      <c r="E270" s="96" t="s">
        <v>4540</v>
      </c>
      <c r="F270" s="89" t="s">
        <v>80</v>
      </c>
      <c r="G270" s="79" t="s">
        <v>81</v>
      </c>
      <c r="H270" s="69" t="s">
        <v>82</v>
      </c>
      <c r="I270" s="89" t="s">
        <v>54</v>
      </c>
      <c r="J270" s="89" t="s">
        <v>55</v>
      </c>
      <c r="K270" s="97">
        <v>81101500</v>
      </c>
      <c r="L270" s="96" t="s">
        <v>4505</v>
      </c>
      <c r="M270" s="96" t="s">
        <v>4506</v>
      </c>
      <c r="N270" s="96" t="s">
        <v>4507</v>
      </c>
      <c r="O270" s="96" t="s">
        <v>4508</v>
      </c>
      <c r="P270" s="96" t="s">
        <v>4563</v>
      </c>
      <c r="Q270" s="111">
        <v>5283600</v>
      </c>
      <c r="R270" s="98">
        <v>11</v>
      </c>
      <c r="S270" s="117">
        <v>58119600</v>
      </c>
      <c r="T270" s="96" t="s">
        <v>4550</v>
      </c>
      <c r="U270" s="96" t="s">
        <v>4234</v>
      </c>
      <c r="V270" s="81" t="s">
        <v>481</v>
      </c>
      <c r="W270" s="98">
        <v>1</v>
      </c>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row>
    <row r="271" spans="1:46" s="64" customFormat="1" ht="16.5" x14ac:dyDescent="0.25">
      <c r="A271" s="101" t="s">
        <v>4680</v>
      </c>
      <c r="B271" s="101" t="s">
        <v>4680</v>
      </c>
      <c r="C271" s="96" t="s">
        <v>4232</v>
      </c>
      <c r="D271" s="96" t="s">
        <v>4503</v>
      </c>
      <c r="E271" s="96" t="s">
        <v>4540</v>
      </c>
      <c r="F271" s="89" t="s">
        <v>80</v>
      </c>
      <c r="G271" s="79" t="s">
        <v>81</v>
      </c>
      <c r="H271" s="69" t="s">
        <v>82</v>
      </c>
      <c r="I271" s="89" t="s">
        <v>54</v>
      </c>
      <c r="J271" s="89" t="s">
        <v>55</v>
      </c>
      <c r="K271" s="97">
        <v>81101500</v>
      </c>
      <c r="L271" s="96" t="s">
        <v>4505</v>
      </c>
      <c r="M271" s="96" t="s">
        <v>4506</v>
      </c>
      <c r="N271" s="96" t="s">
        <v>4507</v>
      </c>
      <c r="O271" s="96" t="s">
        <v>4508</v>
      </c>
      <c r="P271" s="96" t="s">
        <v>4533</v>
      </c>
      <c r="Q271" s="111">
        <v>3147886</v>
      </c>
      <c r="R271" s="98">
        <v>11</v>
      </c>
      <c r="S271" s="117">
        <v>34626746</v>
      </c>
      <c r="T271" s="96" t="s">
        <v>4550</v>
      </c>
      <c r="U271" s="96" t="s">
        <v>4234</v>
      </c>
      <c r="V271" s="81" t="s">
        <v>481</v>
      </c>
      <c r="W271" s="98">
        <v>1</v>
      </c>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row>
    <row r="272" spans="1:46" s="64" customFormat="1" ht="16.5" x14ac:dyDescent="0.25">
      <c r="A272" s="101" t="s">
        <v>4680</v>
      </c>
      <c r="B272" s="101" t="s">
        <v>4680</v>
      </c>
      <c r="C272" s="96" t="s">
        <v>4232</v>
      </c>
      <c r="D272" s="96" t="s">
        <v>4503</v>
      </c>
      <c r="E272" s="96" t="s">
        <v>4537</v>
      </c>
      <c r="F272" s="89" t="s">
        <v>80</v>
      </c>
      <c r="G272" s="79" t="s">
        <v>81</v>
      </c>
      <c r="H272" s="69" t="s">
        <v>82</v>
      </c>
      <c r="I272" s="89" t="s">
        <v>4596</v>
      </c>
      <c r="J272" s="96" t="s">
        <v>4640</v>
      </c>
      <c r="K272" s="97">
        <v>81101500</v>
      </c>
      <c r="L272" s="96" t="s">
        <v>4505</v>
      </c>
      <c r="M272" s="96" t="s">
        <v>4506</v>
      </c>
      <c r="N272" s="96" t="s">
        <v>4507</v>
      </c>
      <c r="O272" s="96" t="s">
        <v>4508</v>
      </c>
      <c r="P272" s="96" t="s">
        <v>4533</v>
      </c>
      <c r="Q272" s="111">
        <v>3147886</v>
      </c>
      <c r="R272" s="98">
        <v>11</v>
      </c>
      <c r="S272" s="117">
        <v>34626746</v>
      </c>
      <c r="T272" s="96" t="s">
        <v>4550</v>
      </c>
      <c r="U272" s="96" t="s">
        <v>4234</v>
      </c>
      <c r="V272" s="81" t="s">
        <v>481</v>
      </c>
      <c r="W272" s="98">
        <v>1</v>
      </c>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row>
    <row r="273" spans="1:46" s="64" customFormat="1" ht="16.5" x14ac:dyDescent="0.25">
      <c r="A273" s="101" t="s">
        <v>4680</v>
      </c>
      <c r="B273" s="101" t="s">
        <v>4680</v>
      </c>
      <c r="C273" s="96" t="s">
        <v>4232</v>
      </c>
      <c r="D273" s="96" t="s">
        <v>4503</v>
      </c>
      <c r="E273" s="96" t="s">
        <v>4537</v>
      </c>
      <c r="F273" s="89" t="s">
        <v>80</v>
      </c>
      <c r="G273" s="79" t="s">
        <v>81</v>
      </c>
      <c r="H273" s="69" t="s">
        <v>82</v>
      </c>
      <c r="I273" s="89" t="s">
        <v>4596</v>
      </c>
      <c r="J273" s="96" t="s">
        <v>4640</v>
      </c>
      <c r="K273" s="97">
        <v>81101500</v>
      </c>
      <c r="L273" s="96" t="s">
        <v>4505</v>
      </c>
      <c r="M273" s="96" t="s">
        <v>4506</v>
      </c>
      <c r="N273" s="96" t="s">
        <v>4507</v>
      </c>
      <c r="O273" s="96" t="s">
        <v>4508</v>
      </c>
      <c r="P273" s="96" t="s">
        <v>4533</v>
      </c>
      <c r="Q273" s="111">
        <v>3147886</v>
      </c>
      <c r="R273" s="98">
        <v>11</v>
      </c>
      <c r="S273" s="117">
        <v>34626746</v>
      </c>
      <c r="T273" s="96" t="s">
        <v>4550</v>
      </c>
      <c r="U273" s="96" t="s">
        <v>4234</v>
      </c>
      <c r="V273" s="81" t="s">
        <v>481</v>
      </c>
      <c r="W273" s="98">
        <v>1</v>
      </c>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row>
    <row r="274" spans="1:46" s="64" customFormat="1" ht="16.5" x14ac:dyDescent="0.25">
      <c r="A274" s="101" t="s">
        <v>4680</v>
      </c>
      <c r="B274" s="101" t="s">
        <v>4680</v>
      </c>
      <c r="C274" s="96" t="s">
        <v>4232</v>
      </c>
      <c r="D274" s="96" t="s">
        <v>4503</v>
      </c>
      <c r="E274" s="96" t="s">
        <v>4537</v>
      </c>
      <c r="F274" s="89" t="s">
        <v>80</v>
      </c>
      <c r="G274" s="79" t="s">
        <v>81</v>
      </c>
      <c r="H274" s="69" t="s">
        <v>82</v>
      </c>
      <c r="I274" s="89" t="s">
        <v>4596</v>
      </c>
      <c r="J274" s="96" t="s">
        <v>4640</v>
      </c>
      <c r="K274" s="97">
        <v>80111600</v>
      </c>
      <c r="L274" s="96" t="s">
        <v>4505</v>
      </c>
      <c r="M274" s="96" t="s">
        <v>4506</v>
      </c>
      <c r="N274" s="96" t="s">
        <v>4507</v>
      </c>
      <c r="O274" s="96" t="s">
        <v>4508</v>
      </c>
      <c r="P274" s="96" t="s">
        <v>4564</v>
      </c>
      <c r="Q274" s="111">
        <v>6936020</v>
      </c>
      <c r="R274" s="98">
        <v>10.5</v>
      </c>
      <c r="S274" s="117">
        <v>72828210</v>
      </c>
      <c r="T274" s="96" t="s">
        <v>4550</v>
      </c>
      <c r="U274" s="96" t="s">
        <v>4234</v>
      </c>
      <c r="V274" s="81" t="s">
        <v>481</v>
      </c>
      <c r="W274" s="98">
        <v>1</v>
      </c>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row>
    <row r="275" spans="1:46" s="64" customFormat="1" ht="16.5" x14ac:dyDescent="0.25">
      <c r="A275" s="101" t="s">
        <v>4680</v>
      </c>
      <c r="B275" s="101" t="s">
        <v>4680</v>
      </c>
      <c r="C275" s="96" t="s">
        <v>4232</v>
      </c>
      <c r="D275" s="96" t="s">
        <v>4503</v>
      </c>
      <c r="E275" s="96" t="s">
        <v>4540</v>
      </c>
      <c r="F275" s="89" t="s">
        <v>80</v>
      </c>
      <c r="G275" s="79" t="s">
        <v>81</v>
      </c>
      <c r="H275" s="69" t="s">
        <v>82</v>
      </c>
      <c r="I275" s="89" t="s">
        <v>54</v>
      </c>
      <c r="J275" s="89" t="s">
        <v>55</v>
      </c>
      <c r="K275" s="97">
        <v>81101500</v>
      </c>
      <c r="L275" s="96" t="s">
        <v>4505</v>
      </c>
      <c r="M275" s="96" t="s">
        <v>4506</v>
      </c>
      <c r="N275" s="96" t="s">
        <v>4507</v>
      </c>
      <c r="O275" s="96" t="s">
        <v>4508</v>
      </c>
      <c r="P275" s="96" t="s">
        <v>4558</v>
      </c>
      <c r="Q275" s="111">
        <v>2560992</v>
      </c>
      <c r="R275" s="98">
        <v>11</v>
      </c>
      <c r="S275" s="117">
        <v>28170912</v>
      </c>
      <c r="T275" s="96" t="s">
        <v>4550</v>
      </c>
      <c r="U275" s="96" t="s">
        <v>4234</v>
      </c>
      <c r="V275" s="81" t="s">
        <v>481</v>
      </c>
      <c r="W275" s="98">
        <v>1</v>
      </c>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row>
    <row r="276" spans="1:46" s="64" customFormat="1" ht="16.5" x14ac:dyDescent="0.25">
      <c r="A276" s="101" t="s">
        <v>4680</v>
      </c>
      <c r="B276" s="101" t="s">
        <v>4680</v>
      </c>
      <c r="C276" s="96" t="s">
        <v>4232</v>
      </c>
      <c r="D276" s="96" t="s">
        <v>4503</v>
      </c>
      <c r="E276" s="96" t="s">
        <v>4540</v>
      </c>
      <c r="F276" s="89" t="s">
        <v>80</v>
      </c>
      <c r="G276" s="79" t="s">
        <v>81</v>
      </c>
      <c r="H276" s="69" t="s">
        <v>82</v>
      </c>
      <c r="I276" s="89" t="s">
        <v>54</v>
      </c>
      <c r="J276" s="89" t="s">
        <v>55</v>
      </c>
      <c r="K276" s="97">
        <v>81101500</v>
      </c>
      <c r="L276" s="96" t="s">
        <v>4505</v>
      </c>
      <c r="M276" s="96" t="s">
        <v>4506</v>
      </c>
      <c r="N276" s="96" t="s">
        <v>4507</v>
      </c>
      <c r="O276" s="96" t="s">
        <v>4508</v>
      </c>
      <c r="P276" s="96" t="s">
        <v>4558</v>
      </c>
      <c r="Q276" s="111">
        <v>2560992</v>
      </c>
      <c r="R276" s="98">
        <v>11</v>
      </c>
      <c r="S276" s="117">
        <v>28170912</v>
      </c>
      <c r="T276" s="96" t="s">
        <v>4550</v>
      </c>
      <c r="U276" s="96" t="s">
        <v>4234</v>
      </c>
      <c r="V276" s="81" t="s">
        <v>481</v>
      </c>
      <c r="W276" s="98">
        <v>1</v>
      </c>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row>
    <row r="277" spans="1:46" s="64" customFormat="1" ht="16.5" x14ac:dyDescent="0.25">
      <c r="A277" s="101" t="s">
        <v>4680</v>
      </c>
      <c r="B277" s="101" t="s">
        <v>4680</v>
      </c>
      <c r="C277" s="96" t="s">
        <v>4232</v>
      </c>
      <c r="D277" s="96" t="s">
        <v>4503</v>
      </c>
      <c r="E277" s="96" t="s">
        <v>4504</v>
      </c>
      <c r="F277" s="89" t="s">
        <v>80</v>
      </c>
      <c r="G277" s="79" t="s">
        <v>81</v>
      </c>
      <c r="H277" s="69" t="s">
        <v>82</v>
      </c>
      <c r="I277" s="89" t="s">
        <v>54</v>
      </c>
      <c r="J277" s="89" t="s">
        <v>55</v>
      </c>
      <c r="K277" s="97">
        <v>81101500</v>
      </c>
      <c r="L277" s="96" t="s">
        <v>4505</v>
      </c>
      <c r="M277" s="96" t="s">
        <v>4506</v>
      </c>
      <c r="N277" s="96" t="s">
        <v>4507</v>
      </c>
      <c r="O277" s="96" t="s">
        <v>4508</v>
      </c>
      <c r="P277" s="96" t="s">
        <v>4558</v>
      </c>
      <c r="Q277" s="111">
        <v>2560992</v>
      </c>
      <c r="R277" s="98">
        <v>11</v>
      </c>
      <c r="S277" s="117">
        <v>28170912</v>
      </c>
      <c r="T277" s="96" t="s">
        <v>4550</v>
      </c>
      <c r="U277" s="96" t="s">
        <v>4234</v>
      </c>
      <c r="V277" s="81" t="s">
        <v>481</v>
      </c>
      <c r="W277" s="98">
        <v>1</v>
      </c>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row>
    <row r="278" spans="1:46" s="64" customFormat="1" ht="16.5" x14ac:dyDescent="0.25">
      <c r="A278" s="101" t="s">
        <v>4680</v>
      </c>
      <c r="B278" s="101" t="s">
        <v>4680</v>
      </c>
      <c r="C278" s="96" t="s">
        <v>4232</v>
      </c>
      <c r="D278" s="96" t="s">
        <v>4503</v>
      </c>
      <c r="E278" s="96" t="s">
        <v>4504</v>
      </c>
      <c r="F278" s="89" t="s">
        <v>80</v>
      </c>
      <c r="G278" s="79" t="s">
        <v>81</v>
      </c>
      <c r="H278" s="69" t="s">
        <v>82</v>
      </c>
      <c r="I278" s="89" t="s">
        <v>54</v>
      </c>
      <c r="J278" s="89" t="s">
        <v>55</v>
      </c>
      <c r="K278" s="97">
        <v>80111600</v>
      </c>
      <c r="L278" s="96" t="s">
        <v>4505</v>
      </c>
      <c r="M278" s="96" t="s">
        <v>4506</v>
      </c>
      <c r="N278" s="96" t="s">
        <v>4507</v>
      </c>
      <c r="O278" s="96" t="s">
        <v>4508</v>
      </c>
      <c r="P278" s="96" t="s">
        <v>4565</v>
      </c>
      <c r="Q278" s="111">
        <v>6402480</v>
      </c>
      <c r="R278" s="98">
        <v>11</v>
      </c>
      <c r="S278" s="117">
        <v>70427280</v>
      </c>
      <c r="T278" s="96" t="s">
        <v>4550</v>
      </c>
      <c r="U278" s="96" t="s">
        <v>4234</v>
      </c>
      <c r="V278" s="81" t="s">
        <v>481</v>
      </c>
      <c r="W278" s="98">
        <v>1</v>
      </c>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row>
    <row r="279" spans="1:46" s="64" customFormat="1" ht="16.5" x14ac:dyDescent="0.25">
      <c r="A279" s="101" t="s">
        <v>4680</v>
      </c>
      <c r="B279" s="101" t="s">
        <v>4680</v>
      </c>
      <c r="C279" s="96" t="s">
        <v>4232</v>
      </c>
      <c r="D279" s="96" t="s">
        <v>4503</v>
      </c>
      <c r="E279" s="96" t="s">
        <v>4504</v>
      </c>
      <c r="F279" s="89" t="s">
        <v>80</v>
      </c>
      <c r="G279" s="79" t="s">
        <v>81</v>
      </c>
      <c r="H279" s="69" t="s">
        <v>82</v>
      </c>
      <c r="I279" s="89" t="s">
        <v>54</v>
      </c>
      <c r="J279" s="89" t="s">
        <v>55</v>
      </c>
      <c r="K279" s="97">
        <v>80111600</v>
      </c>
      <c r="L279" s="96" t="s">
        <v>4505</v>
      </c>
      <c r="M279" s="96" t="s">
        <v>4506</v>
      </c>
      <c r="N279" s="96" t="s">
        <v>4507</v>
      </c>
      <c r="O279" s="96" t="s">
        <v>4508</v>
      </c>
      <c r="P279" s="96" t="s">
        <v>4558</v>
      </c>
      <c r="Q279" s="111">
        <v>2560992</v>
      </c>
      <c r="R279" s="98">
        <v>11</v>
      </c>
      <c r="S279" s="117">
        <v>28170912</v>
      </c>
      <c r="T279" s="96" t="s">
        <v>4550</v>
      </c>
      <c r="U279" s="96" t="s">
        <v>4234</v>
      </c>
      <c r="V279" s="81" t="s">
        <v>481</v>
      </c>
      <c r="W279" s="98">
        <v>1</v>
      </c>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row>
    <row r="280" spans="1:46" s="64" customFormat="1" ht="16.5" x14ac:dyDescent="0.25">
      <c r="A280" s="101" t="s">
        <v>4680</v>
      </c>
      <c r="B280" s="101" t="s">
        <v>4680</v>
      </c>
      <c r="C280" s="96" t="s">
        <v>4232</v>
      </c>
      <c r="D280" s="96" t="s">
        <v>4503</v>
      </c>
      <c r="E280" s="96" t="s">
        <v>4537</v>
      </c>
      <c r="F280" s="89" t="s">
        <v>80</v>
      </c>
      <c r="G280" s="79" t="s">
        <v>81</v>
      </c>
      <c r="H280" s="69" t="s">
        <v>82</v>
      </c>
      <c r="I280" s="89" t="s">
        <v>4596</v>
      </c>
      <c r="J280" s="96" t="s">
        <v>4640</v>
      </c>
      <c r="K280" s="97">
        <v>80111600</v>
      </c>
      <c r="L280" s="96" t="s">
        <v>4505</v>
      </c>
      <c r="M280" s="96" t="s">
        <v>4506</v>
      </c>
      <c r="N280" s="96" t="s">
        <v>4507</v>
      </c>
      <c r="O280" s="96" t="s">
        <v>4508</v>
      </c>
      <c r="P280" s="96" t="s">
        <v>4565</v>
      </c>
      <c r="Q280" s="111">
        <v>10152800</v>
      </c>
      <c r="R280" s="98">
        <v>11</v>
      </c>
      <c r="S280" s="117">
        <v>111680800</v>
      </c>
      <c r="T280" s="96" t="s">
        <v>4550</v>
      </c>
      <c r="U280" s="96" t="s">
        <v>4234</v>
      </c>
      <c r="V280" s="81" t="s">
        <v>481</v>
      </c>
      <c r="W280" s="98">
        <v>1</v>
      </c>
      <c r="X280" s="101"/>
      <c r="Y280" s="101"/>
      <c r="Z280" s="101"/>
      <c r="AA280" s="101"/>
      <c r="AB280" s="101"/>
      <c r="AC280" s="101"/>
      <c r="AD280" s="101"/>
      <c r="AE280" s="101"/>
      <c r="AF280" s="101"/>
      <c r="AG280" s="101"/>
      <c r="AH280" s="101"/>
      <c r="AI280" s="101"/>
      <c r="AJ280" s="101"/>
      <c r="AK280" s="101"/>
      <c r="AL280" s="101"/>
      <c r="AM280" s="101"/>
      <c r="AN280" s="101"/>
      <c r="AO280" s="101"/>
      <c r="AP280" s="101"/>
      <c r="AQ280" s="101"/>
      <c r="AR280" s="101"/>
      <c r="AS280" s="101"/>
      <c r="AT280" s="101"/>
    </row>
    <row r="281" spans="1:46" ht="16.5" x14ac:dyDescent="0.25">
      <c r="A281" s="101" t="s">
        <v>4680</v>
      </c>
      <c r="B281" s="101" t="s">
        <v>4680</v>
      </c>
      <c r="C281" s="96" t="s">
        <v>4240</v>
      </c>
      <c r="D281" s="96" t="s">
        <v>4503</v>
      </c>
      <c r="E281" s="96" t="s">
        <v>4597</v>
      </c>
      <c r="F281" s="89" t="s">
        <v>63</v>
      </c>
      <c r="G281" s="99" t="s">
        <v>4635</v>
      </c>
      <c r="H281" s="96" t="s">
        <v>4239</v>
      </c>
      <c r="I281" s="89" t="s">
        <v>54</v>
      </c>
      <c r="J281" s="89" t="s">
        <v>4638</v>
      </c>
      <c r="K281" s="97" t="s">
        <v>66</v>
      </c>
      <c r="L281" s="99" t="s">
        <v>4263</v>
      </c>
      <c r="M281" s="99" t="s">
        <v>57</v>
      </c>
      <c r="N281" s="99" t="s">
        <v>58</v>
      </c>
      <c r="O281" s="99" t="s">
        <v>4600</v>
      </c>
      <c r="P281" s="96" t="s">
        <v>4601</v>
      </c>
      <c r="Q281" s="112">
        <v>5067750</v>
      </c>
      <c r="R281" s="100">
        <v>14</v>
      </c>
      <c r="S281" s="117">
        <v>283794000</v>
      </c>
      <c r="T281" s="99" t="s">
        <v>66</v>
      </c>
      <c r="U281" s="99" t="s">
        <v>4602</v>
      </c>
      <c r="V281" s="81" t="s">
        <v>2554</v>
      </c>
      <c r="W281" s="98">
        <v>4</v>
      </c>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row>
    <row r="282" spans="1:46" ht="16.5" x14ac:dyDescent="0.25">
      <c r="A282" s="101" t="s">
        <v>4680</v>
      </c>
      <c r="B282" s="101" t="s">
        <v>4680</v>
      </c>
      <c r="C282" s="96" t="s">
        <v>4240</v>
      </c>
      <c r="D282" s="96" t="s">
        <v>4503</v>
      </c>
      <c r="E282" s="96" t="s">
        <v>4603</v>
      </c>
      <c r="F282" s="89" t="s">
        <v>63</v>
      </c>
      <c r="G282" s="99" t="s">
        <v>4635</v>
      </c>
      <c r="H282" s="96" t="s">
        <v>4239</v>
      </c>
      <c r="I282" s="89" t="s">
        <v>54</v>
      </c>
      <c r="J282" s="89" t="s">
        <v>55</v>
      </c>
      <c r="K282" s="97" t="s">
        <v>66</v>
      </c>
      <c r="L282" s="99" t="s">
        <v>4263</v>
      </c>
      <c r="M282" s="99" t="s">
        <v>57</v>
      </c>
      <c r="N282" s="99" t="s">
        <v>58</v>
      </c>
      <c r="O282" s="99" t="s">
        <v>4600</v>
      </c>
      <c r="P282" s="96" t="s">
        <v>4605</v>
      </c>
      <c r="Q282" s="112">
        <v>27777777.777777776</v>
      </c>
      <c r="R282" s="100">
        <v>9</v>
      </c>
      <c r="S282" s="117">
        <v>1000000000</v>
      </c>
      <c r="T282" s="99" t="s">
        <v>66</v>
      </c>
      <c r="U282" s="99" t="s">
        <v>4236</v>
      </c>
      <c r="V282" s="81" t="s">
        <v>2554</v>
      </c>
      <c r="W282" s="98">
        <v>4</v>
      </c>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row>
    <row r="283" spans="1:46" ht="16.5" x14ac:dyDescent="0.25">
      <c r="A283" s="101" t="s">
        <v>4680</v>
      </c>
      <c r="B283" s="101" t="s">
        <v>4680</v>
      </c>
      <c r="C283" s="96" t="s">
        <v>4240</v>
      </c>
      <c r="D283" s="96" t="s">
        <v>4503</v>
      </c>
      <c r="E283" s="96" t="s">
        <v>4603</v>
      </c>
      <c r="F283" s="89" t="s">
        <v>63</v>
      </c>
      <c r="G283" s="99" t="s">
        <v>4635</v>
      </c>
      <c r="H283" s="96" t="s">
        <v>4239</v>
      </c>
      <c r="I283" s="89" t="s">
        <v>54</v>
      </c>
      <c r="J283" s="89" t="s">
        <v>4638</v>
      </c>
      <c r="K283" s="97" t="s">
        <v>66</v>
      </c>
      <c r="L283" s="99" t="s">
        <v>4263</v>
      </c>
      <c r="M283" s="99" t="s">
        <v>57</v>
      </c>
      <c r="N283" s="99" t="s">
        <v>58</v>
      </c>
      <c r="O283" s="99" t="s">
        <v>4600</v>
      </c>
      <c r="P283" s="96" t="s">
        <v>4605</v>
      </c>
      <c r="Q283" s="112">
        <v>48829750</v>
      </c>
      <c r="R283" s="100">
        <v>1</v>
      </c>
      <c r="S283" s="117">
        <v>195319000</v>
      </c>
      <c r="T283" s="99" t="s">
        <v>66</v>
      </c>
      <c r="U283" s="99" t="s">
        <v>4236</v>
      </c>
      <c r="V283" s="81" t="s">
        <v>2554</v>
      </c>
      <c r="W283" s="98">
        <v>4</v>
      </c>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row>
    <row r="284" spans="1:46" ht="16.5" x14ac:dyDescent="0.25">
      <c r="A284" s="101" t="s">
        <v>4680</v>
      </c>
      <c r="B284" s="101" t="s">
        <v>4680</v>
      </c>
      <c r="C284" s="96" t="s">
        <v>4240</v>
      </c>
      <c r="D284" s="96" t="s">
        <v>4503</v>
      </c>
      <c r="E284" s="96" t="s">
        <v>4603</v>
      </c>
      <c r="F284" s="89" t="s">
        <v>63</v>
      </c>
      <c r="G284" s="99" t="s">
        <v>4635</v>
      </c>
      <c r="H284" s="96" t="s">
        <v>4239</v>
      </c>
      <c r="I284" s="89" t="s">
        <v>54</v>
      </c>
      <c r="J284" s="89" t="s">
        <v>4638</v>
      </c>
      <c r="K284" s="97" t="s">
        <v>66</v>
      </c>
      <c r="L284" s="99" t="s">
        <v>4263</v>
      </c>
      <c r="M284" s="99" t="s">
        <v>57</v>
      </c>
      <c r="N284" s="99" t="s">
        <v>58</v>
      </c>
      <c r="O284" s="99" t="s">
        <v>4600</v>
      </c>
      <c r="P284" s="96" t="s">
        <v>4606</v>
      </c>
      <c r="Q284" s="112">
        <v>46828722.222222224</v>
      </c>
      <c r="R284" s="100">
        <v>9</v>
      </c>
      <c r="S284" s="117">
        <v>2528751000</v>
      </c>
      <c r="T284" s="99" t="s">
        <v>66</v>
      </c>
      <c r="U284" s="99" t="s">
        <v>4236</v>
      </c>
      <c r="V284" s="81" t="s">
        <v>2554</v>
      </c>
      <c r="W284" s="98">
        <v>6</v>
      </c>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row>
    <row r="285" spans="1:46" ht="16.5" x14ac:dyDescent="0.25">
      <c r="A285" s="101" t="s">
        <v>4680</v>
      </c>
      <c r="B285" s="101" t="s">
        <v>4680</v>
      </c>
      <c r="C285" s="96" t="s">
        <v>4240</v>
      </c>
      <c r="D285" s="96" t="s">
        <v>4503</v>
      </c>
      <c r="E285" s="96" t="s">
        <v>4603</v>
      </c>
      <c r="F285" s="89" t="s">
        <v>63</v>
      </c>
      <c r="G285" s="99" t="s">
        <v>4635</v>
      </c>
      <c r="H285" s="96" t="s">
        <v>4239</v>
      </c>
      <c r="I285" s="89" t="s">
        <v>54</v>
      </c>
      <c r="J285" s="96" t="s">
        <v>4607</v>
      </c>
      <c r="K285" s="97" t="s">
        <v>66</v>
      </c>
      <c r="L285" s="99" t="s">
        <v>4263</v>
      </c>
      <c r="M285" s="99" t="s">
        <v>57</v>
      </c>
      <c r="N285" s="99" t="s">
        <v>58</v>
      </c>
      <c r="O285" s="99" t="s">
        <v>4600</v>
      </c>
      <c r="P285" s="96" t="s">
        <v>4606</v>
      </c>
      <c r="Q285" s="112">
        <v>4679000</v>
      </c>
      <c r="R285" s="100">
        <v>1</v>
      </c>
      <c r="S285" s="117">
        <v>28074000</v>
      </c>
      <c r="T285" s="99" t="s">
        <v>66</v>
      </c>
      <c r="U285" s="99" t="s">
        <v>4236</v>
      </c>
      <c r="V285" s="81" t="s">
        <v>2554</v>
      </c>
      <c r="W285" s="98">
        <v>6</v>
      </c>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row>
    <row r="286" spans="1:46" ht="16.5" x14ac:dyDescent="0.25">
      <c r="A286" s="101" t="s">
        <v>4680</v>
      </c>
      <c r="B286" s="101" t="s">
        <v>4680</v>
      </c>
      <c r="C286" s="96" t="s">
        <v>4240</v>
      </c>
      <c r="D286" s="96" t="s">
        <v>4503</v>
      </c>
      <c r="E286" s="96" t="s">
        <v>4603</v>
      </c>
      <c r="F286" s="89" t="s">
        <v>63</v>
      </c>
      <c r="G286" s="99" t="s">
        <v>4635</v>
      </c>
      <c r="H286" s="96" t="s">
        <v>4239</v>
      </c>
      <c r="I286" s="89" t="s">
        <v>4596</v>
      </c>
      <c r="J286" s="96" t="s">
        <v>4640</v>
      </c>
      <c r="K286" s="97" t="s">
        <v>66</v>
      </c>
      <c r="L286" s="99" t="s">
        <v>4263</v>
      </c>
      <c r="M286" s="99" t="s">
        <v>57</v>
      </c>
      <c r="N286" s="99" t="s">
        <v>58</v>
      </c>
      <c r="O286" s="99" t="s">
        <v>4600</v>
      </c>
      <c r="P286" s="96" t="s">
        <v>4609</v>
      </c>
      <c r="Q286" s="112">
        <v>1185458500</v>
      </c>
      <c r="R286" s="100">
        <v>1</v>
      </c>
      <c r="S286" s="117">
        <v>14225502000</v>
      </c>
      <c r="T286" s="99" t="s">
        <v>66</v>
      </c>
      <c r="U286" s="99" t="s">
        <v>4236</v>
      </c>
      <c r="V286" s="81" t="s">
        <v>2554</v>
      </c>
      <c r="W286" s="98">
        <v>12</v>
      </c>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row>
    <row r="287" spans="1:46" ht="16.5" x14ac:dyDescent="0.25">
      <c r="A287" s="101" t="s">
        <v>4680</v>
      </c>
      <c r="B287" s="101" t="s">
        <v>4680</v>
      </c>
      <c r="C287" s="96" t="s">
        <v>4240</v>
      </c>
      <c r="D287" s="96" t="s">
        <v>4503</v>
      </c>
      <c r="E287" s="96" t="s">
        <v>4597</v>
      </c>
      <c r="F287" s="89" t="s">
        <v>51</v>
      </c>
      <c r="G287" s="69" t="s">
        <v>52</v>
      </c>
      <c r="H287" s="69" t="s">
        <v>53</v>
      </c>
      <c r="I287" s="89" t="s">
        <v>54</v>
      </c>
      <c r="J287" s="89" t="s">
        <v>55</v>
      </c>
      <c r="K287" s="97">
        <v>80111600</v>
      </c>
      <c r="L287" s="99" t="s">
        <v>4263</v>
      </c>
      <c r="M287" s="99" t="s">
        <v>57</v>
      </c>
      <c r="N287" s="99" t="s">
        <v>58</v>
      </c>
      <c r="O287" s="99" t="s">
        <v>4611</v>
      </c>
      <c r="P287" s="96" t="s">
        <v>4549</v>
      </c>
      <c r="Q287" s="112">
        <v>2412712.5</v>
      </c>
      <c r="R287" s="100">
        <v>1</v>
      </c>
      <c r="S287" s="117">
        <v>19301700</v>
      </c>
      <c r="T287" s="99" t="s">
        <v>66</v>
      </c>
      <c r="U287" s="99" t="s">
        <v>4602</v>
      </c>
      <c r="V287" s="81" t="s">
        <v>2554</v>
      </c>
      <c r="W287" s="98">
        <v>8</v>
      </c>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row>
    <row r="288" spans="1:46" ht="16.5" x14ac:dyDescent="0.25">
      <c r="A288" s="101" t="s">
        <v>4680</v>
      </c>
      <c r="B288" s="101" t="s">
        <v>4680</v>
      </c>
      <c r="C288" s="96" t="s">
        <v>4240</v>
      </c>
      <c r="D288" s="96" t="s">
        <v>4503</v>
      </c>
      <c r="E288" s="96" t="s">
        <v>4603</v>
      </c>
      <c r="F288" s="89" t="s">
        <v>51</v>
      </c>
      <c r="G288" s="69" t="s">
        <v>52</v>
      </c>
      <c r="H288" s="69" t="s">
        <v>53</v>
      </c>
      <c r="I288" s="89" t="s">
        <v>54</v>
      </c>
      <c r="J288" s="89" t="s">
        <v>55</v>
      </c>
      <c r="K288" s="97">
        <v>80111600</v>
      </c>
      <c r="L288" s="99" t="s">
        <v>4263</v>
      </c>
      <c r="M288" s="99" t="s">
        <v>57</v>
      </c>
      <c r="N288" s="99" t="s">
        <v>58</v>
      </c>
      <c r="O288" s="99" t="s">
        <v>4611</v>
      </c>
      <c r="P288" s="96" t="s">
        <v>4549</v>
      </c>
      <c r="Q288" s="112">
        <v>5629662.5</v>
      </c>
      <c r="R288" s="100">
        <v>1</v>
      </c>
      <c r="S288" s="117">
        <v>45037300</v>
      </c>
      <c r="T288" s="99" t="s">
        <v>66</v>
      </c>
      <c r="U288" s="99" t="s">
        <v>4602</v>
      </c>
      <c r="V288" s="81" t="s">
        <v>483</v>
      </c>
      <c r="W288" s="98">
        <v>8</v>
      </c>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row>
    <row r="289" spans="1:46" ht="16.5" x14ac:dyDescent="0.25">
      <c r="A289" s="101" t="s">
        <v>4680</v>
      </c>
      <c r="B289" s="101" t="s">
        <v>4680</v>
      </c>
      <c r="C289" s="96" t="s">
        <v>4240</v>
      </c>
      <c r="D289" s="96" t="s">
        <v>4503</v>
      </c>
      <c r="E289" s="96" t="s">
        <v>4597</v>
      </c>
      <c r="F289" s="89" t="s">
        <v>80</v>
      </c>
      <c r="G289" s="79" t="s">
        <v>81</v>
      </c>
      <c r="H289" s="69" t="s">
        <v>82</v>
      </c>
      <c r="I289" s="89" t="s">
        <v>54</v>
      </c>
      <c r="J289" s="89" t="s">
        <v>55</v>
      </c>
      <c r="K289" s="97">
        <v>80111600</v>
      </c>
      <c r="L289" s="99" t="s">
        <v>4263</v>
      </c>
      <c r="M289" s="99" t="s">
        <v>57</v>
      </c>
      <c r="N289" s="99" t="s">
        <v>58</v>
      </c>
      <c r="O289" s="99" t="s">
        <v>4611</v>
      </c>
      <c r="P289" s="96" t="s">
        <v>4612</v>
      </c>
      <c r="Q289" s="112">
        <v>1811008.6956521738</v>
      </c>
      <c r="R289" s="100">
        <v>1</v>
      </c>
      <c r="S289" s="117">
        <v>20826600</v>
      </c>
      <c r="T289" s="99" t="s">
        <v>4369</v>
      </c>
      <c r="U289" s="99" t="s">
        <v>4234</v>
      </c>
      <c r="V289" s="81" t="s">
        <v>481</v>
      </c>
      <c r="W289" s="98">
        <v>11.5</v>
      </c>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row>
    <row r="290" spans="1:46" ht="16.5" x14ac:dyDescent="0.25">
      <c r="A290" s="101" t="s">
        <v>4680</v>
      </c>
      <c r="B290" s="101" t="s">
        <v>4680</v>
      </c>
      <c r="C290" s="96" t="s">
        <v>4240</v>
      </c>
      <c r="D290" s="96" t="s">
        <v>4503</v>
      </c>
      <c r="E290" s="96" t="s">
        <v>4603</v>
      </c>
      <c r="F290" s="89" t="s">
        <v>80</v>
      </c>
      <c r="G290" s="79" t="s">
        <v>81</v>
      </c>
      <c r="H290" s="69" t="s">
        <v>82</v>
      </c>
      <c r="I290" s="89" t="s">
        <v>54</v>
      </c>
      <c r="J290" s="89" t="s">
        <v>55</v>
      </c>
      <c r="K290" s="97">
        <v>80111600</v>
      </c>
      <c r="L290" s="99" t="s">
        <v>4263</v>
      </c>
      <c r="M290" s="99" t="s">
        <v>57</v>
      </c>
      <c r="N290" s="99" t="s">
        <v>58</v>
      </c>
      <c r="O290" s="99" t="s">
        <v>4611</v>
      </c>
      <c r="P290" s="96" t="s">
        <v>4612</v>
      </c>
      <c r="Q290" s="112">
        <v>4225686.9565217393</v>
      </c>
      <c r="R290" s="100">
        <v>1</v>
      </c>
      <c r="S290" s="117">
        <v>48595400</v>
      </c>
      <c r="T290" s="99" t="s">
        <v>4369</v>
      </c>
      <c r="U290" s="99" t="s">
        <v>4234</v>
      </c>
      <c r="V290" s="81" t="s">
        <v>481</v>
      </c>
      <c r="W290" s="98">
        <v>11.5</v>
      </c>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row>
    <row r="291" spans="1:46" ht="16.5" x14ac:dyDescent="0.25">
      <c r="A291" s="101" t="s">
        <v>4680</v>
      </c>
      <c r="B291" s="101" t="s">
        <v>4680</v>
      </c>
      <c r="C291" s="96" t="s">
        <v>4240</v>
      </c>
      <c r="D291" s="96" t="s">
        <v>4503</v>
      </c>
      <c r="E291" s="96" t="s">
        <v>4597</v>
      </c>
      <c r="F291" s="89" t="s">
        <v>80</v>
      </c>
      <c r="G291" s="79" t="s">
        <v>81</v>
      </c>
      <c r="H291" s="69" t="s">
        <v>82</v>
      </c>
      <c r="I291" s="89" t="s">
        <v>54</v>
      </c>
      <c r="J291" s="89" t="s">
        <v>55</v>
      </c>
      <c r="K291" s="97">
        <v>80111600</v>
      </c>
      <c r="L291" s="99" t="s">
        <v>4263</v>
      </c>
      <c r="M291" s="99" t="s">
        <v>57</v>
      </c>
      <c r="N291" s="99" t="s">
        <v>58</v>
      </c>
      <c r="O291" s="99" t="s">
        <v>4611</v>
      </c>
      <c r="P291" s="96" t="s">
        <v>4613</v>
      </c>
      <c r="Q291" s="112">
        <v>1536000</v>
      </c>
      <c r="R291" s="100">
        <v>1</v>
      </c>
      <c r="S291" s="117">
        <v>17664000</v>
      </c>
      <c r="T291" s="99" t="s">
        <v>4369</v>
      </c>
      <c r="U291" s="99" t="s">
        <v>4234</v>
      </c>
      <c r="V291" s="81" t="s">
        <v>481</v>
      </c>
      <c r="W291" s="98">
        <v>11.5</v>
      </c>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row>
    <row r="292" spans="1:46" ht="16.5" x14ac:dyDescent="0.25">
      <c r="A292" s="101" t="s">
        <v>4680</v>
      </c>
      <c r="B292" s="101" t="s">
        <v>4680</v>
      </c>
      <c r="C292" s="96" t="s">
        <v>4240</v>
      </c>
      <c r="D292" s="96" t="s">
        <v>4503</v>
      </c>
      <c r="E292" s="96" t="s">
        <v>4603</v>
      </c>
      <c r="F292" s="89" t="s">
        <v>80</v>
      </c>
      <c r="G292" s="79" t="s">
        <v>81</v>
      </c>
      <c r="H292" s="69" t="s">
        <v>82</v>
      </c>
      <c r="I292" s="89" t="s">
        <v>54</v>
      </c>
      <c r="J292" s="89" t="s">
        <v>55</v>
      </c>
      <c r="K292" s="97">
        <v>80111600</v>
      </c>
      <c r="L292" s="99" t="s">
        <v>4263</v>
      </c>
      <c r="M292" s="99" t="s">
        <v>57</v>
      </c>
      <c r="N292" s="99" t="s">
        <v>58</v>
      </c>
      <c r="O292" s="99" t="s">
        <v>4611</v>
      </c>
      <c r="P292" s="96" t="s">
        <v>4613</v>
      </c>
      <c r="Q292" s="112">
        <v>3584000</v>
      </c>
      <c r="R292" s="100">
        <v>1</v>
      </c>
      <c r="S292" s="117">
        <v>41216000</v>
      </c>
      <c r="T292" s="99" t="s">
        <v>4369</v>
      </c>
      <c r="U292" s="99" t="s">
        <v>4234</v>
      </c>
      <c r="V292" s="81" t="s">
        <v>481</v>
      </c>
      <c r="W292" s="98">
        <v>11.5</v>
      </c>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row>
    <row r="293" spans="1:46" ht="16.5" x14ac:dyDescent="0.25">
      <c r="A293" s="101" t="s">
        <v>4680</v>
      </c>
      <c r="B293" s="101" t="s">
        <v>4680</v>
      </c>
      <c r="C293" s="96" t="s">
        <v>4240</v>
      </c>
      <c r="D293" s="96" t="s">
        <v>4503</v>
      </c>
      <c r="E293" s="96" t="s">
        <v>4597</v>
      </c>
      <c r="F293" s="89" t="s">
        <v>80</v>
      </c>
      <c r="G293" s="79" t="s">
        <v>81</v>
      </c>
      <c r="H293" s="69" t="s">
        <v>82</v>
      </c>
      <c r="I293" s="89" t="s">
        <v>54</v>
      </c>
      <c r="J293" s="89" t="s">
        <v>55</v>
      </c>
      <c r="K293" s="97">
        <v>80111600</v>
      </c>
      <c r="L293" s="99" t="s">
        <v>4263</v>
      </c>
      <c r="M293" s="99" t="s">
        <v>57</v>
      </c>
      <c r="N293" s="99" t="s">
        <v>58</v>
      </c>
      <c r="O293" s="99" t="s">
        <v>4611</v>
      </c>
      <c r="P293" s="96" t="s">
        <v>4614</v>
      </c>
      <c r="Q293" s="112">
        <v>1043436.8181818182</v>
      </c>
      <c r="R293" s="100">
        <v>1</v>
      </c>
      <c r="S293" s="117">
        <v>11477805</v>
      </c>
      <c r="T293" s="99" t="s">
        <v>4369</v>
      </c>
      <c r="U293" s="99" t="s">
        <v>4234</v>
      </c>
      <c r="V293" s="81" t="s">
        <v>481</v>
      </c>
      <c r="W293" s="98">
        <v>11</v>
      </c>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row>
    <row r="294" spans="1:46" ht="16.5" x14ac:dyDescent="0.25">
      <c r="A294" s="101" t="s">
        <v>4680</v>
      </c>
      <c r="B294" s="101" t="s">
        <v>4680</v>
      </c>
      <c r="C294" s="96" t="s">
        <v>4240</v>
      </c>
      <c r="D294" s="96" t="s">
        <v>4503</v>
      </c>
      <c r="E294" s="96" t="s">
        <v>4603</v>
      </c>
      <c r="F294" s="89" t="s">
        <v>80</v>
      </c>
      <c r="G294" s="79" t="s">
        <v>81</v>
      </c>
      <c r="H294" s="69" t="s">
        <v>82</v>
      </c>
      <c r="I294" s="89" t="s">
        <v>54</v>
      </c>
      <c r="J294" s="89" t="s">
        <v>55</v>
      </c>
      <c r="K294" s="97">
        <v>80111600</v>
      </c>
      <c r="L294" s="99" t="s">
        <v>4263</v>
      </c>
      <c r="M294" s="99" t="s">
        <v>57</v>
      </c>
      <c r="N294" s="99" t="s">
        <v>58</v>
      </c>
      <c r="O294" s="99" t="s">
        <v>4611</v>
      </c>
      <c r="P294" s="96" t="s">
        <v>4614</v>
      </c>
      <c r="Q294" s="112">
        <v>2434685.9090909092</v>
      </c>
      <c r="R294" s="100">
        <v>1</v>
      </c>
      <c r="S294" s="117">
        <v>26781545</v>
      </c>
      <c r="T294" s="99" t="s">
        <v>4369</v>
      </c>
      <c r="U294" s="99" t="s">
        <v>4234</v>
      </c>
      <c r="V294" s="81" t="s">
        <v>481</v>
      </c>
      <c r="W294" s="98">
        <v>11</v>
      </c>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row>
    <row r="295" spans="1:46" ht="16.5" x14ac:dyDescent="0.25">
      <c r="A295" s="101" t="s">
        <v>4680</v>
      </c>
      <c r="B295" s="101" t="s">
        <v>4680</v>
      </c>
      <c r="C295" s="96" t="s">
        <v>4240</v>
      </c>
      <c r="D295" s="96" t="s">
        <v>4503</v>
      </c>
      <c r="E295" s="96" t="s">
        <v>4597</v>
      </c>
      <c r="F295" s="89" t="s">
        <v>80</v>
      </c>
      <c r="G295" s="79" t="s">
        <v>81</v>
      </c>
      <c r="H295" s="69" t="s">
        <v>82</v>
      </c>
      <c r="I295" s="89" t="s">
        <v>54</v>
      </c>
      <c r="J295" s="89" t="s">
        <v>55</v>
      </c>
      <c r="K295" s="97">
        <v>80111600</v>
      </c>
      <c r="L295" s="99" t="s">
        <v>4263</v>
      </c>
      <c r="M295" s="99" t="s">
        <v>57</v>
      </c>
      <c r="N295" s="99" t="s">
        <v>58</v>
      </c>
      <c r="O295" s="99" t="s">
        <v>4611</v>
      </c>
      <c r="P295" s="96" t="s">
        <v>4615</v>
      </c>
      <c r="Q295" s="112">
        <v>771272.72727272729</v>
      </c>
      <c r="R295" s="100">
        <v>1</v>
      </c>
      <c r="S295" s="117">
        <v>8484000</v>
      </c>
      <c r="T295" s="99" t="s">
        <v>4369</v>
      </c>
      <c r="U295" s="99" t="s">
        <v>4234</v>
      </c>
      <c r="V295" s="81" t="s">
        <v>481</v>
      </c>
      <c r="W295" s="98">
        <v>11</v>
      </c>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row>
    <row r="296" spans="1:46" ht="16.5" x14ac:dyDescent="0.25">
      <c r="A296" s="101" t="s">
        <v>4680</v>
      </c>
      <c r="B296" s="101" t="s">
        <v>4680</v>
      </c>
      <c r="C296" s="96" t="s">
        <v>4240</v>
      </c>
      <c r="D296" s="96" t="s">
        <v>4503</v>
      </c>
      <c r="E296" s="96" t="s">
        <v>4603</v>
      </c>
      <c r="F296" s="89" t="s">
        <v>80</v>
      </c>
      <c r="G296" s="79" t="s">
        <v>81</v>
      </c>
      <c r="H296" s="69" t="s">
        <v>82</v>
      </c>
      <c r="I296" s="89" t="s">
        <v>54</v>
      </c>
      <c r="J296" s="89" t="s">
        <v>55</v>
      </c>
      <c r="K296" s="97">
        <v>80111600</v>
      </c>
      <c r="L296" s="99" t="s">
        <v>4263</v>
      </c>
      <c r="M296" s="99" t="s">
        <v>57</v>
      </c>
      <c r="N296" s="99" t="s">
        <v>58</v>
      </c>
      <c r="O296" s="99" t="s">
        <v>4611</v>
      </c>
      <c r="P296" s="96" t="s">
        <v>4615</v>
      </c>
      <c r="Q296" s="112">
        <v>1799636.3636363635</v>
      </c>
      <c r="R296" s="100">
        <v>1</v>
      </c>
      <c r="S296" s="117">
        <v>19796000</v>
      </c>
      <c r="T296" s="99" t="s">
        <v>4369</v>
      </c>
      <c r="U296" s="99" t="s">
        <v>4234</v>
      </c>
      <c r="V296" s="81" t="s">
        <v>481</v>
      </c>
      <c r="W296" s="98">
        <v>11</v>
      </c>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row>
    <row r="297" spans="1:46" ht="16.5" x14ac:dyDescent="0.25">
      <c r="A297" s="101" t="s">
        <v>4680</v>
      </c>
      <c r="B297" s="101" t="s">
        <v>4680</v>
      </c>
      <c r="C297" s="96" t="s">
        <v>4240</v>
      </c>
      <c r="D297" s="96" t="s">
        <v>4503</v>
      </c>
      <c r="E297" s="96" t="s">
        <v>4597</v>
      </c>
      <c r="F297" s="89" t="s">
        <v>80</v>
      </c>
      <c r="G297" s="79" t="s">
        <v>81</v>
      </c>
      <c r="H297" s="69" t="s">
        <v>82</v>
      </c>
      <c r="I297" s="89" t="s">
        <v>54</v>
      </c>
      <c r="J297" s="89" t="s">
        <v>55</v>
      </c>
      <c r="K297" s="97">
        <v>80111600</v>
      </c>
      <c r="L297" s="99" t="s">
        <v>4263</v>
      </c>
      <c r="M297" s="99" t="s">
        <v>57</v>
      </c>
      <c r="N297" s="99" t="s">
        <v>58</v>
      </c>
      <c r="O297" s="99" t="s">
        <v>4611</v>
      </c>
      <c r="P297" s="96" t="s">
        <v>4616</v>
      </c>
      <c r="Q297" s="112">
        <v>3120000</v>
      </c>
      <c r="R297" s="100">
        <v>1</v>
      </c>
      <c r="S297" s="117">
        <v>35880000</v>
      </c>
      <c r="T297" s="99" t="s">
        <v>4369</v>
      </c>
      <c r="U297" s="99" t="s">
        <v>4234</v>
      </c>
      <c r="V297" s="81" t="s">
        <v>481</v>
      </c>
      <c r="W297" s="98">
        <v>11.5</v>
      </c>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row>
    <row r="298" spans="1:46" ht="16.5" x14ac:dyDescent="0.25">
      <c r="A298" s="101" t="s">
        <v>4680</v>
      </c>
      <c r="B298" s="101" t="s">
        <v>4680</v>
      </c>
      <c r="C298" s="96" t="s">
        <v>4240</v>
      </c>
      <c r="D298" s="96" t="s">
        <v>4503</v>
      </c>
      <c r="E298" s="96" t="s">
        <v>4603</v>
      </c>
      <c r="F298" s="89" t="s">
        <v>80</v>
      </c>
      <c r="G298" s="79" t="s">
        <v>81</v>
      </c>
      <c r="H298" s="69" t="s">
        <v>82</v>
      </c>
      <c r="I298" s="89" t="s">
        <v>54</v>
      </c>
      <c r="J298" s="89" t="s">
        <v>55</v>
      </c>
      <c r="K298" s="97">
        <v>80111600</v>
      </c>
      <c r="L298" s="99" t="s">
        <v>4263</v>
      </c>
      <c r="M298" s="99" t="s">
        <v>57</v>
      </c>
      <c r="N298" s="99" t="s">
        <v>58</v>
      </c>
      <c r="O298" s="99" t="s">
        <v>4611</v>
      </c>
      <c r="P298" s="96" t="s">
        <v>4616</v>
      </c>
      <c r="Q298" s="112">
        <v>7280000</v>
      </c>
      <c r="R298" s="100">
        <v>1</v>
      </c>
      <c r="S298" s="117">
        <v>83720000</v>
      </c>
      <c r="T298" s="99" t="s">
        <v>4369</v>
      </c>
      <c r="U298" s="99" t="s">
        <v>4234</v>
      </c>
      <c r="V298" s="81" t="s">
        <v>481</v>
      </c>
      <c r="W298" s="98">
        <v>11.5</v>
      </c>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row>
    <row r="299" spans="1:46" ht="16.5" x14ac:dyDescent="0.25">
      <c r="A299" s="101" t="s">
        <v>4680</v>
      </c>
      <c r="B299" s="101" t="s">
        <v>4680</v>
      </c>
      <c r="C299" s="96" t="s">
        <v>4240</v>
      </c>
      <c r="D299" s="96" t="s">
        <v>4503</v>
      </c>
      <c r="E299" s="96" t="s">
        <v>4597</v>
      </c>
      <c r="F299" s="89" t="s">
        <v>80</v>
      </c>
      <c r="G299" s="79" t="s">
        <v>81</v>
      </c>
      <c r="H299" s="69" t="s">
        <v>82</v>
      </c>
      <c r="I299" s="89" t="s">
        <v>54</v>
      </c>
      <c r="J299" s="89" t="s">
        <v>55</v>
      </c>
      <c r="K299" s="97">
        <v>80111600</v>
      </c>
      <c r="L299" s="99" t="s">
        <v>4263</v>
      </c>
      <c r="M299" s="99" t="s">
        <v>57</v>
      </c>
      <c r="N299" s="99" t="s">
        <v>58</v>
      </c>
      <c r="O299" s="99" t="s">
        <v>4611</v>
      </c>
      <c r="P299" s="96" t="s">
        <v>4617</v>
      </c>
      <c r="Q299" s="112">
        <v>1767490.9090909092</v>
      </c>
      <c r="R299" s="100">
        <v>1</v>
      </c>
      <c r="S299" s="117">
        <v>19442400</v>
      </c>
      <c r="T299" s="99" t="s">
        <v>4369</v>
      </c>
      <c r="U299" s="99" t="s">
        <v>4234</v>
      </c>
      <c r="V299" s="81" t="s">
        <v>481</v>
      </c>
      <c r="W299" s="98">
        <v>11</v>
      </c>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row>
    <row r="300" spans="1:46" ht="16.5" x14ac:dyDescent="0.25">
      <c r="A300" s="101" t="s">
        <v>4680</v>
      </c>
      <c r="B300" s="101" t="s">
        <v>4680</v>
      </c>
      <c r="C300" s="96" t="s">
        <v>4240</v>
      </c>
      <c r="D300" s="96" t="s">
        <v>4503</v>
      </c>
      <c r="E300" s="96" t="s">
        <v>4603</v>
      </c>
      <c r="F300" s="89" t="s">
        <v>80</v>
      </c>
      <c r="G300" s="79" t="s">
        <v>81</v>
      </c>
      <c r="H300" s="69" t="s">
        <v>82</v>
      </c>
      <c r="I300" s="89" t="s">
        <v>54</v>
      </c>
      <c r="J300" s="89" t="s">
        <v>55</v>
      </c>
      <c r="K300" s="97">
        <v>80111600</v>
      </c>
      <c r="L300" s="99" t="s">
        <v>4263</v>
      </c>
      <c r="M300" s="99" t="s">
        <v>57</v>
      </c>
      <c r="N300" s="99" t="s">
        <v>58</v>
      </c>
      <c r="O300" s="99" t="s">
        <v>4611</v>
      </c>
      <c r="P300" s="96" t="s">
        <v>4617</v>
      </c>
      <c r="Q300" s="112">
        <v>4124145.4545454546</v>
      </c>
      <c r="R300" s="100">
        <v>1</v>
      </c>
      <c r="S300" s="117">
        <v>45365600</v>
      </c>
      <c r="T300" s="99" t="s">
        <v>4369</v>
      </c>
      <c r="U300" s="99" t="s">
        <v>4234</v>
      </c>
      <c r="V300" s="81" t="s">
        <v>481</v>
      </c>
      <c r="W300" s="98">
        <v>11</v>
      </c>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row>
    <row r="301" spans="1:46" ht="16.5" x14ac:dyDescent="0.25">
      <c r="A301" s="101" t="s">
        <v>4680</v>
      </c>
      <c r="B301" s="101" t="s">
        <v>4680</v>
      </c>
      <c r="C301" s="96" t="s">
        <v>4240</v>
      </c>
      <c r="D301" s="96" t="s">
        <v>4503</v>
      </c>
      <c r="E301" s="96" t="s">
        <v>4597</v>
      </c>
      <c r="F301" s="89" t="s">
        <v>80</v>
      </c>
      <c r="G301" s="79" t="s">
        <v>81</v>
      </c>
      <c r="H301" s="69" t="s">
        <v>82</v>
      </c>
      <c r="I301" s="89" t="s">
        <v>54</v>
      </c>
      <c r="J301" s="89" t="s">
        <v>55</v>
      </c>
      <c r="K301" s="97">
        <v>80111600</v>
      </c>
      <c r="L301" s="99" t="s">
        <v>4263</v>
      </c>
      <c r="M301" s="99" t="s">
        <v>57</v>
      </c>
      <c r="N301" s="99" t="s">
        <v>58</v>
      </c>
      <c r="O301" s="99" t="s">
        <v>4611</v>
      </c>
      <c r="P301" s="96" t="s">
        <v>4618</v>
      </c>
      <c r="Q301" s="112">
        <v>1638927.2727272727</v>
      </c>
      <c r="R301" s="100">
        <v>1</v>
      </c>
      <c r="S301" s="117">
        <v>18028200</v>
      </c>
      <c r="T301" s="99" t="s">
        <v>4369</v>
      </c>
      <c r="U301" s="99" t="s">
        <v>4234</v>
      </c>
      <c r="V301" s="81" t="s">
        <v>481</v>
      </c>
      <c r="W301" s="98">
        <v>11</v>
      </c>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row>
    <row r="302" spans="1:46" ht="16.5" x14ac:dyDescent="0.25">
      <c r="A302" s="101" t="s">
        <v>4680</v>
      </c>
      <c r="B302" s="101" t="s">
        <v>4680</v>
      </c>
      <c r="C302" s="96" t="s">
        <v>4240</v>
      </c>
      <c r="D302" s="96" t="s">
        <v>4503</v>
      </c>
      <c r="E302" s="96" t="s">
        <v>4603</v>
      </c>
      <c r="F302" s="89" t="s">
        <v>80</v>
      </c>
      <c r="G302" s="79" t="s">
        <v>81</v>
      </c>
      <c r="H302" s="69" t="s">
        <v>82</v>
      </c>
      <c r="I302" s="89" t="s">
        <v>54</v>
      </c>
      <c r="J302" s="89" t="s">
        <v>55</v>
      </c>
      <c r="K302" s="97">
        <v>80111600</v>
      </c>
      <c r="L302" s="99" t="s">
        <v>4263</v>
      </c>
      <c r="M302" s="99" t="s">
        <v>57</v>
      </c>
      <c r="N302" s="99" t="s">
        <v>58</v>
      </c>
      <c r="O302" s="99" t="s">
        <v>4611</v>
      </c>
      <c r="P302" s="96" t="s">
        <v>4618</v>
      </c>
      <c r="Q302" s="112">
        <v>3824163.6363636362</v>
      </c>
      <c r="R302" s="100">
        <v>1</v>
      </c>
      <c r="S302" s="117">
        <v>42065800</v>
      </c>
      <c r="T302" s="99" t="s">
        <v>4369</v>
      </c>
      <c r="U302" s="99" t="s">
        <v>4234</v>
      </c>
      <c r="V302" s="81" t="s">
        <v>481</v>
      </c>
      <c r="W302" s="98">
        <v>11</v>
      </c>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row>
    <row r="303" spans="1:46" ht="16.5" x14ac:dyDescent="0.25">
      <c r="A303" s="101" t="s">
        <v>4680</v>
      </c>
      <c r="B303" s="101" t="s">
        <v>4680</v>
      </c>
      <c r="C303" s="96" t="s">
        <v>4240</v>
      </c>
      <c r="D303" s="96" t="s">
        <v>4503</v>
      </c>
      <c r="E303" s="96" t="s">
        <v>4597</v>
      </c>
      <c r="F303" s="89" t="s">
        <v>80</v>
      </c>
      <c r="G303" s="79" t="s">
        <v>81</v>
      </c>
      <c r="H303" s="69" t="s">
        <v>82</v>
      </c>
      <c r="I303" s="89" t="s">
        <v>54</v>
      </c>
      <c r="J303" s="89" t="s">
        <v>55</v>
      </c>
      <c r="K303" s="97">
        <v>80111600</v>
      </c>
      <c r="L303" s="99" t="s">
        <v>4263</v>
      </c>
      <c r="M303" s="99" t="s">
        <v>57</v>
      </c>
      <c r="N303" s="99" t="s">
        <v>58</v>
      </c>
      <c r="O303" s="99" t="s">
        <v>4611</v>
      </c>
      <c r="P303" s="96" t="s">
        <v>4619</v>
      </c>
      <c r="Q303" s="112">
        <v>771272.72727272729</v>
      </c>
      <c r="R303" s="100">
        <v>1</v>
      </c>
      <c r="S303" s="117">
        <v>8484000</v>
      </c>
      <c r="T303" s="99" t="s">
        <v>4369</v>
      </c>
      <c r="U303" s="99" t="s">
        <v>4234</v>
      </c>
      <c r="V303" s="81" t="s">
        <v>481</v>
      </c>
      <c r="W303" s="98">
        <v>11</v>
      </c>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row>
    <row r="304" spans="1:46" ht="16.5" x14ac:dyDescent="0.25">
      <c r="A304" s="101" t="s">
        <v>4680</v>
      </c>
      <c r="B304" s="101" t="s">
        <v>4680</v>
      </c>
      <c r="C304" s="96" t="s">
        <v>4240</v>
      </c>
      <c r="D304" s="96" t="s">
        <v>4503</v>
      </c>
      <c r="E304" s="96" t="s">
        <v>4603</v>
      </c>
      <c r="F304" s="89" t="s">
        <v>80</v>
      </c>
      <c r="G304" s="79" t="s">
        <v>81</v>
      </c>
      <c r="H304" s="69" t="s">
        <v>82</v>
      </c>
      <c r="I304" s="89" t="s">
        <v>54</v>
      </c>
      <c r="J304" s="89" t="s">
        <v>55</v>
      </c>
      <c r="K304" s="97">
        <v>80111600</v>
      </c>
      <c r="L304" s="99" t="s">
        <v>4263</v>
      </c>
      <c r="M304" s="99" t="s">
        <v>57</v>
      </c>
      <c r="N304" s="99" t="s">
        <v>58</v>
      </c>
      <c r="O304" s="99" t="s">
        <v>4611</v>
      </c>
      <c r="P304" s="96" t="s">
        <v>4619</v>
      </c>
      <c r="Q304" s="112">
        <v>1799636.3636363635</v>
      </c>
      <c r="R304" s="100">
        <v>1</v>
      </c>
      <c r="S304" s="117">
        <v>19796000</v>
      </c>
      <c r="T304" s="99" t="s">
        <v>4369</v>
      </c>
      <c r="U304" s="99" t="s">
        <v>4234</v>
      </c>
      <c r="V304" s="81" t="s">
        <v>481</v>
      </c>
      <c r="W304" s="98">
        <v>11</v>
      </c>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row>
    <row r="305" spans="1:46" ht="16.5" x14ac:dyDescent="0.25">
      <c r="A305" s="101" t="s">
        <v>4680</v>
      </c>
      <c r="B305" s="101" t="s">
        <v>4680</v>
      </c>
      <c r="C305" s="96" t="s">
        <v>4240</v>
      </c>
      <c r="D305" s="96" t="s">
        <v>4503</v>
      </c>
      <c r="E305" s="96" t="s">
        <v>4597</v>
      </c>
      <c r="F305" s="89" t="s">
        <v>80</v>
      </c>
      <c r="G305" s="79" t="s">
        <v>81</v>
      </c>
      <c r="H305" s="69" t="s">
        <v>82</v>
      </c>
      <c r="I305" s="89" t="s">
        <v>54</v>
      </c>
      <c r="J305" s="89" t="s">
        <v>55</v>
      </c>
      <c r="K305" s="97">
        <v>80111600</v>
      </c>
      <c r="L305" s="99" t="s">
        <v>4263</v>
      </c>
      <c r="M305" s="99" t="s">
        <v>57</v>
      </c>
      <c r="N305" s="99" t="s">
        <v>58</v>
      </c>
      <c r="O305" s="99" t="s">
        <v>4611</v>
      </c>
      <c r="P305" s="96" t="s">
        <v>4620</v>
      </c>
      <c r="Q305" s="112">
        <v>525300</v>
      </c>
      <c r="R305" s="100">
        <v>1</v>
      </c>
      <c r="S305" s="117">
        <v>6040950</v>
      </c>
      <c r="T305" s="99" t="s">
        <v>4369</v>
      </c>
      <c r="U305" s="99" t="s">
        <v>4234</v>
      </c>
      <c r="V305" s="81" t="s">
        <v>481</v>
      </c>
      <c r="W305" s="98">
        <v>11.5</v>
      </c>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row>
    <row r="306" spans="1:46" ht="16.5" x14ac:dyDescent="0.25">
      <c r="A306" s="101" t="s">
        <v>4680</v>
      </c>
      <c r="B306" s="101" t="s">
        <v>4680</v>
      </c>
      <c r="C306" s="96" t="s">
        <v>4240</v>
      </c>
      <c r="D306" s="96" t="s">
        <v>4503</v>
      </c>
      <c r="E306" s="96" t="s">
        <v>4603</v>
      </c>
      <c r="F306" s="89" t="s">
        <v>80</v>
      </c>
      <c r="G306" s="79" t="s">
        <v>81</v>
      </c>
      <c r="H306" s="69" t="s">
        <v>82</v>
      </c>
      <c r="I306" s="89" t="s">
        <v>54</v>
      </c>
      <c r="J306" s="89" t="s">
        <v>55</v>
      </c>
      <c r="K306" s="97">
        <v>80111600</v>
      </c>
      <c r="L306" s="99" t="s">
        <v>4263</v>
      </c>
      <c r="M306" s="99" t="s">
        <v>57</v>
      </c>
      <c r="N306" s="99" t="s">
        <v>58</v>
      </c>
      <c r="O306" s="99" t="s">
        <v>4611</v>
      </c>
      <c r="P306" s="96" t="s">
        <v>4620</v>
      </c>
      <c r="Q306" s="112">
        <v>1225700</v>
      </c>
      <c r="R306" s="100">
        <v>1</v>
      </c>
      <c r="S306" s="117">
        <v>14095550</v>
      </c>
      <c r="T306" s="99" t="s">
        <v>4369</v>
      </c>
      <c r="U306" s="99" t="s">
        <v>4234</v>
      </c>
      <c r="V306" s="81" t="s">
        <v>481</v>
      </c>
      <c r="W306" s="98">
        <v>11.5</v>
      </c>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row>
    <row r="307" spans="1:46" ht="16.5" x14ac:dyDescent="0.25">
      <c r="A307" s="101" t="s">
        <v>4680</v>
      </c>
      <c r="B307" s="101" t="s">
        <v>4680</v>
      </c>
      <c r="C307" s="96" t="s">
        <v>4240</v>
      </c>
      <c r="D307" s="96" t="s">
        <v>4503</v>
      </c>
      <c r="E307" s="96" t="s">
        <v>4597</v>
      </c>
      <c r="F307" s="89" t="s">
        <v>80</v>
      </c>
      <c r="G307" s="79" t="s">
        <v>81</v>
      </c>
      <c r="H307" s="69" t="s">
        <v>82</v>
      </c>
      <c r="I307" s="89" t="s">
        <v>54</v>
      </c>
      <c r="J307" s="89" t="s">
        <v>55</v>
      </c>
      <c r="K307" s="97">
        <v>80111600</v>
      </c>
      <c r="L307" s="99" t="s">
        <v>4263</v>
      </c>
      <c r="M307" s="99" t="s">
        <v>57</v>
      </c>
      <c r="N307" s="99" t="s">
        <v>58</v>
      </c>
      <c r="O307" s="99" t="s">
        <v>4611</v>
      </c>
      <c r="P307" s="96" t="s">
        <v>4620</v>
      </c>
      <c r="Q307" s="112">
        <v>549177.27272727271</v>
      </c>
      <c r="R307" s="100">
        <v>1</v>
      </c>
      <c r="S307" s="117">
        <v>6040950</v>
      </c>
      <c r="T307" s="99" t="s">
        <v>4369</v>
      </c>
      <c r="U307" s="99" t="s">
        <v>4234</v>
      </c>
      <c r="V307" s="81" t="s">
        <v>481</v>
      </c>
      <c r="W307" s="98">
        <v>11</v>
      </c>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row>
    <row r="308" spans="1:46" ht="16.5" x14ac:dyDescent="0.25">
      <c r="A308" s="101" t="s">
        <v>4680</v>
      </c>
      <c r="B308" s="101" t="s">
        <v>4680</v>
      </c>
      <c r="C308" s="96" t="s">
        <v>4240</v>
      </c>
      <c r="D308" s="96" t="s">
        <v>4503</v>
      </c>
      <c r="E308" s="96" t="s">
        <v>4603</v>
      </c>
      <c r="F308" s="89" t="s">
        <v>80</v>
      </c>
      <c r="G308" s="79" t="s">
        <v>81</v>
      </c>
      <c r="H308" s="69" t="s">
        <v>82</v>
      </c>
      <c r="I308" s="89" t="s">
        <v>54</v>
      </c>
      <c r="J308" s="89" t="s">
        <v>55</v>
      </c>
      <c r="K308" s="97">
        <v>80111600</v>
      </c>
      <c r="L308" s="99" t="s">
        <v>4263</v>
      </c>
      <c r="M308" s="99" t="s">
        <v>57</v>
      </c>
      <c r="N308" s="99" t="s">
        <v>58</v>
      </c>
      <c r="O308" s="99" t="s">
        <v>4611</v>
      </c>
      <c r="P308" s="96" t="s">
        <v>4620</v>
      </c>
      <c r="Q308" s="112">
        <v>1281413.6363636365</v>
      </c>
      <c r="R308" s="100">
        <v>1</v>
      </c>
      <c r="S308" s="117">
        <v>14095550</v>
      </c>
      <c r="T308" s="99" t="s">
        <v>4369</v>
      </c>
      <c r="U308" s="99" t="s">
        <v>4234</v>
      </c>
      <c r="V308" s="81" t="s">
        <v>481</v>
      </c>
      <c r="W308" s="98">
        <v>11</v>
      </c>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row>
    <row r="309" spans="1:46" ht="16.5" x14ac:dyDescent="0.25">
      <c r="A309" s="101" t="s">
        <v>4680</v>
      </c>
      <c r="B309" s="101" t="s">
        <v>4680</v>
      </c>
      <c r="C309" s="96" t="s">
        <v>4240</v>
      </c>
      <c r="D309" s="96" t="s">
        <v>4503</v>
      </c>
      <c r="E309" s="96" t="s">
        <v>4597</v>
      </c>
      <c r="F309" s="89" t="s">
        <v>80</v>
      </c>
      <c r="G309" s="79" t="s">
        <v>81</v>
      </c>
      <c r="H309" s="69" t="s">
        <v>82</v>
      </c>
      <c r="I309" s="89" t="s">
        <v>54</v>
      </c>
      <c r="J309" s="89" t="s">
        <v>55</v>
      </c>
      <c r="K309" s="97">
        <v>80111600</v>
      </c>
      <c r="L309" s="99" t="s">
        <v>4263</v>
      </c>
      <c r="M309" s="99" t="s">
        <v>57</v>
      </c>
      <c r="N309" s="99" t="s">
        <v>58</v>
      </c>
      <c r="O309" s="99" t="s">
        <v>4611</v>
      </c>
      <c r="P309" s="96" t="s">
        <v>4620</v>
      </c>
      <c r="Q309" s="112">
        <v>613500</v>
      </c>
      <c r="R309" s="100">
        <v>1</v>
      </c>
      <c r="S309" s="117">
        <v>6748500</v>
      </c>
      <c r="T309" s="99" t="s">
        <v>4369</v>
      </c>
      <c r="U309" s="99" t="s">
        <v>4234</v>
      </c>
      <c r="V309" s="81" t="s">
        <v>481</v>
      </c>
      <c r="W309" s="98">
        <v>11</v>
      </c>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row>
    <row r="310" spans="1:46" ht="16.5" x14ac:dyDescent="0.25">
      <c r="A310" s="101" t="s">
        <v>4680</v>
      </c>
      <c r="B310" s="101" t="s">
        <v>4680</v>
      </c>
      <c r="C310" s="96" t="s">
        <v>4240</v>
      </c>
      <c r="D310" s="96" t="s">
        <v>4503</v>
      </c>
      <c r="E310" s="96" t="s">
        <v>4603</v>
      </c>
      <c r="F310" s="89" t="s">
        <v>80</v>
      </c>
      <c r="G310" s="79" t="s">
        <v>81</v>
      </c>
      <c r="H310" s="69" t="s">
        <v>82</v>
      </c>
      <c r="I310" s="89" t="s">
        <v>54</v>
      </c>
      <c r="J310" s="89" t="s">
        <v>55</v>
      </c>
      <c r="K310" s="97">
        <v>80111600</v>
      </c>
      <c r="L310" s="99" t="s">
        <v>4263</v>
      </c>
      <c r="M310" s="99" t="s">
        <v>57</v>
      </c>
      <c r="N310" s="99" t="s">
        <v>58</v>
      </c>
      <c r="O310" s="99" t="s">
        <v>4611</v>
      </c>
      <c r="P310" s="96" t="s">
        <v>4620</v>
      </c>
      <c r="Q310" s="112">
        <v>1431499.9999999998</v>
      </c>
      <c r="R310" s="100">
        <v>1</v>
      </c>
      <c r="S310" s="117">
        <v>15746499.999999998</v>
      </c>
      <c r="T310" s="99" t="s">
        <v>4369</v>
      </c>
      <c r="U310" s="99" t="s">
        <v>4234</v>
      </c>
      <c r="V310" s="81" t="s">
        <v>481</v>
      </c>
      <c r="W310" s="98">
        <v>11</v>
      </c>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row>
    <row r="311" spans="1:46" ht="16.5" x14ac:dyDescent="0.25">
      <c r="A311" s="101" t="s">
        <v>4680</v>
      </c>
      <c r="B311" s="101" t="s">
        <v>4680</v>
      </c>
      <c r="C311" s="96" t="s">
        <v>4240</v>
      </c>
      <c r="D311" s="96" t="s">
        <v>4503</v>
      </c>
      <c r="E311" s="96" t="s">
        <v>4597</v>
      </c>
      <c r="F311" s="89" t="s">
        <v>80</v>
      </c>
      <c r="G311" s="79" t="s">
        <v>81</v>
      </c>
      <c r="H311" s="69" t="s">
        <v>82</v>
      </c>
      <c r="I311" s="89" t="s">
        <v>54</v>
      </c>
      <c r="J311" s="89" t="s">
        <v>55</v>
      </c>
      <c r="K311" s="97">
        <v>80111600</v>
      </c>
      <c r="L311" s="99" t="s">
        <v>4263</v>
      </c>
      <c r="M311" s="99" t="s">
        <v>57</v>
      </c>
      <c r="N311" s="99" t="s">
        <v>58</v>
      </c>
      <c r="O311" s="99" t="s">
        <v>4611</v>
      </c>
      <c r="P311" s="96" t="s">
        <v>4620</v>
      </c>
      <c r="Q311" s="112">
        <v>525300</v>
      </c>
      <c r="R311" s="100">
        <v>1</v>
      </c>
      <c r="S311" s="117">
        <v>6040950</v>
      </c>
      <c r="T311" s="99" t="s">
        <v>4369</v>
      </c>
      <c r="U311" s="99" t="s">
        <v>4234</v>
      </c>
      <c r="V311" s="81" t="s">
        <v>481</v>
      </c>
      <c r="W311" s="98">
        <v>11.5</v>
      </c>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row>
    <row r="312" spans="1:46" ht="16.5" x14ac:dyDescent="0.25">
      <c r="A312" s="101" t="s">
        <v>4680</v>
      </c>
      <c r="B312" s="101" t="s">
        <v>4680</v>
      </c>
      <c r="C312" s="96" t="s">
        <v>4240</v>
      </c>
      <c r="D312" s="96" t="s">
        <v>4503</v>
      </c>
      <c r="E312" s="96" t="s">
        <v>4603</v>
      </c>
      <c r="F312" s="89" t="s">
        <v>80</v>
      </c>
      <c r="G312" s="79" t="s">
        <v>81</v>
      </c>
      <c r="H312" s="69" t="s">
        <v>82</v>
      </c>
      <c r="I312" s="89" t="s">
        <v>54</v>
      </c>
      <c r="J312" s="89" t="s">
        <v>55</v>
      </c>
      <c r="K312" s="97">
        <v>80111600</v>
      </c>
      <c r="L312" s="99" t="s">
        <v>4263</v>
      </c>
      <c r="M312" s="99" t="s">
        <v>57</v>
      </c>
      <c r="N312" s="99" t="s">
        <v>58</v>
      </c>
      <c r="O312" s="99" t="s">
        <v>4611</v>
      </c>
      <c r="P312" s="96" t="s">
        <v>4620</v>
      </c>
      <c r="Q312" s="112">
        <v>1225700</v>
      </c>
      <c r="R312" s="100">
        <v>1</v>
      </c>
      <c r="S312" s="117">
        <v>14095550</v>
      </c>
      <c r="T312" s="99" t="s">
        <v>4369</v>
      </c>
      <c r="U312" s="99" t="s">
        <v>4234</v>
      </c>
      <c r="V312" s="81" t="s">
        <v>481</v>
      </c>
      <c r="W312" s="98">
        <v>11.5</v>
      </c>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row>
    <row r="313" spans="1:46" ht="16.5" x14ac:dyDescent="0.25">
      <c r="A313" s="101" t="s">
        <v>4680</v>
      </c>
      <c r="B313" s="101" t="s">
        <v>4680</v>
      </c>
      <c r="C313" s="96" t="s">
        <v>4240</v>
      </c>
      <c r="D313" s="96" t="s">
        <v>4503</v>
      </c>
      <c r="E313" s="96" t="s">
        <v>4597</v>
      </c>
      <c r="F313" s="89" t="s">
        <v>80</v>
      </c>
      <c r="G313" s="79" t="s">
        <v>81</v>
      </c>
      <c r="H313" s="69" t="s">
        <v>82</v>
      </c>
      <c r="I313" s="89" t="s">
        <v>54</v>
      </c>
      <c r="J313" s="89" t="s">
        <v>55</v>
      </c>
      <c r="K313" s="97">
        <v>80111600</v>
      </c>
      <c r="L313" s="99" t="s">
        <v>4263</v>
      </c>
      <c r="M313" s="99" t="s">
        <v>57</v>
      </c>
      <c r="N313" s="99" t="s">
        <v>58</v>
      </c>
      <c r="O313" s="99" t="s">
        <v>4611</v>
      </c>
      <c r="P313" s="96" t="s">
        <v>4620</v>
      </c>
      <c r="Q313" s="112">
        <v>525300</v>
      </c>
      <c r="R313" s="100">
        <v>1</v>
      </c>
      <c r="S313" s="117">
        <v>6040950</v>
      </c>
      <c r="T313" s="99" t="s">
        <v>4369</v>
      </c>
      <c r="U313" s="99" t="s">
        <v>4234</v>
      </c>
      <c r="V313" s="81" t="s">
        <v>481</v>
      </c>
      <c r="W313" s="98">
        <v>11.5</v>
      </c>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row>
    <row r="314" spans="1:46" ht="16.5" x14ac:dyDescent="0.25">
      <c r="A314" s="101" t="s">
        <v>4680</v>
      </c>
      <c r="B314" s="101" t="s">
        <v>4680</v>
      </c>
      <c r="C314" s="96" t="s">
        <v>4240</v>
      </c>
      <c r="D314" s="96" t="s">
        <v>4503</v>
      </c>
      <c r="E314" s="96" t="s">
        <v>4603</v>
      </c>
      <c r="F314" s="89" t="s">
        <v>80</v>
      </c>
      <c r="G314" s="79" t="s">
        <v>81</v>
      </c>
      <c r="H314" s="69" t="s">
        <v>82</v>
      </c>
      <c r="I314" s="89" t="s">
        <v>54</v>
      </c>
      <c r="J314" s="89" t="s">
        <v>55</v>
      </c>
      <c r="K314" s="97">
        <v>80111600</v>
      </c>
      <c r="L314" s="99" t="s">
        <v>4263</v>
      </c>
      <c r="M314" s="99" t="s">
        <v>57</v>
      </c>
      <c r="N314" s="99" t="s">
        <v>58</v>
      </c>
      <c r="O314" s="99" t="s">
        <v>4611</v>
      </c>
      <c r="P314" s="96" t="s">
        <v>4620</v>
      </c>
      <c r="Q314" s="112">
        <v>1225700</v>
      </c>
      <c r="R314" s="100">
        <v>1</v>
      </c>
      <c r="S314" s="117">
        <v>14095550</v>
      </c>
      <c r="T314" s="99" t="s">
        <v>4369</v>
      </c>
      <c r="U314" s="99" t="s">
        <v>4234</v>
      </c>
      <c r="V314" s="81" t="s">
        <v>481</v>
      </c>
      <c r="W314" s="98">
        <v>11.5</v>
      </c>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row>
    <row r="315" spans="1:46" ht="16.5" x14ac:dyDescent="0.25">
      <c r="A315" s="101" t="s">
        <v>4680</v>
      </c>
      <c r="B315" s="101" t="s">
        <v>4680</v>
      </c>
      <c r="C315" s="96" t="s">
        <v>4240</v>
      </c>
      <c r="D315" s="96" t="s">
        <v>4503</v>
      </c>
      <c r="E315" s="96" t="s">
        <v>4597</v>
      </c>
      <c r="F315" s="89" t="s">
        <v>80</v>
      </c>
      <c r="G315" s="79" t="s">
        <v>81</v>
      </c>
      <c r="H315" s="69" t="s">
        <v>82</v>
      </c>
      <c r="I315" s="89" t="s">
        <v>54</v>
      </c>
      <c r="J315" s="89" t="s">
        <v>55</v>
      </c>
      <c r="K315" s="97">
        <v>80111600</v>
      </c>
      <c r="L315" s="99" t="s">
        <v>4263</v>
      </c>
      <c r="M315" s="99" t="s">
        <v>57</v>
      </c>
      <c r="N315" s="99" t="s">
        <v>58</v>
      </c>
      <c r="O315" s="99" t="s">
        <v>4611</v>
      </c>
      <c r="P315" s="96" t="s">
        <v>4621</v>
      </c>
      <c r="Q315" s="112">
        <v>1108695.6521739131</v>
      </c>
      <c r="R315" s="100">
        <v>1</v>
      </c>
      <c r="S315" s="117">
        <v>12750000</v>
      </c>
      <c r="T315" s="99" t="s">
        <v>4369</v>
      </c>
      <c r="U315" s="99" t="s">
        <v>4234</v>
      </c>
      <c r="V315" s="81" t="s">
        <v>481</v>
      </c>
      <c r="W315" s="98">
        <v>11.5</v>
      </c>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row>
    <row r="316" spans="1:46" ht="16.5" x14ac:dyDescent="0.25">
      <c r="A316" s="101" t="s">
        <v>4680</v>
      </c>
      <c r="B316" s="101" t="s">
        <v>4680</v>
      </c>
      <c r="C316" s="96" t="s">
        <v>4240</v>
      </c>
      <c r="D316" s="96" t="s">
        <v>4503</v>
      </c>
      <c r="E316" s="96" t="s">
        <v>4603</v>
      </c>
      <c r="F316" s="89" t="s">
        <v>80</v>
      </c>
      <c r="G316" s="79" t="s">
        <v>81</v>
      </c>
      <c r="H316" s="69" t="s">
        <v>82</v>
      </c>
      <c r="I316" s="89" t="s">
        <v>54</v>
      </c>
      <c r="J316" s="89" t="s">
        <v>55</v>
      </c>
      <c r="K316" s="97">
        <v>80111600</v>
      </c>
      <c r="L316" s="99" t="s">
        <v>4263</v>
      </c>
      <c r="M316" s="99" t="s">
        <v>57</v>
      </c>
      <c r="N316" s="99" t="s">
        <v>58</v>
      </c>
      <c r="O316" s="99" t="s">
        <v>4611</v>
      </c>
      <c r="P316" s="96" t="s">
        <v>4621</v>
      </c>
      <c r="Q316" s="112">
        <v>2586956.5217391299</v>
      </c>
      <c r="R316" s="100">
        <v>1</v>
      </c>
      <c r="S316" s="117">
        <v>29749999.999999996</v>
      </c>
      <c r="T316" s="99" t="s">
        <v>4369</v>
      </c>
      <c r="U316" s="99" t="s">
        <v>4234</v>
      </c>
      <c r="V316" s="81" t="s">
        <v>481</v>
      </c>
      <c r="W316" s="98">
        <v>11.5</v>
      </c>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row>
    <row r="317" spans="1:46" ht="16.5" x14ac:dyDescent="0.25">
      <c r="A317" s="101" t="s">
        <v>4680</v>
      </c>
      <c r="B317" s="101" t="s">
        <v>4680</v>
      </c>
      <c r="C317" s="96" t="s">
        <v>4240</v>
      </c>
      <c r="D317" s="96" t="s">
        <v>4503</v>
      </c>
      <c r="E317" s="96" t="s">
        <v>4597</v>
      </c>
      <c r="F317" s="89" t="s">
        <v>80</v>
      </c>
      <c r="G317" s="79" t="s">
        <v>81</v>
      </c>
      <c r="H317" s="69" t="s">
        <v>82</v>
      </c>
      <c r="I317" s="89" t="s">
        <v>54</v>
      </c>
      <c r="J317" s="89" t="s">
        <v>55</v>
      </c>
      <c r="K317" s="97">
        <v>80111600</v>
      </c>
      <c r="L317" s="99" t="s">
        <v>4263</v>
      </c>
      <c r="M317" s="99" t="s">
        <v>57</v>
      </c>
      <c r="N317" s="99" t="s">
        <v>58</v>
      </c>
      <c r="O317" s="99" t="s">
        <v>4611</v>
      </c>
      <c r="P317" s="96" t="s">
        <v>4621</v>
      </c>
      <c r="Q317" s="112">
        <v>1189692</v>
      </c>
      <c r="R317" s="100">
        <v>1</v>
      </c>
      <c r="S317" s="117">
        <v>12750000</v>
      </c>
      <c r="T317" s="99" t="s">
        <v>4369</v>
      </c>
      <c r="U317" s="99" t="s">
        <v>4234</v>
      </c>
      <c r="V317" s="81" t="s">
        <v>481</v>
      </c>
      <c r="W317" s="98">
        <v>11.5</v>
      </c>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row>
    <row r="318" spans="1:46" ht="16.5" x14ac:dyDescent="0.25">
      <c r="A318" s="101" t="s">
        <v>4680</v>
      </c>
      <c r="B318" s="101" t="s">
        <v>4680</v>
      </c>
      <c r="C318" s="96" t="s">
        <v>4240</v>
      </c>
      <c r="D318" s="96" t="s">
        <v>4503</v>
      </c>
      <c r="E318" s="96" t="s">
        <v>4603</v>
      </c>
      <c r="F318" s="89" t="s">
        <v>80</v>
      </c>
      <c r="G318" s="79" t="s">
        <v>81</v>
      </c>
      <c r="H318" s="69" t="s">
        <v>82</v>
      </c>
      <c r="I318" s="89" t="s">
        <v>54</v>
      </c>
      <c r="J318" s="89" t="s">
        <v>55</v>
      </c>
      <c r="K318" s="97">
        <v>80111600</v>
      </c>
      <c r="L318" s="99" t="s">
        <v>4263</v>
      </c>
      <c r="M318" s="99" t="s">
        <v>57</v>
      </c>
      <c r="N318" s="99" t="s">
        <v>58</v>
      </c>
      <c r="O318" s="99" t="s">
        <v>4611</v>
      </c>
      <c r="P318" s="96" t="s">
        <v>4621</v>
      </c>
      <c r="Q318" s="112">
        <v>2775948</v>
      </c>
      <c r="R318" s="100">
        <v>1</v>
      </c>
      <c r="S318" s="117">
        <v>29749999.999999996</v>
      </c>
      <c r="T318" s="99" t="s">
        <v>4369</v>
      </c>
      <c r="U318" s="99" t="s">
        <v>4234</v>
      </c>
      <c r="V318" s="81" t="s">
        <v>481</v>
      </c>
      <c r="W318" s="98">
        <v>11.5</v>
      </c>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row>
    <row r="319" spans="1:46" ht="16.5" x14ac:dyDescent="0.25">
      <c r="A319" s="101" t="s">
        <v>4680</v>
      </c>
      <c r="B319" s="101" t="s">
        <v>4680</v>
      </c>
      <c r="C319" s="96" t="s">
        <v>4240</v>
      </c>
      <c r="D319" s="96" t="s">
        <v>4503</v>
      </c>
      <c r="E319" s="96" t="s">
        <v>4597</v>
      </c>
      <c r="F319" s="89" t="s">
        <v>80</v>
      </c>
      <c r="G319" s="79" t="s">
        <v>81</v>
      </c>
      <c r="H319" s="69" t="s">
        <v>82</v>
      </c>
      <c r="I319" s="89" t="s">
        <v>54</v>
      </c>
      <c r="J319" s="89" t="s">
        <v>55</v>
      </c>
      <c r="K319" s="97">
        <v>80111600</v>
      </c>
      <c r="L319" s="99" t="s">
        <v>4263</v>
      </c>
      <c r="M319" s="99" t="s">
        <v>57</v>
      </c>
      <c r="N319" s="99" t="s">
        <v>58</v>
      </c>
      <c r="O319" s="99" t="s">
        <v>4611</v>
      </c>
      <c r="P319" s="96" t="s">
        <v>4622</v>
      </c>
      <c r="Q319" s="112">
        <v>1108695.6521739131</v>
      </c>
      <c r="R319" s="100">
        <v>1</v>
      </c>
      <c r="S319" s="117">
        <v>12750000</v>
      </c>
      <c r="T319" s="99" t="s">
        <v>4369</v>
      </c>
      <c r="U319" s="99" t="s">
        <v>4234</v>
      </c>
      <c r="V319" s="81" t="s">
        <v>481</v>
      </c>
      <c r="W319" s="98">
        <v>11.5</v>
      </c>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row>
    <row r="320" spans="1:46" ht="16.5" x14ac:dyDescent="0.25">
      <c r="A320" s="101" t="s">
        <v>4680</v>
      </c>
      <c r="B320" s="101" t="s">
        <v>4680</v>
      </c>
      <c r="C320" s="96" t="s">
        <v>4240</v>
      </c>
      <c r="D320" s="96" t="s">
        <v>4503</v>
      </c>
      <c r="E320" s="96" t="s">
        <v>4603</v>
      </c>
      <c r="F320" s="89" t="s">
        <v>80</v>
      </c>
      <c r="G320" s="79" t="s">
        <v>81</v>
      </c>
      <c r="H320" s="69" t="s">
        <v>82</v>
      </c>
      <c r="I320" s="89" t="s">
        <v>54</v>
      </c>
      <c r="J320" s="89" t="s">
        <v>55</v>
      </c>
      <c r="K320" s="97">
        <v>80111600</v>
      </c>
      <c r="L320" s="99" t="s">
        <v>4263</v>
      </c>
      <c r="M320" s="99" t="s">
        <v>57</v>
      </c>
      <c r="N320" s="99" t="s">
        <v>58</v>
      </c>
      <c r="O320" s="99" t="s">
        <v>4611</v>
      </c>
      <c r="P320" s="96" t="s">
        <v>4622</v>
      </c>
      <c r="Q320" s="112">
        <v>2586956.5217391299</v>
      </c>
      <c r="R320" s="100">
        <v>1</v>
      </c>
      <c r="S320" s="117">
        <v>29749999.999999996</v>
      </c>
      <c r="T320" s="99" t="s">
        <v>4369</v>
      </c>
      <c r="U320" s="99" t="s">
        <v>4234</v>
      </c>
      <c r="V320" s="81" t="s">
        <v>481</v>
      </c>
      <c r="W320" s="98">
        <v>11.5</v>
      </c>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row>
    <row r="321" spans="1:46" ht="16.5" x14ac:dyDescent="0.25">
      <c r="A321" s="101" t="s">
        <v>4680</v>
      </c>
      <c r="B321" s="101" t="s">
        <v>4680</v>
      </c>
      <c r="C321" s="96" t="s">
        <v>4240</v>
      </c>
      <c r="D321" s="96" t="s">
        <v>4503</v>
      </c>
      <c r="E321" s="96" t="s">
        <v>4597</v>
      </c>
      <c r="F321" s="89" t="s">
        <v>80</v>
      </c>
      <c r="G321" s="79" t="s">
        <v>81</v>
      </c>
      <c r="H321" s="69" t="s">
        <v>82</v>
      </c>
      <c r="I321" s="89" t="s">
        <v>54</v>
      </c>
      <c r="J321" s="89" t="s">
        <v>55</v>
      </c>
      <c r="K321" s="97">
        <v>80111600</v>
      </c>
      <c r="L321" s="99" t="s">
        <v>4263</v>
      </c>
      <c r="M321" s="99" t="s">
        <v>57</v>
      </c>
      <c r="N321" s="99" t="s">
        <v>58</v>
      </c>
      <c r="O321" s="99" t="s">
        <v>4611</v>
      </c>
      <c r="P321" s="96" t="s">
        <v>4622</v>
      </c>
      <c r="Q321" s="112">
        <v>1108695.6521739131</v>
      </c>
      <c r="R321" s="100">
        <v>1</v>
      </c>
      <c r="S321" s="117">
        <v>12750000</v>
      </c>
      <c r="T321" s="99" t="s">
        <v>4369</v>
      </c>
      <c r="U321" s="99" t="s">
        <v>4234</v>
      </c>
      <c r="V321" s="81" t="s">
        <v>481</v>
      </c>
      <c r="W321" s="98">
        <v>11.5</v>
      </c>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row>
    <row r="322" spans="1:46" ht="16.5" x14ac:dyDescent="0.25">
      <c r="A322" s="101" t="s">
        <v>4680</v>
      </c>
      <c r="B322" s="101" t="s">
        <v>4680</v>
      </c>
      <c r="C322" s="96" t="s">
        <v>4240</v>
      </c>
      <c r="D322" s="96" t="s">
        <v>4503</v>
      </c>
      <c r="E322" s="96" t="s">
        <v>4603</v>
      </c>
      <c r="F322" s="89" t="s">
        <v>80</v>
      </c>
      <c r="G322" s="79" t="s">
        <v>81</v>
      </c>
      <c r="H322" s="69" t="s">
        <v>82</v>
      </c>
      <c r="I322" s="89" t="s">
        <v>54</v>
      </c>
      <c r="J322" s="89" t="s">
        <v>55</v>
      </c>
      <c r="K322" s="97">
        <v>80111600</v>
      </c>
      <c r="L322" s="99" t="s">
        <v>4263</v>
      </c>
      <c r="M322" s="99" t="s">
        <v>57</v>
      </c>
      <c r="N322" s="99" t="s">
        <v>58</v>
      </c>
      <c r="O322" s="99" t="s">
        <v>4611</v>
      </c>
      <c r="P322" s="96" t="s">
        <v>4622</v>
      </c>
      <c r="Q322" s="112">
        <v>2586956.5217391299</v>
      </c>
      <c r="R322" s="100">
        <v>1</v>
      </c>
      <c r="S322" s="117">
        <v>29749999.999999996</v>
      </c>
      <c r="T322" s="99" t="s">
        <v>4369</v>
      </c>
      <c r="U322" s="99" t="s">
        <v>4234</v>
      </c>
      <c r="V322" s="81" t="s">
        <v>481</v>
      </c>
      <c r="W322" s="98">
        <v>11.5</v>
      </c>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row>
    <row r="323" spans="1:46" ht="16.5" x14ac:dyDescent="0.25">
      <c r="A323" s="101" t="s">
        <v>4680</v>
      </c>
      <c r="B323" s="101" t="s">
        <v>4680</v>
      </c>
      <c r="C323" s="96" t="s">
        <v>4240</v>
      </c>
      <c r="D323" s="96" t="s">
        <v>4503</v>
      </c>
      <c r="E323" s="96" t="s">
        <v>4597</v>
      </c>
      <c r="F323" s="89" t="s">
        <v>80</v>
      </c>
      <c r="G323" s="79" t="s">
        <v>81</v>
      </c>
      <c r="H323" s="69" t="s">
        <v>82</v>
      </c>
      <c r="I323" s="89" t="s">
        <v>54</v>
      </c>
      <c r="J323" s="89" t="s">
        <v>55</v>
      </c>
      <c r="K323" s="97">
        <v>80111600</v>
      </c>
      <c r="L323" s="99" t="s">
        <v>4263</v>
      </c>
      <c r="M323" s="99" t="s">
        <v>57</v>
      </c>
      <c r="N323" s="99" t="s">
        <v>58</v>
      </c>
      <c r="O323" s="99" t="s">
        <v>4611</v>
      </c>
      <c r="P323" s="96" t="s">
        <v>4623</v>
      </c>
      <c r="Q323" s="112">
        <v>1108695.6521739131</v>
      </c>
      <c r="R323" s="100">
        <v>1</v>
      </c>
      <c r="S323" s="117">
        <v>12750000</v>
      </c>
      <c r="T323" s="99" t="s">
        <v>4369</v>
      </c>
      <c r="U323" s="99" t="s">
        <v>4234</v>
      </c>
      <c r="V323" s="81" t="s">
        <v>481</v>
      </c>
      <c r="W323" s="98">
        <v>11.5</v>
      </c>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row>
    <row r="324" spans="1:46" ht="16.5" x14ac:dyDescent="0.25">
      <c r="A324" s="101" t="s">
        <v>4680</v>
      </c>
      <c r="B324" s="101" t="s">
        <v>4680</v>
      </c>
      <c r="C324" s="96" t="s">
        <v>4240</v>
      </c>
      <c r="D324" s="96" t="s">
        <v>4503</v>
      </c>
      <c r="E324" s="96" t="s">
        <v>4603</v>
      </c>
      <c r="F324" s="89" t="s">
        <v>80</v>
      </c>
      <c r="G324" s="79" t="s">
        <v>81</v>
      </c>
      <c r="H324" s="69" t="s">
        <v>82</v>
      </c>
      <c r="I324" s="89" t="s">
        <v>54</v>
      </c>
      <c r="J324" s="89" t="s">
        <v>55</v>
      </c>
      <c r="K324" s="97">
        <v>80111600</v>
      </c>
      <c r="L324" s="99" t="s">
        <v>4263</v>
      </c>
      <c r="M324" s="99" t="s">
        <v>57</v>
      </c>
      <c r="N324" s="99" t="s">
        <v>58</v>
      </c>
      <c r="O324" s="99" t="s">
        <v>4611</v>
      </c>
      <c r="P324" s="96" t="s">
        <v>4623</v>
      </c>
      <c r="Q324" s="112">
        <v>2586956.5217391304</v>
      </c>
      <c r="R324" s="100">
        <v>1</v>
      </c>
      <c r="S324" s="117">
        <v>29750000</v>
      </c>
      <c r="T324" s="99" t="s">
        <v>4369</v>
      </c>
      <c r="U324" s="99" t="s">
        <v>4234</v>
      </c>
      <c r="V324" s="81" t="s">
        <v>481</v>
      </c>
      <c r="W324" s="98">
        <v>11.5</v>
      </c>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row>
    <row r="325" spans="1:46" ht="16.5" x14ac:dyDescent="0.25">
      <c r="A325" s="101" t="s">
        <v>4680</v>
      </c>
      <c r="B325" s="101" t="s">
        <v>4680</v>
      </c>
      <c r="C325" s="96" t="s">
        <v>4240</v>
      </c>
      <c r="D325" s="96" t="s">
        <v>4503</v>
      </c>
      <c r="E325" s="96" t="s">
        <v>4597</v>
      </c>
      <c r="F325" s="89" t="s">
        <v>80</v>
      </c>
      <c r="G325" s="79" t="s">
        <v>81</v>
      </c>
      <c r="H325" s="69" t="s">
        <v>82</v>
      </c>
      <c r="I325" s="89" t="s">
        <v>54</v>
      </c>
      <c r="J325" s="89" t="s">
        <v>55</v>
      </c>
      <c r="K325" s="97">
        <v>80111600</v>
      </c>
      <c r="L325" s="99" t="s">
        <v>4263</v>
      </c>
      <c r="M325" s="99" t="s">
        <v>57</v>
      </c>
      <c r="N325" s="99" t="s">
        <v>58</v>
      </c>
      <c r="O325" s="99" t="s">
        <v>4611</v>
      </c>
      <c r="P325" s="96" t="s">
        <v>4622</v>
      </c>
      <c r="Q325" s="112">
        <v>1504382.6086956521</v>
      </c>
      <c r="R325" s="100">
        <v>1</v>
      </c>
      <c r="S325" s="117">
        <v>17300400</v>
      </c>
      <c r="T325" s="99" t="s">
        <v>4369</v>
      </c>
      <c r="U325" s="99" t="s">
        <v>4234</v>
      </c>
      <c r="V325" s="81" t="s">
        <v>481</v>
      </c>
      <c r="W325" s="98">
        <v>11.5</v>
      </c>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row>
    <row r="326" spans="1:46" ht="16.5" x14ac:dyDescent="0.25">
      <c r="A326" s="101" t="s">
        <v>4680</v>
      </c>
      <c r="B326" s="101" t="s">
        <v>4680</v>
      </c>
      <c r="C326" s="96" t="s">
        <v>4240</v>
      </c>
      <c r="D326" s="96" t="s">
        <v>4503</v>
      </c>
      <c r="E326" s="96" t="s">
        <v>4603</v>
      </c>
      <c r="F326" s="89" t="s">
        <v>80</v>
      </c>
      <c r="G326" s="79" t="s">
        <v>81</v>
      </c>
      <c r="H326" s="69" t="s">
        <v>82</v>
      </c>
      <c r="I326" s="89" t="s">
        <v>54</v>
      </c>
      <c r="J326" s="89" t="s">
        <v>55</v>
      </c>
      <c r="K326" s="97">
        <v>80111600</v>
      </c>
      <c r="L326" s="99" t="s">
        <v>4263</v>
      </c>
      <c r="M326" s="99" t="s">
        <v>57</v>
      </c>
      <c r="N326" s="99" t="s">
        <v>58</v>
      </c>
      <c r="O326" s="99" t="s">
        <v>4611</v>
      </c>
      <c r="P326" s="96" t="s">
        <v>4622</v>
      </c>
      <c r="Q326" s="112">
        <v>3510226.086956522</v>
      </c>
      <c r="R326" s="100">
        <v>1</v>
      </c>
      <c r="S326" s="117">
        <v>40367600</v>
      </c>
      <c r="T326" s="99" t="s">
        <v>4369</v>
      </c>
      <c r="U326" s="99" t="s">
        <v>4234</v>
      </c>
      <c r="V326" s="81" t="s">
        <v>481</v>
      </c>
      <c r="W326" s="98">
        <v>11.5</v>
      </c>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row>
    <row r="327" spans="1:46" ht="16.5" x14ac:dyDescent="0.25">
      <c r="A327" s="101" t="s">
        <v>4680</v>
      </c>
      <c r="B327" s="101" t="s">
        <v>4680</v>
      </c>
      <c r="C327" s="96" t="s">
        <v>4240</v>
      </c>
      <c r="D327" s="96" t="s">
        <v>4503</v>
      </c>
      <c r="E327" s="96" t="s">
        <v>4597</v>
      </c>
      <c r="F327" s="89" t="s">
        <v>80</v>
      </c>
      <c r="G327" s="79" t="s">
        <v>81</v>
      </c>
      <c r="H327" s="69" t="s">
        <v>82</v>
      </c>
      <c r="I327" s="89" t="s">
        <v>54</v>
      </c>
      <c r="J327" s="89" t="s">
        <v>55</v>
      </c>
      <c r="K327" s="97">
        <v>80111600</v>
      </c>
      <c r="L327" s="99" t="s">
        <v>4263</v>
      </c>
      <c r="M327" s="99" t="s">
        <v>57</v>
      </c>
      <c r="N327" s="99" t="s">
        <v>58</v>
      </c>
      <c r="O327" s="99" t="s">
        <v>4611</v>
      </c>
      <c r="P327" s="96" t="s">
        <v>4623</v>
      </c>
      <c r="Q327" s="112">
        <v>2144045.4545454546</v>
      </c>
      <c r="R327" s="100">
        <v>1</v>
      </c>
      <c r="S327" s="117">
        <v>23584500</v>
      </c>
      <c r="T327" s="99" t="s">
        <v>4369</v>
      </c>
      <c r="U327" s="99" t="s">
        <v>4234</v>
      </c>
      <c r="V327" s="81" t="s">
        <v>481</v>
      </c>
      <c r="W327" s="98">
        <v>11</v>
      </c>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row>
    <row r="328" spans="1:46" ht="16.5" x14ac:dyDescent="0.25">
      <c r="A328" s="101" t="s">
        <v>4680</v>
      </c>
      <c r="B328" s="101" t="s">
        <v>4680</v>
      </c>
      <c r="C328" s="96" t="s">
        <v>4240</v>
      </c>
      <c r="D328" s="96" t="s">
        <v>4503</v>
      </c>
      <c r="E328" s="96" t="s">
        <v>4603</v>
      </c>
      <c r="F328" s="89" t="s">
        <v>80</v>
      </c>
      <c r="G328" s="79" t="s">
        <v>81</v>
      </c>
      <c r="H328" s="69" t="s">
        <v>82</v>
      </c>
      <c r="I328" s="89" t="s">
        <v>54</v>
      </c>
      <c r="J328" s="89" t="s">
        <v>55</v>
      </c>
      <c r="K328" s="97">
        <v>80111600</v>
      </c>
      <c r="L328" s="99" t="s">
        <v>4263</v>
      </c>
      <c r="M328" s="99" t="s">
        <v>57</v>
      </c>
      <c r="N328" s="99" t="s">
        <v>58</v>
      </c>
      <c r="O328" s="99" t="s">
        <v>4611</v>
      </c>
      <c r="P328" s="96" t="s">
        <v>4623</v>
      </c>
      <c r="Q328" s="112">
        <v>5002772.7272727275</v>
      </c>
      <c r="R328" s="100">
        <v>1</v>
      </c>
      <c r="S328" s="117">
        <v>55030500</v>
      </c>
      <c r="T328" s="99" t="s">
        <v>4369</v>
      </c>
      <c r="U328" s="99" t="s">
        <v>4234</v>
      </c>
      <c r="V328" s="81" t="s">
        <v>481</v>
      </c>
      <c r="W328" s="98">
        <v>11</v>
      </c>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row>
    <row r="329" spans="1:46" ht="16.5" x14ac:dyDescent="0.25">
      <c r="A329" s="101" t="s">
        <v>4680</v>
      </c>
      <c r="B329" s="101" t="s">
        <v>4680</v>
      </c>
      <c r="C329" s="96" t="s">
        <v>4240</v>
      </c>
      <c r="D329" s="96" t="s">
        <v>4503</v>
      </c>
      <c r="E329" s="96" t="s">
        <v>4597</v>
      </c>
      <c r="F329" s="89" t="s">
        <v>80</v>
      </c>
      <c r="G329" s="79" t="s">
        <v>81</v>
      </c>
      <c r="H329" s="69" t="s">
        <v>82</v>
      </c>
      <c r="I329" s="89" t="s">
        <v>54</v>
      </c>
      <c r="J329" s="89" t="s">
        <v>55</v>
      </c>
      <c r="K329" s="97">
        <v>80111600</v>
      </c>
      <c r="L329" s="99" t="s">
        <v>4263</v>
      </c>
      <c r="M329" s="99" t="s">
        <v>57</v>
      </c>
      <c r="N329" s="99" t="s">
        <v>58</v>
      </c>
      <c r="O329" s="99" t="s">
        <v>4611</v>
      </c>
      <c r="P329" s="96" t="s">
        <v>4623</v>
      </c>
      <c r="Q329" s="112">
        <v>1928160</v>
      </c>
      <c r="R329" s="100">
        <v>1</v>
      </c>
      <c r="S329" s="117">
        <v>22173840</v>
      </c>
      <c r="T329" s="99" t="s">
        <v>4369</v>
      </c>
      <c r="U329" s="99" t="s">
        <v>4234</v>
      </c>
      <c r="V329" s="81" t="s">
        <v>481</v>
      </c>
      <c r="W329" s="98">
        <v>11.5</v>
      </c>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row>
    <row r="330" spans="1:46" ht="16.5" x14ac:dyDescent="0.25">
      <c r="A330" s="101" t="s">
        <v>4680</v>
      </c>
      <c r="B330" s="101" t="s">
        <v>4680</v>
      </c>
      <c r="C330" s="96" t="s">
        <v>4240</v>
      </c>
      <c r="D330" s="96" t="s">
        <v>4503</v>
      </c>
      <c r="E330" s="96" t="s">
        <v>4603</v>
      </c>
      <c r="F330" s="89" t="s">
        <v>80</v>
      </c>
      <c r="G330" s="79" t="s">
        <v>81</v>
      </c>
      <c r="H330" s="69" t="s">
        <v>82</v>
      </c>
      <c r="I330" s="89" t="s">
        <v>54</v>
      </c>
      <c r="J330" s="89" t="s">
        <v>55</v>
      </c>
      <c r="K330" s="97">
        <v>80111600</v>
      </c>
      <c r="L330" s="99" t="s">
        <v>4263</v>
      </c>
      <c r="M330" s="99" t="s">
        <v>57</v>
      </c>
      <c r="N330" s="99" t="s">
        <v>58</v>
      </c>
      <c r="O330" s="99" t="s">
        <v>4611</v>
      </c>
      <c r="P330" s="96" t="s">
        <v>4623</v>
      </c>
      <c r="Q330" s="112">
        <v>4499040</v>
      </c>
      <c r="R330" s="100">
        <v>1</v>
      </c>
      <c r="S330" s="117">
        <v>51738960</v>
      </c>
      <c r="T330" s="99" t="s">
        <v>4369</v>
      </c>
      <c r="U330" s="99" t="s">
        <v>4234</v>
      </c>
      <c r="V330" s="81" t="s">
        <v>481</v>
      </c>
      <c r="W330" s="98">
        <v>11.5</v>
      </c>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row>
    <row r="331" spans="1:46" ht="16.5" x14ac:dyDescent="0.25">
      <c r="A331" s="101" t="s">
        <v>4680</v>
      </c>
      <c r="B331" s="101" t="s">
        <v>4680</v>
      </c>
      <c r="C331" s="96" t="s">
        <v>4240</v>
      </c>
      <c r="D331" s="96" t="s">
        <v>4503</v>
      </c>
      <c r="E331" s="96" t="s">
        <v>4597</v>
      </c>
      <c r="F331" s="89" t="s">
        <v>80</v>
      </c>
      <c r="G331" s="79" t="s">
        <v>81</v>
      </c>
      <c r="H331" s="69" t="s">
        <v>82</v>
      </c>
      <c r="I331" s="89" t="s">
        <v>54</v>
      </c>
      <c r="J331" s="89" t="s">
        <v>55</v>
      </c>
      <c r="K331" s="97">
        <v>80111600</v>
      </c>
      <c r="L331" s="99" t="s">
        <v>4263</v>
      </c>
      <c r="M331" s="99" t="s">
        <v>57</v>
      </c>
      <c r="N331" s="99" t="s">
        <v>58</v>
      </c>
      <c r="O331" s="99" t="s">
        <v>4611</v>
      </c>
      <c r="P331" s="96" t="s">
        <v>4623</v>
      </c>
      <c r="Q331" s="112">
        <v>1625608.6956521738</v>
      </c>
      <c r="R331" s="100">
        <v>1</v>
      </c>
      <c r="S331" s="117">
        <v>18694500</v>
      </c>
      <c r="T331" s="99" t="s">
        <v>4369</v>
      </c>
      <c r="U331" s="99" t="s">
        <v>4234</v>
      </c>
      <c r="V331" s="81" t="s">
        <v>481</v>
      </c>
      <c r="W331" s="98">
        <v>11.5</v>
      </c>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row>
    <row r="332" spans="1:46" ht="16.5" x14ac:dyDescent="0.25">
      <c r="A332" s="101" t="s">
        <v>4680</v>
      </c>
      <c r="B332" s="101" t="s">
        <v>4680</v>
      </c>
      <c r="C332" s="96" t="s">
        <v>4240</v>
      </c>
      <c r="D332" s="96" t="s">
        <v>4503</v>
      </c>
      <c r="E332" s="96" t="s">
        <v>4603</v>
      </c>
      <c r="F332" s="89" t="s">
        <v>80</v>
      </c>
      <c r="G332" s="79" t="s">
        <v>81</v>
      </c>
      <c r="H332" s="69" t="s">
        <v>82</v>
      </c>
      <c r="I332" s="89" t="s">
        <v>54</v>
      </c>
      <c r="J332" s="89" t="s">
        <v>55</v>
      </c>
      <c r="K332" s="97">
        <v>80111600</v>
      </c>
      <c r="L332" s="99" t="s">
        <v>4263</v>
      </c>
      <c r="M332" s="99" t="s">
        <v>57</v>
      </c>
      <c r="N332" s="99" t="s">
        <v>58</v>
      </c>
      <c r="O332" s="99" t="s">
        <v>4611</v>
      </c>
      <c r="P332" s="96" t="s">
        <v>4623</v>
      </c>
      <c r="Q332" s="112">
        <v>3793086.9565217393</v>
      </c>
      <c r="R332" s="100">
        <v>1</v>
      </c>
      <c r="S332" s="117">
        <v>43620500</v>
      </c>
      <c r="T332" s="99" t="s">
        <v>4369</v>
      </c>
      <c r="U332" s="99" t="s">
        <v>4234</v>
      </c>
      <c r="V332" s="81" t="s">
        <v>481</v>
      </c>
      <c r="W332" s="98">
        <v>11.5</v>
      </c>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row>
    <row r="333" spans="1:46" ht="16.5" x14ac:dyDescent="0.25">
      <c r="A333" s="101" t="s">
        <v>4680</v>
      </c>
      <c r="B333" s="101" t="s">
        <v>4680</v>
      </c>
      <c r="C333" s="96" t="s">
        <v>4240</v>
      </c>
      <c r="D333" s="96" t="s">
        <v>4503</v>
      </c>
      <c r="E333" s="96" t="s">
        <v>4597</v>
      </c>
      <c r="F333" s="89" t="s">
        <v>80</v>
      </c>
      <c r="G333" s="79" t="s">
        <v>81</v>
      </c>
      <c r="H333" s="69" t="s">
        <v>82</v>
      </c>
      <c r="I333" s="89" t="s">
        <v>54</v>
      </c>
      <c r="J333" s="89" t="s">
        <v>55</v>
      </c>
      <c r="K333" s="97">
        <v>80111600</v>
      </c>
      <c r="L333" s="99" t="s">
        <v>4263</v>
      </c>
      <c r="M333" s="99" t="s">
        <v>57</v>
      </c>
      <c r="N333" s="99" t="s">
        <v>58</v>
      </c>
      <c r="O333" s="99" t="s">
        <v>4611</v>
      </c>
      <c r="P333" s="96" t="s">
        <v>4624</v>
      </c>
      <c r="Q333" s="112">
        <v>2088845.4545454546</v>
      </c>
      <c r="R333" s="100">
        <v>1</v>
      </c>
      <c r="S333" s="117">
        <v>22977300</v>
      </c>
      <c r="T333" s="99" t="s">
        <v>4369</v>
      </c>
      <c r="U333" s="99" t="s">
        <v>4234</v>
      </c>
      <c r="V333" s="81" t="s">
        <v>481</v>
      </c>
      <c r="W333" s="98">
        <v>11</v>
      </c>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row>
    <row r="334" spans="1:46" ht="16.5" x14ac:dyDescent="0.25">
      <c r="A334" s="101" t="s">
        <v>4680</v>
      </c>
      <c r="B334" s="101" t="s">
        <v>4680</v>
      </c>
      <c r="C334" s="96" t="s">
        <v>4240</v>
      </c>
      <c r="D334" s="96" t="s">
        <v>4503</v>
      </c>
      <c r="E334" s="96" t="s">
        <v>4603</v>
      </c>
      <c r="F334" s="89" t="s">
        <v>80</v>
      </c>
      <c r="G334" s="79" t="s">
        <v>81</v>
      </c>
      <c r="H334" s="69" t="s">
        <v>82</v>
      </c>
      <c r="I334" s="89" t="s">
        <v>54</v>
      </c>
      <c r="J334" s="89" t="s">
        <v>55</v>
      </c>
      <c r="K334" s="97">
        <v>80111600</v>
      </c>
      <c r="L334" s="99" t="s">
        <v>4263</v>
      </c>
      <c r="M334" s="99" t="s">
        <v>57</v>
      </c>
      <c r="N334" s="99" t="s">
        <v>58</v>
      </c>
      <c r="O334" s="99" t="s">
        <v>4611</v>
      </c>
      <c r="P334" s="96" t="s">
        <v>4624</v>
      </c>
      <c r="Q334" s="112">
        <v>4873972.7272727275</v>
      </c>
      <c r="R334" s="100">
        <v>1</v>
      </c>
      <c r="S334" s="117">
        <v>53613700</v>
      </c>
      <c r="T334" s="99" t="s">
        <v>4369</v>
      </c>
      <c r="U334" s="99" t="s">
        <v>4234</v>
      </c>
      <c r="V334" s="81" t="s">
        <v>481</v>
      </c>
      <c r="W334" s="98">
        <v>11</v>
      </c>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row>
    <row r="335" spans="1:46" ht="16.5" x14ac:dyDescent="0.25">
      <c r="A335" s="101" t="s">
        <v>4680</v>
      </c>
      <c r="B335" s="101" t="s">
        <v>4680</v>
      </c>
      <c r="C335" s="96" t="s">
        <v>4240</v>
      </c>
      <c r="D335" s="96" t="s">
        <v>4503</v>
      </c>
      <c r="E335" s="96" t="s">
        <v>4597</v>
      </c>
      <c r="F335" s="89" t="s">
        <v>80</v>
      </c>
      <c r="G335" s="79" t="s">
        <v>81</v>
      </c>
      <c r="H335" s="69" t="s">
        <v>82</v>
      </c>
      <c r="I335" s="89" t="s">
        <v>54</v>
      </c>
      <c r="J335" s="89" t="s">
        <v>55</v>
      </c>
      <c r="K335" s="97">
        <v>80111600</v>
      </c>
      <c r="L335" s="99" t="s">
        <v>4263</v>
      </c>
      <c r="M335" s="99" t="s">
        <v>57</v>
      </c>
      <c r="N335" s="99" t="s">
        <v>58</v>
      </c>
      <c r="O335" s="99" t="s">
        <v>4611</v>
      </c>
      <c r="P335" s="96" t="s">
        <v>4623</v>
      </c>
      <c r="Q335" s="112">
        <v>1571452.1739130435</v>
      </c>
      <c r="R335" s="100">
        <v>1</v>
      </c>
      <c r="S335" s="117">
        <v>18071700</v>
      </c>
      <c r="T335" s="99" t="s">
        <v>4369</v>
      </c>
      <c r="U335" s="99" t="s">
        <v>4234</v>
      </c>
      <c r="V335" s="81" t="s">
        <v>481</v>
      </c>
      <c r="W335" s="98">
        <v>11.5</v>
      </c>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row>
    <row r="336" spans="1:46" ht="16.5" x14ac:dyDescent="0.25">
      <c r="A336" s="101" t="s">
        <v>4680</v>
      </c>
      <c r="B336" s="101" t="s">
        <v>4680</v>
      </c>
      <c r="C336" s="96" t="s">
        <v>4240</v>
      </c>
      <c r="D336" s="96" t="s">
        <v>4503</v>
      </c>
      <c r="E336" s="96" t="s">
        <v>4603</v>
      </c>
      <c r="F336" s="89" t="s">
        <v>80</v>
      </c>
      <c r="G336" s="79" t="s">
        <v>81</v>
      </c>
      <c r="H336" s="69" t="s">
        <v>82</v>
      </c>
      <c r="I336" s="89" t="s">
        <v>54</v>
      </c>
      <c r="J336" s="89" t="s">
        <v>55</v>
      </c>
      <c r="K336" s="97">
        <v>80111600</v>
      </c>
      <c r="L336" s="99" t="s">
        <v>4263</v>
      </c>
      <c r="M336" s="99" t="s">
        <v>57</v>
      </c>
      <c r="N336" s="99" t="s">
        <v>58</v>
      </c>
      <c r="O336" s="99" t="s">
        <v>4611</v>
      </c>
      <c r="P336" s="96" t="s">
        <v>4623</v>
      </c>
      <c r="Q336" s="112">
        <v>3666721.7391304346</v>
      </c>
      <c r="R336" s="100">
        <v>1</v>
      </c>
      <c r="S336" s="117">
        <v>42167300</v>
      </c>
      <c r="T336" s="99" t="s">
        <v>4369</v>
      </c>
      <c r="U336" s="99" t="s">
        <v>4234</v>
      </c>
      <c r="V336" s="81" t="s">
        <v>481</v>
      </c>
      <c r="W336" s="98">
        <v>11.5</v>
      </c>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row>
    <row r="337" spans="1:46" ht="16.5" x14ac:dyDescent="0.25">
      <c r="A337" s="101" t="s">
        <v>4680</v>
      </c>
      <c r="B337" s="101" t="s">
        <v>4680</v>
      </c>
      <c r="C337" s="96" t="s">
        <v>4240</v>
      </c>
      <c r="D337" s="96" t="s">
        <v>4503</v>
      </c>
      <c r="E337" s="96" t="s">
        <v>4597</v>
      </c>
      <c r="F337" s="89" t="s">
        <v>80</v>
      </c>
      <c r="G337" s="79" t="s">
        <v>81</v>
      </c>
      <c r="H337" s="69" t="s">
        <v>82</v>
      </c>
      <c r="I337" s="89" t="s">
        <v>54</v>
      </c>
      <c r="J337" s="89" t="s">
        <v>55</v>
      </c>
      <c r="K337" s="97">
        <v>80111600</v>
      </c>
      <c r="L337" s="99" t="s">
        <v>4263</v>
      </c>
      <c r="M337" s="99" t="s">
        <v>57</v>
      </c>
      <c r="N337" s="99" t="s">
        <v>58</v>
      </c>
      <c r="O337" s="99" t="s">
        <v>4611</v>
      </c>
      <c r="P337" s="96" t="s">
        <v>4625</v>
      </c>
      <c r="Q337" s="112">
        <v>1500000</v>
      </c>
      <c r="R337" s="100">
        <v>1</v>
      </c>
      <c r="S337" s="117">
        <v>17250000</v>
      </c>
      <c r="T337" s="99" t="s">
        <v>4369</v>
      </c>
      <c r="U337" s="99" t="s">
        <v>4234</v>
      </c>
      <c r="V337" s="81" t="s">
        <v>481</v>
      </c>
      <c r="W337" s="98">
        <v>11.5</v>
      </c>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row>
    <row r="338" spans="1:46" ht="16.5" x14ac:dyDescent="0.25">
      <c r="A338" s="101" t="s">
        <v>4680</v>
      </c>
      <c r="B338" s="101" t="s">
        <v>4680</v>
      </c>
      <c r="C338" s="96" t="s">
        <v>4240</v>
      </c>
      <c r="D338" s="96" t="s">
        <v>4503</v>
      </c>
      <c r="E338" s="96" t="s">
        <v>4603</v>
      </c>
      <c r="F338" s="89" t="s">
        <v>80</v>
      </c>
      <c r="G338" s="79" t="s">
        <v>81</v>
      </c>
      <c r="H338" s="69" t="s">
        <v>82</v>
      </c>
      <c r="I338" s="89" t="s">
        <v>54</v>
      </c>
      <c r="J338" s="89" t="s">
        <v>55</v>
      </c>
      <c r="K338" s="97">
        <v>80111600</v>
      </c>
      <c r="L338" s="99" t="s">
        <v>4263</v>
      </c>
      <c r="M338" s="99" t="s">
        <v>57</v>
      </c>
      <c r="N338" s="99" t="s">
        <v>58</v>
      </c>
      <c r="O338" s="99" t="s">
        <v>4611</v>
      </c>
      <c r="P338" s="96" t="s">
        <v>4625</v>
      </c>
      <c r="Q338" s="112">
        <v>3500000</v>
      </c>
      <c r="R338" s="100">
        <v>1</v>
      </c>
      <c r="S338" s="117">
        <v>40250000</v>
      </c>
      <c r="T338" s="99" t="s">
        <v>4369</v>
      </c>
      <c r="U338" s="99" t="s">
        <v>4234</v>
      </c>
      <c r="V338" s="81" t="s">
        <v>481</v>
      </c>
      <c r="W338" s="98">
        <v>11.5</v>
      </c>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row>
    <row r="339" spans="1:46" ht="16.5" x14ac:dyDescent="0.25">
      <c r="A339" s="101" t="s">
        <v>4680</v>
      </c>
      <c r="B339" s="101" t="s">
        <v>4680</v>
      </c>
      <c r="C339" s="96" t="s">
        <v>4240</v>
      </c>
      <c r="D339" s="96" t="s">
        <v>4503</v>
      </c>
      <c r="E339" s="96" t="s">
        <v>4597</v>
      </c>
      <c r="F339" s="89" t="s">
        <v>80</v>
      </c>
      <c r="G339" s="79" t="s">
        <v>81</v>
      </c>
      <c r="H339" s="69" t="s">
        <v>82</v>
      </c>
      <c r="I339" s="89" t="s">
        <v>54</v>
      </c>
      <c r="J339" s="89" t="s">
        <v>55</v>
      </c>
      <c r="K339" s="97">
        <v>80111600</v>
      </c>
      <c r="L339" s="99" t="s">
        <v>4263</v>
      </c>
      <c r="M339" s="99" t="s">
        <v>4582</v>
      </c>
      <c r="N339" s="99" t="s">
        <v>58</v>
      </c>
      <c r="O339" s="99" t="s">
        <v>4611</v>
      </c>
      <c r="P339" s="96" t="s">
        <v>4670</v>
      </c>
      <c r="Q339" s="112">
        <v>1785000</v>
      </c>
      <c r="R339" s="100">
        <v>1</v>
      </c>
      <c r="S339" s="117">
        <v>20527500</v>
      </c>
      <c r="T339" s="99" t="s">
        <v>4369</v>
      </c>
      <c r="U339" s="99" t="s">
        <v>4234</v>
      </c>
      <c r="V339" s="81" t="s">
        <v>481</v>
      </c>
      <c r="W339" s="98">
        <v>11.5</v>
      </c>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row>
    <row r="340" spans="1:46" ht="16.5" x14ac:dyDescent="0.25">
      <c r="A340" s="101" t="s">
        <v>4680</v>
      </c>
      <c r="B340" s="101" t="s">
        <v>4680</v>
      </c>
      <c r="C340" s="96" t="s">
        <v>4240</v>
      </c>
      <c r="D340" s="96" t="s">
        <v>4503</v>
      </c>
      <c r="E340" s="96" t="s">
        <v>4603</v>
      </c>
      <c r="F340" s="89" t="s">
        <v>80</v>
      </c>
      <c r="G340" s="79" t="s">
        <v>81</v>
      </c>
      <c r="H340" s="69" t="s">
        <v>82</v>
      </c>
      <c r="I340" s="89" t="s">
        <v>54</v>
      </c>
      <c r="J340" s="89" t="s">
        <v>55</v>
      </c>
      <c r="K340" s="97">
        <v>80111600</v>
      </c>
      <c r="L340" s="99" t="s">
        <v>4263</v>
      </c>
      <c r="M340" s="99" t="s">
        <v>4587</v>
      </c>
      <c r="N340" s="99" t="s">
        <v>58</v>
      </c>
      <c r="O340" s="99" t="s">
        <v>4611</v>
      </c>
      <c r="P340" s="96" t="s">
        <v>4670</v>
      </c>
      <c r="Q340" s="112">
        <v>4165000</v>
      </c>
      <c r="R340" s="100">
        <v>1</v>
      </c>
      <c r="S340" s="117">
        <v>47897500</v>
      </c>
      <c r="T340" s="99" t="s">
        <v>4369</v>
      </c>
      <c r="U340" s="99" t="s">
        <v>4234</v>
      </c>
      <c r="V340" s="81" t="s">
        <v>481</v>
      </c>
      <c r="W340" s="98">
        <v>11.5</v>
      </c>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row>
    <row r="341" spans="1:46" ht="16.5" x14ac:dyDescent="0.25">
      <c r="A341" s="101" t="s">
        <v>4680</v>
      </c>
      <c r="B341" s="101" t="s">
        <v>4680</v>
      </c>
      <c r="C341" s="96" t="s">
        <v>4240</v>
      </c>
      <c r="D341" s="96" t="s">
        <v>4503</v>
      </c>
      <c r="E341" s="96" t="s">
        <v>4597</v>
      </c>
      <c r="F341" s="89" t="s">
        <v>80</v>
      </c>
      <c r="G341" s="79" t="s">
        <v>81</v>
      </c>
      <c r="H341" s="69" t="s">
        <v>82</v>
      </c>
      <c r="I341" s="89" t="s">
        <v>54</v>
      </c>
      <c r="J341" s="89" t="s">
        <v>55</v>
      </c>
      <c r="K341" s="97">
        <v>80111600</v>
      </c>
      <c r="L341" s="99" t="s">
        <v>4263</v>
      </c>
      <c r="M341" s="99" t="s">
        <v>57</v>
      </c>
      <c r="N341" s="99" t="s">
        <v>58</v>
      </c>
      <c r="O341" s="99" t="s">
        <v>4611</v>
      </c>
      <c r="P341" s="96" t="s">
        <v>4626</v>
      </c>
      <c r="Q341" s="112">
        <v>2570869.5652173911</v>
      </c>
      <c r="R341" s="100">
        <v>1</v>
      </c>
      <c r="S341" s="117">
        <v>29565000</v>
      </c>
      <c r="T341" s="99" t="s">
        <v>4369</v>
      </c>
      <c r="U341" s="99" t="s">
        <v>4234</v>
      </c>
      <c r="V341" s="81" t="s">
        <v>481</v>
      </c>
      <c r="W341" s="98">
        <v>11.5</v>
      </c>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row>
    <row r="342" spans="1:46" ht="16.5" x14ac:dyDescent="0.25">
      <c r="A342" s="101" t="s">
        <v>4680</v>
      </c>
      <c r="B342" s="101" t="s">
        <v>4680</v>
      </c>
      <c r="C342" s="96" t="s">
        <v>4240</v>
      </c>
      <c r="D342" s="96" t="s">
        <v>4503</v>
      </c>
      <c r="E342" s="96" t="s">
        <v>4603</v>
      </c>
      <c r="F342" s="89" t="s">
        <v>80</v>
      </c>
      <c r="G342" s="79" t="s">
        <v>81</v>
      </c>
      <c r="H342" s="69" t="s">
        <v>82</v>
      </c>
      <c r="I342" s="89" t="s">
        <v>54</v>
      </c>
      <c r="J342" s="89" t="s">
        <v>55</v>
      </c>
      <c r="K342" s="97">
        <v>80111600</v>
      </c>
      <c r="L342" s="99" t="s">
        <v>4263</v>
      </c>
      <c r="M342" s="99" t="s">
        <v>57</v>
      </c>
      <c r="N342" s="99" t="s">
        <v>58</v>
      </c>
      <c r="O342" s="99" t="s">
        <v>4611</v>
      </c>
      <c r="P342" s="96" t="s">
        <v>4626</v>
      </c>
      <c r="Q342" s="112">
        <v>5998695.6521739131</v>
      </c>
      <c r="R342" s="100">
        <v>1</v>
      </c>
      <c r="S342" s="117">
        <v>68985000</v>
      </c>
      <c r="T342" s="99" t="s">
        <v>4369</v>
      </c>
      <c r="U342" s="99" t="s">
        <v>4234</v>
      </c>
      <c r="V342" s="81" t="s">
        <v>481</v>
      </c>
      <c r="W342" s="98">
        <v>11.5</v>
      </c>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row>
    <row r="343" spans="1:46" ht="16.5" x14ac:dyDescent="0.25">
      <c r="A343" s="101" t="s">
        <v>4680</v>
      </c>
      <c r="B343" s="101" t="s">
        <v>4680</v>
      </c>
      <c r="C343" s="96" t="s">
        <v>4240</v>
      </c>
      <c r="D343" s="96" t="s">
        <v>4503</v>
      </c>
      <c r="E343" s="96" t="s">
        <v>4597</v>
      </c>
      <c r="F343" s="89" t="s">
        <v>80</v>
      </c>
      <c r="G343" s="79" t="s">
        <v>81</v>
      </c>
      <c r="H343" s="69" t="s">
        <v>82</v>
      </c>
      <c r="I343" s="89" t="s">
        <v>54</v>
      </c>
      <c r="J343" s="89" t="s">
        <v>55</v>
      </c>
      <c r="K343" s="97">
        <v>80111600</v>
      </c>
      <c r="L343" s="99" t="s">
        <v>4263</v>
      </c>
      <c r="M343" s="99" t="s">
        <v>57</v>
      </c>
      <c r="N343" s="99" t="s">
        <v>58</v>
      </c>
      <c r="O343" s="99" t="s">
        <v>4611</v>
      </c>
      <c r="P343" s="96" t="s">
        <v>4623</v>
      </c>
      <c r="Q343" s="112">
        <v>1108695.6521739131</v>
      </c>
      <c r="R343" s="100">
        <v>1</v>
      </c>
      <c r="S343" s="117">
        <v>12750000</v>
      </c>
      <c r="T343" s="99" t="s">
        <v>4369</v>
      </c>
      <c r="U343" s="99" t="s">
        <v>4234</v>
      </c>
      <c r="V343" s="81" t="s">
        <v>481</v>
      </c>
      <c r="W343" s="98">
        <v>11.5</v>
      </c>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row>
    <row r="344" spans="1:46" ht="16.5" x14ac:dyDescent="0.25">
      <c r="A344" s="101" t="s">
        <v>4680</v>
      </c>
      <c r="B344" s="101" t="s">
        <v>4680</v>
      </c>
      <c r="C344" s="96" t="s">
        <v>4240</v>
      </c>
      <c r="D344" s="96" t="s">
        <v>4503</v>
      </c>
      <c r="E344" s="96" t="s">
        <v>4603</v>
      </c>
      <c r="F344" s="89" t="s">
        <v>80</v>
      </c>
      <c r="G344" s="79" t="s">
        <v>81</v>
      </c>
      <c r="H344" s="69" t="s">
        <v>82</v>
      </c>
      <c r="I344" s="89" t="s">
        <v>54</v>
      </c>
      <c r="J344" s="89" t="s">
        <v>55</v>
      </c>
      <c r="K344" s="97">
        <v>80111600</v>
      </c>
      <c r="L344" s="99" t="s">
        <v>4263</v>
      </c>
      <c r="M344" s="99" t="s">
        <v>57</v>
      </c>
      <c r="N344" s="99" t="s">
        <v>58</v>
      </c>
      <c r="O344" s="99" t="s">
        <v>4611</v>
      </c>
      <c r="P344" s="96" t="s">
        <v>4623</v>
      </c>
      <c r="Q344" s="112">
        <v>2586956.5217391299</v>
      </c>
      <c r="R344" s="100">
        <v>1</v>
      </c>
      <c r="S344" s="117">
        <v>29749999.999999996</v>
      </c>
      <c r="T344" s="99" t="s">
        <v>4369</v>
      </c>
      <c r="U344" s="99" t="s">
        <v>4234</v>
      </c>
      <c r="V344" s="81" t="s">
        <v>481</v>
      </c>
      <c r="W344" s="98">
        <v>11.5</v>
      </c>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row>
    <row r="345" spans="1:46" ht="16.5" x14ac:dyDescent="0.25">
      <c r="A345" s="101" t="s">
        <v>4680</v>
      </c>
      <c r="B345" s="101" t="s">
        <v>4680</v>
      </c>
      <c r="C345" s="96" t="s">
        <v>4240</v>
      </c>
      <c r="D345" s="96" t="s">
        <v>4503</v>
      </c>
      <c r="E345" s="96" t="s">
        <v>4597</v>
      </c>
      <c r="F345" s="89" t="s">
        <v>80</v>
      </c>
      <c r="G345" s="79" t="s">
        <v>81</v>
      </c>
      <c r="H345" s="69" t="s">
        <v>82</v>
      </c>
      <c r="I345" s="89" t="s">
        <v>54</v>
      </c>
      <c r="J345" s="89" t="s">
        <v>55</v>
      </c>
      <c r="K345" s="97">
        <v>80111600</v>
      </c>
      <c r="L345" s="99" t="s">
        <v>4263</v>
      </c>
      <c r="M345" s="99" t="s">
        <v>57</v>
      </c>
      <c r="N345" s="99" t="s">
        <v>58</v>
      </c>
      <c r="O345" s="99" t="s">
        <v>4611</v>
      </c>
      <c r="P345" s="96" t="s">
        <v>4627</v>
      </c>
      <c r="Q345" s="112">
        <v>1038000</v>
      </c>
      <c r="R345" s="100">
        <v>1</v>
      </c>
      <c r="S345" s="117">
        <v>11937000</v>
      </c>
      <c r="T345" s="99" t="s">
        <v>4369</v>
      </c>
      <c r="U345" s="99" t="s">
        <v>4234</v>
      </c>
      <c r="V345" s="81" t="s">
        <v>481</v>
      </c>
      <c r="W345" s="98">
        <v>11.5</v>
      </c>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row>
    <row r="346" spans="1:46" ht="16.5" x14ac:dyDescent="0.25">
      <c r="A346" s="101" t="s">
        <v>4680</v>
      </c>
      <c r="B346" s="101" t="s">
        <v>4680</v>
      </c>
      <c r="C346" s="96" t="s">
        <v>4240</v>
      </c>
      <c r="D346" s="96" t="s">
        <v>4503</v>
      </c>
      <c r="E346" s="96" t="s">
        <v>4603</v>
      </c>
      <c r="F346" s="89" t="s">
        <v>80</v>
      </c>
      <c r="G346" s="79" t="s">
        <v>81</v>
      </c>
      <c r="H346" s="69" t="s">
        <v>82</v>
      </c>
      <c r="I346" s="89" t="s">
        <v>54</v>
      </c>
      <c r="J346" s="89" t="s">
        <v>55</v>
      </c>
      <c r="K346" s="97">
        <v>80111600</v>
      </c>
      <c r="L346" s="99" t="s">
        <v>4263</v>
      </c>
      <c r="M346" s="99" t="s">
        <v>57</v>
      </c>
      <c r="N346" s="99" t="s">
        <v>58</v>
      </c>
      <c r="O346" s="99" t="s">
        <v>4611</v>
      </c>
      <c r="P346" s="96" t="s">
        <v>4627</v>
      </c>
      <c r="Q346" s="112">
        <v>2422000</v>
      </c>
      <c r="R346" s="100">
        <v>1</v>
      </c>
      <c r="S346" s="117">
        <v>27853000</v>
      </c>
      <c r="T346" s="99" t="s">
        <v>4369</v>
      </c>
      <c r="U346" s="99" t="s">
        <v>4234</v>
      </c>
      <c r="V346" s="81" t="s">
        <v>481</v>
      </c>
      <c r="W346" s="98">
        <v>11.5</v>
      </c>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row>
    <row r="347" spans="1:46" ht="16.5" x14ac:dyDescent="0.25">
      <c r="A347" s="101" t="s">
        <v>4680</v>
      </c>
      <c r="B347" s="101" t="s">
        <v>4680</v>
      </c>
      <c r="C347" s="96" t="s">
        <v>4240</v>
      </c>
      <c r="D347" s="96" t="s">
        <v>4503</v>
      </c>
      <c r="E347" s="96" t="s">
        <v>4597</v>
      </c>
      <c r="F347" s="89" t="s">
        <v>80</v>
      </c>
      <c r="G347" s="79" t="s">
        <v>81</v>
      </c>
      <c r="H347" s="69" t="s">
        <v>82</v>
      </c>
      <c r="I347" s="89" t="s">
        <v>54</v>
      </c>
      <c r="J347" s="89" t="s">
        <v>55</v>
      </c>
      <c r="K347" s="97">
        <v>80111600</v>
      </c>
      <c r="L347" s="99" t="s">
        <v>4263</v>
      </c>
      <c r="M347" s="99" t="s">
        <v>57</v>
      </c>
      <c r="N347" s="99" t="s">
        <v>58</v>
      </c>
      <c r="O347" s="99" t="s">
        <v>4611</v>
      </c>
      <c r="P347" s="96" t="s">
        <v>4620</v>
      </c>
      <c r="Q347" s="112">
        <v>525300</v>
      </c>
      <c r="R347" s="100">
        <v>1</v>
      </c>
      <c r="S347" s="117">
        <v>6040950</v>
      </c>
      <c r="T347" s="99" t="s">
        <v>4369</v>
      </c>
      <c r="U347" s="99" t="s">
        <v>4234</v>
      </c>
      <c r="V347" s="81" t="s">
        <v>481</v>
      </c>
      <c r="W347" s="98">
        <v>11.5</v>
      </c>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row>
    <row r="348" spans="1:46" ht="16.5" x14ac:dyDescent="0.25">
      <c r="A348" s="101" t="s">
        <v>4680</v>
      </c>
      <c r="B348" s="101" t="s">
        <v>4680</v>
      </c>
      <c r="C348" s="96" t="s">
        <v>4240</v>
      </c>
      <c r="D348" s="96" t="s">
        <v>4503</v>
      </c>
      <c r="E348" s="96" t="s">
        <v>4603</v>
      </c>
      <c r="F348" s="89" t="s">
        <v>80</v>
      </c>
      <c r="G348" s="79" t="s">
        <v>81</v>
      </c>
      <c r="H348" s="69" t="s">
        <v>82</v>
      </c>
      <c r="I348" s="89" t="s">
        <v>54</v>
      </c>
      <c r="J348" s="89" t="s">
        <v>55</v>
      </c>
      <c r="K348" s="97">
        <v>80111600</v>
      </c>
      <c r="L348" s="99" t="s">
        <v>4263</v>
      </c>
      <c r="M348" s="99" t="s">
        <v>57</v>
      </c>
      <c r="N348" s="99" t="s">
        <v>58</v>
      </c>
      <c r="O348" s="99" t="s">
        <v>4611</v>
      </c>
      <c r="P348" s="96" t="s">
        <v>4620</v>
      </c>
      <c r="Q348" s="112">
        <v>1225700</v>
      </c>
      <c r="R348" s="100">
        <v>1</v>
      </c>
      <c r="S348" s="117">
        <v>14095550</v>
      </c>
      <c r="T348" s="99" t="s">
        <v>4369</v>
      </c>
      <c r="U348" s="99" t="s">
        <v>4234</v>
      </c>
      <c r="V348" s="81" t="s">
        <v>481</v>
      </c>
      <c r="W348" s="98">
        <v>11.5</v>
      </c>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row>
    <row r="349" spans="1:46" ht="16.5" x14ac:dyDescent="0.25">
      <c r="A349" s="101" t="s">
        <v>4680</v>
      </c>
      <c r="B349" s="101" t="s">
        <v>4680</v>
      </c>
      <c r="C349" s="96" t="s">
        <v>4240</v>
      </c>
      <c r="D349" s="96" t="s">
        <v>4503</v>
      </c>
      <c r="E349" s="96" t="s">
        <v>4597</v>
      </c>
      <c r="F349" s="89" t="s">
        <v>80</v>
      </c>
      <c r="G349" s="79" t="s">
        <v>81</v>
      </c>
      <c r="H349" s="69" t="s">
        <v>82</v>
      </c>
      <c r="I349" s="89" t="s">
        <v>54</v>
      </c>
      <c r="J349" s="89" t="s">
        <v>55</v>
      </c>
      <c r="K349" s="97">
        <v>80111600</v>
      </c>
      <c r="L349" s="99" t="s">
        <v>4263</v>
      </c>
      <c r="M349" s="99" t="s">
        <v>57</v>
      </c>
      <c r="N349" s="99" t="s">
        <v>58</v>
      </c>
      <c r="O349" s="99" t="s">
        <v>4611</v>
      </c>
      <c r="P349" s="96" t="s">
        <v>4620</v>
      </c>
      <c r="Q349" s="112">
        <v>525300</v>
      </c>
      <c r="R349" s="100">
        <v>1</v>
      </c>
      <c r="S349" s="117">
        <v>6040950</v>
      </c>
      <c r="T349" s="99" t="s">
        <v>4369</v>
      </c>
      <c r="U349" s="99" t="s">
        <v>4234</v>
      </c>
      <c r="V349" s="81" t="s">
        <v>481</v>
      </c>
      <c r="W349" s="98">
        <v>11.5</v>
      </c>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row>
    <row r="350" spans="1:46" ht="16.5" x14ac:dyDescent="0.25">
      <c r="A350" s="101" t="s">
        <v>4680</v>
      </c>
      <c r="B350" s="101" t="s">
        <v>4680</v>
      </c>
      <c r="C350" s="96" t="s">
        <v>4240</v>
      </c>
      <c r="D350" s="96" t="s">
        <v>4503</v>
      </c>
      <c r="E350" s="96" t="s">
        <v>4603</v>
      </c>
      <c r="F350" s="89" t="s">
        <v>80</v>
      </c>
      <c r="G350" s="79" t="s">
        <v>81</v>
      </c>
      <c r="H350" s="69" t="s">
        <v>82</v>
      </c>
      <c r="I350" s="89" t="s">
        <v>54</v>
      </c>
      <c r="J350" s="89" t="s">
        <v>55</v>
      </c>
      <c r="K350" s="97">
        <v>80111600</v>
      </c>
      <c r="L350" s="99" t="s">
        <v>4263</v>
      </c>
      <c r="M350" s="99" t="s">
        <v>57</v>
      </c>
      <c r="N350" s="99" t="s">
        <v>58</v>
      </c>
      <c r="O350" s="99" t="s">
        <v>4611</v>
      </c>
      <c r="P350" s="96" t="s">
        <v>4620</v>
      </c>
      <c r="Q350" s="112">
        <v>1225700</v>
      </c>
      <c r="R350" s="100">
        <v>1</v>
      </c>
      <c r="S350" s="117">
        <v>14095550</v>
      </c>
      <c r="T350" s="99" t="s">
        <v>4369</v>
      </c>
      <c r="U350" s="99" t="s">
        <v>4234</v>
      </c>
      <c r="V350" s="81" t="s">
        <v>481</v>
      </c>
      <c r="W350" s="98">
        <v>11.5</v>
      </c>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row>
    <row r="351" spans="1:46" ht="16.5" x14ac:dyDescent="0.25">
      <c r="A351" s="101" t="s">
        <v>4680</v>
      </c>
      <c r="B351" s="101" t="s">
        <v>4680</v>
      </c>
      <c r="C351" s="96" t="s">
        <v>4240</v>
      </c>
      <c r="D351" s="96" t="s">
        <v>4503</v>
      </c>
      <c r="E351" s="96" t="s">
        <v>4597</v>
      </c>
      <c r="F351" s="89" t="s">
        <v>80</v>
      </c>
      <c r="G351" s="79" t="s">
        <v>81</v>
      </c>
      <c r="H351" s="69" t="s">
        <v>82</v>
      </c>
      <c r="I351" s="89" t="s">
        <v>54</v>
      </c>
      <c r="J351" s="89" t="s">
        <v>55</v>
      </c>
      <c r="K351" s="97">
        <v>80111600</v>
      </c>
      <c r="L351" s="99" t="s">
        <v>4263</v>
      </c>
      <c r="M351" s="99" t="s">
        <v>57</v>
      </c>
      <c r="N351" s="99" t="s">
        <v>58</v>
      </c>
      <c r="O351" s="99" t="s">
        <v>4611</v>
      </c>
      <c r="P351" s="96" t="s">
        <v>4620</v>
      </c>
      <c r="Q351" s="112">
        <v>525300</v>
      </c>
      <c r="R351" s="100">
        <v>1</v>
      </c>
      <c r="S351" s="117">
        <v>6040950</v>
      </c>
      <c r="T351" s="99" t="s">
        <v>4369</v>
      </c>
      <c r="U351" s="99" t="s">
        <v>4234</v>
      </c>
      <c r="V351" s="81" t="s">
        <v>481</v>
      </c>
      <c r="W351" s="98">
        <v>11.5</v>
      </c>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row>
    <row r="352" spans="1:46" ht="16.5" x14ac:dyDescent="0.25">
      <c r="A352" s="101" t="s">
        <v>4680</v>
      </c>
      <c r="B352" s="101" t="s">
        <v>4680</v>
      </c>
      <c r="C352" s="96" t="s">
        <v>4240</v>
      </c>
      <c r="D352" s="96" t="s">
        <v>4503</v>
      </c>
      <c r="E352" s="96" t="s">
        <v>4603</v>
      </c>
      <c r="F352" s="89" t="s">
        <v>80</v>
      </c>
      <c r="G352" s="79" t="s">
        <v>81</v>
      </c>
      <c r="H352" s="69" t="s">
        <v>82</v>
      </c>
      <c r="I352" s="89" t="s">
        <v>54</v>
      </c>
      <c r="J352" s="89" t="s">
        <v>55</v>
      </c>
      <c r="K352" s="97">
        <v>80111600</v>
      </c>
      <c r="L352" s="99" t="s">
        <v>4263</v>
      </c>
      <c r="M352" s="99" t="s">
        <v>57</v>
      </c>
      <c r="N352" s="99" t="s">
        <v>58</v>
      </c>
      <c r="O352" s="99" t="s">
        <v>4611</v>
      </c>
      <c r="P352" s="96" t="s">
        <v>4620</v>
      </c>
      <c r="Q352" s="112">
        <v>1225700</v>
      </c>
      <c r="R352" s="100">
        <v>1</v>
      </c>
      <c r="S352" s="117">
        <v>14095550</v>
      </c>
      <c r="T352" s="99" t="s">
        <v>4369</v>
      </c>
      <c r="U352" s="99" t="s">
        <v>4234</v>
      </c>
      <c r="V352" s="81" t="s">
        <v>481</v>
      </c>
      <c r="W352" s="98">
        <v>11.5</v>
      </c>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row>
    <row r="353" spans="1:46" ht="16.5" x14ac:dyDescent="0.25">
      <c r="A353" s="101" t="s">
        <v>4680</v>
      </c>
      <c r="B353" s="101" t="s">
        <v>4680</v>
      </c>
      <c r="C353" s="96" t="s">
        <v>4240</v>
      </c>
      <c r="D353" s="96" t="s">
        <v>4503</v>
      </c>
      <c r="E353" s="96" t="s">
        <v>4597</v>
      </c>
      <c r="F353" s="89" t="s">
        <v>80</v>
      </c>
      <c r="G353" s="79" t="s">
        <v>81</v>
      </c>
      <c r="H353" s="69" t="s">
        <v>82</v>
      </c>
      <c r="I353" s="89" t="s">
        <v>54</v>
      </c>
      <c r="J353" s="89" t="s">
        <v>55</v>
      </c>
      <c r="K353" s="97">
        <v>80111600</v>
      </c>
      <c r="L353" s="99" t="s">
        <v>4263</v>
      </c>
      <c r="M353" s="99" t="s">
        <v>57</v>
      </c>
      <c r="N353" s="99" t="s">
        <v>58</v>
      </c>
      <c r="O353" s="99" t="s">
        <v>4611</v>
      </c>
      <c r="P353" s="96" t="s">
        <v>4623</v>
      </c>
      <c r="Q353" s="112">
        <v>1108695.6521739131</v>
      </c>
      <c r="R353" s="100">
        <v>1</v>
      </c>
      <c r="S353" s="117">
        <v>12750000</v>
      </c>
      <c r="T353" s="99" t="s">
        <v>4369</v>
      </c>
      <c r="U353" s="99" t="s">
        <v>4234</v>
      </c>
      <c r="V353" s="81" t="s">
        <v>481</v>
      </c>
      <c r="W353" s="98">
        <v>11.5</v>
      </c>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row>
    <row r="354" spans="1:46" ht="16.5" x14ac:dyDescent="0.25">
      <c r="A354" s="101" t="s">
        <v>4680</v>
      </c>
      <c r="B354" s="101" t="s">
        <v>4680</v>
      </c>
      <c r="C354" s="96" t="s">
        <v>4240</v>
      </c>
      <c r="D354" s="96" t="s">
        <v>4503</v>
      </c>
      <c r="E354" s="96" t="s">
        <v>4603</v>
      </c>
      <c r="F354" s="89" t="s">
        <v>80</v>
      </c>
      <c r="G354" s="79" t="s">
        <v>81</v>
      </c>
      <c r="H354" s="69" t="s">
        <v>82</v>
      </c>
      <c r="I354" s="89" t="s">
        <v>54</v>
      </c>
      <c r="J354" s="89" t="s">
        <v>55</v>
      </c>
      <c r="K354" s="97">
        <v>80111600</v>
      </c>
      <c r="L354" s="99" t="s">
        <v>4263</v>
      </c>
      <c r="M354" s="99" t="s">
        <v>57</v>
      </c>
      <c r="N354" s="99" t="s">
        <v>58</v>
      </c>
      <c r="O354" s="99" t="s">
        <v>4611</v>
      </c>
      <c r="P354" s="96" t="s">
        <v>4623</v>
      </c>
      <c r="Q354" s="112">
        <v>2586956.5217391299</v>
      </c>
      <c r="R354" s="100">
        <v>1</v>
      </c>
      <c r="S354" s="117">
        <v>29749999.999999996</v>
      </c>
      <c r="T354" s="99" t="s">
        <v>4369</v>
      </c>
      <c r="U354" s="99" t="s">
        <v>4234</v>
      </c>
      <c r="V354" s="81" t="s">
        <v>481</v>
      </c>
      <c r="W354" s="98">
        <v>11.5</v>
      </c>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row>
    <row r="355" spans="1:46" ht="16.5" x14ac:dyDescent="0.25">
      <c r="A355" s="101" t="s">
        <v>4680</v>
      </c>
      <c r="B355" s="101" t="s">
        <v>4680</v>
      </c>
      <c r="C355" s="96" t="s">
        <v>4240</v>
      </c>
      <c r="D355" s="96" t="s">
        <v>4503</v>
      </c>
      <c r="E355" s="96" t="s">
        <v>4597</v>
      </c>
      <c r="F355" s="89" t="s">
        <v>80</v>
      </c>
      <c r="G355" s="79" t="s">
        <v>81</v>
      </c>
      <c r="H355" s="69" t="s">
        <v>82</v>
      </c>
      <c r="I355" s="89" t="s">
        <v>54</v>
      </c>
      <c r="J355" s="89" t="s">
        <v>55</v>
      </c>
      <c r="K355" s="97">
        <v>80111600</v>
      </c>
      <c r="L355" s="99" t="s">
        <v>4263</v>
      </c>
      <c r="M355" s="99" t="s">
        <v>57</v>
      </c>
      <c r="N355" s="99" t="s">
        <v>58</v>
      </c>
      <c r="O355" s="99" t="s">
        <v>4611</v>
      </c>
      <c r="P355" s="96" t="s">
        <v>4620</v>
      </c>
      <c r="Q355" s="112">
        <v>525300</v>
      </c>
      <c r="R355" s="100">
        <v>1</v>
      </c>
      <c r="S355" s="117">
        <v>6040950</v>
      </c>
      <c r="T355" s="99" t="s">
        <v>4369</v>
      </c>
      <c r="U355" s="99" t="s">
        <v>4234</v>
      </c>
      <c r="V355" s="81" t="s">
        <v>481</v>
      </c>
      <c r="W355" s="98">
        <v>11.5</v>
      </c>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row>
    <row r="356" spans="1:46" ht="16.5" x14ac:dyDescent="0.25">
      <c r="A356" s="101" t="s">
        <v>4680</v>
      </c>
      <c r="B356" s="101" t="s">
        <v>4680</v>
      </c>
      <c r="C356" s="96" t="s">
        <v>4240</v>
      </c>
      <c r="D356" s="96" t="s">
        <v>4503</v>
      </c>
      <c r="E356" s="96" t="s">
        <v>4603</v>
      </c>
      <c r="F356" s="89" t="s">
        <v>80</v>
      </c>
      <c r="G356" s="79" t="s">
        <v>81</v>
      </c>
      <c r="H356" s="69" t="s">
        <v>82</v>
      </c>
      <c r="I356" s="89" t="s">
        <v>54</v>
      </c>
      <c r="J356" s="89" t="s">
        <v>55</v>
      </c>
      <c r="K356" s="97">
        <v>80111600</v>
      </c>
      <c r="L356" s="99" t="s">
        <v>4263</v>
      </c>
      <c r="M356" s="99" t="s">
        <v>57</v>
      </c>
      <c r="N356" s="99" t="s">
        <v>58</v>
      </c>
      <c r="O356" s="99" t="s">
        <v>4611</v>
      </c>
      <c r="P356" s="96" t="s">
        <v>4620</v>
      </c>
      <c r="Q356" s="112">
        <v>1225700</v>
      </c>
      <c r="R356" s="100">
        <v>1</v>
      </c>
      <c r="S356" s="117">
        <v>14095550</v>
      </c>
      <c r="T356" s="99" t="s">
        <v>4369</v>
      </c>
      <c r="U356" s="99" t="s">
        <v>4234</v>
      </c>
      <c r="V356" s="81" t="s">
        <v>481</v>
      </c>
      <c r="W356" s="98">
        <v>11.5</v>
      </c>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row>
    <row r="357" spans="1:46" ht="16.5" x14ac:dyDescent="0.25">
      <c r="A357" s="101" t="s">
        <v>4680</v>
      </c>
      <c r="B357" s="101" t="s">
        <v>4680</v>
      </c>
      <c r="C357" s="96" t="s">
        <v>4240</v>
      </c>
      <c r="D357" s="96" t="s">
        <v>4503</v>
      </c>
      <c r="E357" s="96" t="s">
        <v>4597</v>
      </c>
      <c r="F357" s="89" t="s">
        <v>80</v>
      </c>
      <c r="G357" s="79" t="s">
        <v>81</v>
      </c>
      <c r="H357" s="69" t="s">
        <v>82</v>
      </c>
      <c r="I357" s="89" t="s">
        <v>54</v>
      </c>
      <c r="J357" s="89" t="s">
        <v>55</v>
      </c>
      <c r="K357" s="97">
        <v>80111600</v>
      </c>
      <c r="L357" s="99" t="s">
        <v>4263</v>
      </c>
      <c r="M357" s="99" t="s">
        <v>57</v>
      </c>
      <c r="N357" s="99" t="s">
        <v>58</v>
      </c>
      <c r="O357" s="99" t="s">
        <v>4611</v>
      </c>
      <c r="P357" s="96" t="s">
        <v>4628</v>
      </c>
      <c r="Q357" s="112">
        <v>1680000</v>
      </c>
      <c r="R357" s="100">
        <v>1</v>
      </c>
      <c r="S357" s="117">
        <v>18480000</v>
      </c>
      <c r="T357" s="99" t="s">
        <v>4369</v>
      </c>
      <c r="U357" s="99" t="s">
        <v>4234</v>
      </c>
      <c r="V357" s="81" t="s">
        <v>481</v>
      </c>
      <c r="W357" s="98">
        <v>11</v>
      </c>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row>
    <row r="358" spans="1:46" ht="16.5" x14ac:dyDescent="0.25">
      <c r="A358" s="101" t="s">
        <v>4680</v>
      </c>
      <c r="B358" s="101" t="s">
        <v>4680</v>
      </c>
      <c r="C358" s="96" t="s">
        <v>4240</v>
      </c>
      <c r="D358" s="96" t="s">
        <v>4503</v>
      </c>
      <c r="E358" s="96" t="s">
        <v>4603</v>
      </c>
      <c r="F358" s="89" t="s">
        <v>80</v>
      </c>
      <c r="G358" s="79" t="s">
        <v>81</v>
      </c>
      <c r="H358" s="69" t="s">
        <v>82</v>
      </c>
      <c r="I358" s="89" t="s">
        <v>54</v>
      </c>
      <c r="J358" s="89" t="s">
        <v>55</v>
      </c>
      <c r="K358" s="97">
        <v>80111600</v>
      </c>
      <c r="L358" s="99" t="s">
        <v>4263</v>
      </c>
      <c r="M358" s="99" t="s">
        <v>57</v>
      </c>
      <c r="N358" s="99" t="s">
        <v>58</v>
      </c>
      <c r="O358" s="99" t="s">
        <v>4611</v>
      </c>
      <c r="P358" s="96" t="s">
        <v>4628</v>
      </c>
      <c r="Q358" s="112">
        <v>3920000</v>
      </c>
      <c r="R358" s="100">
        <v>1</v>
      </c>
      <c r="S358" s="117">
        <v>43120000</v>
      </c>
      <c r="T358" s="99" t="s">
        <v>4369</v>
      </c>
      <c r="U358" s="99" t="s">
        <v>4234</v>
      </c>
      <c r="V358" s="81" t="s">
        <v>481</v>
      </c>
      <c r="W358" s="98">
        <v>11</v>
      </c>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row>
    <row r="359" spans="1:46" ht="16.5" x14ac:dyDescent="0.25">
      <c r="A359" s="101" t="s">
        <v>4680</v>
      </c>
      <c r="B359" s="101" t="s">
        <v>4680</v>
      </c>
      <c r="C359" s="96" t="s">
        <v>4240</v>
      </c>
      <c r="D359" s="96" t="s">
        <v>4503</v>
      </c>
      <c r="E359" s="96" t="s">
        <v>4597</v>
      </c>
      <c r="F359" s="89" t="s">
        <v>80</v>
      </c>
      <c r="G359" s="79" t="s">
        <v>81</v>
      </c>
      <c r="H359" s="69" t="s">
        <v>82</v>
      </c>
      <c r="I359" s="89" t="s">
        <v>54</v>
      </c>
      <c r="J359" s="89" t="s">
        <v>55</v>
      </c>
      <c r="K359" s="97">
        <v>80111600</v>
      </c>
      <c r="L359" s="99" t="s">
        <v>4263</v>
      </c>
      <c r="M359" s="99" t="s">
        <v>57</v>
      </c>
      <c r="N359" s="99" t="s">
        <v>58</v>
      </c>
      <c r="O359" s="99" t="s">
        <v>4611</v>
      </c>
      <c r="P359" s="96" t="s">
        <v>4629</v>
      </c>
      <c r="Q359" s="112">
        <v>3120000</v>
      </c>
      <c r="R359" s="100">
        <v>1</v>
      </c>
      <c r="S359" s="117">
        <v>35880000</v>
      </c>
      <c r="T359" s="99" t="s">
        <v>4369</v>
      </c>
      <c r="U359" s="99" t="s">
        <v>4234</v>
      </c>
      <c r="V359" s="81" t="s">
        <v>481</v>
      </c>
      <c r="W359" s="98">
        <v>11.5</v>
      </c>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row>
    <row r="360" spans="1:46" ht="16.5" x14ac:dyDescent="0.25">
      <c r="A360" s="101" t="s">
        <v>4680</v>
      </c>
      <c r="B360" s="101" t="s">
        <v>4680</v>
      </c>
      <c r="C360" s="96" t="s">
        <v>4240</v>
      </c>
      <c r="D360" s="96" t="s">
        <v>4503</v>
      </c>
      <c r="E360" s="96" t="s">
        <v>4603</v>
      </c>
      <c r="F360" s="89" t="s">
        <v>80</v>
      </c>
      <c r="G360" s="79" t="s">
        <v>81</v>
      </c>
      <c r="H360" s="69" t="s">
        <v>82</v>
      </c>
      <c r="I360" s="89" t="s">
        <v>54</v>
      </c>
      <c r="J360" s="89" t="s">
        <v>55</v>
      </c>
      <c r="K360" s="97">
        <v>80111600</v>
      </c>
      <c r="L360" s="99" t="s">
        <v>4263</v>
      </c>
      <c r="M360" s="99" t="s">
        <v>57</v>
      </c>
      <c r="N360" s="99" t="s">
        <v>58</v>
      </c>
      <c r="O360" s="99" t="s">
        <v>4611</v>
      </c>
      <c r="P360" s="96" t="s">
        <v>4629</v>
      </c>
      <c r="Q360" s="112">
        <v>7280000</v>
      </c>
      <c r="R360" s="100">
        <v>1</v>
      </c>
      <c r="S360" s="117">
        <v>83720000</v>
      </c>
      <c r="T360" s="99" t="s">
        <v>4369</v>
      </c>
      <c r="U360" s="99" t="s">
        <v>4234</v>
      </c>
      <c r="V360" s="81" t="s">
        <v>481</v>
      </c>
      <c r="W360" s="98">
        <v>11.5</v>
      </c>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row>
    <row r="361" spans="1:46" ht="16.5" x14ac:dyDescent="0.25">
      <c r="A361" s="101" t="s">
        <v>4680</v>
      </c>
      <c r="B361" s="101" t="s">
        <v>4680</v>
      </c>
      <c r="C361" s="96" t="s">
        <v>4240</v>
      </c>
      <c r="D361" s="96" t="s">
        <v>4503</v>
      </c>
      <c r="E361" s="96" t="s">
        <v>4597</v>
      </c>
      <c r="F361" s="89" t="s">
        <v>80</v>
      </c>
      <c r="G361" s="79" t="s">
        <v>81</v>
      </c>
      <c r="H361" s="69" t="s">
        <v>82</v>
      </c>
      <c r="I361" s="89" t="s">
        <v>54</v>
      </c>
      <c r="J361" s="89" t="s">
        <v>55</v>
      </c>
      <c r="K361" s="97">
        <v>80111600</v>
      </c>
      <c r="L361" s="99" t="s">
        <v>4263</v>
      </c>
      <c r="M361" s="99" t="s">
        <v>57</v>
      </c>
      <c r="N361" s="99" t="s">
        <v>58</v>
      </c>
      <c r="O361" s="99" t="s">
        <v>4611</v>
      </c>
      <c r="P361" s="96" t="s">
        <v>4623</v>
      </c>
      <c r="Q361" s="112">
        <v>2249520</v>
      </c>
      <c r="R361" s="100">
        <v>1</v>
      </c>
      <c r="S361" s="117">
        <v>25869480</v>
      </c>
      <c r="T361" s="99" t="s">
        <v>4369</v>
      </c>
      <c r="U361" s="99" t="s">
        <v>4234</v>
      </c>
      <c r="V361" s="81" t="s">
        <v>481</v>
      </c>
      <c r="W361" s="98">
        <v>11.5</v>
      </c>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row>
    <row r="362" spans="1:46" ht="16.5" x14ac:dyDescent="0.25">
      <c r="A362" s="101" t="s">
        <v>4680</v>
      </c>
      <c r="B362" s="101" t="s">
        <v>4680</v>
      </c>
      <c r="C362" s="96" t="s">
        <v>4240</v>
      </c>
      <c r="D362" s="96" t="s">
        <v>4503</v>
      </c>
      <c r="E362" s="96" t="s">
        <v>4603</v>
      </c>
      <c r="F362" s="89" t="s">
        <v>80</v>
      </c>
      <c r="G362" s="79" t="s">
        <v>81</v>
      </c>
      <c r="H362" s="69" t="s">
        <v>82</v>
      </c>
      <c r="I362" s="89" t="s">
        <v>54</v>
      </c>
      <c r="J362" s="89" t="s">
        <v>55</v>
      </c>
      <c r="K362" s="97">
        <v>80111600</v>
      </c>
      <c r="L362" s="99" t="s">
        <v>4263</v>
      </c>
      <c r="M362" s="99" t="s">
        <v>57</v>
      </c>
      <c r="N362" s="99" t="s">
        <v>58</v>
      </c>
      <c r="O362" s="99" t="s">
        <v>4611</v>
      </c>
      <c r="P362" s="96" t="s">
        <v>4623</v>
      </c>
      <c r="Q362" s="112">
        <v>5248879.9999999991</v>
      </c>
      <c r="R362" s="100">
        <v>1</v>
      </c>
      <c r="S362" s="117">
        <v>60362119.999999993</v>
      </c>
      <c r="T362" s="99" t="s">
        <v>4369</v>
      </c>
      <c r="U362" s="99" t="s">
        <v>4234</v>
      </c>
      <c r="V362" s="81" t="s">
        <v>481</v>
      </c>
      <c r="W362" s="98">
        <v>11.5</v>
      </c>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row>
    <row r="363" spans="1:46" ht="16.5" x14ac:dyDescent="0.25">
      <c r="A363" s="101" t="s">
        <v>4680</v>
      </c>
      <c r="B363" s="101" t="s">
        <v>4680</v>
      </c>
      <c r="C363" s="96" t="s">
        <v>4240</v>
      </c>
      <c r="D363" s="96" t="s">
        <v>4503</v>
      </c>
      <c r="E363" s="96" t="s">
        <v>4597</v>
      </c>
      <c r="F363" s="89" t="s">
        <v>80</v>
      </c>
      <c r="G363" s="79" t="s">
        <v>81</v>
      </c>
      <c r="H363" s="69" t="s">
        <v>82</v>
      </c>
      <c r="I363" s="89" t="s">
        <v>54</v>
      </c>
      <c r="J363" s="89" t="s">
        <v>55</v>
      </c>
      <c r="K363" s="97">
        <v>80111600</v>
      </c>
      <c r="L363" s="99" t="s">
        <v>4263</v>
      </c>
      <c r="M363" s="99" t="s">
        <v>57</v>
      </c>
      <c r="N363" s="99" t="s">
        <v>58</v>
      </c>
      <c r="O363" s="99" t="s">
        <v>4611</v>
      </c>
      <c r="P363" s="96" t="s">
        <v>4630</v>
      </c>
      <c r="Q363" s="112">
        <v>1928160</v>
      </c>
      <c r="R363" s="100">
        <v>1</v>
      </c>
      <c r="S363" s="117">
        <v>22173840</v>
      </c>
      <c r="T363" s="99" t="s">
        <v>4369</v>
      </c>
      <c r="U363" s="99" t="s">
        <v>4234</v>
      </c>
      <c r="V363" s="81" t="s">
        <v>481</v>
      </c>
      <c r="W363" s="98">
        <v>11.5</v>
      </c>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row>
    <row r="364" spans="1:46" ht="16.5" x14ac:dyDescent="0.25">
      <c r="A364" s="101" t="s">
        <v>4680</v>
      </c>
      <c r="B364" s="101" t="s">
        <v>4680</v>
      </c>
      <c r="C364" s="96" t="s">
        <v>4240</v>
      </c>
      <c r="D364" s="96" t="s">
        <v>4503</v>
      </c>
      <c r="E364" s="96" t="s">
        <v>4603</v>
      </c>
      <c r="F364" s="89" t="s">
        <v>80</v>
      </c>
      <c r="G364" s="79" t="s">
        <v>81</v>
      </c>
      <c r="H364" s="69" t="s">
        <v>82</v>
      </c>
      <c r="I364" s="89" t="s">
        <v>54</v>
      </c>
      <c r="J364" s="89" t="s">
        <v>55</v>
      </c>
      <c r="K364" s="97">
        <v>80111600</v>
      </c>
      <c r="L364" s="99" t="s">
        <v>4263</v>
      </c>
      <c r="M364" s="99" t="s">
        <v>57</v>
      </c>
      <c r="N364" s="99" t="s">
        <v>58</v>
      </c>
      <c r="O364" s="99" t="s">
        <v>4611</v>
      </c>
      <c r="P364" s="96" t="s">
        <v>4630</v>
      </c>
      <c r="Q364" s="112">
        <v>4499040</v>
      </c>
      <c r="R364" s="100">
        <v>1</v>
      </c>
      <c r="S364" s="117">
        <v>51738960</v>
      </c>
      <c r="T364" s="99" t="s">
        <v>4369</v>
      </c>
      <c r="U364" s="99" t="s">
        <v>4234</v>
      </c>
      <c r="V364" s="81" t="s">
        <v>481</v>
      </c>
      <c r="W364" s="98">
        <v>11.5</v>
      </c>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row>
    <row r="365" spans="1:46" ht="16.5" x14ac:dyDescent="0.25">
      <c r="A365" s="101" t="s">
        <v>4680</v>
      </c>
      <c r="B365" s="101" t="s">
        <v>4680</v>
      </c>
      <c r="C365" s="96" t="s">
        <v>4240</v>
      </c>
      <c r="D365" s="96" t="s">
        <v>4503</v>
      </c>
      <c r="E365" s="96" t="s">
        <v>4597</v>
      </c>
      <c r="F365" s="89" t="s">
        <v>80</v>
      </c>
      <c r="G365" s="79" t="s">
        <v>81</v>
      </c>
      <c r="H365" s="69" t="s">
        <v>82</v>
      </c>
      <c r="I365" s="89" t="s">
        <v>54</v>
      </c>
      <c r="J365" s="89" t="s">
        <v>55</v>
      </c>
      <c r="K365" s="97">
        <v>80111600</v>
      </c>
      <c r="L365" s="99" t="s">
        <v>4263</v>
      </c>
      <c r="M365" s="99" t="s">
        <v>57</v>
      </c>
      <c r="N365" s="99" t="s">
        <v>58</v>
      </c>
      <c r="O365" s="99" t="s">
        <v>4611</v>
      </c>
      <c r="P365" s="96" t="s">
        <v>4631</v>
      </c>
      <c r="Q365" s="112">
        <v>2472000</v>
      </c>
      <c r="R365" s="100">
        <v>1</v>
      </c>
      <c r="S365" s="117">
        <v>27192000</v>
      </c>
      <c r="T365" s="99" t="s">
        <v>4369</v>
      </c>
      <c r="U365" s="99" t="s">
        <v>4234</v>
      </c>
      <c r="V365" s="81" t="s">
        <v>481</v>
      </c>
      <c r="W365" s="98">
        <v>11</v>
      </c>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row>
    <row r="366" spans="1:46" ht="16.5" x14ac:dyDescent="0.25">
      <c r="A366" s="101" t="s">
        <v>4680</v>
      </c>
      <c r="B366" s="101" t="s">
        <v>4680</v>
      </c>
      <c r="C366" s="96" t="s">
        <v>4240</v>
      </c>
      <c r="D366" s="96" t="s">
        <v>4503</v>
      </c>
      <c r="E366" s="96" t="s">
        <v>4603</v>
      </c>
      <c r="F366" s="89" t="s">
        <v>80</v>
      </c>
      <c r="G366" s="79" t="s">
        <v>81</v>
      </c>
      <c r="H366" s="69" t="s">
        <v>82</v>
      </c>
      <c r="I366" s="89" t="s">
        <v>54</v>
      </c>
      <c r="J366" s="89" t="s">
        <v>55</v>
      </c>
      <c r="K366" s="97">
        <v>80111600</v>
      </c>
      <c r="L366" s="99" t="s">
        <v>4263</v>
      </c>
      <c r="M366" s="99" t="s">
        <v>57</v>
      </c>
      <c r="N366" s="99" t="s">
        <v>58</v>
      </c>
      <c r="O366" s="99" t="s">
        <v>4611</v>
      </c>
      <c r="P366" s="96" t="s">
        <v>4631</v>
      </c>
      <c r="Q366" s="112">
        <v>5767999.9999999991</v>
      </c>
      <c r="R366" s="100">
        <v>1</v>
      </c>
      <c r="S366" s="117">
        <v>63447999.999999993</v>
      </c>
      <c r="T366" s="99" t="s">
        <v>4369</v>
      </c>
      <c r="U366" s="99" t="s">
        <v>4234</v>
      </c>
      <c r="V366" s="81" t="s">
        <v>481</v>
      </c>
      <c r="W366" s="98">
        <v>11</v>
      </c>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row>
    <row r="367" spans="1:46" ht="16.5" x14ac:dyDescent="0.25">
      <c r="A367" s="101" t="s">
        <v>4680</v>
      </c>
      <c r="B367" s="101" t="s">
        <v>4680</v>
      </c>
      <c r="C367" s="96" t="s">
        <v>4240</v>
      </c>
      <c r="D367" s="96" t="s">
        <v>4503</v>
      </c>
      <c r="E367" s="96" t="s">
        <v>4597</v>
      </c>
      <c r="F367" s="89" t="s">
        <v>80</v>
      </c>
      <c r="G367" s="79" t="s">
        <v>81</v>
      </c>
      <c r="H367" s="69" t="s">
        <v>82</v>
      </c>
      <c r="I367" s="89" t="s">
        <v>54</v>
      </c>
      <c r="J367" s="89" t="s">
        <v>55</v>
      </c>
      <c r="K367" s="97">
        <v>80111600</v>
      </c>
      <c r="L367" s="99" t="s">
        <v>4263</v>
      </c>
      <c r="M367" s="99" t="s">
        <v>57</v>
      </c>
      <c r="N367" s="99" t="s">
        <v>58</v>
      </c>
      <c r="O367" s="99" t="s">
        <v>4611</v>
      </c>
      <c r="P367" s="96" t="s">
        <v>4617</v>
      </c>
      <c r="Q367" s="112">
        <v>998070</v>
      </c>
      <c r="R367" s="100">
        <v>1</v>
      </c>
      <c r="S367" s="117">
        <v>10978770</v>
      </c>
      <c r="T367" s="99" t="s">
        <v>4369</v>
      </c>
      <c r="U367" s="99" t="s">
        <v>4234</v>
      </c>
      <c r="V367" s="81" t="s">
        <v>481</v>
      </c>
      <c r="W367" s="98">
        <v>11</v>
      </c>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row>
    <row r="368" spans="1:46" ht="16.5" x14ac:dyDescent="0.25">
      <c r="A368" s="101" t="s">
        <v>4680</v>
      </c>
      <c r="B368" s="101" t="s">
        <v>4680</v>
      </c>
      <c r="C368" s="96" t="s">
        <v>4240</v>
      </c>
      <c r="D368" s="96" t="s">
        <v>4503</v>
      </c>
      <c r="E368" s="96" t="s">
        <v>4603</v>
      </c>
      <c r="F368" s="89" t="s">
        <v>80</v>
      </c>
      <c r="G368" s="79" t="s">
        <v>81</v>
      </c>
      <c r="H368" s="69" t="s">
        <v>82</v>
      </c>
      <c r="I368" s="89" t="s">
        <v>54</v>
      </c>
      <c r="J368" s="89" t="s">
        <v>55</v>
      </c>
      <c r="K368" s="97">
        <v>80111600</v>
      </c>
      <c r="L368" s="99" t="s">
        <v>4263</v>
      </c>
      <c r="M368" s="99" t="s">
        <v>57</v>
      </c>
      <c r="N368" s="99" t="s">
        <v>58</v>
      </c>
      <c r="O368" s="99" t="s">
        <v>4611</v>
      </c>
      <c r="P368" s="96" t="s">
        <v>4617</v>
      </c>
      <c r="Q368" s="112">
        <v>2328830</v>
      </c>
      <c r="R368" s="100">
        <v>1</v>
      </c>
      <c r="S368" s="117">
        <v>25617130</v>
      </c>
      <c r="T368" s="99" t="s">
        <v>4369</v>
      </c>
      <c r="U368" s="99" t="s">
        <v>4234</v>
      </c>
      <c r="V368" s="81" t="s">
        <v>481</v>
      </c>
      <c r="W368" s="98">
        <v>11</v>
      </c>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row>
    <row r="369" spans="1:46" ht="16.5" x14ac:dyDescent="0.25">
      <c r="A369" s="101" t="s">
        <v>4680</v>
      </c>
      <c r="B369" s="101" t="s">
        <v>4680</v>
      </c>
      <c r="C369" s="96" t="s">
        <v>4240</v>
      </c>
      <c r="D369" s="96" t="s">
        <v>4503</v>
      </c>
      <c r="E369" s="96" t="s">
        <v>4597</v>
      </c>
      <c r="F369" s="89" t="s">
        <v>80</v>
      </c>
      <c r="G369" s="79" t="s">
        <v>81</v>
      </c>
      <c r="H369" s="69" t="s">
        <v>82</v>
      </c>
      <c r="I369" s="89" t="s">
        <v>54</v>
      </c>
      <c r="J369" s="89" t="s">
        <v>55</v>
      </c>
      <c r="K369" s="97">
        <v>80111600</v>
      </c>
      <c r="L369" s="99" t="s">
        <v>4263</v>
      </c>
      <c r="M369" s="99" t="s">
        <v>57</v>
      </c>
      <c r="N369" s="99" t="s">
        <v>58</v>
      </c>
      <c r="O369" s="99" t="s">
        <v>4611</v>
      </c>
      <c r="P369" s="96" t="s">
        <v>4620</v>
      </c>
      <c r="Q369" s="112">
        <v>482040</v>
      </c>
      <c r="R369" s="100">
        <v>1</v>
      </c>
      <c r="S369" s="117">
        <v>5543460</v>
      </c>
      <c r="T369" s="99" t="s">
        <v>4369</v>
      </c>
      <c r="U369" s="99" t="s">
        <v>4234</v>
      </c>
      <c r="V369" s="81" t="s">
        <v>481</v>
      </c>
      <c r="W369" s="98">
        <v>11.5</v>
      </c>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row>
    <row r="370" spans="1:46" ht="16.5" x14ac:dyDescent="0.25">
      <c r="A370" s="101" t="s">
        <v>4680</v>
      </c>
      <c r="B370" s="101" t="s">
        <v>4680</v>
      </c>
      <c r="C370" s="96" t="s">
        <v>4240</v>
      </c>
      <c r="D370" s="96" t="s">
        <v>4503</v>
      </c>
      <c r="E370" s="96" t="s">
        <v>4603</v>
      </c>
      <c r="F370" s="89" t="s">
        <v>80</v>
      </c>
      <c r="G370" s="79" t="s">
        <v>81</v>
      </c>
      <c r="H370" s="69" t="s">
        <v>82</v>
      </c>
      <c r="I370" s="89" t="s">
        <v>54</v>
      </c>
      <c r="J370" s="89" t="s">
        <v>55</v>
      </c>
      <c r="K370" s="97">
        <v>80111600</v>
      </c>
      <c r="L370" s="99" t="s">
        <v>4263</v>
      </c>
      <c r="M370" s="99" t="s">
        <v>57</v>
      </c>
      <c r="N370" s="99" t="s">
        <v>58</v>
      </c>
      <c r="O370" s="99" t="s">
        <v>4611</v>
      </c>
      <c r="P370" s="96" t="s">
        <v>4620</v>
      </c>
      <c r="Q370" s="112">
        <v>1124760</v>
      </c>
      <c r="R370" s="100">
        <v>1</v>
      </c>
      <c r="S370" s="117">
        <v>12934740</v>
      </c>
      <c r="T370" s="99" t="s">
        <v>4369</v>
      </c>
      <c r="U370" s="99" t="s">
        <v>4234</v>
      </c>
      <c r="V370" s="81" t="s">
        <v>481</v>
      </c>
      <c r="W370" s="98">
        <v>11.5</v>
      </c>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row>
    <row r="371" spans="1:46" ht="16.5" x14ac:dyDescent="0.25">
      <c r="A371" s="101" t="s">
        <v>4680</v>
      </c>
      <c r="B371" s="101" t="s">
        <v>4680</v>
      </c>
      <c r="C371" s="96" t="s">
        <v>4240</v>
      </c>
      <c r="D371" s="96" t="s">
        <v>4503</v>
      </c>
      <c r="E371" s="96" t="s">
        <v>4597</v>
      </c>
      <c r="F371" s="89" t="s">
        <v>80</v>
      </c>
      <c r="G371" s="79" t="s">
        <v>81</v>
      </c>
      <c r="H371" s="69" t="s">
        <v>82</v>
      </c>
      <c r="I371" s="89" t="s">
        <v>54</v>
      </c>
      <c r="J371" s="89" t="s">
        <v>55</v>
      </c>
      <c r="K371" s="97">
        <v>80111600</v>
      </c>
      <c r="L371" s="99" t="s">
        <v>4263</v>
      </c>
      <c r="M371" s="99" t="s">
        <v>57</v>
      </c>
      <c r="N371" s="99" t="s">
        <v>58</v>
      </c>
      <c r="O371" s="99" t="s">
        <v>4611</v>
      </c>
      <c r="P371" s="96" t="s">
        <v>4632</v>
      </c>
      <c r="Q371" s="112">
        <v>2249520</v>
      </c>
      <c r="R371" s="100">
        <v>1</v>
      </c>
      <c r="S371" s="117">
        <v>25869480</v>
      </c>
      <c r="T371" s="99" t="s">
        <v>4369</v>
      </c>
      <c r="U371" s="99" t="s">
        <v>4234</v>
      </c>
      <c r="V371" s="81" t="s">
        <v>481</v>
      </c>
      <c r="W371" s="98">
        <v>11.5</v>
      </c>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row>
    <row r="372" spans="1:46" ht="16.5" x14ac:dyDescent="0.25">
      <c r="A372" s="101" t="s">
        <v>4680</v>
      </c>
      <c r="B372" s="101" t="s">
        <v>4680</v>
      </c>
      <c r="C372" s="96" t="s">
        <v>4240</v>
      </c>
      <c r="D372" s="96" t="s">
        <v>4503</v>
      </c>
      <c r="E372" s="96" t="s">
        <v>4603</v>
      </c>
      <c r="F372" s="89" t="s">
        <v>80</v>
      </c>
      <c r="G372" s="79" t="s">
        <v>81</v>
      </c>
      <c r="H372" s="69" t="s">
        <v>82</v>
      </c>
      <c r="I372" s="89" t="s">
        <v>54</v>
      </c>
      <c r="J372" s="89" t="s">
        <v>55</v>
      </c>
      <c r="K372" s="97">
        <v>80111600</v>
      </c>
      <c r="L372" s="99" t="s">
        <v>4263</v>
      </c>
      <c r="M372" s="99" t="s">
        <v>57</v>
      </c>
      <c r="N372" s="99" t="s">
        <v>58</v>
      </c>
      <c r="O372" s="99" t="s">
        <v>4611</v>
      </c>
      <c r="P372" s="96" t="s">
        <v>4632</v>
      </c>
      <c r="Q372" s="112">
        <v>5248879.9999999991</v>
      </c>
      <c r="R372" s="100">
        <v>1</v>
      </c>
      <c r="S372" s="117">
        <v>60362119.999999993</v>
      </c>
      <c r="T372" s="99" t="s">
        <v>4369</v>
      </c>
      <c r="U372" s="99" t="s">
        <v>4234</v>
      </c>
      <c r="V372" s="81" t="s">
        <v>481</v>
      </c>
      <c r="W372" s="98">
        <v>11.5</v>
      </c>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row>
    <row r="373" spans="1:46" ht="16.5" x14ac:dyDescent="0.25">
      <c r="A373" s="101" t="s">
        <v>4680</v>
      </c>
      <c r="B373" s="101" t="s">
        <v>4680</v>
      </c>
      <c r="C373" s="105" t="s">
        <v>4226</v>
      </c>
      <c r="D373" s="105" t="s">
        <v>4227</v>
      </c>
      <c r="E373" s="105" t="s">
        <v>4231</v>
      </c>
      <c r="F373" s="11" t="s">
        <v>80</v>
      </c>
      <c r="G373" s="11" t="s">
        <v>81</v>
      </c>
      <c r="H373" s="105" t="s">
        <v>4228</v>
      </c>
      <c r="I373" s="105" t="s">
        <v>54</v>
      </c>
      <c r="J373" s="105" t="s">
        <v>55</v>
      </c>
      <c r="K373" s="97">
        <v>80111600</v>
      </c>
      <c r="L373" s="11" t="s">
        <v>66</v>
      </c>
      <c r="M373" s="11" t="s">
        <v>66</v>
      </c>
      <c r="N373" s="11" t="s">
        <v>66</v>
      </c>
      <c r="O373" s="11" t="s">
        <v>66</v>
      </c>
      <c r="P373" s="11" t="s">
        <v>4643</v>
      </c>
      <c r="Q373" s="113">
        <v>13090000</v>
      </c>
      <c r="R373" s="11">
        <v>1</v>
      </c>
      <c r="S373" s="117">
        <v>143990000</v>
      </c>
      <c r="T373" s="105" t="s">
        <v>4387</v>
      </c>
      <c r="U373" s="105" t="s">
        <v>4387</v>
      </c>
      <c r="V373" s="106" t="s">
        <v>4667</v>
      </c>
      <c r="W373" s="107">
        <v>11</v>
      </c>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row>
    <row r="374" spans="1:46" ht="16.5" x14ac:dyDescent="0.25">
      <c r="A374" s="101" t="s">
        <v>4680</v>
      </c>
      <c r="B374" s="101" t="s">
        <v>4680</v>
      </c>
      <c r="C374" s="105" t="s">
        <v>4226</v>
      </c>
      <c r="D374" s="105" t="s">
        <v>4227</v>
      </c>
      <c r="E374" s="105" t="s">
        <v>4588</v>
      </c>
      <c r="F374" s="11" t="s">
        <v>80</v>
      </c>
      <c r="G374" s="11" t="s">
        <v>81</v>
      </c>
      <c r="H374" s="105" t="s">
        <v>4228</v>
      </c>
      <c r="I374" s="105" t="s">
        <v>54</v>
      </c>
      <c r="J374" s="105" t="s">
        <v>55</v>
      </c>
      <c r="K374" s="97">
        <v>80111600</v>
      </c>
      <c r="L374" s="11" t="s">
        <v>66</v>
      </c>
      <c r="M374" s="11" t="s">
        <v>66</v>
      </c>
      <c r="N374" s="11" t="s">
        <v>66</v>
      </c>
      <c r="O374" s="11" t="s">
        <v>66</v>
      </c>
      <c r="P374" s="11" t="s">
        <v>4644</v>
      </c>
      <c r="Q374" s="113">
        <v>5253000</v>
      </c>
      <c r="R374" s="11">
        <v>1</v>
      </c>
      <c r="S374" s="117">
        <v>57783000</v>
      </c>
      <c r="T374" s="105" t="s">
        <v>4387</v>
      </c>
      <c r="U374" s="105" t="s">
        <v>4387</v>
      </c>
      <c r="V374" s="106" t="s">
        <v>4667</v>
      </c>
      <c r="W374" s="107">
        <v>11</v>
      </c>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row>
    <row r="375" spans="1:46" ht="16.5" x14ac:dyDescent="0.25">
      <c r="A375" s="101" t="s">
        <v>4680</v>
      </c>
      <c r="B375" s="101" t="s">
        <v>4680</v>
      </c>
      <c r="C375" s="105" t="s">
        <v>4226</v>
      </c>
      <c r="D375" s="105" t="s">
        <v>4227</v>
      </c>
      <c r="E375" s="105" t="s">
        <v>4588</v>
      </c>
      <c r="F375" s="11" t="s">
        <v>80</v>
      </c>
      <c r="G375" s="11" t="s">
        <v>81</v>
      </c>
      <c r="H375" s="105" t="s">
        <v>4228</v>
      </c>
      <c r="I375" s="105" t="s">
        <v>54</v>
      </c>
      <c r="J375" s="105" t="s">
        <v>55</v>
      </c>
      <c r="K375" s="97">
        <v>80111600</v>
      </c>
      <c r="L375" s="11" t="s">
        <v>66</v>
      </c>
      <c r="M375" s="11" t="s">
        <v>66</v>
      </c>
      <c r="N375" s="11" t="s">
        <v>66</v>
      </c>
      <c r="O375" s="11" t="s">
        <v>66</v>
      </c>
      <c r="P375" s="11" t="s">
        <v>4645</v>
      </c>
      <c r="Q375" s="113">
        <v>5665000</v>
      </c>
      <c r="R375" s="11">
        <v>1</v>
      </c>
      <c r="S375" s="117">
        <v>62315000</v>
      </c>
      <c r="T375" s="105" t="s">
        <v>4387</v>
      </c>
      <c r="U375" s="105" t="s">
        <v>4387</v>
      </c>
      <c r="V375" s="106" t="s">
        <v>4667</v>
      </c>
      <c r="W375" s="107">
        <v>11</v>
      </c>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row>
    <row r="376" spans="1:46" ht="16.5" x14ac:dyDescent="0.25">
      <c r="A376" s="101" t="s">
        <v>4680</v>
      </c>
      <c r="B376" s="101" t="s">
        <v>4680</v>
      </c>
      <c r="C376" s="105" t="s">
        <v>4226</v>
      </c>
      <c r="D376" s="105" t="s">
        <v>4227</v>
      </c>
      <c r="E376" s="105" t="s">
        <v>4588</v>
      </c>
      <c r="F376" s="11" t="s">
        <v>80</v>
      </c>
      <c r="G376" s="11" t="s">
        <v>81</v>
      </c>
      <c r="H376" s="105" t="s">
        <v>4228</v>
      </c>
      <c r="I376" s="105" t="s">
        <v>54</v>
      </c>
      <c r="J376" s="105" t="s">
        <v>55</v>
      </c>
      <c r="K376" s="97">
        <v>80111600</v>
      </c>
      <c r="L376" s="11" t="s">
        <v>66</v>
      </c>
      <c r="M376" s="11" t="s">
        <v>66</v>
      </c>
      <c r="N376" s="11" t="s">
        <v>66</v>
      </c>
      <c r="O376" s="11" t="s">
        <v>66</v>
      </c>
      <c r="P376" s="11" t="s">
        <v>4646</v>
      </c>
      <c r="Q376" s="113">
        <v>4120000</v>
      </c>
      <c r="R376" s="11">
        <v>1</v>
      </c>
      <c r="S376" s="117">
        <v>45320000</v>
      </c>
      <c r="T376" s="105" t="s">
        <v>4387</v>
      </c>
      <c r="U376" s="105" t="s">
        <v>4387</v>
      </c>
      <c r="V376" s="106" t="s">
        <v>4667</v>
      </c>
      <c r="W376" s="107">
        <v>11</v>
      </c>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row>
    <row r="377" spans="1:46" ht="16.5" x14ac:dyDescent="0.25">
      <c r="A377" s="101" t="s">
        <v>4680</v>
      </c>
      <c r="B377" s="101" t="s">
        <v>4680</v>
      </c>
      <c r="C377" s="105" t="s">
        <v>4226</v>
      </c>
      <c r="D377" s="105" t="s">
        <v>4227</v>
      </c>
      <c r="E377" s="105" t="s">
        <v>4588</v>
      </c>
      <c r="F377" s="11" t="s">
        <v>80</v>
      </c>
      <c r="G377" s="11" t="s">
        <v>81</v>
      </c>
      <c r="H377" s="105" t="s">
        <v>4228</v>
      </c>
      <c r="I377" s="105" t="s">
        <v>54</v>
      </c>
      <c r="J377" s="105" t="s">
        <v>55</v>
      </c>
      <c r="K377" s="97">
        <v>80111600</v>
      </c>
      <c r="L377" s="11" t="s">
        <v>66</v>
      </c>
      <c r="M377" s="11" t="s">
        <v>66</v>
      </c>
      <c r="N377" s="11" t="s">
        <v>66</v>
      </c>
      <c r="O377" s="11" t="s">
        <v>66</v>
      </c>
      <c r="P377" s="11" t="s">
        <v>4647</v>
      </c>
      <c r="Q377" s="113">
        <v>3326900</v>
      </c>
      <c r="R377" s="11">
        <v>1</v>
      </c>
      <c r="S377" s="117">
        <v>36595900</v>
      </c>
      <c r="T377" s="105" t="s">
        <v>4387</v>
      </c>
      <c r="U377" s="105" t="s">
        <v>4387</v>
      </c>
      <c r="V377" s="106" t="s">
        <v>4667</v>
      </c>
      <c r="W377" s="107">
        <v>11</v>
      </c>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row>
    <row r="378" spans="1:46" ht="16.5" x14ac:dyDescent="0.25">
      <c r="A378" s="101" t="s">
        <v>4680</v>
      </c>
      <c r="B378" s="101" t="s">
        <v>4680</v>
      </c>
      <c r="C378" s="105" t="s">
        <v>4226</v>
      </c>
      <c r="D378" s="105" t="s">
        <v>4227</v>
      </c>
      <c r="E378" s="105" t="s">
        <v>4231</v>
      </c>
      <c r="F378" s="11" t="s">
        <v>80</v>
      </c>
      <c r="G378" s="11" t="s">
        <v>81</v>
      </c>
      <c r="H378" s="105" t="s">
        <v>4228</v>
      </c>
      <c r="I378" s="105" t="s">
        <v>54</v>
      </c>
      <c r="J378" s="105" t="s">
        <v>55</v>
      </c>
      <c r="K378" s="97">
        <v>80111600</v>
      </c>
      <c r="L378" s="11" t="s">
        <v>66</v>
      </c>
      <c r="M378" s="11" t="s">
        <v>66</v>
      </c>
      <c r="N378" s="11" t="s">
        <v>66</v>
      </c>
      <c r="O378" s="11" t="s">
        <v>66</v>
      </c>
      <c r="P378" s="11" t="s">
        <v>4648</v>
      </c>
      <c r="Q378" s="113">
        <v>11900000</v>
      </c>
      <c r="R378" s="11">
        <v>1</v>
      </c>
      <c r="S378" s="117">
        <v>130900000</v>
      </c>
      <c r="T378" s="105" t="s">
        <v>4387</v>
      </c>
      <c r="U378" s="105" t="s">
        <v>4387</v>
      </c>
      <c r="V378" s="106" t="s">
        <v>4667</v>
      </c>
      <c r="W378" s="107">
        <v>11</v>
      </c>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row>
    <row r="379" spans="1:46" ht="16.5" x14ac:dyDescent="0.25">
      <c r="A379" s="101" t="s">
        <v>4680</v>
      </c>
      <c r="B379" s="101" t="s">
        <v>4680</v>
      </c>
      <c r="C379" s="105" t="s">
        <v>4226</v>
      </c>
      <c r="D379" s="105" t="s">
        <v>4227</v>
      </c>
      <c r="E379" s="105" t="s">
        <v>4231</v>
      </c>
      <c r="F379" s="11" t="s">
        <v>80</v>
      </c>
      <c r="G379" s="11" t="s">
        <v>81</v>
      </c>
      <c r="H379" s="105" t="s">
        <v>4228</v>
      </c>
      <c r="I379" s="105" t="s">
        <v>54</v>
      </c>
      <c r="J379" s="105" t="s">
        <v>55</v>
      </c>
      <c r="K379" s="97">
        <v>80111600</v>
      </c>
      <c r="L379" s="11" t="s">
        <v>66</v>
      </c>
      <c r="M379" s="11" t="s">
        <v>66</v>
      </c>
      <c r="N379" s="11" t="s">
        <v>66</v>
      </c>
      <c r="O379" s="11" t="s">
        <v>66</v>
      </c>
      <c r="P379" s="11" t="s">
        <v>4648</v>
      </c>
      <c r="Q379" s="113">
        <v>8240000</v>
      </c>
      <c r="R379" s="11">
        <v>1</v>
      </c>
      <c r="S379" s="117">
        <v>90640000</v>
      </c>
      <c r="T379" s="105" t="s">
        <v>4387</v>
      </c>
      <c r="U379" s="105" t="s">
        <v>4387</v>
      </c>
      <c r="V379" s="106" t="s">
        <v>4667</v>
      </c>
      <c r="W379" s="107">
        <v>11</v>
      </c>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row>
    <row r="380" spans="1:46" ht="16.5" x14ac:dyDescent="0.25">
      <c r="A380" s="101" t="s">
        <v>4680</v>
      </c>
      <c r="B380" s="101" t="s">
        <v>4680</v>
      </c>
      <c r="C380" s="105" t="s">
        <v>4226</v>
      </c>
      <c r="D380" s="105" t="s">
        <v>4227</v>
      </c>
      <c r="E380" s="105" t="s">
        <v>4642</v>
      </c>
      <c r="F380" s="11" t="s">
        <v>80</v>
      </c>
      <c r="G380" s="11" t="s">
        <v>81</v>
      </c>
      <c r="H380" s="105" t="s">
        <v>4228</v>
      </c>
      <c r="I380" s="105" t="s">
        <v>54</v>
      </c>
      <c r="J380" s="105" t="s">
        <v>55</v>
      </c>
      <c r="K380" s="97">
        <v>80111600</v>
      </c>
      <c r="L380" s="11" t="s">
        <v>66</v>
      </c>
      <c r="M380" s="11" t="s">
        <v>66</v>
      </c>
      <c r="N380" s="11" t="s">
        <v>66</v>
      </c>
      <c r="O380" s="11" t="s">
        <v>66</v>
      </c>
      <c r="P380" s="11" t="s">
        <v>4648</v>
      </c>
      <c r="Q380" s="113">
        <v>7210000</v>
      </c>
      <c r="R380" s="11">
        <v>1</v>
      </c>
      <c r="S380" s="117">
        <v>79310000</v>
      </c>
      <c r="T380" s="105" t="s">
        <v>4387</v>
      </c>
      <c r="U380" s="105" t="s">
        <v>4387</v>
      </c>
      <c r="V380" s="106" t="s">
        <v>4667</v>
      </c>
      <c r="W380" s="107">
        <v>11</v>
      </c>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row>
    <row r="381" spans="1:46" ht="16.5" x14ac:dyDescent="0.25">
      <c r="A381" s="101" t="s">
        <v>4680</v>
      </c>
      <c r="B381" s="101" t="s">
        <v>4680</v>
      </c>
      <c r="C381" s="105" t="s">
        <v>4226</v>
      </c>
      <c r="D381" s="105" t="s">
        <v>4227</v>
      </c>
      <c r="E381" s="105" t="s">
        <v>4588</v>
      </c>
      <c r="F381" s="11" t="s">
        <v>80</v>
      </c>
      <c r="G381" s="11" t="s">
        <v>81</v>
      </c>
      <c r="H381" s="105" t="s">
        <v>4228</v>
      </c>
      <c r="I381" s="105" t="s">
        <v>54</v>
      </c>
      <c r="J381" s="105" t="s">
        <v>55</v>
      </c>
      <c r="K381" s="97">
        <v>80111600</v>
      </c>
      <c r="L381" s="11" t="s">
        <v>66</v>
      </c>
      <c r="M381" s="11" t="s">
        <v>66</v>
      </c>
      <c r="N381" s="11" t="s">
        <v>66</v>
      </c>
      <c r="O381" s="11" t="s">
        <v>66</v>
      </c>
      <c r="P381" s="11" t="s">
        <v>4649</v>
      </c>
      <c r="Q381" s="113">
        <v>2472000</v>
      </c>
      <c r="R381" s="11">
        <v>1</v>
      </c>
      <c r="S381" s="117">
        <v>27192000</v>
      </c>
      <c r="T381" s="105" t="s">
        <v>4387</v>
      </c>
      <c r="U381" s="105" t="s">
        <v>4387</v>
      </c>
      <c r="V381" s="106" t="s">
        <v>4667</v>
      </c>
      <c r="W381" s="107">
        <v>11</v>
      </c>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row>
    <row r="382" spans="1:46" ht="16.5" x14ac:dyDescent="0.25">
      <c r="A382" s="101" t="s">
        <v>4680</v>
      </c>
      <c r="B382" s="101" t="s">
        <v>4680</v>
      </c>
      <c r="C382" s="105" t="s">
        <v>4226</v>
      </c>
      <c r="D382" s="105" t="s">
        <v>4227</v>
      </c>
      <c r="E382" s="105" t="s">
        <v>4588</v>
      </c>
      <c r="F382" s="11" t="s">
        <v>80</v>
      </c>
      <c r="G382" s="11" t="s">
        <v>81</v>
      </c>
      <c r="H382" s="105" t="s">
        <v>4228</v>
      </c>
      <c r="I382" s="105" t="s">
        <v>54</v>
      </c>
      <c r="J382" s="105" t="s">
        <v>55</v>
      </c>
      <c r="K382" s="97">
        <v>80111600</v>
      </c>
      <c r="L382" s="11" t="s">
        <v>66</v>
      </c>
      <c r="M382" s="11" t="s">
        <v>66</v>
      </c>
      <c r="N382" s="11" t="s">
        <v>66</v>
      </c>
      <c r="O382" s="11" t="s">
        <v>66</v>
      </c>
      <c r="P382" s="11" t="s">
        <v>4646</v>
      </c>
      <c r="Q382" s="113">
        <v>4532000</v>
      </c>
      <c r="R382" s="11">
        <v>1</v>
      </c>
      <c r="S382" s="117">
        <v>49852000</v>
      </c>
      <c r="T382" s="105" t="s">
        <v>4387</v>
      </c>
      <c r="U382" s="105" t="s">
        <v>4387</v>
      </c>
      <c r="V382" s="106" t="s">
        <v>4667</v>
      </c>
      <c r="W382" s="107">
        <v>11</v>
      </c>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row>
    <row r="383" spans="1:46" ht="16.5" x14ac:dyDescent="0.25">
      <c r="A383" s="101" t="s">
        <v>4680</v>
      </c>
      <c r="B383" s="101" t="s">
        <v>4680</v>
      </c>
      <c r="C383" s="105" t="s">
        <v>4226</v>
      </c>
      <c r="D383" s="105" t="s">
        <v>4227</v>
      </c>
      <c r="E383" s="105" t="s">
        <v>4588</v>
      </c>
      <c r="F383" s="11" t="s">
        <v>80</v>
      </c>
      <c r="G383" s="11" t="s">
        <v>81</v>
      </c>
      <c r="H383" s="105" t="s">
        <v>4228</v>
      </c>
      <c r="I383" s="105" t="s">
        <v>54</v>
      </c>
      <c r="J383" s="105" t="s">
        <v>55</v>
      </c>
      <c r="K383" s="97">
        <v>80111600</v>
      </c>
      <c r="L383" s="11" t="s">
        <v>66</v>
      </c>
      <c r="M383" s="11" t="s">
        <v>66</v>
      </c>
      <c r="N383" s="11" t="s">
        <v>66</v>
      </c>
      <c r="O383" s="11" t="s">
        <v>66</v>
      </c>
      <c r="P383" s="11" t="s">
        <v>4644</v>
      </c>
      <c r="Q383" s="113">
        <v>4532000</v>
      </c>
      <c r="R383" s="11">
        <v>1</v>
      </c>
      <c r="S383" s="117">
        <v>49852000</v>
      </c>
      <c r="T383" s="105" t="s">
        <v>4387</v>
      </c>
      <c r="U383" s="105" t="s">
        <v>4387</v>
      </c>
      <c r="V383" s="106" t="s">
        <v>4667</v>
      </c>
      <c r="W383" s="107">
        <v>11</v>
      </c>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row>
    <row r="384" spans="1:46" ht="16.5" x14ac:dyDescent="0.25">
      <c r="A384" s="101" t="s">
        <v>4680</v>
      </c>
      <c r="B384" s="101" t="s">
        <v>4680</v>
      </c>
      <c r="C384" s="105" t="s">
        <v>4226</v>
      </c>
      <c r="D384" s="105" t="s">
        <v>4227</v>
      </c>
      <c r="E384" s="105" t="s">
        <v>4588</v>
      </c>
      <c r="F384" s="11" t="s">
        <v>80</v>
      </c>
      <c r="G384" s="11" t="s">
        <v>81</v>
      </c>
      <c r="H384" s="105" t="s">
        <v>4228</v>
      </c>
      <c r="I384" s="105" t="s">
        <v>54</v>
      </c>
      <c r="J384" s="105" t="s">
        <v>55</v>
      </c>
      <c r="K384" s="97">
        <v>80111600</v>
      </c>
      <c r="L384" s="11" t="s">
        <v>66</v>
      </c>
      <c r="M384" s="11" t="s">
        <v>66</v>
      </c>
      <c r="N384" s="11" t="s">
        <v>66</v>
      </c>
      <c r="O384" s="11" t="s">
        <v>66</v>
      </c>
      <c r="P384" s="11" t="s">
        <v>4650</v>
      </c>
      <c r="Q384" s="113">
        <v>3326900</v>
      </c>
      <c r="R384" s="11">
        <v>1</v>
      </c>
      <c r="S384" s="117">
        <v>36595900</v>
      </c>
      <c r="T384" s="105" t="s">
        <v>4387</v>
      </c>
      <c r="U384" s="105" t="s">
        <v>4387</v>
      </c>
      <c r="V384" s="106" t="s">
        <v>4667</v>
      </c>
      <c r="W384" s="107">
        <v>11</v>
      </c>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row>
    <row r="385" spans="1:46" ht="16.5" x14ac:dyDescent="0.25">
      <c r="A385" s="101" t="s">
        <v>4680</v>
      </c>
      <c r="B385" s="101" t="s">
        <v>4680</v>
      </c>
      <c r="C385" s="105" t="s">
        <v>4226</v>
      </c>
      <c r="D385" s="105" t="s">
        <v>4227</v>
      </c>
      <c r="E385" s="105" t="s">
        <v>4588</v>
      </c>
      <c r="F385" s="11" t="s">
        <v>80</v>
      </c>
      <c r="G385" s="11" t="s">
        <v>81</v>
      </c>
      <c r="H385" s="105" t="s">
        <v>4228</v>
      </c>
      <c r="I385" s="105" t="s">
        <v>54</v>
      </c>
      <c r="J385" s="105" t="s">
        <v>55</v>
      </c>
      <c r="K385" s="97">
        <v>80111600</v>
      </c>
      <c r="L385" s="11" t="s">
        <v>66</v>
      </c>
      <c r="M385" s="11" t="s">
        <v>66</v>
      </c>
      <c r="N385" s="11" t="s">
        <v>66</v>
      </c>
      <c r="O385" s="11" t="s">
        <v>66</v>
      </c>
      <c r="P385" s="68" t="s">
        <v>4319</v>
      </c>
      <c r="Q385" s="113">
        <v>2060000</v>
      </c>
      <c r="R385" s="11">
        <v>1</v>
      </c>
      <c r="S385" s="117">
        <v>22660000</v>
      </c>
      <c r="T385" s="105" t="s">
        <v>4387</v>
      </c>
      <c r="U385" s="105" t="s">
        <v>4387</v>
      </c>
      <c r="V385" s="106" t="s">
        <v>4667</v>
      </c>
      <c r="W385" s="107">
        <v>11</v>
      </c>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row>
    <row r="386" spans="1:46" ht="16.5" x14ac:dyDescent="0.25">
      <c r="A386" s="101" t="s">
        <v>4680</v>
      </c>
      <c r="B386" s="101" t="s">
        <v>4680</v>
      </c>
      <c r="C386" s="105" t="s">
        <v>4226</v>
      </c>
      <c r="D386" s="105" t="s">
        <v>4227</v>
      </c>
      <c r="E386" s="105" t="s">
        <v>4231</v>
      </c>
      <c r="F386" s="11" t="s">
        <v>80</v>
      </c>
      <c r="G386" s="11" t="s">
        <v>81</v>
      </c>
      <c r="H386" s="105" t="s">
        <v>4228</v>
      </c>
      <c r="I386" s="105" t="s">
        <v>54</v>
      </c>
      <c r="J386" s="105" t="s">
        <v>55</v>
      </c>
      <c r="K386" s="97">
        <v>80111600</v>
      </c>
      <c r="L386" s="11" t="s">
        <v>66</v>
      </c>
      <c r="M386" s="11" t="s">
        <v>66</v>
      </c>
      <c r="N386" s="11" t="s">
        <v>66</v>
      </c>
      <c r="O386" s="11" t="s">
        <v>66</v>
      </c>
      <c r="P386" s="11" t="s">
        <v>4651</v>
      </c>
      <c r="Q386" s="113">
        <v>7210000</v>
      </c>
      <c r="R386" s="11">
        <v>1</v>
      </c>
      <c r="S386" s="117">
        <v>79310000</v>
      </c>
      <c r="T386" s="105" t="s">
        <v>4387</v>
      </c>
      <c r="U386" s="105" t="s">
        <v>4387</v>
      </c>
      <c r="V386" s="106" t="s">
        <v>4667</v>
      </c>
      <c r="W386" s="107">
        <v>11</v>
      </c>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row>
    <row r="387" spans="1:46" ht="16.5" x14ac:dyDescent="0.25">
      <c r="A387" s="101" t="s">
        <v>4680</v>
      </c>
      <c r="B387" s="101" t="s">
        <v>4680</v>
      </c>
      <c r="C387" s="105" t="s">
        <v>4226</v>
      </c>
      <c r="D387" s="105" t="s">
        <v>4227</v>
      </c>
      <c r="E387" s="105" t="s">
        <v>4588</v>
      </c>
      <c r="F387" s="11" t="s">
        <v>80</v>
      </c>
      <c r="G387" s="11" t="s">
        <v>81</v>
      </c>
      <c r="H387" s="105" t="s">
        <v>4228</v>
      </c>
      <c r="I387" s="105" t="s">
        <v>54</v>
      </c>
      <c r="J387" s="105" t="s">
        <v>55</v>
      </c>
      <c r="K387" s="97">
        <v>80111600</v>
      </c>
      <c r="L387" s="11" t="s">
        <v>66</v>
      </c>
      <c r="M387" s="11" t="s">
        <v>66</v>
      </c>
      <c r="N387" s="11" t="s">
        <v>66</v>
      </c>
      <c r="O387" s="11" t="s">
        <v>66</v>
      </c>
      <c r="P387" s="11" t="s">
        <v>624</v>
      </c>
      <c r="Q387" s="113">
        <v>5036700</v>
      </c>
      <c r="R387" s="11">
        <v>1</v>
      </c>
      <c r="S387" s="117">
        <v>55403700</v>
      </c>
      <c r="T387" s="105" t="s">
        <v>4387</v>
      </c>
      <c r="U387" s="105" t="s">
        <v>4387</v>
      </c>
      <c r="V387" s="106" t="s">
        <v>4667</v>
      </c>
      <c r="W387" s="107">
        <v>11</v>
      </c>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row>
    <row r="388" spans="1:46" ht="16.5" x14ac:dyDescent="0.25">
      <c r="A388" s="101" t="s">
        <v>4680</v>
      </c>
      <c r="B388" s="101" t="s">
        <v>4680</v>
      </c>
      <c r="C388" s="105" t="s">
        <v>4226</v>
      </c>
      <c r="D388" s="105" t="s">
        <v>4227</v>
      </c>
      <c r="E388" s="105" t="s">
        <v>4588</v>
      </c>
      <c r="F388" s="11" t="s">
        <v>80</v>
      </c>
      <c r="G388" s="11" t="s">
        <v>81</v>
      </c>
      <c r="H388" s="105" t="s">
        <v>4228</v>
      </c>
      <c r="I388" s="105" t="s">
        <v>54</v>
      </c>
      <c r="J388" s="105" t="s">
        <v>55</v>
      </c>
      <c r="K388" s="97">
        <v>80111600</v>
      </c>
      <c r="L388" s="11" t="s">
        <v>66</v>
      </c>
      <c r="M388" s="11" t="s">
        <v>66</v>
      </c>
      <c r="N388" s="11" t="s">
        <v>66</v>
      </c>
      <c r="O388" s="11" t="s">
        <v>66</v>
      </c>
      <c r="P388" s="11" t="s">
        <v>4652</v>
      </c>
      <c r="Q388" s="113">
        <v>4532000</v>
      </c>
      <c r="R388" s="11">
        <v>1</v>
      </c>
      <c r="S388" s="117">
        <v>49852000</v>
      </c>
      <c r="T388" s="105" t="s">
        <v>4387</v>
      </c>
      <c r="U388" s="105" t="s">
        <v>4387</v>
      </c>
      <c r="V388" s="106" t="s">
        <v>4667</v>
      </c>
      <c r="W388" s="107">
        <v>11</v>
      </c>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row>
    <row r="389" spans="1:46" ht="16.5" x14ac:dyDescent="0.25">
      <c r="A389" s="101" t="s">
        <v>4680</v>
      </c>
      <c r="B389" s="101" t="s">
        <v>4680</v>
      </c>
      <c r="C389" s="105" t="s">
        <v>4226</v>
      </c>
      <c r="D389" s="105" t="s">
        <v>4227</v>
      </c>
      <c r="E389" s="105" t="s">
        <v>4588</v>
      </c>
      <c r="F389" s="11" t="s">
        <v>80</v>
      </c>
      <c r="G389" s="11" t="s">
        <v>81</v>
      </c>
      <c r="H389" s="105" t="s">
        <v>4228</v>
      </c>
      <c r="I389" s="105" t="s">
        <v>54</v>
      </c>
      <c r="J389" s="105" t="s">
        <v>55</v>
      </c>
      <c r="K389" s="97">
        <v>80111600</v>
      </c>
      <c r="L389" s="11" t="s">
        <v>66</v>
      </c>
      <c r="M389" s="11" t="s">
        <v>66</v>
      </c>
      <c r="N389" s="11" t="s">
        <v>66</v>
      </c>
      <c r="O389" s="11" t="s">
        <v>66</v>
      </c>
      <c r="P389" s="11" t="s">
        <v>4647</v>
      </c>
      <c r="Q389" s="113">
        <v>2472000</v>
      </c>
      <c r="R389" s="11">
        <v>1</v>
      </c>
      <c r="S389" s="117">
        <v>27192000</v>
      </c>
      <c r="T389" s="105" t="s">
        <v>4387</v>
      </c>
      <c r="U389" s="105" t="s">
        <v>4387</v>
      </c>
      <c r="V389" s="106" t="s">
        <v>4667</v>
      </c>
      <c r="W389" s="107">
        <v>11</v>
      </c>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row>
    <row r="390" spans="1:46" ht="16.5" x14ac:dyDescent="0.25">
      <c r="A390" s="101" t="s">
        <v>4680</v>
      </c>
      <c r="B390" s="101" t="s">
        <v>4680</v>
      </c>
      <c r="C390" s="105" t="s">
        <v>4226</v>
      </c>
      <c r="D390" s="105" t="s">
        <v>4227</v>
      </c>
      <c r="E390" s="105" t="s">
        <v>4588</v>
      </c>
      <c r="F390" s="11" t="s">
        <v>80</v>
      </c>
      <c r="G390" s="11" t="s">
        <v>81</v>
      </c>
      <c r="H390" s="105" t="s">
        <v>4228</v>
      </c>
      <c r="I390" s="105" t="s">
        <v>54</v>
      </c>
      <c r="J390" s="105" t="s">
        <v>55</v>
      </c>
      <c r="K390" s="97">
        <v>80111600</v>
      </c>
      <c r="L390" s="11" t="s">
        <v>66</v>
      </c>
      <c r="M390" s="11" t="s">
        <v>66</v>
      </c>
      <c r="N390" s="11" t="s">
        <v>66</v>
      </c>
      <c r="O390" s="11" t="s">
        <v>66</v>
      </c>
      <c r="P390" s="11" t="s">
        <v>4644</v>
      </c>
      <c r="Q390" s="113">
        <v>4120000</v>
      </c>
      <c r="R390" s="11">
        <v>1</v>
      </c>
      <c r="S390" s="117">
        <v>45320000</v>
      </c>
      <c r="T390" s="105" t="s">
        <v>4387</v>
      </c>
      <c r="U390" s="105" t="s">
        <v>4387</v>
      </c>
      <c r="V390" s="106" t="s">
        <v>4667</v>
      </c>
      <c r="W390" s="107">
        <v>11</v>
      </c>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row>
    <row r="391" spans="1:46" ht="16.5" x14ac:dyDescent="0.25">
      <c r="A391" s="101" t="s">
        <v>4680</v>
      </c>
      <c r="B391" s="101" t="s">
        <v>4680</v>
      </c>
      <c r="C391" s="105" t="s">
        <v>4226</v>
      </c>
      <c r="D391" s="105" t="s">
        <v>4227</v>
      </c>
      <c r="E391" s="105" t="s">
        <v>4588</v>
      </c>
      <c r="F391" s="11" t="s">
        <v>80</v>
      </c>
      <c r="G391" s="11" t="s">
        <v>81</v>
      </c>
      <c r="H391" s="105" t="s">
        <v>4228</v>
      </c>
      <c r="I391" s="105" t="s">
        <v>54</v>
      </c>
      <c r="J391" s="105" t="s">
        <v>55</v>
      </c>
      <c r="K391" s="97">
        <v>80111600</v>
      </c>
      <c r="L391" s="11" t="s">
        <v>66</v>
      </c>
      <c r="M391" s="11" t="s">
        <v>66</v>
      </c>
      <c r="N391" s="11" t="s">
        <v>66</v>
      </c>
      <c r="O391" s="11" t="s">
        <v>66</v>
      </c>
      <c r="P391" s="11" t="s">
        <v>4644</v>
      </c>
      <c r="Q391" s="113">
        <v>5665000</v>
      </c>
      <c r="R391" s="11">
        <v>1</v>
      </c>
      <c r="S391" s="117">
        <v>62315000</v>
      </c>
      <c r="T391" s="105" t="s">
        <v>4387</v>
      </c>
      <c r="U391" s="105" t="s">
        <v>4387</v>
      </c>
      <c r="V391" s="106" t="s">
        <v>4667</v>
      </c>
      <c r="W391" s="107">
        <v>11</v>
      </c>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row>
    <row r="392" spans="1:46" ht="16.5" x14ac:dyDescent="0.25">
      <c r="A392" s="101" t="s">
        <v>4680</v>
      </c>
      <c r="B392" s="101" t="s">
        <v>4680</v>
      </c>
      <c r="C392" s="105" t="s">
        <v>4226</v>
      </c>
      <c r="D392" s="105" t="s">
        <v>4227</v>
      </c>
      <c r="E392" s="105" t="s">
        <v>4588</v>
      </c>
      <c r="F392" s="11" t="s">
        <v>80</v>
      </c>
      <c r="G392" s="11" t="s">
        <v>81</v>
      </c>
      <c r="H392" s="105" t="s">
        <v>4228</v>
      </c>
      <c r="I392" s="105" t="s">
        <v>54</v>
      </c>
      <c r="J392" s="105" t="s">
        <v>55</v>
      </c>
      <c r="K392" s="97">
        <v>80111600</v>
      </c>
      <c r="L392" s="11" t="s">
        <v>66</v>
      </c>
      <c r="M392" s="11" t="s">
        <v>66</v>
      </c>
      <c r="N392" s="11" t="s">
        <v>66</v>
      </c>
      <c r="O392" s="11" t="s">
        <v>66</v>
      </c>
      <c r="P392" s="11" t="s">
        <v>4646</v>
      </c>
      <c r="Q392" s="113">
        <v>4120000</v>
      </c>
      <c r="R392" s="11">
        <v>1</v>
      </c>
      <c r="S392" s="117">
        <v>45320000</v>
      </c>
      <c r="T392" s="105" t="s">
        <v>4387</v>
      </c>
      <c r="U392" s="105" t="s">
        <v>4387</v>
      </c>
      <c r="V392" s="106" t="s">
        <v>4667</v>
      </c>
      <c r="W392" s="107">
        <v>11</v>
      </c>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row>
    <row r="393" spans="1:46" ht="16.5" x14ac:dyDescent="0.25">
      <c r="A393" s="101" t="s">
        <v>4680</v>
      </c>
      <c r="B393" s="101" t="s">
        <v>4680</v>
      </c>
      <c r="C393" s="105" t="s">
        <v>4226</v>
      </c>
      <c r="D393" s="105" t="s">
        <v>4227</v>
      </c>
      <c r="E393" s="105" t="s">
        <v>4588</v>
      </c>
      <c r="F393" s="11" t="s">
        <v>80</v>
      </c>
      <c r="G393" s="11" t="s">
        <v>81</v>
      </c>
      <c r="H393" s="105" t="s">
        <v>4228</v>
      </c>
      <c r="I393" s="105" t="s">
        <v>54</v>
      </c>
      <c r="J393" s="105" t="s">
        <v>55</v>
      </c>
      <c r="K393" s="97">
        <v>80111600</v>
      </c>
      <c r="L393" s="11" t="s">
        <v>66</v>
      </c>
      <c r="M393" s="11" t="s">
        <v>66</v>
      </c>
      <c r="N393" s="11" t="s">
        <v>66</v>
      </c>
      <c r="O393" s="11" t="s">
        <v>66</v>
      </c>
      <c r="P393" s="11" t="s">
        <v>4647</v>
      </c>
      <c r="Q393" s="113">
        <v>2472000</v>
      </c>
      <c r="R393" s="11">
        <v>1</v>
      </c>
      <c r="S393" s="117">
        <v>27192000</v>
      </c>
      <c r="T393" s="105" t="s">
        <v>4387</v>
      </c>
      <c r="U393" s="105" t="s">
        <v>4387</v>
      </c>
      <c r="V393" s="106" t="s">
        <v>4667</v>
      </c>
      <c r="W393" s="107">
        <v>11</v>
      </c>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row>
    <row r="394" spans="1:46" ht="16.5" x14ac:dyDescent="0.25">
      <c r="A394" s="101" t="s">
        <v>4680</v>
      </c>
      <c r="B394" s="101" t="s">
        <v>4680</v>
      </c>
      <c r="C394" s="105" t="s">
        <v>4226</v>
      </c>
      <c r="D394" s="105" t="s">
        <v>4227</v>
      </c>
      <c r="E394" s="105" t="s">
        <v>4588</v>
      </c>
      <c r="F394" s="11" t="s">
        <v>80</v>
      </c>
      <c r="G394" s="11" t="s">
        <v>81</v>
      </c>
      <c r="H394" s="105" t="s">
        <v>4228</v>
      </c>
      <c r="I394" s="105" t="s">
        <v>54</v>
      </c>
      <c r="J394" s="105" t="s">
        <v>55</v>
      </c>
      <c r="K394" s="97">
        <v>80111600</v>
      </c>
      <c r="L394" s="11" t="s">
        <v>66</v>
      </c>
      <c r="M394" s="11" t="s">
        <v>66</v>
      </c>
      <c r="N394" s="11" t="s">
        <v>66</v>
      </c>
      <c r="O394" s="11" t="s">
        <v>66</v>
      </c>
      <c r="P394" s="11" t="s">
        <v>4647</v>
      </c>
      <c r="Q394" s="113">
        <v>2472000</v>
      </c>
      <c r="R394" s="11">
        <v>1</v>
      </c>
      <c r="S394" s="117">
        <v>27192000</v>
      </c>
      <c r="T394" s="105" t="s">
        <v>4387</v>
      </c>
      <c r="U394" s="105" t="s">
        <v>4387</v>
      </c>
      <c r="V394" s="106" t="s">
        <v>4667</v>
      </c>
      <c r="W394" s="107">
        <v>11</v>
      </c>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row>
    <row r="395" spans="1:46" ht="16.5" x14ac:dyDescent="0.25">
      <c r="A395" s="101" t="s">
        <v>4680</v>
      </c>
      <c r="B395" s="101" t="s">
        <v>4680</v>
      </c>
      <c r="C395" s="105" t="s">
        <v>4226</v>
      </c>
      <c r="D395" s="105" t="s">
        <v>4227</v>
      </c>
      <c r="E395" s="105" t="s">
        <v>4231</v>
      </c>
      <c r="F395" s="11" t="s">
        <v>80</v>
      </c>
      <c r="G395" s="11" t="s">
        <v>81</v>
      </c>
      <c r="H395" s="105" t="s">
        <v>4228</v>
      </c>
      <c r="I395" s="105" t="s">
        <v>54</v>
      </c>
      <c r="J395" s="105" t="s">
        <v>55</v>
      </c>
      <c r="K395" s="97">
        <v>80111600</v>
      </c>
      <c r="L395" s="11" t="s">
        <v>66</v>
      </c>
      <c r="M395" s="11" t="s">
        <v>66</v>
      </c>
      <c r="N395" s="11" t="s">
        <v>66</v>
      </c>
      <c r="O395" s="11" t="s">
        <v>66</v>
      </c>
      <c r="P395" s="11" t="s">
        <v>4647</v>
      </c>
      <c r="Q395" s="113">
        <v>1545000</v>
      </c>
      <c r="R395" s="11">
        <v>1</v>
      </c>
      <c r="S395" s="117">
        <v>16995000</v>
      </c>
      <c r="T395" s="105" t="s">
        <v>4387</v>
      </c>
      <c r="U395" s="105" t="s">
        <v>4387</v>
      </c>
      <c r="V395" s="106" t="s">
        <v>4667</v>
      </c>
      <c r="W395" s="107">
        <v>11</v>
      </c>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row>
    <row r="396" spans="1:46" ht="16.5" x14ac:dyDescent="0.25">
      <c r="A396" s="101" t="s">
        <v>4680</v>
      </c>
      <c r="B396" s="101" t="s">
        <v>4680</v>
      </c>
      <c r="C396" s="105" t="s">
        <v>4226</v>
      </c>
      <c r="D396" s="105" t="s">
        <v>4227</v>
      </c>
      <c r="E396" s="105" t="s">
        <v>4642</v>
      </c>
      <c r="F396" s="11" t="s">
        <v>80</v>
      </c>
      <c r="G396" s="11" t="s">
        <v>81</v>
      </c>
      <c r="H396" s="105" t="s">
        <v>4228</v>
      </c>
      <c r="I396" s="105" t="s">
        <v>54</v>
      </c>
      <c r="J396" s="105" t="s">
        <v>55</v>
      </c>
      <c r="K396" s="97">
        <v>80111600</v>
      </c>
      <c r="L396" s="11" t="s">
        <v>66</v>
      </c>
      <c r="M396" s="11" t="s">
        <v>66</v>
      </c>
      <c r="N396" s="11" t="s">
        <v>66</v>
      </c>
      <c r="O396" s="11" t="s">
        <v>66</v>
      </c>
      <c r="P396" s="11" t="s">
        <v>4652</v>
      </c>
      <c r="Q396" s="113">
        <v>5253000</v>
      </c>
      <c r="R396" s="11">
        <v>1</v>
      </c>
      <c r="S396" s="117">
        <v>57783000</v>
      </c>
      <c r="T396" s="105" t="s">
        <v>4387</v>
      </c>
      <c r="U396" s="105" t="s">
        <v>4387</v>
      </c>
      <c r="V396" s="106" t="s">
        <v>4667</v>
      </c>
      <c r="W396" s="107">
        <v>11</v>
      </c>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row>
    <row r="397" spans="1:46" ht="16.5" x14ac:dyDescent="0.25">
      <c r="A397" s="101" t="s">
        <v>4680</v>
      </c>
      <c r="B397" s="101" t="s">
        <v>4680</v>
      </c>
      <c r="C397" s="105" t="s">
        <v>4226</v>
      </c>
      <c r="D397" s="105" t="s">
        <v>4227</v>
      </c>
      <c r="E397" s="105" t="s">
        <v>4588</v>
      </c>
      <c r="F397" s="11" t="s">
        <v>80</v>
      </c>
      <c r="G397" s="11" t="s">
        <v>81</v>
      </c>
      <c r="H397" s="105" t="s">
        <v>4228</v>
      </c>
      <c r="I397" s="105" t="s">
        <v>54</v>
      </c>
      <c r="J397" s="105" t="s">
        <v>55</v>
      </c>
      <c r="K397" s="97">
        <v>80111600</v>
      </c>
      <c r="L397" s="11" t="s">
        <v>66</v>
      </c>
      <c r="M397" s="11" t="s">
        <v>66</v>
      </c>
      <c r="N397" s="11" t="s">
        <v>66</v>
      </c>
      <c r="O397" s="11" t="s">
        <v>66</v>
      </c>
      <c r="P397" s="11" t="s">
        <v>4653</v>
      </c>
      <c r="Q397" s="113">
        <v>5253000</v>
      </c>
      <c r="R397" s="11">
        <v>1</v>
      </c>
      <c r="S397" s="117">
        <v>57783000</v>
      </c>
      <c r="T397" s="105" t="s">
        <v>4387</v>
      </c>
      <c r="U397" s="105" t="s">
        <v>4387</v>
      </c>
      <c r="V397" s="106" t="s">
        <v>4667</v>
      </c>
      <c r="W397" s="107">
        <v>11</v>
      </c>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row>
    <row r="398" spans="1:46" ht="16.5" x14ac:dyDescent="0.25">
      <c r="A398" s="101" t="s">
        <v>4680</v>
      </c>
      <c r="B398" s="101" t="s">
        <v>4680</v>
      </c>
      <c r="C398" s="105" t="s">
        <v>4226</v>
      </c>
      <c r="D398" s="105" t="s">
        <v>4227</v>
      </c>
      <c r="E398" s="105" t="s">
        <v>4588</v>
      </c>
      <c r="F398" s="11" t="s">
        <v>80</v>
      </c>
      <c r="G398" s="11" t="s">
        <v>81</v>
      </c>
      <c r="H398" s="105" t="s">
        <v>4228</v>
      </c>
      <c r="I398" s="105" t="s">
        <v>54</v>
      </c>
      <c r="J398" s="105" t="s">
        <v>55</v>
      </c>
      <c r="K398" s="97">
        <v>80111600</v>
      </c>
      <c r="L398" s="11" t="s">
        <v>66</v>
      </c>
      <c r="M398" s="11" t="s">
        <v>66</v>
      </c>
      <c r="N398" s="11" t="s">
        <v>66</v>
      </c>
      <c r="O398" s="11" t="s">
        <v>66</v>
      </c>
      <c r="P398" s="11" t="s">
        <v>4644</v>
      </c>
      <c r="Q398" s="113">
        <v>5253000</v>
      </c>
      <c r="R398" s="11">
        <v>1</v>
      </c>
      <c r="S398" s="117">
        <v>57783000</v>
      </c>
      <c r="T398" s="105" t="s">
        <v>4387</v>
      </c>
      <c r="U398" s="105" t="s">
        <v>4387</v>
      </c>
      <c r="V398" s="106" t="s">
        <v>4667</v>
      </c>
      <c r="W398" s="107">
        <v>11</v>
      </c>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row>
    <row r="399" spans="1:46" ht="16.5" x14ac:dyDescent="0.25">
      <c r="A399" s="101" t="s">
        <v>4680</v>
      </c>
      <c r="B399" s="101" t="s">
        <v>4680</v>
      </c>
      <c r="C399" s="105" t="s">
        <v>4226</v>
      </c>
      <c r="D399" s="105" t="s">
        <v>4227</v>
      </c>
      <c r="E399" s="105" t="s">
        <v>4588</v>
      </c>
      <c r="F399" s="11" t="s">
        <v>80</v>
      </c>
      <c r="G399" s="11" t="s">
        <v>81</v>
      </c>
      <c r="H399" s="105" t="s">
        <v>4228</v>
      </c>
      <c r="I399" s="105" t="s">
        <v>54</v>
      </c>
      <c r="J399" s="105" t="s">
        <v>55</v>
      </c>
      <c r="K399" s="97">
        <v>80111600</v>
      </c>
      <c r="L399" s="11" t="s">
        <v>66</v>
      </c>
      <c r="M399" s="11" t="s">
        <v>66</v>
      </c>
      <c r="N399" s="11" t="s">
        <v>66</v>
      </c>
      <c r="O399" s="11" t="s">
        <v>66</v>
      </c>
      <c r="P399" s="11" t="s">
        <v>4654</v>
      </c>
      <c r="Q399" s="113">
        <v>6180000</v>
      </c>
      <c r="R399" s="11">
        <v>1</v>
      </c>
      <c r="S399" s="117">
        <v>67980000</v>
      </c>
      <c r="T399" s="105" t="s">
        <v>4387</v>
      </c>
      <c r="U399" s="105" t="s">
        <v>4387</v>
      </c>
      <c r="V399" s="106" t="s">
        <v>4667</v>
      </c>
      <c r="W399" s="107">
        <v>11</v>
      </c>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row>
    <row r="400" spans="1:46" ht="16.5" x14ac:dyDescent="0.25">
      <c r="A400" s="101" t="s">
        <v>4680</v>
      </c>
      <c r="B400" s="101" t="s">
        <v>4680</v>
      </c>
      <c r="C400" s="105" t="s">
        <v>4226</v>
      </c>
      <c r="D400" s="105" t="s">
        <v>4227</v>
      </c>
      <c r="E400" s="105" t="s">
        <v>4588</v>
      </c>
      <c r="F400" s="11" t="s">
        <v>80</v>
      </c>
      <c r="G400" s="11" t="s">
        <v>81</v>
      </c>
      <c r="H400" s="105" t="s">
        <v>4228</v>
      </c>
      <c r="I400" s="105" t="s">
        <v>54</v>
      </c>
      <c r="J400" s="105" t="s">
        <v>55</v>
      </c>
      <c r="K400" s="97">
        <v>80111600</v>
      </c>
      <c r="L400" s="11" t="s">
        <v>66</v>
      </c>
      <c r="M400" s="11" t="s">
        <v>66</v>
      </c>
      <c r="N400" s="11" t="s">
        <v>66</v>
      </c>
      <c r="O400" s="11" t="s">
        <v>66</v>
      </c>
      <c r="P400" s="11" t="s">
        <v>4655</v>
      </c>
      <c r="Q400" s="113">
        <v>5665000</v>
      </c>
      <c r="R400" s="11">
        <v>1</v>
      </c>
      <c r="S400" s="117">
        <v>62315000</v>
      </c>
      <c r="T400" s="105" t="s">
        <v>4387</v>
      </c>
      <c r="U400" s="105" t="s">
        <v>4387</v>
      </c>
      <c r="V400" s="106" t="s">
        <v>4667</v>
      </c>
      <c r="W400" s="107">
        <v>11</v>
      </c>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row>
    <row r="401" spans="1:46" ht="16.5" x14ac:dyDescent="0.25">
      <c r="A401" s="101" t="s">
        <v>4680</v>
      </c>
      <c r="B401" s="101" t="s">
        <v>4680</v>
      </c>
      <c r="C401" s="105" t="s">
        <v>4226</v>
      </c>
      <c r="D401" s="105" t="s">
        <v>4227</v>
      </c>
      <c r="E401" s="105" t="s">
        <v>4588</v>
      </c>
      <c r="F401" s="11" t="s">
        <v>80</v>
      </c>
      <c r="G401" s="11" t="s">
        <v>81</v>
      </c>
      <c r="H401" s="105" t="s">
        <v>4228</v>
      </c>
      <c r="I401" s="105" t="s">
        <v>54</v>
      </c>
      <c r="J401" s="105" t="s">
        <v>55</v>
      </c>
      <c r="K401" s="97">
        <v>80111600</v>
      </c>
      <c r="L401" s="11" t="s">
        <v>66</v>
      </c>
      <c r="M401" s="11" t="s">
        <v>66</v>
      </c>
      <c r="N401" s="11" t="s">
        <v>66</v>
      </c>
      <c r="O401" s="11" t="s">
        <v>66</v>
      </c>
      <c r="P401" s="11" t="s">
        <v>4655</v>
      </c>
      <c r="Q401" s="113">
        <v>5665000</v>
      </c>
      <c r="R401" s="11">
        <v>1</v>
      </c>
      <c r="S401" s="117">
        <v>62315000</v>
      </c>
      <c r="T401" s="105" t="s">
        <v>4387</v>
      </c>
      <c r="U401" s="105" t="s">
        <v>4387</v>
      </c>
      <c r="V401" s="106" t="s">
        <v>4667</v>
      </c>
      <c r="W401" s="107">
        <v>11</v>
      </c>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row>
    <row r="402" spans="1:46" ht="16.5" x14ac:dyDescent="0.25">
      <c r="A402" s="101" t="s">
        <v>4680</v>
      </c>
      <c r="B402" s="101" t="s">
        <v>4680</v>
      </c>
      <c r="C402" s="105" t="s">
        <v>4226</v>
      </c>
      <c r="D402" s="105" t="s">
        <v>4227</v>
      </c>
      <c r="E402" s="105" t="s">
        <v>4231</v>
      </c>
      <c r="F402" s="11" t="s">
        <v>80</v>
      </c>
      <c r="G402" s="11" t="s">
        <v>81</v>
      </c>
      <c r="H402" s="105" t="s">
        <v>4228</v>
      </c>
      <c r="I402" s="105" t="s">
        <v>54</v>
      </c>
      <c r="J402" s="105" t="s">
        <v>55</v>
      </c>
      <c r="K402" s="97">
        <v>80111600</v>
      </c>
      <c r="L402" s="11" t="s">
        <v>66</v>
      </c>
      <c r="M402" s="11" t="s">
        <v>66</v>
      </c>
      <c r="N402" s="11" t="s">
        <v>66</v>
      </c>
      <c r="O402" s="11" t="s">
        <v>66</v>
      </c>
      <c r="P402" s="11" t="s">
        <v>4656</v>
      </c>
      <c r="Q402" s="113">
        <v>5665000</v>
      </c>
      <c r="R402" s="11">
        <v>1</v>
      </c>
      <c r="S402" s="117">
        <v>62315000</v>
      </c>
      <c r="T402" s="105" t="s">
        <v>4387</v>
      </c>
      <c r="U402" s="105" t="s">
        <v>4387</v>
      </c>
      <c r="V402" s="106" t="s">
        <v>4667</v>
      </c>
      <c r="W402" s="107">
        <v>11</v>
      </c>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row>
    <row r="403" spans="1:46" ht="16.5" x14ac:dyDescent="0.25">
      <c r="A403" s="101" t="s">
        <v>4680</v>
      </c>
      <c r="B403" s="101" t="s">
        <v>4680</v>
      </c>
      <c r="C403" s="105" t="s">
        <v>4226</v>
      </c>
      <c r="D403" s="105" t="s">
        <v>4227</v>
      </c>
      <c r="E403" s="105" t="s">
        <v>4588</v>
      </c>
      <c r="F403" s="11" t="s">
        <v>80</v>
      </c>
      <c r="G403" s="11" t="s">
        <v>81</v>
      </c>
      <c r="H403" s="105" t="s">
        <v>4228</v>
      </c>
      <c r="I403" s="105" t="s">
        <v>54</v>
      </c>
      <c r="J403" s="105" t="s">
        <v>55</v>
      </c>
      <c r="K403" s="97">
        <v>80111600</v>
      </c>
      <c r="L403" s="11" t="s">
        <v>66</v>
      </c>
      <c r="M403" s="11" t="s">
        <v>66</v>
      </c>
      <c r="N403" s="11" t="s">
        <v>66</v>
      </c>
      <c r="O403" s="11" t="s">
        <v>66</v>
      </c>
      <c r="P403" s="11" t="s">
        <v>4644</v>
      </c>
      <c r="Q403" s="113">
        <v>3553500</v>
      </c>
      <c r="R403" s="11">
        <v>1</v>
      </c>
      <c r="S403" s="117">
        <v>39088500</v>
      </c>
      <c r="T403" s="105" t="s">
        <v>4387</v>
      </c>
      <c r="U403" s="105" t="s">
        <v>4387</v>
      </c>
      <c r="V403" s="106" t="s">
        <v>4667</v>
      </c>
      <c r="W403" s="107">
        <v>11</v>
      </c>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row>
    <row r="404" spans="1:46" ht="16.5" x14ac:dyDescent="0.25">
      <c r="A404" s="101" t="s">
        <v>4680</v>
      </c>
      <c r="B404" s="101" t="s">
        <v>4680</v>
      </c>
      <c r="C404" s="105" t="s">
        <v>4226</v>
      </c>
      <c r="D404" s="105" t="s">
        <v>4227</v>
      </c>
      <c r="E404" s="105" t="s">
        <v>4588</v>
      </c>
      <c r="F404" s="11" t="s">
        <v>80</v>
      </c>
      <c r="G404" s="11" t="s">
        <v>81</v>
      </c>
      <c r="H404" s="105" t="s">
        <v>4228</v>
      </c>
      <c r="I404" s="105" t="s">
        <v>54</v>
      </c>
      <c r="J404" s="105" t="s">
        <v>55</v>
      </c>
      <c r="K404" s="97">
        <v>80111600</v>
      </c>
      <c r="L404" s="11" t="s">
        <v>66</v>
      </c>
      <c r="M404" s="11" t="s">
        <v>66</v>
      </c>
      <c r="N404" s="11" t="s">
        <v>66</v>
      </c>
      <c r="O404" s="11" t="s">
        <v>66</v>
      </c>
      <c r="P404" s="11" t="s">
        <v>4646</v>
      </c>
      <c r="Q404" s="113">
        <v>3399000</v>
      </c>
      <c r="R404" s="11">
        <v>1</v>
      </c>
      <c r="S404" s="117">
        <v>37389000</v>
      </c>
      <c r="T404" s="105" t="s">
        <v>4387</v>
      </c>
      <c r="U404" s="105" t="s">
        <v>4387</v>
      </c>
      <c r="V404" s="106" t="s">
        <v>4667</v>
      </c>
      <c r="W404" s="107">
        <v>11</v>
      </c>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row>
    <row r="405" spans="1:46" ht="16.5" x14ac:dyDescent="0.25">
      <c r="A405" s="101" t="s">
        <v>4680</v>
      </c>
      <c r="B405" s="101" t="s">
        <v>4680</v>
      </c>
      <c r="C405" s="105" t="s">
        <v>4226</v>
      </c>
      <c r="D405" s="105" t="s">
        <v>4227</v>
      </c>
      <c r="E405" s="105" t="s">
        <v>4588</v>
      </c>
      <c r="F405" s="11" t="s">
        <v>80</v>
      </c>
      <c r="G405" s="11" t="s">
        <v>81</v>
      </c>
      <c r="H405" s="105" t="s">
        <v>4228</v>
      </c>
      <c r="I405" s="105" t="s">
        <v>54</v>
      </c>
      <c r="J405" s="105" t="s">
        <v>55</v>
      </c>
      <c r="K405" s="97">
        <v>80111600</v>
      </c>
      <c r="L405" s="11" t="s">
        <v>66</v>
      </c>
      <c r="M405" s="11" t="s">
        <v>66</v>
      </c>
      <c r="N405" s="11" t="s">
        <v>66</v>
      </c>
      <c r="O405" s="11" t="s">
        <v>66</v>
      </c>
      <c r="P405" s="11" t="s">
        <v>4645</v>
      </c>
      <c r="Q405" s="113">
        <v>7210000</v>
      </c>
      <c r="R405" s="11">
        <v>1</v>
      </c>
      <c r="S405" s="117">
        <v>79310000</v>
      </c>
      <c r="T405" s="105" t="s">
        <v>4387</v>
      </c>
      <c r="U405" s="105" t="s">
        <v>4387</v>
      </c>
      <c r="V405" s="106" t="s">
        <v>4667</v>
      </c>
      <c r="W405" s="107">
        <v>11</v>
      </c>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row>
    <row r="406" spans="1:46" ht="16.5" x14ac:dyDescent="0.25">
      <c r="A406" s="101" t="s">
        <v>4680</v>
      </c>
      <c r="B406" s="101" t="s">
        <v>4680</v>
      </c>
      <c r="C406" s="105" t="s">
        <v>4226</v>
      </c>
      <c r="D406" s="105" t="s">
        <v>4227</v>
      </c>
      <c r="E406" s="105" t="s">
        <v>4588</v>
      </c>
      <c r="F406" s="11" t="s">
        <v>80</v>
      </c>
      <c r="G406" s="11" t="s">
        <v>81</v>
      </c>
      <c r="H406" s="105" t="s">
        <v>4228</v>
      </c>
      <c r="I406" s="105" t="s">
        <v>54</v>
      </c>
      <c r="J406" s="105" t="s">
        <v>55</v>
      </c>
      <c r="K406" s="97">
        <v>80111600</v>
      </c>
      <c r="L406" s="11" t="s">
        <v>66</v>
      </c>
      <c r="M406" s="11" t="s">
        <v>66</v>
      </c>
      <c r="N406" s="11" t="s">
        <v>66</v>
      </c>
      <c r="O406" s="11" t="s">
        <v>66</v>
      </c>
      <c r="P406" s="11" t="s">
        <v>4644</v>
      </c>
      <c r="Q406" s="113">
        <v>15420000</v>
      </c>
      <c r="R406" s="11">
        <v>1</v>
      </c>
      <c r="S406" s="117">
        <v>169620000</v>
      </c>
      <c r="T406" s="105" t="s">
        <v>4387</v>
      </c>
      <c r="U406" s="105" t="s">
        <v>4387</v>
      </c>
      <c r="V406" s="106" t="s">
        <v>4667</v>
      </c>
      <c r="W406" s="107">
        <v>11</v>
      </c>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row>
    <row r="407" spans="1:46" ht="16.5" x14ac:dyDescent="0.25">
      <c r="A407" s="101" t="s">
        <v>4680</v>
      </c>
      <c r="B407" s="101" t="s">
        <v>4680</v>
      </c>
      <c r="C407" s="105" t="s">
        <v>4226</v>
      </c>
      <c r="D407" s="105" t="s">
        <v>4227</v>
      </c>
      <c r="E407" s="105" t="s">
        <v>4588</v>
      </c>
      <c r="F407" s="11" t="s">
        <v>80</v>
      </c>
      <c r="G407" s="11" t="s">
        <v>81</v>
      </c>
      <c r="H407" s="105" t="s">
        <v>4228</v>
      </c>
      <c r="I407" s="105" t="s">
        <v>54</v>
      </c>
      <c r="J407" s="105" t="s">
        <v>55</v>
      </c>
      <c r="K407" s="97">
        <v>80111600</v>
      </c>
      <c r="L407" s="11" t="s">
        <v>66</v>
      </c>
      <c r="M407" s="11" t="s">
        <v>66</v>
      </c>
      <c r="N407" s="11" t="s">
        <v>66</v>
      </c>
      <c r="O407" s="11" t="s">
        <v>66</v>
      </c>
      <c r="P407" s="11" t="s">
        <v>4647</v>
      </c>
      <c r="Q407" s="113">
        <v>1545000</v>
      </c>
      <c r="R407" s="11">
        <v>1</v>
      </c>
      <c r="S407" s="117">
        <v>16995000</v>
      </c>
      <c r="T407" s="105" t="s">
        <v>4387</v>
      </c>
      <c r="U407" s="105" t="s">
        <v>4387</v>
      </c>
      <c r="V407" s="106" t="s">
        <v>4667</v>
      </c>
      <c r="W407" s="107">
        <v>11</v>
      </c>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row>
    <row r="408" spans="1:46" ht="16.5" x14ac:dyDescent="0.25">
      <c r="A408" s="101" t="s">
        <v>4680</v>
      </c>
      <c r="B408" s="101" t="s">
        <v>4680</v>
      </c>
      <c r="C408" s="105" t="s">
        <v>4226</v>
      </c>
      <c r="D408" s="105" t="s">
        <v>4227</v>
      </c>
      <c r="E408" s="105" t="s">
        <v>4588</v>
      </c>
      <c r="F408" s="11" t="s">
        <v>80</v>
      </c>
      <c r="G408" s="11" t="s">
        <v>81</v>
      </c>
      <c r="H408" s="105" t="s">
        <v>4228</v>
      </c>
      <c r="I408" s="105" t="s">
        <v>54</v>
      </c>
      <c r="J408" s="105" t="s">
        <v>55</v>
      </c>
      <c r="K408" s="97">
        <v>80111600</v>
      </c>
      <c r="L408" s="11" t="s">
        <v>66</v>
      </c>
      <c r="M408" s="11" t="s">
        <v>66</v>
      </c>
      <c r="N408" s="11" t="s">
        <v>66</v>
      </c>
      <c r="O408" s="11" t="s">
        <v>66</v>
      </c>
      <c r="P408" s="11" t="s">
        <v>4652</v>
      </c>
      <c r="Q408" s="113">
        <v>7210000</v>
      </c>
      <c r="R408" s="11">
        <v>1</v>
      </c>
      <c r="S408" s="117">
        <v>79310000</v>
      </c>
      <c r="T408" s="105" t="s">
        <v>4387</v>
      </c>
      <c r="U408" s="105" t="s">
        <v>4387</v>
      </c>
      <c r="V408" s="106" t="s">
        <v>4667</v>
      </c>
      <c r="W408" s="107">
        <v>11</v>
      </c>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row>
    <row r="409" spans="1:46" ht="16.5" x14ac:dyDescent="0.25">
      <c r="A409" s="101" t="s">
        <v>4680</v>
      </c>
      <c r="B409" s="101" t="s">
        <v>4680</v>
      </c>
      <c r="C409" s="105" t="s">
        <v>4226</v>
      </c>
      <c r="D409" s="105" t="s">
        <v>4227</v>
      </c>
      <c r="E409" s="105" t="s">
        <v>4588</v>
      </c>
      <c r="F409" s="11" t="s">
        <v>80</v>
      </c>
      <c r="G409" s="11" t="s">
        <v>81</v>
      </c>
      <c r="H409" s="105" t="s">
        <v>4228</v>
      </c>
      <c r="I409" s="105" t="s">
        <v>54</v>
      </c>
      <c r="J409" s="105" t="s">
        <v>55</v>
      </c>
      <c r="K409" s="97">
        <v>80111600</v>
      </c>
      <c r="L409" s="11" t="s">
        <v>66</v>
      </c>
      <c r="M409" s="11" t="s">
        <v>66</v>
      </c>
      <c r="N409" s="11" t="s">
        <v>66</v>
      </c>
      <c r="O409" s="11" t="s">
        <v>66</v>
      </c>
      <c r="P409" s="11" t="s">
        <v>4644</v>
      </c>
      <c r="Q409" s="113">
        <v>3553500</v>
      </c>
      <c r="R409" s="11">
        <v>1</v>
      </c>
      <c r="S409" s="117">
        <v>39088500</v>
      </c>
      <c r="T409" s="105" t="s">
        <v>4387</v>
      </c>
      <c r="U409" s="105" t="s">
        <v>4387</v>
      </c>
      <c r="V409" s="106" t="s">
        <v>4667</v>
      </c>
      <c r="W409" s="107">
        <v>11</v>
      </c>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row>
    <row r="410" spans="1:46" ht="16.5" x14ac:dyDescent="0.25">
      <c r="A410" s="101" t="s">
        <v>4680</v>
      </c>
      <c r="B410" s="101" t="s">
        <v>4680</v>
      </c>
      <c r="C410" s="105" t="s">
        <v>4226</v>
      </c>
      <c r="D410" s="105" t="s">
        <v>4227</v>
      </c>
      <c r="E410" s="105" t="s">
        <v>4588</v>
      </c>
      <c r="F410" s="11" t="s">
        <v>80</v>
      </c>
      <c r="G410" s="11" t="s">
        <v>81</v>
      </c>
      <c r="H410" s="105" t="s">
        <v>4228</v>
      </c>
      <c r="I410" s="105" t="s">
        <v>54</v>
      </c>
      <c r="J410" s="105" t="s">
        <v>55</v>
      </c>
      <c r="K410" s="97">
        <v>80111600</v>
      </c>
      <c r="L410" s="11" t="s">
        <v>66</v>
      </c>
      <c r="M410" s="11" t="s">
        <v>66</v>
      </c>
      <c r="N410" s="11" t="s">
        <v>66</v>
      </c>
      <c r="O410" s="11" t="s">
        <v>66</v>
      </c>
      <c r="P410" s="11" t="s">
        <v>4645</v>
      </c>
      <c r="Q410" s="113">
        <v>8240000</v>
      </c>
      <c r="R410" s="11">
        <v>1</v>
      </c>
      <c r="S410" s="117">
        <v>90640000</v>
      </c>
      <c r="T410" s="105" t="s">
        <v>4387</v>
      </c>
      <c r="U410" s="105" t="s">
        <v>4387</v>
      </c>
      <c r="V410" s="106" t="s">
        <v>4667</v>
      </c>
      <c r="W410" s="107">
        <v>11</v>
      </c>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row>
    <row r="411" spans="1:46" ht="16.5" x14ac:dyDescent="0.25">
      <c r="A411" s="101" t="s">
        <v>4680</v>
      </c>
      <c r="B411" s="101" t="s">
        <v>4680</v>
      </c>
      <c r="C411" s="105" t="s">
        <v>4226</v>
      </c>
      <c r="D411" s="105" t="s">
        <v>4227</v>
      </c>
      <c r="E411" s="105" t="s">
        <v>4588</v>
      </c>
      <c r="F411" s="11" t="s">
        <v>80</v>
      </c>
      <c r="G411" s="11" t="s">
        <v>81</v>
      </c>
      <c r="H411" s="105" t="s">
        <v>4228</v>
      </c>
      <c r="I411" s="105" t="s">
        <v>54</v>
      </c>
      <c r="J411" s="105" t="s">
        <v>55</v>
      </c>
      <c r="K411" s="97">
        <v>80111600</v>
      </c>
      <c r="L411" s="11" t="s">
        <v>66</v>
      </c>
      <c r="M411" s="11" t="s">
        <v>66</v>
      </c>
      <c r="N411" s="11" t="s">
        <v>66</v>
      </c>
      <c r="O411" s="11" t="s">
        <v>66</v>
      </c>
      <c r="P411" s="11" t="s">
        <v>4646</v>
      </c>
      <c r="Q411" s="113">
        <v>4120000</v>
      </c>
      <c r="R411" s="11">
        <v>1</v>
      </c>
      <c r="S411" s="117">
        <v>45320000</v>
      </c>
      <c r="T411" s="105" t="s">
        <v>4387</v>
      </c>
      <c r="U411" s="105" t="s">
        <v>4387</v>
      </c>
      <c r="V411" s="106" t="s">
        <v>4667</v>
      </c>
      <c r="W411" s="107">
        <v>11</v>
      </c>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row>
    <row r="412" spans="1:46" ht="16.5" x14ac:dyDescent="0.25">
      <c r="A412" s="101" t="s">
        <v>4680</v>
      </c>
      <c r="B412" s="101" t="s">
        <v>4680</v>
      </c>
      <c r="C412" s="105" t="s">
        <v>4226</v>
      </c>
      <c r="D412" s="105" t="s">
        <v>4227</v>
      </c>
      <c r="E412" s="105" t="s">
        <v>4588</v>
      </c>
      <c r="F412" s="11" t="s">
        <v>80</v>
      </c>
      <c r="G412" s="11" t="s">
        <v>81</v>
      </c>
      <c r="H412" s="105" t="s">
        <v>4228</v>
      </c>
      <c r="I412" s="105" t="s">
        <v>54</v>
      </c>
      <c r="J412" s="105" t="s">
        <v>55</v>
      </c>
      <c r="K412" s="97">
        <v>80111600</v>
      </c>
      <c r="L412" s="11" t="s">
        <v>66</v>
      </c>
      <c r="M412" s="11" t="s">
        <v>66</v>
      </c>
      <c r="N412" s="11" t="s">
        <v>66</v>
      </c>
      <c r="O412" s="11" t="s">
        <v>66</v>
      </c>
      <c r="P412" s="11" t="s">
        <v>4645</v>
      </c>
      <c r="Q412" s="113">
        <v>5036700</v>
      </c>
      <c r="R412" s="11">
        <v>1</v>
      </c>
      <c r="S412" s="117">
        <v>55403700</v>
      </c>
      <c r="T412" s="105" t="s">
        <v>4387</v>
      </c>
      <c r="U412" s="105" t="s">
        <v>4387</v>
      </c>
      <c r="V412" s="106" t="s">
        <v>4667</v>
      </c>
      <c r="W412" s="107">
        <v>11</v>
      </c>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row>
    <row r="413" spans="1:46" ht="16.5" x14ac:dyDescent="0.25">
      <c r="A413" s="101" t="s">
        <v>4680</v>
      </c>
      <c r="B413" s="101" t="s">
        <v>4680</v>
      </c>
      <c r="C413" s="105" t="s">
        <v>4226</v>
      </c>
      <c r="D413" s="105" t="s">
        <v>4227</v>
      </c>
      <c r="E413" s="105" t="s">
        <v>4588</v>
      </c>
      <c r="F413" s="11" t="s">
        <v>80</v>
      </c>
      <c r="G413" s="11" t="s">
        <v>81</v>
      </c>
      <c r="H413" s="105" t="s">
        <v>4228</v>
      </c>
      <c r="I413" s="105" t="s">
        <v>54</v>
      </c>
      <c r="J413" s="105" t="s">
        <v>55</v>
      </c>
      <c r="K413" s="97">
        <v>80111600</v>
      </c>
      <c r="L413" s="11" t="s">
        <v>66</v>
      </c>
      <c r="M413" s="11" t="s">
        <v>66</v>
      </c>
      <c r="N413" s="11" t="s">
        <v>66</v>
      </c>
      <c r="O413" s="11" t="s">
        <v>66</v>
      </c>
      <c r="P413" s="11" t="s">
        <v>4647</v>
      </c>
      <c r="Q413" s="113">
        <v>3326900</v>
      </c>
      <c r="R413" s="11">
        <v>1</v>
      </c>
      <c r="S413" s="117">
        <v>36595900</v>
      </c>
      <c r="T413" s="105" t="s">
        <v>4387</v>
      </c>
      <c r="U413" s="105" t="s">
        <v>4387</v>
      </c>
      <c r="V413" s="106" t="s">
        <v>4667</v>
      </c>
      <c r="W413" s="107">
        <v>11</v>
      </c>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row>
    <row r="414" spans="1:46" ht="16.5" x14ac:dyDescent="0.25">
      <c r="A414" s="101" t="s">
        <v>4680</v>
      </c>
      <c r="B414" s="101" t="s">
        <v>4680</v>
      </c>
      <c r="C414" s="105" t="s">
        <v>4226</v>
      </c>
      <c r="D414" s="105" t="s">
        <v>4227</v>
      </c>
      <c r="E414" s="105" t="s">
        <v>4588</v>
      </c>
      <c r="F414" s="11" t="s">
        <v>80</v>
      </c>
      <c r="G414" s="11" t="s">
        <v>81</v>
      </c>
      <c r="H414" s="105" t="s">
        <v>4228</v>
      </c>
      <c r="I414" s="105" t="s">
        <v>54</v>
      </c>
      <c r="J414" s="105" t="s">
        <v>55</v>
      </c>
      <c r="K414" s="97">
        <v>80111600</v>
      </c>
      <c r="L414" s="11" t="s">
        <v>66</v>
      </c>
      <c r="M414" s="11" t="s">
        <v>66</v>
      </c>
      <c r="N414" s="11" t="s">
        <v>66</v>
      </c>
      <c r="O414" s="11" t="s">
        <v>66</v>
      </c>
      <c r="P414" s="11" t="s">
        <v>4646</v>
      </c>
      <c r="Q414" s="113">
        <v>4120000</v>
      </c>
      <c r="R414" s="11">
        <v>1</v>
      </c>
      <c r="S414" s="117">
        <v>45320000</v>
      </c>
      <c r="T414" s="105" t="s">
        <v>4387</v>
      </c>
      <c r="U414" s="105" t="s">
        <v>4387</v>
      </c>
      <c r="V414" s="106" t="s">
        <v>4667</v>
      </c>
      <c r="W414" s="107">
        <v>11</v>
      </c>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row>
    <row r="415" spans="1:46" ht="16.5" x14ac:dyDescent="0.25">
      <c r="A415" s="101" t="s">
        <v>4680</v>
      </c>
      <c r="B415" s="101" t="s">
        <v>4680</v>
      </c>
      <c r="C415" s="105" t="s">
        <v>4226</v>
      </c>
      <c r="D415" s="105" t="s">
        <v>4227</v>
      </c>
      <c r="E415" s="105" t="s">
        <v>4588</v>
      </c>
      <c r="F415" s="11" t="s">
        <v>80</v>
      </c>
      <c r="G415" s="11" t="s">
        <v>81</v>
      </c>
      <c r="H415" s="105" t="s">
        <v>4228</v>
      </c>
      <c r="I415" s="105" t="s">
        <v>54</v>
      </c>
      <c r="J415" s="105" t="s">
        <v>55</v>
      </c>
      <c r="K415" s="97">
        <v>80111600</v>
      </c>
      <c r="L415" s="11" t="s">
        <v>66</v>
      </c>
      <c r="M415" s="11" t="s">
        <v>66</v>
      </c>
      <c r="N415" s="11" t="s">
        <v>66</v>
      </c>
      <c r="O415" s="11" t="s">
        <v>66</v>
      </c>
      <c r="P415" s="11" t="s">
        <v>4647</v>
      </c>
      <c r="Q415" s="113">
        <v>3326900</v>
      </c>
      <c r="R415" s="11">
        <v>1</v>
      </c>
      <c r="S415" s="117">
        <v>36595900</v>
      </c>
      <c r="T415" s="105" t="s">
        <v>4387</v>
      </c>
      <c r="U415" s="105" t="s">
        <v>4387</v>
      </c>
      <c r="V415" s="106" t="s">
        <v>4667</v>
      </c>
      <c r="W415" s="107">
        <v>11</v>
      </c>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row>
    <row r="416" spans="1:46" ht="16.5" x14ac:dyDescent="0.25">
      <c r="A416" s="101" t="s">
        <v>4680</v>
      </c>
      <c r="B416" s="101" t="s">
        <v>4680</v>
      </c>
      <c r="C416" s="105" t="s">
        <v>4226</v>
      </c>
      <c r="D416" s="105" t="s">
        <v>4227</v>
      </c>
      <c r="E416" s="105" t="s">
        <v>4231</v>
      </c>
      <c r="F416" s="11" t="s">
        <v>80</v>
      </c>
      <c r="G416" s="11" t="s">
        <v>81</v>
      </c>
      <c r="H416" s="105" t="s">
        <v>4228</v>
      </c>
      <c r="I416" s="105" t="s">
        <v>54</v>
      </c>
      <c r="J416" s="105" t="s">
        <v>55</v>
      </c>
      <c r="K416" s="97">
        <v>80111600</v>
      </c>
      <c r="L416" s="11" t="s">
        <v>66</v>
      </c>
      <c r="M416" s="11" t="s">
        <v>66</v>
      </c>
      <c r="N416" s="11" t="s">
        <v>66</v>
      </c>
      <c r="O416" s="11" t="s">
        <v>66</v>
      </c>
      <c r="P416" s="11" t="s">
        <v>4657</v>
      </c>
      <c r="Q416" s="113">
        <v>888375</v>
      </c>
      <c r="R416" s="11">
        <v>1</v>
      </c>
      <c r="S416" s="117">
        <v>9772125</v>
      </c>
      <c r="T416" s="105" t="s">
        <v>4387</v>
      </c>
      <c r="U416" s="105" t="s">
        <v>4387</v>
      </c>
      <c r="V416" s="106" t="s">
        <v>4667</v>
      </c>
      <c r="W416" s="107">
        <v>11</v>
      </c>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row>
    <row r="417" spans="1:46" ht="16.5" x14ac:dyDescent="0.25">
      <c r="A417" s="101" t="s">
        <v>4680</v>
      </c>
      <c r="B417" s="101" t="s">
        <v>4680</v>
      </c>
      <c r="C417" s="105" t="s">
        <v>4226</v>
      </c>
      <c r="D417" s="105" t="s">
        <v>4227</v>
      </c>
      <c r="E417" s="105" t="s">
        <v>4588</v>
      </c>
      <c r="F417" s="11" t="s">
        <v>80</v>
      </c>
      <c r="G417" s="11" t="s">
        <v>81</v>
      </c>
      <c r="H417" s="105" t="s">
        <v>4228</v>
      </c>
      <c r="I417" s="105" t="s">
        <v>54</v>
      </c>
      <c r="J417" s="105" t="s">
        <v>55</v>
      </c>
      <c r="K417" s="97">
        <v>80111600</v>
      </c>
      <c r="L417" s="11" t="s">
        <v>66</v>
      </c>
      <c r="M417" s="11" t="s">
        <v>66</v>
      </c>
      <c r="N417" s="11" t="s">
        <v>66</v>
      </c>
      <c r="O417" s="11" t="s">
        <v>66</v>
      </c>
      <c r="P417" s="11" t="s">
        <v>4647</v>
      </c>
      <c r="Q417" s="113">
        <v>1545000</v>
      </c>
      <c r="R417" s="11">
        <v>1</v>
      </c>
      <c r="S417" s="117">
        <v>16995000</v>
      </c>
      <c r="T417" s="105" t="s">
        <v>4387</v>
      </c>
      <c r="U417" s="105" t="s">
        <v>4387</v>
      </c>
      <c r="V417" s="106" t="s">
        <v>4667</v>
      </c>
      <c r="W417" s="107">
        <v>11</v>
      </c>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row>
    <row r="418" spans="1:46" ht="16.5" x14ac:dyDescent="0.25">
      <c r="A418" s="101" t="s">
        <v>4680</v>
      </c>
      <c r="B418" s="101" t="s">
        <v>4680</v>
      </c>
      <c r="C418" s="105" t="s">
        <v>4226</v>
      </c>
      <c r="D418" s="105" t="s">
        <v>4227</v>
      </c>
      <c r="E418" s="105" t="s">
        <v>4588</v>
      </c>
      <c r="F418" s="11" t="s">
        <v>80</v>
      </c>
      <c r="G418" s="11" t="s">
        <v>81</v>
      </c>
      <c r="H418" s="105" t="s">
        <v>4228</v>
      </c>
      <c r="I418" s="105" t="s">
        <v>54</v>
      </c>
      <c r="J418" s="105" t="s">
        <v>55</v>
      </c>
      <c r="K418" s="97">
        <v>80111600</v>
      </c>
      <c r="L418" s="11" t="s">
        <v>66</v>
      </c>
      <c r="M418" s="11" t="s">
        <v>66</v>
      </c>
      <c r="N418" s="11" t="s">
        <v>66</v>
      </c>
      <c r="O418" s="11" t="s">
        <v>66</v>
      </c>
      <c r="P418" s="11" t="s">
        <v>4658</v>
      </c>
      <c r="Q418" s="113">
        <v>4120000</v>
      </c>
      <c r="R418" s="11">
        <v>1</v>
      </c>
      <c r="S418" s="117">
        <v>45320000</v>
      </c>
      <c r="T418" s="105" t="s">
        <v>4387</v>
      </c>
      <c r="U418" s="105" t="s">
        <v>4387</v>
      </c>
      <c r="V418" s="106" t="s">
        <v>4667</v>
      </c>
      <c r="W418" s="107">
        <v>11</v>
      </c>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row>
    <row r="419" spans="1:46" ht="16.5" x14ac:dyDescent="0.25">
      <c r="A419" s="101" t="s">
        <v>4680</v>
      </c>
      <c r="B419" s="101" t="s">
        <v>4680</v>
      </c>
      <c r="C419" s="105" t="s">
        <v>4226</v>
      </c>
      <c r="D419" s="105" t="s">
        <v>4227</v>
      </c>
      <c r="E419" s="105" t="s">
        <v>4231</v>
      </c>
      <c r="F419" s="11" t="s">
        <v>80</v>
      </c>
      <c r="G419" s="11" t="s">
        <v>81</v>
      </c>
      <c r="H419" s="105" t="s">
        <v>4228</v>
      </c>
      <c r="I419" s="105" t="s">
        <v>54</v>
      </c>
      <c r="J419" s="105" t="s">
        <v>55</v>
      </c>
      <c r="K419" s="97">
        <v>80111600</v>
      </c>
      <c r="L419" s="11" t="s">
        <v>66</v>
      </c>
      <c r="M419" s="11" t="s">
        <v>66</v>
      </c>
      <c r="N419" s="11" t="s">
        <v>66</v>
      </c>
      <c r="O419" s="11" t="s">
        <v>66</v>
      </c>
      <c r="P419" s="11" t="s">
        <v>4651</v>
      </c>
      <c r="Q419" s="113">
        <v>7210000</v>
      </c>
      <c r="R419" s="11">
        <v>1</v>
      </c>
      <c r="S419" s="117">
        <v>79310000</v>
      </c>
      <c r="T419" s="105" t="s">
        <v>4387</v>
      </c>
      <c r="U419" s="105" t="s">
        <v>4387</v>
      </c>
      <c r="V419" s="106" t="s">
        <v>4667</v>
      </c>
      <c r="W419" s="107">
        <v>11</v>
      </c>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row>
    <row r="420" spans="1:46" ht="16.5" x14ac:dyDescent="0.25">
      <c r="A420" s="101" t="s">
        <v>4680</v>
      </c>
      <c r="B420" s="101" t="s">
        <v>4680</v>
      </c>
      <c r="C420" s="105" t="s">
        <v>4226</v>
      </c>
      <c r="D420" s="105" t="s">
        <v>4227</v>
      </c>
      <c r="E420" s="105" t="s">
        <v>4588</v>
      </c>
      <c r="F420" s="11" t="s">
        <v>80</v>
      </c>
      <c r="G420" s="11" t="s">
        <v>81</v>
      </c>
      <c r="H420" s="105" t="s">
        <v>4228</v>
      </c>
      <c r="I420" s="105" t="s">
        <v>54</v>
      </c>
      <c r="J420" s="105" t="s">
        <v>55</v>
      </c>
      <c r="K420" s="97">
        <v>80111600</v>
      </c>
      <c r="L420" s="11" t="s">
        <v>66</v>
      </c>
      <c r="M420" s="11" t="s">
        <v>66</v>
      </c>
      <c r="N420" s="11" t="s">
        <v>66</v>
      </c>
      <c r="O420" s="11" t="s">
        <v>66</v>
      </c>
      <c r="P420" s="11" t="s">
        <v>4647</v>
      </c>
      <c r="Q420" s="113">
        <v>3326900</v>
      </c>
      <c r="R420" s="11">
        <v>1</v>
      </c>
      <c r="S420" s="117">
        <v>36595900</v>
      </c>
      <c r="T420" s="105" t="s">
        <v>4387</v>
      </c>
      <c r="U420" s="105" t="s">
        <v>4387</v>
      </c>
      <c r="V420" s="106" t="s">
        <v>4667</v>
      </c>
      <c r="W420" s="107">
        <v>11</v>
      </c>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row>
    <row r="421" spans="1:46" ht="16.5" x14ac:dyDescent="0.25">
      <c r="A421" s="101" t="s">
        <v>4680</v>
      </c>
      <c r="B421" s="101" t="s">
        <v>4680</v>
      </c>
      <c r="C421" s="105" t="s">
        <v>4226</v>
      </c>
      <c r="D421" s="105" t="s">
        <v>4227</v>
      </c>
      <c r="E421" s="105" t="s">
        <v>4588</v>
      </c>
      <c r="F421" s="11" t="s">
        <v>80</v>
      </c>
      <c r="G421" s="11" t="s">
        <v>81</v>
      </c>
      <c r="H421" s="105" t="s">
        <v>4228</v>
      </c>
      <c r="I421" s="105" t="s">
        <v>54</v>
      </c>
      <c r="J421" s="105" t="s">
        <v>55</v>
      </c>
      <c r="K421" s="97">
        <v>80111600</v>
      </c>
      <c r="L421" s="11" t="s">
        <v>66</v>
      </c>
      <c r="M421" s="11" t="s">
        <v>66</v>
      </c>
      <c r="N421" s="11" t="s">
        <v>66</v>
      </c>
      <c r="O421" s="11" t="s">
        <v>66</v>
      </c>
      <c r="P421" s="11" t="s">
        <v>4644</v>
      </c>
      <c r="Q421" s="113">
        <v>5665000</v>
      </c>
      <c r="R421" s="11">
        <v>1</v>
      </c>
      <c r="S421" s="117">
        <v>62315000</v>
      </c>
      <c r="T421" s="105" t="s">
        <v>4387</v>
      </c>
      <c r="U421" s="105" t="s">
        <v>4387</v>
      </c>
      <c r="V421" s="106" t="s">
        <v>4667</v>
      </c>
      <c r="W421" s="107">
        <v>11</v>
      </c>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row>
    <row r="422" spans="1:46" ht="16.5" x14ac:dyDescent="0.25">
      <c r="A422" s="101" t="s">
        <v>4680</v>
      </c>
      <c r="B422" s="101" t="s">
        <v>4680</v>
      </c>
      <c r="C422" s="105" t="s">
        <v>4226</v>
      </c>
      <c r="D422" s="105" t="s">
        <v>4227</v>
      </c>
      <c r="E422" s="105" t="s">
        <v>4588</v>
      </c>
      <c r="F422" s="11" t="s">
        <v>80</v>
      </c>
      <c r="G422" s="11" t="s">
        <v>81</v>
      </c>
      <c r="H422" s="105" t="s">
        <v>4228</v>
      </c>
      <c r="I422" s="105" t="s">
        <v>54</v>
      </c>
      <c r="J422" s="105" t="s">
        <v>55</v>
      </c>
      <c r="K422" s="97">
        <v>80111600</v>
      </c>
      <c r="L422" s="11" t="s">
        <v>66</v>
      </c>
      <c r="M422" s="11" t="s">
        <v>66</v>
      </c>
      <c r="N422" s="11" t="s">
        <v>66</v>
      </c>
      <c r="O422" s="11" t="s">
        <v>66</v>
      </c>
      <c r="P422" s="11" t="s">
        <v>4647</v>
      </c>
      <c r="Q422" s="113">
        <v>3326900</v>
      </c>
      <c r="R422" s="11">
        <v>1</v>
      </c>
      <c r="S422" s="117">
        <v>36595900</v>
      </c>
      <c r="T422" s="105" t="s">
        <v>4387</v>
      </c>
      <c r="U422" s="105" t="s">
        <v>4387</v>
      </c>
      <c r="V422" s="106" t="s">
        <v>4667</v>
      </c>
      <c r="W422" s="107">
        <v>11</v>
      </c>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row>
    <row r="423" spans="1:46" ht="16.5" x14ac:dyDescent="0.25">
      <c r="A423" s="101" t="s">
        <v>4680</v>
      </c>
      <c r="B423" s="101" t="s">
        <v>4680</v>
      </c>
      <c r="C423" s="105" t="s">
        <v>4226</v>
      </c>
      <c r="D423" s="105" t="s">
        <v>4227</v>
      </c>
      <c r="E423" s="105" t="s">
        <v>4588</v>
      </c>
      <c r="F423" s="11" t="s">
        <v>80</v>
      </c>
      <c r="G423" s="11" t="s">
        <v>81</v>
      </c>
      <c r="H423" s="105" t="s">
        <v>4228</v>
      </c>
      <c r="I423" s="105" t="s">
        <v>54</v>
      </c>
      <c r="J423" s="105" t="s">
        <v>55</v>
      </c>
      <c r="K423" s="97">
        <v>80111600</v>
      </c>
      <c r="L423" s="11" t="s">
        <v>66</v>
      </c>
      <c r="M423" s="11" t="s">
        <v>66</v>
      </c>
      <c r="N423" s="11" t="s">
        <v>66</v>
      </c>
      <c r="O423" s="11" t="s">
        <v>66</v>
      </c>
      <c r="P423" s="11" t="s">
        <v>4644</v>
      </c>
      <c r="Q423" s="113">
        <v>7210000</v>
      </c>
      <c r="R423" s="11">
        <v>1</v>
      </c>
      <c r="S423" s="117">
        <v>79310000</v>
      </c>
      <c r="T423" s="105" t="s">
        <v>4387</v>
      </c>
      <c r="U423" s="105" t="s">
        <v>4387</v>
      </c>
      <c r="V423" s="106" t="s">
        <v>4667</v>
      </c>
      <c r="W423" s="107">
        <v>11</v>
      </c>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row>
    <row r="424" spans="1:46" ht="16.5" x14ac:dyDescent="0.25">
      <c r="A424" s="101" t="s">
        <v>4680</v>
      </c>
      <c r="B424" s="101" t="s">
        <v>4680</v>
      </c>
      <c r="C424" s="105" t="s">
        <v>4226</v>
      </c>
      <c r="D424" s="105" t="s">
        <v>4227</v>
      </c>
      <c r="E424" s="105" t="s">
        <v>4588</v>
      </c>
      <c r="F424" s="11" t="s">
        <v>80</v>
      </c>
      <c r="G424" s="11" t="s">
        <v>81</v>
      </c>
      <c r="H424" s="105" t="s">
        <v>4228</v>
      </c>
      <c r="I424" s="105" t="s">
        <v>54</v>
      </c>
      <c r="J424" s="105" t="s">
        <v>55</v>
      </c>
      <c r="K424" s="97">
        <v>80111600</v>
      </c>
      <c r="L424" s="11" t="s">
        <v>66</v>
      </c>
      <c r="M424" s="11" t="s">
        <v>66</v>
      </c>
      <c r="N424" s="11" t="s">
        <v>66</v>
      </c>
      <c r="O424" s="11" t="s">
        <v>66</v>
      </c>
      <c r="P424" s="11" t="s">
        <v>4644</v>
      </c>
      <c r="Q424" s="113">
        <v>4120000</v>
      </c>
      <c r="R424" s="11">
        <v>1</v>
      </c>
      <c r="S424" s="117">
        <v>45320000</v>
      </c>
      <c r="T424" s="105" t="s">
        <v>4387</v>
      </c>
      <c r="U424" s="105" t="s">
        <v>4387</v>
      </c>
      <c r="V424" s="106" t="s">
        <v>4667</v>
      </c>
      <c r="W424" s="107">
        <v>11</v>
      </c>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row>
    <row r="425" spans="1:46" ht="16.5" x14ac:dyDescent="0.25">
      <c r="A425" s="101" t="s">
        <v>4680</v>
      </c>
      <c r="B425" s="101" t="s">
        <v>4680</v>
      </c>
      <c r="C425" s="105" t="s">
        <v>4226</v>
      </c>
      <c r="D425" s="105" t="s">
        <v>4227</v>
      </c>
      <c r="E425" s="105" t="s">
        <v>4588</v>
      </c>
      <c r="F425" s="11" t="s">
        <v>80</v>
      </c>
      <c r="G425" s="11" t="s">
        <v>81</v>
      </c>
      <c r="H425" s="105" t="s">
        <v>4228</v>
      </c>
      <c r="I425" s="105" t="s">
        <v>54</v>
      </c>
      <c r="J425" s="105" t="s">
        <v>55</v>
      </c>
      <c r="K425" s="97">
        <v>80111600</v>
      </c>
      <c r="L425" s="11" t="s">
        <v>66</v>
      </c>
      <c r="M425" s="11" t="s">
        <v>66</v>
      </c>
      <c r="N425" s="11" t="s">
        <v>66</v>
      </c>
      <c r="O425" s="11" t="s">
        <v>66</v>
      </c>
      <c r="P425" s="11" t="s">
        <v>4647</v>
      </c>
      <c r="Q425" s="113">
        <v>3326900</v>
      </c>
      <c r="R425" s="11">
        <v>1</v>
      </c>
      <c r="S425" s="117">
        <v>36595900</v>
      </c>
      <c r="T425" s="105" t="s">
        <v>4387</v>
      </c>
      <c r="U425" s="105" t="s">
        <v>4387</v>
      </c>
      <c r="V425" s="106" t="s">
        <v>4667</v>
      </c>
      <c r="W425" s="107">
        <v>11</v>
      </c>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row>
    <row r="426" spans="1:46" ht="16.5" x14ac:dyDescent="0.25">
      <c r="A426" s="101" t="s">
        <v>4680</v>
      </c>
      <c r="B426" s="101" t="s">
        <v>4680</v>
      </c>
      <c r="C426" s="105" t="s">
        <v>4226</v>
      </c>
      <c r="D426" s="105" t="s">
        <v>4227</v>
      </c>
      <c r="E426" s="105" t="s">
        <v>4588</v>
      </c>
      <c r="F426" s="11" t="s">
        <v>80</v>
      </c>
      <c r="G426" s="11" t="s">
        <v>81</v>
      </c>
      <c r="H426" s="105" t="s">
        <v>4228</v>
      </c>
      <c r="I426" s="105" t="s">
        <v>54</v>
      </c>
      <c r="J426" s="105" t="s">
        <v>55</v>
      </c>
      <c r="K426" s="97">
        <v>80111600</v>
      </c>
      <c r="L426" s="11" t="s">
        <v>66</v>
      </c>
      <c r="M426" s="11" t="s">
        <v>66</v>
      </c>
      <c r="N426" s="11" t="s">
        <v>66</v>
      </c>
      <c r="O426" s="11" t="s">
        <v>66</v>
      </c>
      <c r="P426" s="11" t="s">
        <v>4647</v>
      </c>
      <c r="Q426" s="113">
        <v>3326900</v>
      </c>
      <c r="R426" s="11">
        <v>1</v>
      </c>
      <c r="S426" s="117">
        <v>36595900</v>
      </c>
      <c r="T426" s="105" t="s">
        <v>4387</v>
      </c>
      <c r="U426" s="105" t="s">
        <v>4387</v>
      </c>
      <c r="V426" s="106" t="s">
        <v>4667</v>
      </c>
      <c r="W426" s="107">
        <v>11</v>
      </c>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row>
    <row r="427" spans="1:46" ht="16.5" x14ac:dyDescent="0.25">
      <c r="A427" s="101" t="s">
        <v>4680</v>
      </c>
      <c r="B427" s="101" t="s">
        <v>4680</v>
      </c>
      <c r="C427" s="105" t="s">
        <v>4226</v>
      </c>
      <c r="D427" s="105" t="s">
        <v>4227</v>
      </c>
      <c r="E427" s="105" t="s">
        <v>4588</v>
      </c>
      <c r="F427" s="11" t="s">
        <v>80</v>
      </c>
      <c r="G427" s="11" t="s">
        <v>81</v>
      </c>
      <c r="H427" s="105" t="s">
        <v>4228</v>
      </c>
      <c r="I427" s="105" t="s">
        <v>54</v>
      </c>
      <c r="J427" s="105" t="s">
        <v>55</v>
      </c>
      <c r="K427" s="97">
        <v>80111600</v>
      </c>
      <c r="L427" s="11" t="s">
        <v>66</v>
      </c>
      <c r="M427" s="11" t="s">
        <v>66</v>
      </c>
      <c r="N427" s="11" t="s">
        <v>66</v>
      </c>
      <c r="O427" s="11" t="s">
        <v>66</v>
      </c>
      <c r="P427" s="11" t="s">
        <v>4644</v>
      </c>
      <c r="Q427" s="113">
        <v>5253000</v>
      </c>
      <c r="R427" s="11">
        <v>1</v>
      </c>
      <c r="S427" s="117">
        <v>57783000</v>
      </c>
      <c r="T427" s="105" t="s">
        <v>4387</v>
      </c>
      <c r="U427" s="105" t="s">
        <v>4387</v>
      </c>
      <c r="V427" s="106" t="s">
        <v>4667</v>
      </c>
      <c r="W427" s="107">
        <v>11</v>
      </c>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row>
    <row r="428" spans="1:46" ht="16.5" x14ac:dyDescent="0.25">
      <c r="A428" s="101" t="s">
        <v>4680</v>
      </c>
      <c r="B428" s="101" t="s">
        <v>4680</v>
      </c>
      <c r="C428" s="105" t="s">
        <v>4226</v>
      </c>
      <c r="D428" s="105" t="s">
        <v>4227</v>
      </c>
      <c r="E428" s="105" t="s">
        <v>4231</v>
      </c>
      <c r="F428" s="11" t="s">
        <v>80</v>
      </c>
      <c r="G428" s="11" t="s">
        <v>81</v>
      </c>
      <c r="H428" s="105" t="s">
        <v>4228</v>
      </c>
      <c r="I428" s="105" t="s">
        <v>54</v>
      </c>
      <c r="J428" s="105" t="s">
        <v>55</v>
      </c>
      <c r="K428" s="97">
        <v>80111600</v>
      </c>
      <c r="L428" s="11" t="s">
        <v>66</v>
      </c>
      <c r="M428" s="11" t="s">
        <v>66</v>
      </c>
      <c r="N428" s="11" t="s">
        <v>66</v>
      </c>
      <c r="O428" s="11" t="s">
        <v>66</v>
      </c>
      <c r="P428" s="11" t="s">
        <v>4651</v>
      </c>
      <c r="Q428" s="113">
        <v>4532000</v>
      </c>
      <c r="R428" s="11">
        <v>1</v>
      </c>
      <c r="S428" s="117">
        <v>49852000</v>
      </c>
      <c r="T428" s="105" t="s">
        <v>4387</v>
      </c>
      <c r="U428" s="105" t="s">
        <v>4387</v>
      </c>
      <c r="V428" s="106" t="s">
        <v>4667</v>
      </c>
      <c r="W428" s="107">
        <v>11</v>
      </c>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row>
    <row r="429" spans="1:46" ht="16.5" x14ac:dyDescent="0.25">
      <c r="A429" s="101" t="s">
        <v>4680</v>
      </c>
      <c r="B429" s="101" t="s">
        <v>4680</v>
      </c>
      <c r="C429" s="105" t="s">
        <v>4226</v>
      </c>
      <c r="D429" s="105" t="s">
        <v>4227</v>
      </c>
      <c r="E429" s="105" t="s">
        <v>4231</v>
      </c>
      <c r="F429" s="11" t="s">
        <v>80</v>
      </c>
      <c r="G429" s="11" t="s">
        <v>81</v>
      </c>
      <c r="H429" s="105" t="s">
        <v>4228</v>
      </c>
      <c r="I429" s="105" t="s">
        <v>54</v>
      </c>
      <c r="J429" s="105" t="s">
        <v>55</v>
      </c>
      <c r="K429" s="97">
        <v>80111600</v>
      </c>
      <c r="L429" s="11" t="s">
        <v>66</v>
      </c>
      <c r="M429" s="11" t="s">
        <v>66</v>
      </c>
      <c r="N429" s="11" t="s">
        <v>66</v>
      </c>
      <c r="O429" s="11" t="s">
        <v>66</v>
      </c>
      <c r="P429" s="11" t="s">
        <v>4656</v>
      </c>
      <c r="Q429" s="113">
        <v>5665000</v>
      </c>
      <c r="R429" s="11">
        <v>1</v>
      </c>
      <c r="S429" s="117">
        <v>62315000</v>
      </c>
      <c r="T429" s="105" t="s">
        <v>4387</v>
      </c>
      <c r="U429" s="105" t="s">
        <v>4387</v>
      </c>
      <c r="V429" s="106" t="s">
        <v>4667</v>
      </c>
      <c r="W429" s="107">
        <v>11</v>
      </c>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row>
    <row r="430" spans="1:46" ht="16.5" x14ac:dyDescent="0.25">
      <c r="A430" s="101" t="s">
        <v>4680</v>
      </c>
      <c r="B430" s="101" t="s">
        <v>4680</v>
      </c>
      <c r="C430" s="105" t="s">
        <v>4226</v>
      </c>
      <c r="D430" s="105" t="s">
        <v>4227</v>
      </c>
      <c r="E430" s="105" t="s">
        <v>4588</v>
      </c>
      <c r="F430" s="11" t="s">
        <v>80</v>
      </c>
      <c r="G430" s="11" t="s">
        <v>81</v>
      </c>
      <c r="H430" s="105" t="s">
        <v>4228</v>
      </c>
      <c r="I430" s="105" t="s">
        <v>54</v>
      </c>
      <c r="J430" s="105" t="s">
        <v>55</v>
      </c>
      <c r="K430" s="97">
        <v>80111600</v>
      </c>
      <c r="L430" s="11" t="s">
        <v>66</v>
      </c>
      <c r="M430" s="11" t="s">
        <v>66</v>
      </c>
      <c r="N430" s="11" t="s">
        <v>66</v>
      </c>
      <c r="O430" s="11" t="s">
        <v>66</v>
      </c>
      <c r="P430" s="11" t="s">
        <v>4659</v>
      </c>
      <c r="Q430" s="113">
        <v>1030000</v>
      </c>
      <c r="R430" s="11">
        <v>1</v>
      </c>
      <c r="S430" s="117">
        <v>11330000</v>
      </c>
      <c r="T430" s="105" t="s">
        <v>4387</v>
      </c>
      <c r="U430" s="105" t="s">
        <v>4387</v>
      </c>
      <c r="V430" s="106" t="s">
        <v>4667</v>
      </c>
      <c r="W430" s="107">
        <v>11</v>
      </c>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row>
    <row r="431" spans="1:46" ht="16.5" x14ac:dyDescent="0.25">
      <c r="A431" s="101" t="s">
        <v>4680</v>
      </c>
      <c r="B431" s="101" t="s">
        <v>4680</v>
      </c>
      <c r="C431" s="105" t="s">
        <v>4226</v>
      </c>
      <c r="D431" s="105" t="s">
        <v>4227</v>
      </c>
      <c r="E431" s="105" t="s">
        <v>4588</v>
      </c>
      <c r="F431" s="11" t="s">
        <v>80</v>
      </c>
      <c r="G431" s="11" t="s">
        <v>81</v>
      </c>
      <c r="H431" s="105" t="s">
        <v>4228</v>
      </c>
      <c r="I431" s="105" t="s">
        <v>54</v>
      </c>
      <c r="J431" s="105" t="s">
        <v>55</v>
      </c>
      <c r="K431" s="97">
        <v>80111600</v>
      </c>
      <c r="L431" s="11" t="s">
        <v>66</v>
      </c>
      <c r="M431" s="11" t="s">
        <v>66</v>
      </c>
      <c r="N431" s="11" t="s">
        <v>66</v>
      </c>
      <c r="O431" s="11" t="s">
        <v>66</v>
      </c>
      <c r="P431" s="11" t="s">
        <v>4647</v>
      </c>
      <c r="Q431" s="113">
        <v>1751000</v>
      </c>
      <c r="R431" s="11">
        <v>1</v>
      </c>
      <c r="S431" s="117">
        <v>19261000</v>
      </c>
      <c r="T431" s="105" t="s">
        <v>4387</v>
      </c>
      <c r="U431" s="105" t="s">
        <v>4387</v>
      </c>
      <c r="V431" s="106" t="s">
        <v>4667</v>
      </c>
      <c r="W431" s="107">
        <v>11</v>
      </c>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row>
    <row r="432" spans="1:46" ht="16.5" x14ac:dyDescent="0.25">
      <c r="A432" s="101" t="s">
        <v>4680</v>
      </c>
      <c r="B432" s="101" t="s">
        <v>4680</v>
      </c>
      <c r="C432" s="105" t="s">
        <v>4226</v>
      </c>
      <c r="D432" s="105" t="s">
        <v>4227</v>
      </c>
      <c r="E432" s="105" t="s">
        <v>4231</v>
      </c>
      <c r="F432" s="11" t="s">
        <v>80</v>
      </c>
      <c r="G432" s="11" t="s">
        <v>81</v>
      </c>
      <c r="H432" s="105" t="s">
        <v>4228</v>
      </c>
      <c r="I432" s="105" t="s">
        <v>54</v>
      </c>
      <c r="J432" s="105" t="s">
        <v>55</v>
      </c>
      <c r="K432" s="97">
        <v>80111600</v>
      </c>
      <c r="L432" s="11" t="s">
        <v>66</v>
      </c>
      <c r="M432" s="11" t="s">
        <v>66</v>
      </c>
      <c r="N432" s="11" t="s">
        <v>66</v>
      </c>
      <c r="O432" s="11" t="s">
        <v>66</v>
      </c>
      <c r="P432" s="11" t="s">
        <v>4651</v>
      </c>
      <c r="Q432" s="113">
        <v>7210000</v>
      </c>
      <c r="R432" s="11">
        <v>1</v>
      </c>
      <c r="S432" s="117">
        <v>79310000</v>
      </c>
      <c r="T432" s="105" t="s">
        <v>4387</v>
      </c>
      <c r="U432" s="105" t="s">
        <v>4387</v>
      </c>
      <c r="V432" s="106" t="s">
        <v>4667</v>
      </c>
      <c r="W432" s="107">
        <v>11</v>
      </c>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row>
    <row r="433" spans="1:46" ht="16.5" x14ac:dyDescent="0.25">
      <c r="A433" s="101" t="s">
        <v>4680</v>
      </c>
      <c r="B433" s="101" t="s">
        <v>4680</v>
      </c>
      <c r="C433" s="105" t="s">
        <v>4226</v>
      </c>
      <c r="D433" s="105" t="s">
        <v>4227</v>
      </c>
      <c r="E433" s="105" t="s">
        <v>4231</v>
      </c>
      <c r="F433" s="11" t="s">
        <v>80</v>
      </c>
      <c r="G433" s="11" t="s">
        <v>81</v>
      </c>
      <c r="H433" s="105" t="s">
        <v>4228</v>
      </c>
      <c r="I433" s="105" t="s">
        <v>54</v>
      </c>
      <c r="J433" s="105" t="s">
        <v>55</v>
      </c>
      <c r="K433" s="97">
        <v>80111600</v>
      </c>
      <c r="L433" s="11" t="s">
        <v>66</v>
      </c>
      <c r="M433" s="11" t="s">
        <v>66</v>
      </c>
      <c r="N433" s="11" t="s">
        <v>66</v>
      </c>
      <c r="O433" s="11" t="s">
        <v>66</v>
      </c>
      <c r="P433" s="11" t="s">
        <v>4644</v>
      </c>
      <c r="Q433" s="113">
        <v>7210000</v>
      </c>
      <c r="R433" s="11">
        <v>1</v>
      </c>
      <c r="S433" s="117">
        <v>79310000</v>
      </c>
      <c r="T433" s="105" t="s">
        <v>4387</v>
      </c>
      <c r="U433" s="105" t="s">
        <v>4387</v>
      </c>
      <c r="V433" s="106" t="s">
        <v>4667</v>
      </c>
      <c r="W433" s="107">
        <v>11</v>
      </c>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row>
    <row r="434" spans="1:46" ht="16.5" x14ac:dyDescent="0.25">
      <c r="A434" s="101" t="s">
        <v>4680</v>
      </c>
      <c r="B434" s="101" t="s">
        <v>4680</v>
      </c>
      <c r="C434" s="105" t="s">
        <v>4226</v>
      </c>
      <c r="D434" s="105" t="s">
        <v>4227</v>
      </c>
      <c r="E434" s="105" t="s">
        <v>4588</v>
      </c>
      <c r="F434" s="11" t="s">
        <v>80</v>
      </c>
      <c r="G434" s="11" t="s">
        <v>81</v>
      </c>
      <c r="H434" s="105" t="s">
        <v>4228</v>
      </c>
      <c r="I434" s="105" t="s">
        <v>54</v>
      </c>
      <c r="J434" s="105" t="s">
        <v>55</v>
      </c>
      <c r="K434" s="97">
        <v>80111600</v>
      </c>
      <c r="L434" s="11" t="s">
        <v>66</v>
      </c>
      <c r="M434" s="11" t="s">
        <v>66</v>
      </c>
      <c r="N434" s="11" t="s">
        <v>66</v>
      </c>
      <c r="O434" s="11" t="s">
        <v>66</v>
      </c>
      <c r="P434" s="11" t="s">
        <v>4660</v>
      </c>
      <c r="Q434" s="113">
        <v>3326900</v>
      </c>
      <c r="R434" s="11">
        <v>1</v>
      </c>
      <c r="S434" s="117">
        <v>36595900</v>
      </c>
      <c r="T434" s="105" t="s">
        <v>4387</v>
      </c>
      <c r="U434" s="105" t="s">
        <v>4387</v>
      </c>
      <c r="V434" s="106" t="s">
        <v>4667</v>
      </c>
      <c r="W434" s="107">
        <v>11</v>
      </c>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row>
    <row r="435" spans="1:46" ht="16.5" x14ac:dyDescent="0.25">
      <c r="A435" s="101" t="s">
        <v>4680</v>
      </c>
      <c r="B435" s="101" t="s">
        <v>4680</v>
      </c>
      <c r="C435" s="105" t="s">
        <v>4226</v>
      </c>
      <c r="D435" s="105" t="s">
        <v>4227</v>
      </c>
      <c r="E435" s="105" t="s">
        <v>4588</v>
      </c>
      <c r="F435" s="11" t="s">
        <v>80</v>
      </c>
      <c r="G435" s="11" t="s">
        <v>81</v>
      </c>
      <c r="H435" s="105" t="s">
        <v>4228</v>
      </c>
      <c r="I435" s="105" t="s">
        <v>54</v>
      </c>
      <c r="J435" s="105" t="s">
        <v>55</v>
      </c>
      <c r="K435" s="97">
        <v>80111600</v>
      </c>
      <c r="L435" s="11" t="s">
        <v>66</v>
      </c>
      <c r="M435" s="11" t="s">
        <v>66</v>
      </c>
      <c r="N435" s="11" t="s">
        <v>66</v>
      </c>
      <c r="O435" s="11" t="s">
        <v>66</v>
      </c>
      <c r="P435" s="11" t="s">
        <v>4647</v>
      </c>
      <c r="Q435" s="113">
        <v>1751000</v>
      </c>
      <c r="R435" s="11">
        <v>1</v>
      </c>
      <c r="S435" s="117">
        <v>19261000</v>
      </c>
      <c r="T435" s="105" t="s">
        <v>4387</v>
      </c>
      <c r="U435" s="105" t="s">
        <v>4387</v>
      </c>
      <c r="V435" s="106" t="s">
        <v>4667</v>
      </c>
      <c r="W435" s="107">
        <v>11</v>
      </c>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row>
    <row r="436" spans="1:46" ht="16.5" x14ac:dyDescent="0.25">
      <c r="A436" s="101" t="s">
        <v>4680</v>
      </c>
      <c r="B436" s="101" t="s">
        <v>4680</v>
      </c>
      <c r="C436" s="105" t="s">
        <v>4226</v>
      </c>
      <c r="D436" s="105" t="s">
        <v>4227</v>
      </c>
      <c r="E436" s="105" t="s">
        <v>4231</v>
      </c>
      <c r="F436" s="11" t="s">
        <v>80</v>
      </c>
      <c r="G436" s="11" t="s">
        <v>81</v>
      </c>
      <c r="H436" s="105" t="s">
        <v>4228</v>
      </c>
      <c r="I436" s="105" t="s">
        <v>54</v>
      </c>
      <c r="J436" s="105" t="s">
        <v>55</v>
      </c>
      <c r="K436" s="97">
        <v>80111600</v>
      </c>
      <c r="L436" s="11" t="s">
        <v>66</v>
      </c>
      <c r="M436" s="11" t="s">
        <v>66</v>
      </c>
      <c r="N436" s="11" t="s">
        <v>66</v>
      </c>
      <c r="O436" s="11" t="s">
        <v>66</v>
      </c>
      <c r="P436" s="11" t="s">
        <v>4661</v>
      </c>
      <c r="Q436" s="113">
        <v>13090000</v>
      </c>
      <c r="R436" s="11">
        <v>1</v>
      </c>
      <c r="S436" s="117">
        <v>143990000</v>
      </c>
      <c r="T436" s="105" t="s">
        <v>4387</v>
      </c>
      <c r="U436" s="105" t="s">
        <v>4387</v>
      </c>
      <c r="V436" s="106" t="s">
        <v>4667</v>
      </c>
      <c r="W436" s="107">
        <v>11</v>
      </c>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row>
    <row r="437" spans="1:46" ht="16.5" x14ac:dyDescent="0.25">
      <c r="A437" s="101" t="s">
        <v>4680</v>
      </c>
      <c r="B437" s="101" t="s">
        <v>4680</v>
      </c>
      <c r="C437" s="105" t="s">
        <v>4226</v>
      </c>
      <c r="D437" s="105" t="s">
        <v>4227</v>
      </c>
      <c r="E437" s="105" t="s">
        <v>4588</v>
      </c>
      <c r="F437" s="11" t="s">
        <v>80</v>
      </c>
      <c r="G437" s="11" t="s">
        <v>81</v>
      </c>
      <c r="H437" s="105" t="s">
        <v>4228</v>
      </c>
      <c r="I437" s="105" t="s">
        <v>54</v>
      </c>
      <c r="J437" s="105" t="s">
        <v>55</v>
      </c>
      <c r="K437" s="97">
        <v>80111600</v>
      </c>
      <c r="L437" s="11" t="s">
        <v>66</v>
      </c>
      <c r="M437" s="11" t="s">
        <v>66</v>
      </c>
      <c r="N437" s="11" t="s">
        <v>66</v>
      </c>
      <c r="O437" s="11" t="s">
        <v>66</v>
      </c>
      <c r="P437" s="11" t="s">
        <v>4652</v>
      </c>
      <c r="Q437" s="113">
        <v>5665000</v>
      </c>
      <c r="R437" s="11">
        <v>1</v>
      </c>
      <c r="S437" s="117">
        <v>62315000</v>
      </c>
      <c r="T437" s="105" t="s">
        <v>4387</v>
      </c>
      <c r="U437" s="105" t="s">
        <v>4387</v>
      </c>
      <c r="V437" s="106" t="s">
        <v>4667</v>
      </c>
      <c r="W437" s="107">
        <v>11</v>
      </c>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row>
    <row r="438" spans="1:46" ht="16.5" x14ac:dyDescent="0.25">
      <c r="A438" s="101" t="s">
        <v>4680</v>
      </c>
      <c r="B438" s="101" t="s">
        <v>4680</v>
      </c>
      <c r="C438" s="105" t="s">
        <v>4226</v>
      </c>
      <c r="D438" s="105" t="s">
        <v>4227</v>
      </c>
      <c r="E438" s="105" t="s">
        <v>4588</v>
      </c>
      <c r="F438" s="11" t="s">
        <v>80</v>
      </c>
      <c r="G438" s="11" t="s">
        <v>81</v>
      </c>
      <c r="H438" s="105" t="s">
        <v>4228</v>
      </c>
      <c r="I438" s="105" t="s">
        <v>54</v>
      </c>
      <c r="J438" s="105" t="s">
        <v>55</v>
      </c>
      <c r="K438" s="97">
        <v>80111600</v>
      </c>
      <c r="L438" s="11" t="s">
        <v>66</v>
      </c>
      <c r="M438" s="11" t="s">
        <v>66</v>
      </c>
      <c r="N438" s="11" t="s">
        <v>66</v>
      </c>
      <c r="O438" s="11" t="s">
        <v>66</v>
      </c>
      <c r="P438" s="11" t="s">
        <v>4644</v>
      </c>
      <c r="Q438" s="113">
        <v>8240000</v>
      </c>
      <c r="R438" s="11">
        <v>1</v>
      </c>
      <c r="S438" s="117">
        <v>90640000</v>
      </c>
      <c r="T438" s="105" t="s">
        <v>4387</v>
      </c>
      <c r="U438" s="105" t="s">
        <v>4387</v>
      </c>
      <c r="V438" s="106" t="s">
        <v>4667</v>
      </c>
      <c r="W438" s="107">
        <v>11</v>
      </c>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row>
    <row r="439" spans="1:46" ht="16.5" x14ac:dyDescent="0.25">
      <c r="A439" s="101" t="s">
        <v>4680</v>
      </c>
      <c r="B439" s="101" t="s">
        <v>4680</v>
      </c>
      <c r="C439" s="105" t="s">
        <v>4226</v>
      </c>
      <c r="D439" s="105" t="s">
        <v>4227</v>
      </c>
      <c r="E439" s="105" t="s">
        <v>4588</v>
      </c>
      <c r="F439" s="11" t="s">
        <v>80</v>
      </c>
      <c r="G439" s="11" t="s">
        <v>81</v>
      </c>
      <c r="H439" s="105" t="s">
        <v>4228</v>
      </c>
      <c r="I439" s="105" t="s">
        <v>54</v>
      </c>
      <c r="J439" s="105" t="s">
        <v>55</v>
      </c>
      <c r="K439" s="97">
        <v>80111600</v>
      </c>
      <c r="L439" s="11" t="s">
        <v>66</v>
      </c>
      <c r="M439" s="11" t="s">
        <v>66</v>
      </c>
      <c r="N439" s="11" t="s">
        <v>66</v>
      </c>
      <c r="O439" s="11" t="s">
        <v>66</v>
      </c>
      <c r="P439" s="11" t="s">
        <v>4644</v>
      </c>
      <c r="Q439" s="113">
        <v>3553500</v>
      </c>
      <c r="R439" s="11">
        <v>1</v>
      </c>
      <c r="S439" s="117">
        <v>39088500</v>
      </c>
      <c r="T439" s="105" t="s">
        <v>4387</v>
      </c>
      <c r="U439" s="105" t="s">
        <v>4387</v>
      </c>
      <c r="V439" s="106" t="s">
        <v>4667</v>
      </c>
      <c r="W439" s="107">
        <v>11</v>
      </c>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row>
    <row r="440" spans="1:46" ht="16.5" x14ac:dyDescent="0.25">
      <c r="A440" s="101" t="s">
        <v>4680</v>
      </c>
      <c r="B440" s="101" t="s">
        <v>4680</v>
      </c>
      <c r="C440" s="105" t="s">
        <v>4226</v>
      </c>
      <c r="D440" s="105" t="s">
        <v>4227</v>
      </c>
      <c r="E440" s="105" t="s">
        <v>4588</v>
      </c>
      <c r="F440" s="11" t="s">
        <v>80</v>
      </c>
      <c r="G440" s="11" t="s">
        <v>81</v>
      </c>
      <c r="H440" s="105" t="s">
        <v>4228</v>
      </c>
      <c r="I440" s="105" t="s">
        <v>54</v>
      </c>
      <c r="J440" s="105" t="s">
        <v>55</v>
      </c>
      <c r="K440" s="97">
        <v>80111600</v>
      </c>
      <c r="L440" s="11" t="s">
        <v>66</v>
      </c>
      <c r="M440" s="11" t="s">
        <v>66</v>
      </c>
      <c r="N440" s="11" t="s">
        <v>66</v>
      </c>
      <c r="O440" s="11" t="s">
        <v>66</v>
      </c>
      <c r="P440" s="11" t="s">
        <v>4646</v>
      </c>
      <c r="Q440" s="113">
        <v>3553500</v>
      </c>
      <c r="R440" s="11">
        <v>1</v>
      </c>
      <c r="S440" s="117">
        <v>39088500</v>
      </c>
      <c r="T440" s="105" t="s">
        <v>4387</v>
      </c>
      <c r="U440" s="105" t="s">
        <v>4387</v>
      </c>
      <c r="V440" s="106" t="s">
        <v>4667</v>
      </c>
      <c r="W440" s="107">
        <v>11</v>
      </c>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row>
    <row r="441" spans="1:46" ht="16.5" x14ac:dyDescent="0.25">
      <c r="A441" s="101" t="s">
        <v>4680</v>
      </c>
      <c r="B441" s="101" t="s">
        <v>4680</v>
      </c>
      <c r="C441" s="105" t="s">
        <v>4226</v>
      </c>
      <c r="D441" s="105" t="s">
        <v>4227</v>
      </c>
      <c r="E441" s="105" t="s">
        <v>4588</v>
      </c>
      <c r="F441" s="11" t="s">
        <v>80</v>
      </c>
      <c r="G441" s="11" t="s">
        <v>81</v>
      </c>
      <c r="H441" s="105" t="s">
        <v>4228</v>
      </c>
      <c r="I441" s="105" t="s">
        <v>54</v>
      </c>
      <c r="J441" s="105" t="s">
        <v>55</v>
      </c>
      <c r="K441" s="97">
        <v>80111600</v>
      </c>
      <c r="L441" s="11" t="s">
        <v>66</v>
      </c>
      <c r="M441" s="11" t="s">
        <v>66</v>
      </c>
      <c r="N441" s="11" t="s">
        <v>66</v>
      </c>
      <c r="O441" s="11" t="s">
        <v>66</v>
      </c>
      <c r="P441" s="11" t="s">
        <v>4646</v>
      </c>
      <c r="Q441" s="113">
        <v>4120000</v>
      </c>
      <c r="R441" s="11">
        <v>1</v>
      </c>
      <c r="S441" s="117">
        <v>45320000</v>
      </c>
      <c r="T441" s="105" t="s">
        <v>4387</v>
      </c>
      <c r="U441" s="105" t="s">
        <v>4387</v>
      </c>
      <c r="V441" s="106" t="s">
        <v>4667</v>
      </c>
      <c r="W441" s="107">
        <v>11</v>
      </c>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row>
    <row r="442" spans="1:46" ht="16.5" x14ac:dyDescent="0.25">
      <c r="A442" s="101" t="s">
        <v>4680</v>
      </c>
      <c r="B442" s="101" t="s">
        <v>4680</v>
      </c>
      <c r="C442" s="105" t="s">
        <v>4226</v>
      </c>
      <c r="D442" s="105" t="s">
        <v>4227</v>
      </c>
      <c r="E442" s="105" t="s">
        <v>4588</v>
      </c>
      <c r="F442" s="11" t="s">
        <v>80</v>
      </c>
      <c r="G442" s="11" t="s">
        <v>81</v>
      </c>
      <c r="H442" s="105" t="s">
        <v>4228</v>
      </c>
      <c r="I442" s="105" t="s">
        <v>54</v>
      </c>
      <c r="J442" s="105" t="s">
        <v>55</v>
      </c>
      <c r="K442" s="97">
        <v>80111600</v>
      </c>
      <c r="L442" s="11" t="s">
        <v>66</v>
      </c>
      <c r="M442" s="11" t="s">
        <v>66</v>
      </c>
      <c r="N442" s="11" t="s">
        <v>66</v>
      </c>
      <c r="O442" s="11" t="s">
        <v>66</v>
      </c>
      <c r="P442" s="11" t="s">
        <v>4646</v>
      </c>
      <c r="Q442" s="113">
        <v>3399000</v>
      </c>
      <c r="R442" s="11">
        <v>1</v>
      </c>
      <c r="S442" s="117">
        <v>37389000</v>
      </c>
      <c r="T442" s="105" t="s">
        <v>4387</v>
      </c>
      <c r="U442" s="105" t="s">
        <v>4387</v>
      </c>
      <c r="V442" s="106" t="s">
        <v>4667</v>
      </c>
      <c r="W442" s="107">
        <v>11</v>
      </c>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row>
    <row r="443" spans="1:46" ht="16.5" x14ac:dyDescent="0.25">
      <c r="A443" s="101" t="s">
        <v>4680</v>
      </c>
      <c r="B443" s="101" t="s">
        <v>4680</v>
      </c>
      <c r="C443" s="105" t="s">
        <v>4226</v>
      </c>
      <c r="D443" s="105" t="s">
        <v>4227</v>
      </c>
      <c r="E443" s="105" t="s">
        <v>4588</v>
      </c>
      <c r="F443" s="11" t="s">
        <v>80</v>
      </c>
      <c r="G443" s="11" t="s">
        <v>81</v>
      </c>
      <c r="H443" s="105" t="s">
        <v>4228</v>
      </c>
      <c r="I443" s="105" t="s">
        <v>54</v>
      </c>
      <c r="J443" s="105" t="s">
        <v>55</v>
      </c>
      <c r="K443" s="97">
        <v>80111600</v>
      </c>
      <c r="L443" s="11" t="s">
        <v>66</v>
      </c>
      <c r="M443" s="11" t="s">
        <v>66</v>
      </c>
      <c r="N443" s="11" t="s">
        <v>66</v>
      </c>
      <c r="O443" s="11" t="s">
        <v>66</v>
      </c>
      <c r="P443" s="11" t="s">
        <v>4645</v>
      </c>
      <c r="Q443" s="113">
        <v>5036700</v>
      </c>
      <c r="R443" s="11">
        <v>1</v>
      </c>
      <c r="S443" s="117">
        <v>55403700</v>
      </c>
      <c r="T443" s="105" t="s">
        <v>4387</v>
      </c>
      <c r="U443" s="105" t="s">
        <v>4387</v>
      </c>
      <c r="V443" s="106" t="s">
        <v>4667</v>
      </c>
      <c r="W443" s="107">
        <v>11</v>
      </c>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row>
    <row r="444" spans="1:46" ht="16.5" x14ac:dyDescent="0.25">
      <c r="A444" s="101" t="s">
        <v>4680</v>
      </c>
      <c r="B444" s="101" t="s">
        <v>4680</v>
      </c>
      <c r="C444" s="105" t="s">
        <v>4226</v>
      </c>
      <c r="D444" s="105" t="s">
        <v>4227</v>
      </c>
      <c r="E444" s="105" t="s">
        <v>4588</v>
      </c>
      <c r="F444" s="11" t="s">
        <v>80</v>
      </c>
      <c r="G444" s="11" t="s">
        <v>81</v>
      </c>
      <c r="H444" s="105" t="s">
        <v>4228</v>
      </c>
      <c r="I444" s="105" t="s">
        <v>54</v>
      </c>
      <c r="J444" s="105" t="s">
        <v>55</v>
      </c>
      <c r="K444" s="97">
        <v>80111600</v>
      </c>
      <c r="L444" s="11" t="s">
        <v>66</v>
      </c>
      <c r="M444" s="11" t="s">
        <v>66</v>
      </c>
      <c r="N444" s="11" t="s">
        <v>66</v>
      </c>
      <c r="O444" s="11" t="s">
        <v>66</v>
      </c>
      <c r="P444" s="11" t="s">
        <v>4644</v>
      </c>
      <c r="Q444" s="113">
        <v>5665000</v>
      </c>
      <c r="R444" s="11">
        <v>1</v>
      </c>
      <c r="S444" s="117">
        <v>62315000</v>
      </c>
      <c r="T444" s="105" t="s">
        <v>4387</v>
      </c>
      <c r="U444" s="105" t="s">
        <v>4387</v>
      </c>
      <c r="V444" s="106" t="s">
        <v>4667</v>
      </c>
      <c r="W444" s="107">
        <v>11</v>
      </c>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row>
    <row r="445" spans="1:46" ht="16.5" x14ac:dyDescent="0.25">
      <c r="A445" s="101" t="s">
        <v>4680</v>
      </c>
      <c r="B445" s="101" t="s">
        <v>4680</v>
      </c>
      <c r="C445" s="105" t="s">
        <v>4226</v>
      </c>
      <c r="D445" s="105" t="s">
        <v>4227</v>
      </c>
      <c r="E445" s="105" t="s">
        <v>4588</v>
      </c>
      <c r="F445" s="11" t="s">
        <v>80</v>
      </c>
      <c r="G445" s="11" t="s">
        <v>81</v>
      </c>
      <c r="H445" s="105" t="s">
        <v>4228</v>
      </c>
      <c r="I445" s="105" t="s">
        <v>54</v>
      </c>
      <c r="J445" s="105" t="s">
        <v>55</v>
      </c>
      <c r="K445" s="97">
        <v>80111600</v>
      </c>
      <c r="L445" s="11" t="s">
        <v>66</v>
      </c>
      <c r="M445" s="11" t="s">
        <v>66</v>
      </c>
      <c r="N445" s="11" t="s">
        <v>66</v>
      </c>
      <c r="O445" s="11" t="s">
        <v>66</v>
      </c>
      <c r="P445" s="11" t="s">
        <v>4645</v>
      </c>
      <c r="Q445" s="113">
        <v>8240000</v>
      </c>
      <c r="R445" s="11">
        <v>1</v>
      </c>
      <c r="S445" s="117">
        <v>90640000</v>
      </c>
      <c r="T445" s="105" t="s">
        <v>4387</v>
      </c>
      <c r="U445" s="105" t="s">
        <v>4387</v>
      </c>
      <c r="V445" s="106" t="s">
        <v>4667</v>
      </c>
      <c r="W445" s="107">
        <v>11</v>
      </c>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row>
    <row r="446" spans="1:46" ht="16.5" x14ac:dyDescent="0.25">
      <c r="A446" s="101" t="s">
        <v>4680</v>
      </c>
      <c r="B446" s="101" t="s">
        <v>4680</v>
      </c>
      <c r="C446" s="105" t="s">
        <v>4226</v>
      </c>
      <c r="D446" s="105" t="s">
        <v>4227</v>
      </c>
      <c r="E446" s="105" t="s">
        <v>4588</v>
      </c>
      <c r="F446" s="11" t="s">
        <v>80</v>
      </c>
      <c r="G446" s="11" t="s">
        <v>81</v>
      </c>
      <c r="H446" s="105" t="s">
        <v>4228</v>
      </c>
      <c r="I446" s="105" t="s">
        <v>54</v>
      </c>
      <c r="J446" s="105" t="s">
        <v>55</v>
      </c>
      <c r="K446" s="97">
        <v>80111600</v>
      </c>
      <c r="L446" s="11" t="s">
        <v>66</v>
      </c>
      <c r="M446" s="11" t="s">
        <v>66</v>
      </c>
      <c r="N446" s="11" t="s">
        <v>66</v>
      </c>
      <c r="O446" s="11" t="s">
        <v>66</v>
      </c>
      <c r="P446" s="11" t="s">
        <v>4647</v>
      </c>
      <c r="Q446" s="113">
        <v>1751000</v>
      </c>
      <c r="R446" s="11">
        <v>1</v>
      </c>
      <c r="S446" s="117">
        <v>19261000</v>
      </c>
      <c r="T446" s="105" t="s">
        <v>4387</v>
      </c>
      <c r="U446" s="105" t="s">
        <v>4387</v>
      </c>
      <c r="V446" s="106" t="s">
        <v>4667</v>
      </c>
      <c r="W446" s="107">
        <v>11</v>
      </c>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row>
    <row r="447" spans="1:46" ht="16.5" x14ac:dyDescent="0.25">
      <c r="A447" s="101" t="s">
        <v>4680</v>
      </c>
      <c r="B447" s="101" t="s">
        <v>4680</v>
      </c>
      <c r="C447" s="105" t="s">
        <v>4226</v>
      </c>
      <c r="D447" s="105" t="s">
        <v>4227</v>
      </c>
      <c r="E447" s="105" t="s">
        <v>4588</v>
      </c>
      <c r="F447" s="11" t="s">
        <v>80</v>
      </c>
      <c r="G447" s="11" t="s">
        <v>81</v>
      </c>
      <c r="H447" s="105" t="s">
        <v>4228</v>
      </c>
      <c r="I447" s="105" t="s">
        <v>54</v>
      </c>
      <c r="J447" s="105" t="s">
        <v>55</v>
      </c>
      <c r="K447" s="97">
        <v>80111600</v>
      </c>
      <c r="L447" s="11" t="s">
        <v>66</v>
      </c>
      <c r="M447" s="11" t="s">
        <v>66</v>
      </c>
      <c r="N447" s="11" t="s">
        <v>66</v>
      </c>
      <c r="O447" s="11" t="s">
        <v>66</v>
      </c>
      <c r="P447" s="11" t="s">
        <v>4652</v>
      </c>
      <c r="Q447" s="113">
        <v>6180000</v>
      </c>
      <c r="R447" s="11">
        <v>1</v>
      </c>
      <c r="S447" s="117">
        <v>67980000</v>
      </c>
      <c r="T447" s="105" t="s">
        <v>4387</v>
      </c>
      <c r="U447" s="105" t="s">
        <v>4387</v>
      </c>
      <c r="V447" s="106" t="s">
        <v>4667</v>
      </c>
      <c r="W447" s="107">
        <v>11</v>
      </c>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row>
    <row r="448" spans="1:46" ht="16.5" x14ac:dyDescent="0.25">
      <c r="A448" s="101" t="s">
        <v>4680</v>
      </c>
      <c r="B448" s="101" t="s">
        <v>4680</v>
      </c>
      <c r="C448" s="105" t="s">
        <v>4226</v>
      </c>
      <c r="D448" s="105" t="s">
        <v>4227</v>
      </c>
      <c r="E448" s="105" t="s">
        <v>4588</v>
      </c>
      <c r="F448" s="11" t="s">
        <v>80</v>
      </c>
      <c r="G448" s="11" t="s">
        <v>81</v>
      </c>
      <c r="H448" s="105" t="s">
        <v>4228</v>
      </c>
      <c r="I448" s="105" t="s">
        <v>54</v>
      </c>
      <c r="J448" s="105" t="s">
        <v>55</v>
      </c>
      <c r="K448" s="97">
        <v>80111600</v>
      </c>
      <c r="L448" s="11" t="s">
        <v>66</v>
      </c>
      <c r="M448" s="11" t="s">
        <v>66</v>
      </c>
      <c r="N448" s="11" t="s">
        <v>66</v>
      </c>
      <c r="O448" s="11" t="s">
        <v>66</v>
      </c>
      <c r="P448" s="11" t="s">
        <v>4644</v>
      </c>
      <c r="Q448" s="113">
        <v>3399000</v>
      </c>
      <c r="R448" s="11">
        <v>1</v>
      </c>
      <c r="S448" s="117">
        <v>37389000</v>
      </c>
      <c r="T448" s="105" t="s">
        <v>4387</v>
      </c>
      <c r="U448" s="105" t="s">
        <v>4387</v>
      </c>
      <c r="V448" s="106" t="s">
        <v>4667</v>
      </c>
      <c r="W448" s="107">
        <v>11</v>
      </c>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row>
    <row r="449" spans="1:46" ht="16.5" x14ac:dyDescent="0.25">
      <c r="A449" s="101" t="s">
        <v>4680</v>
      </c>
      <c r="B449" s="101" t="s">
        <v>4680</v>
      </c>
      <c r="C449" s="105" t="s">
        <v>4226</v>
      </c>
      <c r="D449" s="105" t="s">
        <v>4227</v>
      </c>
      <c r="E449" s="105" t="s">
        <v>4588</v>
      </c>
      <c r="F449" s="11" t="s">
        <v>80</v>
      </c>
      <c r="G449" s="11" t="s">
        <v>81</v>
      </c>
      <c r="H449" s="105" t="s">
        <v>4228</v>
      </c>
      <c r="I449" s="105" t="s">
        <v>54</v>
      </c>
      <c r="J449" s="105" t="s">
        <v>55</v>
      </c>
      <c r="K449" s="97">
        <v>80111600</v>
      </c>
      <c r="L449" s="11" t="s">
        <v>66</v>
      </c>
      <c r="M449" s="11" t="s">
        <v>66</v>
      </c>
      <c r="N449" s="11" t="s">
        <v>66</v>
      </c>
      <c r="O449" s="11" t="s">
        <v>66</v>
      </c>
      <c r="P449" s="11" t="s">
        <v>4646</v>
      </c>
      <c r="Q449" s="113">
        <v>4120000</v>
      </c>
      <c r="R449" s="11">
        <v>1</v>
      </c>
      <c r="S449" s="117">
        <v>45320000</v>
      </c>
      <c r="T449" s="105" t="s">
        <v>4387</v>
      </c>
      <c r="U449" s="105" t="s">
        <v>4387</v>
      </c>
      <c r="V449" s="106" t="s">
        <v>4667</v>
      </c>
      <c r="W449" s="107">
        <v>11</v>
      </c>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row>
    <row r="450" spans="1:46" ht="16.5" x14ac:dyDescent="0.25">
      <c r="A450" s="101" t="s">
        <v>4680</v>
      </c>
      <c r="B450" s="101" t="s">
        <v>4680</v>
      </c>
      <c r="C450" s="105" t="s">
        <v>4226</v>
      </c>
      <c r="D450" s="105" t="s">
        <v>4227</v>
      </c>
      <c r="E450" s="105" t="s">
        <v>4588</v>
      </c>
      <c r="F450" s="11" t="s">
        <v>80</v>
      </c>
      <c r="G450" s="11" t="s">
        <v>81</v>
      </c>
      <c r="H450" s="105" t="s">
        <v>4228</v>
      </c>
      <c r="I450" s="105" t="s">
        <v>54</v>
      </c>
      <c r="J450" s="105" t="s">
        <v>55</v>
      </c>
      <c r="K450" s="97">
        <v>80111600</v>
      </c>
      <c r="L450" s="11" t="s">
        <v>66</v>
      </c>
      <c r="M450" s="11" t="s">
        <v>66</v>
      </c>
      <c r="N450" s="11" t="s">
        <v>66</v>
      </c>
      <c r="O450" s="11" t="s">
        <v>66</v>
      </c>
      <c r="P450" s="11" t="s">
        <v>4648</v>
      </c>
      <c r="Q450" s="113">
        <v>6695000</v>
      </c>
      <c r="R450" s="11">
        <v>1</v>
      </c>
      <c r="S450" s="117">
        <v>73645000</v>
      </c>
      <c r="T450" s="105" t="s">
        <v>4387</v>
      </c>
      <c r="U450" s="105" t="s">
        <v>4387</v>
      </c>
      <c r="V450" s="106" t="s">
        <v>4667</v>
      </c>
      <c r="W450" s="107">
        <v>11</v>
      </c>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row>
    <row r="451" spans="1:46" ht="16.5" x14ac:dyDescent="0.25">
      <c r="A451" s="101" t="s">
        <v>4680</v>
      </c>
      <c r="B451" s="101" t="s">
        <v>4680</v>
      </c>
      <c r="C451" s="105" t="s">
        <v>4226</v>
      </c>
      <c r="D451" s="105" t="s">
        <v>4227</v>
      </c>
      <c r="E451" s="105" t="s">
        <v>4231</v>
      </c>
      <c r="F451" s="11" t="s">
        <v>80</v>
      </c>
      <c r="G451" s="11" t="s">
        <v>81</v>
      </c>
      <c r="H451" s="105" t="s">
        <v>4228</v>
      </c>
      <c r="I451" s="105" t="s">
        <v>54</v>
      </c>
      <c r="J451" s="105" t="s">
        <v>55</v>
      </c>
      <c r="K451" s="97">
        <v>80111600</v>
      </c>
      <c r="L451" s="11" t="s">
        <v>66</v>
      </c>
      <c r="M451" s="11" t="s">
        <v>66</v>
      </c>
      <c r="N451" s="11" t="s">
        <v>66</v>
      </c>
      <c r="O451" s="11" t="s">
        <v>66</v>
      </c>
      <c r="P451" s="11" t="s">
        <v>4647</v>
      </c>
      <c r="Q451" s="113">
        <v>1751000</v>
      </c>
      <c r="R451" s="11">
        <v>1</v>
      </c>
      <c r="S451" s="117">
        <v>19261000</v>
      </c>
      <c r="T451" s="105" t="s">
        <v>4387</v>
      </c>
      <c r="U451" s="105" t="s">
        <v>4387</v>
      </c>
      <c r="V451" s="106" t="s">
        <v>4667</v>
      </c>
      <c r="W451" s="107">
        <v>11</v>
      </c>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row>
    <row r="452" spans="1:46" ht="16.5" x14ac:dyDescent="0.25">
      <c r="A452" s="101" t="s">
        <v>4680</v>
      </c>
      <c r="B452" s="101" t="s">
        <v>4680</v>
      </c>
      <c r="C452" s="105" t="s">
        <v>4226</v>
      </c>
      <c r="D452" s="105" t="s">
        <v>4227</v>
      </c>
      <c r="E452" s="105" t="s">
        <v>4588</v>
      </c>
      <c r="F452" s="11" t="s">
        <v>80</v>
      </c>
      <c r="G452" s="11" t="s">
        <v>81</v>
      </c>
      <c r="H452" s="105" t="s">
        <v>4228</v>
      </c>
      <c r="I452" s="105" t="s">
        <v>54</v>
      </c>
      <c r="J452" s="105" t="s">
        <v>55</v>
      </c>
      <c r="K452" s="97">
        <v>80111600</v>
      </c>
      <c r="L452" s="11" t="s">
        <v>66</v>
      </c>
      <c r="M452" s="11" t="s">
        <v>66</v>
      </c>
      <c r="N452" s="11" t="s">
        <v>66</v>
      </c>
      <c r="O452" s="11" t="s">
        <v>66</v>
      </c>
      <c r="P452" s="11" t="s">
        <v>4647</v>
      </c>
      <c r="Q452" s="113">
        <v>2472000</v>
      </c>
      <c r="R452" s="11">
        <v>1</v>
      </c>
      <c r="S452" s="117">
        <v>27192000</v>
      </c>
      <c r="T452" s="105" t="s">
        <v>4387</v>
      </c>
      <c r="U452" s="105" t="s">
        <v>4387</v>
      </c>
      <c r="V452" s="106" t="s">
        <v>4667</v>
      </c>
      <c r="W452" s="107">
        <v>11</v>
      </c>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row>
    <row r="453" spans="1:46" ht="16.5" x14ac:dyDescent="0.25">
      <c r="A453" s="101" t="s">
        <v>4680</v>
      </c>
      <c r="B453" s="101" t="s">
        <v>4680</v>
      </c>
      <c r="C453" s="105" t="s">
        <v>4226</v>
      </c>
      <c r="D453" s="105" t="s">
        <v>4227</v>
      </c>
      <c r="E453" s="105" t="s">
        <v>4588</v>
      </c>
      <c r="F453" s="11" t="s">
        <v>80</v>
      </c>
      <c r="G453" s="11" t="s">
        <v>81</v>
      </c>
      <c r="H453" s="105" t="s">
        <v>4228</v>
      </c>
      <c r="I453" s="105" t="s">
        <v>54</v>
      </c>
      <c r="J453" s="105" t="s">
        <v>55</v>
      </c>
      <c r="K453" s="97">
        <v>80111600</v>
      </c>
      <c r="L453" s="11" t="s">
        <v>66</v>
      </c>
      <c r="M453" s="11" t="s">
        <v>66</v>
      </c>
      <c r="N453" s="11" t="s">
        <v>66</v>
      </c>
      <c r="O453" s="11" t="s">
        <v>66</v>
      </c>
      <c r="P453" s="11" t="s">
        <v>4644</v>
      </c>
      <c r="Q453" s="113">
        <v>5036700</v>
      </c>
      <c r="R453" s="11">
        <v>1</v>
      </c>
      <c r="S453" s="117">
        <v>55403700</v>
      </c>
      <c r="T453" s="105" t="s">
        <v>4387</v>
      </c>
      <c r="U453" s="105" t="s">
        <v>4387</v>
      </c>
      <c r="V453" s="106" t="s">
        <v>4667</v>
      </c>
      <c r="W453" s="107">
        <v>11</v>
      </c>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row>
    <row r="454" spans="1:46" ht="16.5" x14ac:dyDescent="0.25">
      <c r="A454" s="101" t="s">
        <v>4680</v>
      </c>
      <c r="B454" s="101" t="s">
        <v>4680</v>
      </c>
      <c r="C454" s="105" t="s">
        <v>4226</v>
      </c>
      <c r="D454" s="105" t="s">
        <v>4227</v>
      </c>
      <c r="E454" s="105" t="s">
        <v>4588</v>
      </c>
      <c r="F454" s="11" t="s">
        <v>80</v>
      </c>
      <c r="G454" s="11" t="s">
        <v>81</v>
      </c>
      <c r="H454" s="105" t="s">
        <v>4228</v>
      </c>
      <c r="I454" s="105" t="s">
        <v>54</v>
      </c>
      <c r="J454" s="105" t="s">
        <v>55</v>
      </c>
      <c r="K454" s="97">
        <v>80111600</v>
      </c>
      <c r="L454" s="11" t="s">
        <v>66</v>
      </c>
      <c r="M454" s="11" t="s">
        <v>66</v>
      </c>
      <c r="N454" s="11" t="s">
        <v>66</v>
      </c>
      <c r="O454" s="11" t="s">
        <v>66</v>
      </c>
      <c r="P454" s="11" t="s">
        <v>4658</v>
      </c>
      <c r="Q454" s="113">
        <v>4120000</v>
      </c>
      <c r="R454" s="11">
        <v>1</v>
      </c>
      <c r="S454" s="117">
        <v>45320000</v>
      </c>
      <c r="T454" s="105" t="s">
        <v>4387</v>
      </c>
      <c r="U454" s="105" t="s">
        <v>4387</v>
      </c>
      <c r="V454" s="106" t="s">
        <v>4667</v>
      </c>
      <c r="W454" s="107">
        <v>11</v>
      </c>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row>
    <row r="455" spans="1:46" ht="16.5" x14ac:dyDescent="0.25">
      <c r="A455" s="101" t="s">
        <v>4680</v>
      </c>
      <c r="B455" s="101" t="s">
        <v>4680</v>
      </c>
      <c r="C455" s="105" t="s">
        <v>4226</v>
      </c>
      <c r="D455" s="105" t="s">
        <v>4227</v>
      </c>
      <c r="E455" s="105" t="s">
        <v>4588</v>
      </c>
      <c r="F455" s="11" t="s">
        <v>80</v>
      </c>
      <c r="G455" s="11" t="s">
        <v>81</v>
      </c>
      <c r="H455" s="105" t="s">
        <v>4228</v>
      </c>
      <c r="I455" s="105" t="s">
        <v>54</v>
      </c>
      <c r="J455" s="105" t="s">
        <v>55</v>
      </c>
      <c r="K455" s="97">
        <v>80111600</v>
      </c>
      <c r="L455" s="11" t="s">
        <v>66</v>
      </c>
      <c r="M455" s="11" t="s">
        <v>66</v>
      </c>
      <c r="N455" s="11" t="s">
        <v>66</v>
      </c>
      <c r="O455" s="11" t="s">
        <v>66</v>
      </c>
      <c r="P455" s="11" t="s">
        <v>4662</v>
      </c>
      <c r="Q455" s="113">
        <v>6695000</v>
      </c>
      <c r="R455" s="11">
        <v>1</v>
      </c>
      <c r="S455" s="117">
        <v>73645000</v>
      </c>
      <c r="T455" s="105" t="s">
        <v>4387</v>
      </c>
      <c r="U455" s="105" t="s">
        <v>4387</v>
      </c>
      <c r="V455" s="106" t="s">
        <v>4667</v>
      </c>
      <c r="W455" s="107">
        <v>11</v>
      </c>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row>
    <row r="456" spans="1:46" ht="16.5" x14ac:dyDescent="0.25">
      <c r="A456" s="101" t="s">
        <v>4680</v>
      </c>
      <c r="B456" s="101" t="s">
        <v>4680</v>
      </c>
      <c r="C456" s="105" t="s">
        <v>4226</v>
      </c>
      <c r="D456" s="105" t="s">
        <v>4227</v>
      </c>
      <c r="E456" s="105" t="s">
        <v>4588</v>
      </c>
      <c r="F456" s="11" t="s">
        <v>80</v>
      </c>
      <c r="G456" s="11" t="s">
        <v>81</v>
      </c>
      <c r="H456" s="105" t="s">
        <v>4228</v>
      </c>
      <c r="I456" s="105" t="s">
        <v>54</v>
      </c>
      <c r="J456" s="105" t="s">
        <v>55</v>
      </c>
      <c r="K456" s="97">
        <v>80111600</v>
      </c>
      <c r="L456" s="11" t="s">
        <v>66</v>
      </c>
      <c r="M456" s="11" t="s">
        <v>66</v>
      </c>
      <c r="N456" s="11" t="s">
        <v>66</v>
      </c>
      <c r="O456" s="11" t="s">
        <v>66</v>
      </c>
      <c r="P456" s="11" t="s">
        <v>4647</v>
      </c>
      <c r="Q456" s="113">
        <v>3326900</v>
      </c>
      <c r="R456" s="11">
        <v>1</v>
      </c>
      <c r="S456" s="117">
        <v>36595900</v>
      </c>
      <c r="T456" s="105" t="s">
        <v>4387</v>
      </c>
      <c r="U456" s="105" t="s">
        <v>4387</v>
      </c>
      <c r="V456" s="106" t="s">
        <v>4667</v>
      </c>
      <c r="W456" s="107">
        <v>11</v>
      </c>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row>
    <row r="457" spans="1:46" ht="16.5" x14ac:dyDescent="0.25">
      <c r="A457" s="101" t="s">
        <v>4680</v>
      </c>
      <c r="B457" s="101" t="s">
        <v>4680</v>
      </c>
      <c r="C457" s="105" t="s">
        <v>4226</v>
      </c>
      <c r="D457" s="105" t="s">
        <v>4227</v>
      </c>
      <c r="E457" s="105" t="s">
        <v>4588</v>
      </c>
      <c r="F457" s="11" t="s">
        <v>80</v>
      </c>
      <c r="G457" s="11" t="s">
        <v>81</v>
      </c>
      <c r="H457" s="105" t="s">
        <v>4228</v>
      </c>
      <c r="I457" s="105" t="s">
        <v>54</v>
      </c>
      <c r="J457" s="105" t="s">
        <v>55</v>
      </c>
      <c r="K457" s="97">
        <v>80111600</v>
      </c>
      <c r="L457" s="11" t="s">
        <v>66</v>
      </c>
      <c r="M457" s="11" t="s">
        <v>66</v>
      </c>
      <c r="N457" s="11" t="s">
        <v>66</v>
      </c>
      <c r="O457" s="11" t="s">
        <v>66</v>
      </c>
      <c r="P457" s="11" t="s">
        <v>4644</v>
      </c>
      <c r="Q457" s="113">
        <v>10000000</v>
      </c>
      <c r="R457" s="11">
        <v>1</v>
      </c>
      <c r="S457" s="117">
        <v>110000000</v>
      </c>
      <c r="T457" s="105" t="s">
        <v>4387</v>
      </c>
      <c r="U457" s="105" t="s">
        <v>4387</v>
      </c>
      <c r="V457" s="106" t="s">
        <v>4667</v>
      </c>
      <c r="W457" s="107">
        <v>11</v>
      </c>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row>
    <row r="458" spans="1:46" ht="16.5" x14ac:dyDescent="0.25">
      <c r="A458" s="101" t="s">
        <v>4680</v>
      </c>
      <c r="B458" s="101" t="s">
        <v>4680</v>
      </c>
      <c r="C458" s="105" t="s">
        <v>4226</v>
      </c>
      <c r="D458" s="105" t="s">
        <v>4227</v>
      </c>
      <c r="E458" s="105" t="s">
        <v>4231</v>
      </c>
      <c r="F458" s="11" t="s">
        <v>80</v>
      </c>
      <c r="G458" s="11" t="s">
        <v>81</v>
      </c>
      <c r="H458" s="105" t="s">
        <v>4228</v>
      </c>
      <c r="I458" s="105" t="s">
        <v>54</v>
      </c>
      <c r="J458" s="105" t="s">
        <v>55</v>
      </c>
      <c r="K458" s="97">
        <v>80111600</v>
      </c>
      <c r="L458" s="11" t="s">
        <v>66</v>
      </c>
      <c r="M458" s="11" t="s">
        <v>66</v>
      </c>
      <c r="N458" s="11" t="s">
        <v>66</v>
      </c>
      <c r="O458" s="11" t="s">
        <v>66</v>
      </c>
      <c r="P458" s="11" t="s">
        <v>4663</v>
      </c>
      <c r="Q458" s="113">
        <v>13090000</v>
      </c>
      <c r="R458" s="11">
        <v>1</v>
      </c>
      <c r="S458" s="117">
        <v>143990000</v>
      </c>
      <c r="T458" s="105" t="s">
        <v>4387</v>
      </c>
      <c r="U458" s="105" t="s">
        <v>4387</v>
      </c>
      <c r="V458" s="106" t="s">
        <v>4667</v>
      </c>
      <c r="W458" s="107">
        <v>11</v>
      </c>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row>
    <row r="459" spans="1:46" ht="16.5" x14ac:dyDescent="0.25">
      <c r="A459" s="101" t="s">
        <v>4680</v>
      </c>
      <c r="B459" s="101" t="s">
        <v>4680</v>
      </c>
      <c r="C459" s="105" t="s">
        <v>4226</v>
      </c>
      <c r="D459" s="105" t="s">
        <v>4227</v>
      </c>
      <c r="E459" s="105" t="s">
        <v>4588</v>
      </c>
      <c r="F459" s="11" t="s">
        <v>80</v>
      </c>
      <c r="G459" s="11" t="s">
        <v>81</v>
      </c>
      <c r="H459" s="105" t="s">
        <v>4228</v>
      </c>
      <c r="I459" s="105" t="s">
        <v>54</v>
      </c>
      <c r="J459" s="105" t="s">
        <v>55</v>
      </c>
      <c r="K459" s="97">
        <v>80111600</v>
      </c>
      <c r="L459" s="11" t="s">
        <v>66</v>
      </c>
      <c r="M459" s="11" t="s">
        <v>66</v>
      </c>
      <c r="N459" s="11" t="s">
        <v>66</v>
      </c>
      <c r="O459" s="11" t="s">
        <v>66</v>
      </c>
      <c r="P459" s="11" t="s">
        <v>4664</v>
      </c>
      <c r="Q459" s="113">
        <v>5253000</v>
      </c>
      <c r="R459" s="11">
        <v>1</v>
      </c>
      <c r="S459" s="117">
        <v>57783000</v>
      </c>
      <c r="T459" s="105" t="s">
        <v>4387</v>
      </c>
      <c r="U459" s="105" t="s">
        <v>4387</v>
      </c>
      <c r="V459" s="106" t="s">
        <v>4667</v>
      </c>
      <c r="W459" s="107">
        <v>11</v>
      </c>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row>
    <row r="460" spans="1:46" ht="16.5" x14ac:dyDescent="0.25">
      <c r="A460" s="101" t="s">
        <v>4680</v>
      </c>
      <c r="B460" s="101" t="s">
        <v>4680</v>
      </c>
      <c r="C460" s="105" t="s">
        <v>4226</v>
      </c>
      <c r="D460" s="105" t="s">
        <v>4227</v>
      </c>
      <c r="E460" s="105" t="s">
        <v>4588</v>
      </c>
      <c r="F460" s="11" t="s">
        <v>80</v>
      </c>
      <c r="G460" s="11" t="s">
        <v>81</v>
      </c>
      <c r="H460" s="105" t="s">
        <v>4228</v>
      </c>
      <c r="I460" s="105" t="s">
        <v>54</v>
      </c>
      <c r="J460" s="105" t="s">
        <v>55</v>
      </c>
      <c r="K460" s="97">
        <v>80111600</v>
      </c>
      <c r="L460" s="11" t="s">
        <v>66</v>
      </c>
      <c r="M460" s="11" t="s">
        <v>66</v>
      </c>
      <c r="N460" s="11" t="s">
        <v>66</v>
      </c>
      <c r="O460" s="11" t="s">
        <v>66</v>
      </c>
      <c r="P460" s="11" t="s">
        <v>4644</v>
      </c>
      <c r="Q460" s="113">
        <v>4120000</v>
      </c>
      <c r="R460" s="11">
        <v>1</v>
      </c>
      <c r="S460" s="117">
        <v>45320000</v>
      </c>
      <c r="T460" s="105" t="s">
        <v>4387</v>
      </c>
      <c r="U460" s="105" t="s">
        <v>4387</v>
      </c>
      <c r="V460" s="106" t="s">
        <v>4667</v>
      </c>
      <c r="W460" s="107">
        <v>11</v>
      </c>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row>
    <row r="461" spans="1:46" ht="16.5" x14ac:dyDescent="0.25">
      <c r="A461" s="101" t="s">
        <v>4680</v>
      </c>
      <c r="B461" s="101" t="s">
        <v>4680</v>
      </c>
      <c r="C461" s="105" t="s">
        <v>4226</v>
      </c>
      <c r="D461" s="105" t="s">
        <v>4227</v>
      </c>
      <c r="E461" s="105" t="s">
        <v>4588</v>
      </c>
      <c r="F461" s="11" t="s">
        <v>80</v>
      </c>
      <c r="G461" s="11" t="s">
        <v>81</v>
      </c>
      <c r="H461" s="105" t="s">
        <v>4228</v>
      </c>
      <c r="I461" s="105" t="s">
        <v>54</v>
      </c>
      <c r="J461" s="105" t="s">
        <v>55</v>
      </c>
      <c r="K461" s="97">
        <v>80111600</v>
      </c>
      <c r="L461" s="11" t="s">
        <v>66</v>
      </c>
      <c r="M461" s="11" t="s">
        <v>66</v>
      </c>
      <c r="N461" s="11" t="s">
        <v>66</v>
      </c>
      <c r="O461" s="11" t="s">
        <v>66</v>
      </c>
      <c r="P461" s="11" t="s">
        <v>4644</v>
      </c>
      <c r="Q461" s="113">
        <v>3553500</v>
      </c>
      <c r="R461" s="11">
        <v>1</v>
      </c>
      <c r="S461" s="117">
        <v>39088500</v>
      </c>
      <c r="T461" s="105" t="s">
        <v>4387</v>
      </c>
      <c r="U461" s="105" t="s">
        <v>4387</v>
      </c>
      <c r="V461" s="106" t="s">
        <v>4667</v>
      </c>
      <c r="W461" s="107">
        <v>11</v>
      </c>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row>
    <row r="462" spans="1:46" ht="16.5" x14ac:dyDescent="0.25">
      <c r="A462" s="101" t="s">
        <v>4680</v>
      </c>
      <c r="B462" s="101" t="s">
        <v>4680</v>
      </c>
      <c r="C462" s="105" t="s">
        <v>4226</v>
      </c>
      <c r="D462" s="105" t="s">
        <v>4227</v>
      </c>
      <c r="E462" s="105" t="s">
        <v>4588</v>
      </c>
      <c r="F462" s="11" t="s">
        <v>80</v>
      </c>
      <c r="G462" s="11" t="s">
        <v>81</v>
      </c>
      <c r="H462" s="105" t="s">
        <v>4228</v>
      </c>
      <c r="I462" s="105" t="s">
        <v>54</v>
      </c>
      <c r="J462" s="105" t="s">
        <v>55</v>
      </c>
      <c r="K462" s="97">
        <v>80111600</v>
      </c>
      <c r="L462" s="11" t="s">
        <v>66</v>
      </c>
      <c r="M462" s="11" t="s">
        <v>66</v>
      </c>
      <c r="N462" s="11" t="s">
        <v>66</v>
      </c>
      <c r="O462" s="11" t="s">
        <v>66</v>
      </c>
      <c r="P462" s="11" t="s">
        <v>4644</v>
      </c>
      <c r="Q462" s="113">
        <v>3399000</v>
      </c>
      <c r="R462" s="11">
        <v>1</v>
      </c>
      <c r="S462" s="117">
        <v>37389000</v>
      </c>
      <c r="T462" s="105" t="s">
        <v>4387</v>
      </c>
      <c r="U462" s="105" t="s">
        <v>4387</v>
      </c>
      <c r="V462" s="106" t="s">
        <v>4667</v>
      </c>
      <c r="W462" s="107">
        <v>11</v>
      </c>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row>
    <row r="463" spans="1:46" ht="16.5" x14ac:dyDescent="0.25">
      <c r="A463" s="101" t="s">
        <v>4680</v>
      </c>
      <c r="B463" s="101" t="s">
        <v>4680</v>
      </c>
      <c r="C463" s="105" t="s">
        <v>4226</v>
      </c>
      <c r="D463" s="105" t="s">
        <v>4227</v>
      </c>
      <c r="E463" s="105" t="s">
        <v>4231</v>
      </c>
      <c r="F463" s="11" t="s">
        <v>80</v>
      </c>
      <c r="G463" s="11" t="s">
        <v>81</v>
      </c>
      <c r="H463" s="105" t="s">
        <v>4228</v>
      </c>
      <c r="I463" s="105" t="s">
        <v>54</v>
      </c>
      <c r="J463" s="105" t="s">
        <v>55</v>
      </c>
      <c r="K463" s="97">
        <v>80111600</v>
      </c>
      <c r="L463" s="11" t="s">
        <v>66</v>
      </c>
      <c r="M463" s="11" t="s">
        <v>66</v>
      </c>
      <c r="N463" s="11" t="s">
        <v>66</v>
      </c>
      <c r="O463" s="11" t="s">
        <v>66</v>
      </c>
      <c r="P463" s="11" t="s">
        <v>4648</v>
      </c>
      <c r="Q463" s="113">
        <v>7210000</v>
      </c>
      <c r="R463" s="11">
        <v>1</v>
      </c>
      <c r="S463" s="117">
        <v>79310000</v>
      </c>
      <c r="T463" s="105" t="s">
        <v>4387</v>
      </c>
      <c r="U463" s="105" t="s">
        <v>4387</v>
      </c>
      <c r="V463" s="106" t="s">
        <v>4667</v>
      </c>
      <c r="W463" s="107">
        <v>11</v>
      </c>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row>
    <row r="464" spans="1:46" ht="16.5" x14ac:dyDescent="0.25">
      <c r="A464" s="101" t="s">
        <v>4680</v>
      </c>
      <c r="B464" s="101" t="s">
        <v>4680</v>
      </c>
      <c r="C464" s="105" t="s">
        <v>4226</v>
      </c>
      <c r="D464" s="105" t="s">
        <v>4227</v>
      </c>
      <c r="E464" s="105" t="s">
        <v>4588</v>
      </c>
      <c r="F464" s="11" t="s">
        <v>80</v>
      </c>
      <c r="G464" s="11" t="s">
        <v>81</v>
      </c>
      <c r="H464" s="105" t="s">
        <v>4228</v>
      </c>
      <c r="I464" s="105" t="s">
        <v>54</v>
      </c>
      <c r="J464" s="105" t="s">
        <v>55</v>
      </c>
      <c r="K464" s="97">
        <v>80111600</v>
      </c>
      <c r="L464" s="11" t="s">
        <v>66</v>
      </c>
      <c r="M464" s="11" t="s">
        <v>66</v>
      </c>
      <c r="N464" s="11" t="s">
        <v>66</v>
      </c>
      <c r="O464" s="11" t="s">
        <v>66</v>
      </c>
      <c r="P464" s="11" t="s">
        <v>4644</v>
      </c>
      <c r="Q464" s="113">
        <v>5036700</v>
      </c>
      <c r="R464" s="11">
        <v>1</v>
      </c>
      <c r="S464" s="117">
        <v>55403700</v>
      </c>
      <c r="T464" s="105" t="s">
        <v>4387</v>
      </c>
      <c r="U464" s="105" t="s">
        <v>4387</v>
      </c>
      <c r="V464" s="106" t="s">
        <v>4667</v>
      </c>
      <c r="W464" s="107">
        <v>11</v>
      </c>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row>
    <row r="465" spans="1:46" ht="16.5" x14ac:dyDescent="0.25">
      <c r="A465" s="101" t="s">
        <v>4680</v>
      </c>
      <c r="B465" s="101" t="s">
        <v>4680</v>
      </c>
      <c r="C465" s="105" t="s">
        <v>4226</v>
      </c>
      <c r="D465" s="105" t="s">
        <v>4227</v>
      </c>
      <c r="E465" s="105" t="s">
        <v>4588</v>
      </c>
      <c r="F465" s="11" t="s">
        <v>80</v>
      </c>
      <c r="G465" s="11" t="s">
        <v>81</v>
      </c>
      <c r="H465" s="105" t="s">
        <v>4228</v>
      </c>
      <c r="I465" s="105" t="s">
        <v>54</v>
      </c>
      <c r="J465" s="105" t="s">
        <v>55</v>
      </c>
      <c r="K465" s="97">
        <v>80111600</v>
      </c>
      <c r="L465" s="11" t="s">
        <v>66</v>
      </c>
      <c r="M465" s="11" t="s">
        <v>66</v>
      </c>
      <c r="N465" s="11" t="s">
        <v>66</v>
      </c>
      <c r="O465" s="11" t="s">
        <v>66</v>
      </c>
      <c r="P465" s="11" t="s">
        <v>4644</v>
      </c>
      <c r="Q465" s="113">
        <v>4120000</v>
      </c>
      <c r="R465" s="11">
        <v>1</v>
      </c>
      <c r="S465" s="117">
        <v>45320000</v>
      </c>
      <c r="T465" s="105" t="s">
        <v>4387</v>
      </c>
      <c r="U465" s="105" t="s">
        <v>4387</v>
      </c>
      <c r="V465" s="106" t="s">
        <v>4667</v>
      </c>
      <c r="W465" s="107">
        <v>11</v>
      </c>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row>
    <row r="466" spans="1:46" ht="16.5" x14ac:dyDescent="0.25">
      <c r="A466" s="101" t="s">
        <v>4680</v>
      </c>
      <c r="B466" s="101" t="s">
        <v>4680</v>
      </c>
      <c r="C466" s="105" t="s">
        <v>4226</v>
      </c>
      <c r="D466" s="105" t="s">
        <v>4227</v>
      </c>
      <c r="E466" s="105" t="s">
        <v>4588</v>
      </c>
      <c r="F466" s="11" t="s">
        <v>80</v>
      </c>
      <c r="G466" s="11" t="s">
        <v>81</v>
      </c>
      <c r="H466" s="105" t="s">
        <v>4228</v>
      </c>
      <c r="I466" s="105" t="s">
        <v>54</v>
      </c>
      <c r="J466" s="105" t="s">
        <v>55</v>
      </c>
      <c r="K466" s="97">
        <v>80111600</v>
      </c>
      <c r="L466" s="11" t="s">
        <v>66</v>
      </c>
      <c r="M466" s="11" t="s">
        <v>66</v>
      </c>
      <c r="N466" s="11" t="s">
        <v>66</v>
      </c>
      <c r="O466" s="11" t="s">
        <v>66</v>
      </c>
      <c r="P466" s="11" t="s">
        <v>4644</v>
      </c>
      <c r="Q466" s="113">
        <v>4120000</v>
      </c>
      <c r="R466" s="11">
        <v>1</v>
      </c>
      <c r="S466" s="117">
        <v>45320000</v>
      </c>
      <c r="T466" s="105" t="s">
        <v>4387</v>
      </c>
      <c r="U466" s="105" t="s">
        <v>4387</v>
      </c>
      <c r="V466" s="106" t="s">
        <v>4667</v>
      </c>
      <c r="W466" s="107">
        <v>11</v>
      </c>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row>
    <row r="467" spans="1:46" ht="16.5" x14ac:dyDescent="0.25">
      <c r="A467" s="101" t="s">
        <v>4680</v>
      </c>
      <c r="B467" s="101" t="s">
        <v>4680</v>
      </c>
      <c r="C467" s="105" t="s">
        <v>4226</v>
      </c>
      <c r="D467" s="105" t="s">
        <v>4227</v>
      </c>
      <c r="E467" s="105" t="s">
        <v>4588</v>
      </c>
      <c r="F467" s="11" t="s">
        <v>80</v>
      </c>
      <c r="G467" s="11" t="s">
        <v>81</v>
      </c>
      <c r="H467" s="105" t="s">
        <v>4228</v>
      </c>
      <c r="I467" s="105" t="s">
        <v>54</v>
      </c>
      <c r="J467" s="105" t="s">
        <v>55</v>
      </c>
      <c r="K467" s="97">
        <v>80111600</v>
      </c>
      <c r="L467" s="11" t="s">
        <v>66</v>
      </c>
      <c r="M467" s="11" t="s">
        <v>66</v>
      </c>
      <c r="N467" s="11" t="s">
        <v>66</v>
      </c>
      <c r="O467" s="11" t="s">
        <v>66</v>
      </c>
      <c r="P467" s="11" t="s">
        <v>4644</v>
      </c>
      <c r="Q467" s="113">
        <v>4120000</v>
      </c>
      <c r="R467" s="11">
        <v>1</v>
      </c>
      <c r="S467" s="117">
        <v>45320000</v>
      </c>
      <c r="T467" s="105" t="s">
        <v>4387</v>
      </c>
      <c r="U467" s="105" t="s">
        <v>4387</v>
      </c>
      <c r="V467" s="106" t="s">
        <v>4667</v>
      </c>
      <c r="W467" s="107">
        <v>11</v>
      </c>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row>
    <row r="468" spans="1:46" ht="16.5" x14ac:dyDescent="0.25">
      <c r="A468" s="101" t="s">
        <v>4680</v>
      </c>
      <c r="B468" s="101" t="s">
        <v>4680</v>
      </c>
      <c r="C468" s="105" t="s">
        <v>4226</v>
      </c>
      <c r="D468" s="105" t="s">
        <v>4227</v>
      </c>
      <c r="E468" s="105" t="s">
        <v>4588</v>
      </c>
      <c r="F468" s="11" t="s">
        <v>80</v>
      </c>
      <c r="G468" s="11" t="s">
        <v>81</v>
      </c>
      <c r="H468" s="105" t="s">
        <v>4228</v>
      </c>
      <c r="I468" s="105" t="s">
        <v>54</v>
      </c>
      <c r="J468" s="105" t="s">
        <v>55</v>
      </c>
      <c r="K468" s="97">
        <v>80111600</v>
      </c>
      <c r="L468" s="11" t="s">
        <v>66</v>
      </c>
      <c r="M468" s="11" t="s">
        <v>66</v>
      </c>
      <c r="N468" s="11" t="s">
        <v>66</v>
      </c>
      <c r="O468" s="11" t="s">
        <v>66</v>
      </c>
      <c r="P468" s="11" t="s">
        <v>4647</v>
      </c>
      <c r="Q468" s="113">
        <v>1751000</v>
      </c>
      <c r="R468" s="11">
        <v>1</v>
      </c>
      <c r="S468" s="117">
        <v>19261000</v>
      </c>
      <c r="T468" s="105" t="s">
        <v>4387</v>
      </c>
      <c r="U468" s="105" t="s">
        <v>4387</v>
      </c>
      <c r="V468" s="106" t="s">
        <v>4667</v>
      </c>
      <c r="W468" s="107">
        <v>11</v>
      </c>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row>
    <row r="469" spans="1:46" ht="16.5" x14ac:dyDescent="0.25">
      <c r="A469" s="101" t="s">
        <v>4680</v>
      </c>
      <c r="B469" s="101" t="s">
        <v>4680</v>
      </c>
      <c r="C469" s="105" t="s">
        <v>4226</v>
      </c>
      <c r="D469" s="105" t="s">
        <v>4227</v>
      </c>
      <c r="E469" s="105" t="s">
        <v>4588</v>
      </c>
      <c r="F469" s="11" t="s">
        <v>80</v>
      </c>
      <c r="G469" s="11" t="s">
        <v>81</v>
      </c>
      <c r="H469" s="105" t="s">
        <v>4228</v>
      </c>
      <c r="I469" s="105" t="s">
        <v>54</v>
      </c>
      <c r="J469" s="105" t="s">
        <v>55</v>
      </c>
      <c r="K469" s="97">
        <v>80111600</v>
      </c>
      <c r="L469" s="11" t="s">
        <v>66</v>
      </c>
      <c r="M469" s="11" t="s">
        <v>66</v>
      </c>
      <c r="N469" s="11" t="s">
        <v>66</v>
      </c>
      <c r="O469" s="11" t="s">
        <v>66</v>
      </c>
      <c r="P469" s="11" t="s">
        <v>4644</v>
      </c>
      <c r="Q469" s="113">
        <v>8240000</v>
      </c>
      <c r="R469" s="11">
        <v>1</v>
      </c>
      <c r="S469" s="117">
        <v>90640000</v>
      </c>
      <c r="T469" s="105" t="s">
        <v>4387</v>
      </c>
      <c r="U469" s="105" t="s">
        <v>4387</v>
      </c>
      <c r="V469" s="106" t="s">
        <v>4667</v>
      </c>
      <c r="W469" s="107">
        <v>11</v>
      </c>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row>
    <row r="470" spans="1:46" ht="16.5" x14ac:dyDescent="0.25">
      <c r="A470" s="101" t="s">
        <v>4680</v>
      </c>
      <c r="B470" s="101" t="s">
        <v>4680</v>
      </c>
      <c r="C470" s="105" t="s">
        <v>4226</v>
      </c>
      <c r="D470" s="105" t="s">
        <v>4227</v>
      </c>
      <c r="E470" s="105" t="s">
        <v>4588</v>
      </c>
      <c r="F470" s="11" t="s">
        <v>80</v>
      </c>
      <c r="G470" s="11" t="s">
        <v>81</v>
      </c>
      <c r="H470" s="105" t="s">
        <v>4228</v>
      </c>
      <c r="I470" s="105" t="s">
        <v>54</v>
      </c>
      <c r="J470" s="105" t="s">
        <v>55</v>
      </c>
      <c r="K470" s="97">
        <v>80111600</v>
      </c>
      <c r="L470" s="11" t="s">
        <v>66</v>
      </c>
      <c r="M470" s="11" t="s">
        <v>66</v>
      </c>
      <c r="N470" s="11" t="s">
        <v>66</v>
      </c>
      <c r="O470" s="11" t="s">
        <v>66</v>
      </c>
      <c r="P470" s="11" t="s">
        <v>4645</v>
      </c>
      <c r="Q470" s="113">
        <v>7210000</v>
      </c>
      <c r="R470" s="11">
        <v>1</v>
      </c>
      <c r="S470" s="117">
        <v>79310000</v>
      </c>
      <c r="T470" s="105" t="s">
        <v>4387</v>
      </c>
      <c r="U470" s="105" t="s">
        <v>4387</v>
      </c>
      <c r="V470" s="106" t="s">
        <v>4667</v>
      </c>
      <c r="W470" s="107">
        <v>11</v>
      </c>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row>
    <row r="471" spans="1:46" ht="16.5" x14ac:dyDescent="0.25">
      <c r="A471" s="101" t="s">
        <v>4680</v>
      </c>
      <c r="B471" s="101" t="s">
        <v>4680</v>
      </c>
      <c r="C471" s="105" t="s">
        <v>4226</v>
      </c>
      <c r="D471" s="105" t="s">
        <v>4227</v>
      </c>
      <c r="E471" s="105" t="s">
        <v>4588</v>
      </c>
      <c r="F471" s="11" t="s">
        <v>80</v>
      </c>
      <c r="G471" s="11" t="s">
        <v>81</v>
      </c>
      <c r="H471" s="105" t="s">
        <v>4228</v>
      </c>
      <c r="I471" s="105" t="s">
        <v>54</v>
      </c>
      <c r="J471" s="105" t="s">
        <v>55</v>
      </c>
      <c r="K471" s="97">
        <v>80111600</v>
      </c>
      <c r="L471" s="11" t="s">
        <v>66</v>
      </c>
      <c r="M471" s="11" t="s">
        <v>66</v>
      </c>
      <c r="N471" s="11" t="s">
        <v>66</v>
      </c>
      <c r="O471" s="11" t="s">
        <v>66</v>
      </c>
      <c r="P471" s="11" t="s">
        <v>4644</v>
      </c>
      <c r="Q471" s="113">
        <v>4120000</v>
      </c>
      <c r="R471" s="11">
        <v>1</v>
      </c>
      <c r="S471" s="117">
        <v>45320000</v>
      </c>
      <c r="T471" s="105" t="s">
        <v>4387</v>
      </c>
      <c r="U471" s="105" t="s">
        <v>4387</v>
      </c>
      <c r="V471" s="106" t="s">
        <v>4667</v>
      </c>
      <c r="W471" s="107">
        <v>11</v>
      </c>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row>
    <row r="472" spans="1:46" ht="16.5" x14ac:dyDescent="0.25">
      <c r="A472" s="101" t="s">
        <v>4680</v>
      </c>
      <c r="B472" s="101" t="s">
        <v>4680</v>
      </c>
      <c r="C472" s="105" t="s">
        <v>4226</v>
      </c>
      <c r="D472" s="105" t="s">
        <v>4227</v>
      </c>
      <c r="E472" s="105" t="s">
        <v>4588</v>
      </c>
      <c r="F472" s="11" t="s">
        <v>80</v>
      </c>
      <c r="G472" s="11" t="s">
        <v>81</v>
      </c>
      <c r="H472" s="105" t="s">
        <v>4228</v>
      </c>
      <c r="I472" s="105" t="s">
        <v>54</v>
      </c>
      <c r="J472" s="105" t="s">
        <v>55</v>
      </c>
      <c r="K472" s="97">
        <v>80111600</v>
      </c>
      <c r="L472" s="11" t="s">
        <v>66</v>
      </c>
      <c r="M472" s="11" t="s">
        <v>66</v>
      </c>
      <c r="N472" s="11" t="s">
        <v>66</v>
      </c>
      <c r="O472" s="11" t="s">
        <v>66</v>
      </c>
      <c r="P472" s="11" t="s">
        <v>4645</v>
      </c>
      <c r="Q472" s="113">
        <v>7210000</v>
      </c>
      <c r="R472" s="11">
        <v>1</v>
      </c>
      <c r="S472" s="117">
        <v>79310000</v>
      </c>
      <c r="T472" s="105" t="s">
        <v>4387</v>
      </c>
      <c r="U472" s="105" t="s">
        <v>4387</v>
      </c>
      <c r="V472" s="106" t="s">
        <v>4667</v>
      </c>
      <c r="W472" s="107">
        <v>11</v>
      </c>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row>
    <row r="473" spans="1:46" ht="16.5" x14ac:dyDescent="0.25">
      <c r="A473" s="101" t="s">
        <v>4680</v>
      </c>
      <c r="B473" s="101" t="s">
        <v>4680</v>
      </c>
      <c r="C473" s="105" t="s">
        <v>4226</v>
      </c>
      <c r="D473" s="105" t="s">
        <v>4227</v>
      </c>
      <c r="E473" s="105" t="s">
        <v>4588</v>
      </c>
      <c r="F473" s="11" t="s">
        <v>80</v>
      </c>
      <c r="G473" s="11" t="s">
        <v>81</v>
      </c>
      <c r="H473" s="105" t="s">
        <v>4228</v>
      </c>
      <c r="I473" s="105" t="s">
        <v>54</v>
      </c>
      <c r="J473" s="105" t="s">
        <v>55</v>
      </c>
      <c r="K473" s="97">
        <v>80111600</v>
      </c>
      <c r="L473" s="11" t="s">
        <v>66</v>
      </c>
      <c r="M473" s="11" t="s">
        <v>66</v>
      </c>
      <c r="N473" s="11" t="s">
        <v>66</v>
      </c>
      <c r="O473" s="11" t="s">
        <v>66</v>
      </c>
      <c r="P473" s="11" t="s">
        <v>4665</v>
      </c>
      <c r="Q473" s="113">
        <v>4532000</v>
      </c>
      <c r="R473" s="11">
        <v>1</v>
      </c>
      <c r="S473" s="117">
        <v>49852000</v>
      </c>
      <c r="T473" s="105" t="s">
        <v>4387</v>
      </c>
      <c r="U473" s="105" t="s">
        <v>4387</v>
      </c>
      <c r="V473" s="106" t="s">
        <v>4667</v>
      </c>
      <c r="W473" s="107">
        <v>11</v>
      </c>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row>
    <row r="474" spans="1:46" ht="16.5" x14ac:dyDescent="0.25">
      <c r="A474" s="101" t="s">
        <v>4680</v>
      </c>
      <c r="B474" s="101" t="s">
        <v>4680</v>
      </c>
      <c r="C474" s="105" t="s">
        <v>4226</v>
      </c>
      <c r="D474" s="105" t="s">
        <v>4227</v>
      </c>
      <c r="E474" s="105" t="s">
        <v>4231</v>
      </c>
      <c r="F474" s="11" t="s">
        <v>80</v>
      </c>
      <c r="G474" s="11" t="s">
        <v>81</v>
      </c>
      <c r="H474" s="105" t="s">
        <v>4228</v>
      </c>
      <c r="I474" s="105" t="s">
        <v>54</v>
      </c>
      <c r="J474" s="105" t="s">
        <v>55</v>
      </c>
      <c r="K474" s="97">
        <v>80111600</v>
      </c>
      <c r="L474" s="11" t="s">
        <v>66</v>
      </c>
      <c r="M474" s="11" t="s">
        <v>66</v>
      </c>
      <c r="N474" s="11" t="s">
        <v>66</v>
      </c>
      <c r="O474" s="11" t="s">
        <v>66</v>
      </c>
      <c r="P474" s="11" t="s">
        <v>4666</v>
      </c>
      <c r="Q474" s="113">
        <v>6960000</v>
      </c>
      <c r="R474" s="11">
        <v>1</v>
      </c>
      <c r="S474" s="117">
        <v>76560000</v>
      </c>
      <c r="T474" s="105" t="s">
        <v>4387</v>
      </c>
      <c r="U474" s="105" t="s">
        <v>4387</v>
      </c>
      <c r="V474" s="106" t="s">
        <v>4667</v>
      </c>
      <c r="W474" s="107">
        <v>11</v>
      </c>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row>
    <row r="475" spans="1:46" ht="16.5" x14ac:dyDescent="0.25">
      <c r="A475" s="101" t="s">
        <v>4680</v>
      </c>
      <c r="B475" s="101" t="s">
        <v>4680</v>
      </c>
      <c r="C475" s="105" t="s">
        <v>4226</v>
      </c>
      <c r="D475" s="105" t="s">
        <v>4227</v>
      </c>
      <c r="E475" s="105" t="s">
        <v>4231</v>
      </c>
      <c r="F475" s="11" t="s">
        <v>80</v>
      </c>
      <c r="G475" s="11" t="s">
        <v>81</v>
      </c>
      <c r="H475" s="105" t="s">
        <v>4228</v>
      </c>
      <c r="I475" s="105" t="s">
        <v>54</v>
      </c>
      <c r="J475" s="105" t="s">
        <v>55</v>
      </c>
      <c r="K475" s="97">
        <v>80111600</v>
      </c>
      <c r="L475" s="11" t="s">
        <v>66</v>
      </c>
      <c r="M475" s="11" t="s">
        <v>66</v>
      </c>
      <c r="N475" s="11" t="s">
        <v>66</v>
      </c>
      <c r="O475" s="11" t="s">
        <v>66</v>
      </c>
      <c r="P475" s="11" t="s">
        <v>4656</v>
      </c>
      <c r="Q475" s="113">
        <v>8240000</v>
      </c>
      <c r="R475" s="11">
        <v>1</v>
      </c>
      <c r="S475" s="117">
        <v>90640000</v>
      </c>
      <c r="T475" s="105" t="s">
        <v>4387</v>
      </c>
      <c r="U475" s="105" t="s">
        <v>4387</v>
      </c>
      <c r="V475" s="106" t="s">
        <v>4667</v>
      </c>
      <c r="W475" s="107">
        <v>11</v>
      </c>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row>
    <row r="476" spans="1:46" ht="16.5" x14ac:dyDescent="0.25">
      <c r="A476" s="101" t="s">
        <v>4680</v>
      </c>
      <c r="B476" s="101" t="s">
        <v>4680</v>
      </c>
      <c r="C476" s="105" t="s">
        <v>4226</v>
      </c>
      <c r="D476" s="105" t="s">
        <v>4227</v>
      </c>
      <c r="E476" s="105" t="s">
        <v>4588</v>
      </c>
      <c r="F476" s="11" t="s">
        <v>80</v>
      </c>
      <c r="G476" s="11" t="s">
        <v>81</v>
      </c>
      <c r="H476" s="105" t="s">
        <v>4228</v>
      </c>
      <c r="I476" s="105" t="s">
        <v>54</v>
      </c>
      <c r="J476" s="105" t="s">
        <v>55</v>
      </c>
      <c r="K476" s="97">
        <v>80111600</v>
      </c>
      <c r="L476" s="11" t="s">
        <v>66</v>
      </c>
      <c r="M476" s="11" t="s">
        <v>66</v>
      </c>
      <c r="N476" s="11" t="s">
        <v>66</v>
      </c>
      <c r="O476" s="11" t="s">
        <v>66</v>
      </c>
      <c r="P476" s="11" t="s">
        <v>4648</v>
      </c>
      <c r="Q476" s="113">
        <v>8240000</v>
      </c>
      <c r="R476" s="11">
        <v>1</v>
      </c>
      <c r="S476" s="117">
        <v>90640000</v>
      </c>
      <c r="T476" s="105" t="s">
        <v>4387</v>
      </c>
      <c r="U476" s="105" t="s">
        <v>4387</v>
      </c>
      <c r="V476" s="106" t="s">
        <v>4667</v>
      </c>
      <c r="W476" s="107">
        <v>11</v>
      </c>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row>
    <row r="477" spans="1:46" ht="16.5" x14ac:dyDescent="0.25">
      <c r="A477" s="101" t="s">
        <v>4680</v>
      </c>
      <c r="B477" s="101" t="s">
        <v>4680</v>
      </c>
      <c r="C477" s="105" t="s">
        <v>4226</v>
      </c>
      <c r="D477" s="105" t="s">
        <v>4227</v>
      </c>
      <c r="E477" s="105" t="s">
        <v>4567</v>
      </c>
      <c r="F477" s="11" t="s">
        <v>63</v>
      </c>
      <c r="G477" s="11" t="s">
        <v>64</v>
      </c>
      <c r="H477" s="105" t="s">
        <v>4568</v>
      </c>
      <c r="I477" s="105" t="s">
        <v>54</v>
      </c>
      <c r="J477" s="105" t="s">
        <v>55</v>
      </c>
      <c r="K477" s="106">
        <v>81101500</v>
      </c>
      <c r="L477" s="11" t="s">
        <v>66</v>
      </c>
      <c r="M477" s="11" t="s">
        <v>66</v>
      </c>
      <c r="N477" s="11" t="s">
        <v>66</v>
      </c>
      <c r="O477" s="11" t="s">
        <v>66</v>
      </c>
      <c r="P477" s="11" t="s">
        <v>4569</v>
      </c>
      <c r="Q477" s="113">
        <v>0</v>
      </c>
      <c r="R477" s="107">
        <v>6</v>
      </c>
      <c r="S477" s="117">
        <v>5307853000</v>
      </c>
      <c r="T477" s="105" t="s">
        <v>4570</v>
      </c>
      <c r="U477" s="105" t="s">
        <v>4570</v>
      </c>
      <c r="V477" s="106" t="s">
        <v>4571</v>
      </c>
      <c r="W477" s="107">
        <v>1</v>
      </c>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row>
    <row r="478" spans="1:46" ht="16.5" x14ac:dyDescent="0.25">
      <c r="A478" s="101" t="s">
        <v>4680</v>
      </c>
      <c r="B478" s="101" t="s">
        <v>4680</v>
      </c>
      <c r="C478" s="105" t="s">
        <v>4226</v>
      </c>
      <c r="D478" s="105" t="s">
        <v>4227</v>
      </c>
      <c r="E478" s="105" t="s">
        <v>4572</v>
      </c>
      <c r="F478" s="11" t="s">
        <v>63</v>
      </c>
      <c r="G478" s="11" t="s">
        <v>4592</v>
      </c>
      <c r="H478" s="105" t="s">
        <v>4238</v>
      </c>
      <c r="I478" s="105" t="s">
        <v>54</v>
      </c>
      <c r="J478" s="105" t="s">
        <v>55</v>
      </c>
      <c r="K478" s="106">
        <v>93121705</v>
      </c>
      <c r="L478" s="11" t="s">
        <v>66</v>
      </c>
      <c r="M478" s="11" t="s">
        <v>66</v>
      </c>
      <c r="N478" s="11" t="s">
        <v>66</v>
      </c>
      <c r="O478" s="11" t="s">
        <v>66</v>
      </c>
      <c r="P478" s="11" t="s">
        <v>4574</v>
      </c>
      <c r="Q478" s="113">
        <v>0</v>
      </c>
      <c r="R478" s="107">
        <v>1</v>
      </c>
      <c r="S478" s="117">
        <v>170000000</v>
      </c>
      <c r="T478" s="105" t="s">
        <v>4575</v>
      </c>
      <c r="U478" s="105" t="s">
        <v>4575</v>
      </c>
      <c r="V478" s="106" t="s">
        <v>4576</v>
      </c>
      <c r="W478" s="107">
        <v>1</v>
      </c>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row>
    <row r="479" spans="1:46" ht="16.5" x14ac:dyDescent="0.25">
      <c r="A479" s="101" t="s">
        <v>4680</v>
      </c>
      <c r="B479" s="101" t="s">
        <v>4680</v>
      </c>
      <c r="C479" s="105" t="s">
        <v>4226</v>
      </c>
      <c r="D479" s="105" t="s">
        <v>4227</v>
      </c>
      <c r="E479" s="105" t="s">
        <v>4577</v>
      </c>
      <c r="F479" s="11" t="s">
        <v>63</v>
      </c>
      <c r="G479" s="11" t="s">
        <v>4592</v>
      </c>
      <c r="H479" s="105" t="s">
        <v>475</v>
      </c>
      <c r="I479" s="105" t="s">
        <v>54</v>
      </c>
      <c r="J479" s="105" t="s">
        <v>55</v>
      </c>
      <c r="K479" s="106">
        <v>84131501</v>
      </c>
      <c r="L479" s="11" t="s">
        <v>66</v>
      </c>
      <c r="M479" s="11" t="s">
        <v>66</v>
      </c>
      <c r="N479" s="11" t="s">
        <v>66</v>
      </c>
      <c r="O479" s="11" t="s">
        <v>66</v>
      </c>
      <c r="P479" s="11" t="s">
        <v>4578</v>
      </c>
      <c r="Q479" s="113">
        <v>0</v>
      </c>
      <c r="R479" s="107">
        <v>1</v>
      </c>
      <c r="S479" s="117">
        <v>412926000</v>
      </c>
      <c r="T479" s="105" t="s">
        <v>4579</v>
      </c>
      <c r="U479" s="105" t="s">
        <v>4579</v>
      </c>
      <c r="V479" s="106" t="s">
        <v>4571</v>
      </c>
      <c r="W479" s="107">
        <v>1</v>
      </c>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row>
    <row r="480" spans="1:46" ht="16.5" x14ac:dyDescent="0.25">
      <c r="A480" s="101" t="s">
        <v>4680</v>
      </c>
      <c r="B480" s="101" t="s">
        <v>4680</v>
      </c>
      <c r="C480" s="105" t="s">
        <v>4226</v>
      </c>
      <c r="D480" s="105" t="s">
        <v>4227</v>
      </c>
      <c r="E480" s="105" t="s">
        <v>4580</v>
      </c>
      <c r="F480" s="11" t="s">
        <v>51</v>
      </c>
      <c r="G480" s="11" t="s">
        <v>52</v>
      </c>
      <c r="H480" s="105" t="s">
        <v>53</v>
      </c>
      <c r="I480" s="105" t="s">
        <v>54</v>
      </c>
      <c r="J480" s="105" t="s">
        <v>55</v>
      </c>
      <c r="K480" s="106">
        <v>82101600</v>
      </c>
      <c r="L480" s="11" t="s">
        <v>66</v>
      </c>
      <c r="M480" s="11" t="s">
        <v>66</v>
      </c>
      <c r="N480" s="11" t="s">
        <v>66</v>
      </c>
      <c r="O480" s="11" t="s">
        <v>66</v>
      </c>
      <c r="P480" s="11" t="s">
        <v>4583</v>
      </c>
      <c r="Q480" s="113">
        <v>0</v>
      </c>
      <c r="R480" s="107">
        <v>1</v>
      </c>
      <c r="S480" s="117">
        <v>100975000</v>
      </c>
      <c r="T480" s="105" t="s">
        <v>4584</v>
      </c>
      <c r="U480" s="105" t="s">
        <v>4584</v>
      </c>
      <c r="V480" s="106" t="s">
        <v>4576</v>
      </c>
      <c r="W480" s="107">
        <v>12</v>
      </c>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row>
    <row r="481" spans="1:46" ht="16.5" x14ac:dyDescent="0.25">
      <c r="A481" s="101" t="s">
        <v>4680</v>
      </c>
      <c r="B481" s="101" t="s">
        <v>4680</v>
      </c>
      <c r="C481" s="105" t="s">
        <v>4405</v>
      </c>
      <c r="D481" s="105" t="s">
        <v>66</v>
      </c>
      <c r="E481" s="105" t="s">
        <v>66</v>
      </c>
      <c r="F481" s="11" t="s">
        <v>4406</v>
      </c>
      <c r="G481" s="11" t="s">
        <v>4407</v>
      </c>
      <c r="H481" s="105" t="s">
        <v>4408</v>
      </c>
      <c r="I481" s="105" t="s">
        <v>4229</v>
      </c>
      <c r="J481" s="105" t="s">
        <v>4230</v>
      </c>
      <c r="K481" s="106">
        <v>80111600</v>
      </c>
      <c r="L481" s="11" t="s">
        <v>66</v>
      </c>
      <c r="M481" s="11" t="s">
        <v>66</v>
      </c>
      <c r="N481" s="11" t="s">
        <v>66</v>
      </c>
      <c r="O481" s="11" t="s">
        <v>66</v>
      </c>
      <c r="P481" s="105" t="s">
        <v>4409</v>
      </c>
      <c r="Q481" s="114">
        <v>14280000</v>
      </c>
      <c r="R481" s="107">
        <v>1</v>
      </c>
      <c r="S481" s="117">
        <v>164220000</v>
      </c>
      <c r="T481" s="11" t="s">
        <v>4301</v>
      </c>
      <c r="U481" s="11" t="s">
        <v>4292</v>
      </c>
      <c r="V481" s="108" t="s">
        <v>481</v>
      </c>
      <c r="W481" s="109">
        <v>11.5</v>
      </c>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row>
    <row r="482" spans="1:46" x14ac:dyDescent="0.25">
      <c r="A482" s="101" t="s">
        <v>4680</v>
      </c>
      <c r="B482" s="101" t="s">
        <v>4680</v>
      </c>
      <c r="C482" s="105" t="s">
        <v>4405</v>
      </c>
      <c r="D482" s="105" t="s">
        <v>66</v>
      </c>
      <c r="E482" s="105" t="s">
        <v>66</v>
      </c>
      <c r="F482" s="11" t="s">
        <v>4406</v>
      </c>
      <c r="G482" s="11" t="s">
        <v>4407</v>
      </c>
      <c r="H482" s="105" t="s">
        <v>4408</v>
      </c>
      <c r="I482" s="105" t="s">
        <v>4229</v>
      </c>
      <c r="J482" s="105" t="s">
        <v>4230</v>
      </c>
      <c r="K482" s="106">
        <v>80111600</v>
      </c>
      <c r="L482" s="11" t="s">
        <v>66</v>
      </c>
      <c r="M482" s="11" t="s">
        <v>66</v>
      </c>
      <c r="N482" s="11" t="s">
        <v>66</v>
      </c>
      <c r="O482" s="11" t="s">
        <v>66</v>
      </c>
      <c r="P482" s="105" t="s">
        <v>4410</v>
      </c>
      <c r="Q482" s="114">
        <v>10000000</v>
      </c>
      <c r="R482" s="107">
        <v>1</v>
      </c>
      <c r="S482" s="119">
        <v>60000000</v>
      </c>
      <c r="T482" s="11" t="s">
        <v>4301</v>
      </c>
      <c r="U482" s="11" t="s">
        <v>4234</v>
      </c>
      <c r="V482" s="108" t="s">
        <v>481</v>
      </c>
      <c r="W482" s="109">
        <v>6</v>
      </c>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row>
    <row r="483" spans="1:46" x14ac:dyDescent="0.25">
      <c r="A483" s="101" t="s">
        <v>4680</v>
      </c>
      <c r="B483" s="101" t="s">
        <v>4680</v>
      </c>
      <c r="C483" s="105" t="s">
        <v>4405</v>
      </c>
      <c r="D483" s="105" t="s">
        <v>66</v>
      </c>
      <c r="E483" s="105" t="s">
        <v>66</v>
      </c>
      <c r="F483" s="11" t="s">
        <v>4406</v>
      </c>
      <c r="G483" s="11" t="s">
        <v>4407</v>
      </c>
      <c r="H483" s="105" t="s">
        <v>4408</v>
      </c>
      <c r="I483" s="105" t="s">
        <v>4229</v>
      </c>
      <c r="J483" s="105" t="s">
        <v>4230</v>
      </c>
      <c r="K483" s="106">
        <v>80111600</v>
      </c>
      <c r="L483" s="11" t="s">
        <v>66</v>
      </c>
      <c r="M483" s="11" t="s">
        <v>66</v>
      </c>
      <c r="N483" s="11" t="s">
        <v>66</v>
      </c>
      <c r="O483" s="11" t="s">
        <v>66</v>
      </c>
      <c r="P483" s="105" t="s">
        <v>4411</v>
      </c>
      <c r="Q483" s="114">
        <v>6695000</v>
      </c>
      <c r="R483" s="107">
        <v>1</v>
      </c>
      <c r="S483" s="119">
        <v>73645000</v>
      </c>
      <c r="T483" s="11" t="s">
        <v>4301</v>
      </c>
      <c r="U483" s="11" t="s">
        <v>4234</v>
      </c>
      <c r="V483" s="108" t="s">
        <v>481</v>
      </c>
      <c r="W483" s="109">
        <v>11</v>
      </c>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row>
    <row r="484" spans="1:46" x14ac:dyDescent="0.25">
      <c r="A484" s="101" t="s">
        <v>4680</v>
      </c>
      <c r="B484" s="101" t="s">
        <v>4680</v>
      </c>
      <c r="C484" s="105" t="s">
        <v>4405</v>
      </c>
      <c r="D484" s="105" t="s">
        <v>66</v>
      </c>
      <c r="E484" s="105" t="s">
        <v>66</v>
      </c>
      <c r="F484" s="11" t="s">
        <v>4406</v>
      </c>
      <c r="G484" s="11" t="s">
        <v>4407</v>
      </c>
      <c r="H484" s="105" t="s">
        <v>4408</v>
      </c>
      <c r="I484" s="105" t="s">
        <v>4229</v>
      </c>
      <c r="J484" s="105" t="s">
        <v>4230</v>
      </c>
      <c r="K484" s="106">
        <v>80111600</v>
      </c>
      <c r="L484" s="11" t="s">
        <v>66</v>
      </c>
      <c r="M484" s="11" t="s">
        <v>66</v>
      </c>
      <c r="N484" s="11" t="s">
        <v>66</v>
      </c>
      <c r="O484" s="11" t="s">
        <v>66</v>
      </c>
      <c r="P484" s="105" t="s">
        <v>4412</v>
      </c>
      <c r="Q484" s="114">
        <v>10300000</v>
      </c>
      <c r="R484" s="107">
        <v>1</v>
      </c>
      <c r="S484" s="119">
        <v>118450000</v>
      </c>
      <c r="T484" s="11" t="s">
        <v>4301</v>
      </c>
      <c r="U484" s="11" t="s">
        <v>4234</v>
      </c>
      <c r="V484" s="108" t="s">
        <v>481</v>
      </c>
      <c r="W484" s="109">
        <v>11.5</v>
      </c>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row>
    <row r="485" spans="1:46" x14ac:dyDescent="0.25">
      <c r="A485" s="101" t="s">
        <v>4680</v>
      </c>
      <c r="B485" s="101" t="s">
        <v>4680</v>
      </c>
      <c r="C485" s="105" t="s">
        <v>4405</v>
      </c>
      <c r="D485" s="105" t="s">
        <v>66</v>
      </c>
      <c r="E485" s="105" t="s">
        <v>66</v>
      </c>
      <c r="F485" s="11" t="s">
        <v>4406</v>
      </c>
      <c r="G485" s="11" t="s">
        <v>4407</v>
      </c>
      <c r="H485" s="105" t="s">
        <v>4408</v>
      </c>
      <c r="I485" s="105" t="s">
        <v>4229</v>
      </c>
      <c r="J485" s="105" t="s">
        <v>4230</v>
      </c>
      <c r="K485" s="106">
        <v>80111600</v>
      </c>
      <c r="L485" s="11" t="s">
        <v>66</v>
      </c>
      <c r="M485" s="11" t="s">
        <v>66</v>
      </c>
      <c r="N485" s="11" t="s">
        <v>66</v>
      </c>
      <c r="O485" s="11" t="s">
        <v>66</v>
      </c>
      <c r="P485" s="105" t="s">
        <v>4413</v>
      </c>
      <c r="Q485" s="114">
        <v>7210000</v>
      </c>
      <c r="R485" s="107">
        <v>1</v>
      </c>
      <c r="S485" s="119">
        <v>82915000</v>
      </c>
      <c r="T485" s="11" t="s">
        <v>4301</v>
      </c>
      <c r="U485" s="11" t="s">
        <v>4234</v>
      </c>
      <c r="V485" s="108" t="s">
        <v>481</v>
      </c>
      <c r="W485" s="109">
        <v>11.5</v>
      </c>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row>
    <row r="486" spans="1:46" x14ac:dyDescent="0.25">
      <c r="A486" s="101" t="s">
        <v>4680</v>
      </c>
      <c r="B486" s="101" t="s">
        <v>4680</v>
      </c>
      <c r="C486" s="105" t="s">
        <v>4405</v>
      </c>
      <c r="D486" s="105" t="s">
        <v>66</v>
      </c>
      <c r="E486" s="105" t="s">
        <v>66</v>
      </c>
      <c r="F486" s="11" t="s">
        <v>4406</v>
      </c>
      <c r="G486" s="11" t="s">
        <v>4407</v>
      </c>
      <c r="H486" s="105" t="s">
        <v>4408</v>
      </c>
      <c r="I486" s="105" t="s">
        <v>4229</v>
      </c>
      <c r="J486" s="105" t="s">
        <v>4230</v>
      </c>
      <c r="K486" s="106">
        <v>80111600</v>
      </c>
      <c r="L486" s="11" t="s">
        <v>66</v>
      </c>
      <c r="M486" s="11" t="s">
        <v>66</v>
      </c>
      <c r="N486" s="11" t="s">
        <v>66</v>
      </c>
      <c r="O486" s="11" t="s">
        <v>66</v>
      </c>
      <c r="P486" s="105" t="s">
        <v>4414</v>
      </c>
      <c r="Q486" s="114">
        <v>7210000</v>
      </c>
      <c r="R486" s="107">
        <v>1</v>
      </c>
      <c r="S486" s="119">
        <v>79310000</v>
      </c>
      <c r="T486" s="11" t="s">
        <v>4301</v>
      </c>
      <c r="U486" s="11" t="s">
        <v>4234</v>
      </c>
      <c r="V486" s="108" t="s">
        <v>481</v>
      </c>
      <c r="W486" s="109">
        <v>11</v>
      </c>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row>
    <row r="487" spans="1:46" x14ac:dyDescent="0.25">
      <c r="A487" s="101" t="s">
        <v>4680</v>
      </c>
      <c r="B487" s="101" t="s">
        <v>4680</v>
      </c>
      <c r="C487" s="105" t="s">
        <v>4405</v>
      </c>
      <c r="D487" s="105" t="s">
        <v>66</v>
      </c>
      <c r="E487" s="105" t="s">
        <v>66</v>
      </c>
      <c r="F487" s="11" t="s">
        <v>4406</v>
      </c>
      <c r="G487" s="11" t="s">
        <v>4407</v>
      </c>
      <c r="H487" s="105" t="s">
        <v>4408</v>
      </c>
      <c r="I487" s="105" t="s">
        <v>4229</v>
      </c>
      <c r="J487" s="105" t="s">
        <v>4230</v>
      </c>
      <c r="K487" s="106">
        <v>80111600</v>
      </c>
      <c r="L487" s="11" t="s">
        <v>66</v>
      </c>
      <c r="M487" s="11" t="s">
        <v>66</v>
      </c>
      <c r="N487" s="11" t="s">
        <v>66</v>
      </c>
      <c r="O487" s="11" t="s">
        <v>66</v>
      </c>
      <c r="P487" s="105" t="s">
        <v>4415</v>
      </c>
      <c r="Q487" s="114">
        <v>4120000</v>
      </c>
      <c r="R487" s="107">
        <v>1</v>
      </c>
      <c r="S487" s="119">
        <v>32960000</v>
      </c>
      <c r="T487" s="11" t="s">
        <v>4301</v>
      </c>
      <c r="U487" s="11" t="s">
        <v>4234</v>
      </c>
      <c r="V487" s="108" t="s">
        <v>481</v>
      </c>
      <c r="W487" s="109">
        <v>8</v>
      </c>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row>
    <row r="488" spans="1:46" x14ac:dyDescent="0.25">
      <c r="A488" s="101" t="s">
        <v>4680</v>
      </c>
      <c r="B488" s="101" t="s">
        <v>4680</v>
      </c>
      <c r="C488" s="105" t="s">
        <v>4405</v>
      </c>
      <c r="D488" s="105" t="s">
        <v>66</v>
      </c>
      <c r="E488" s="105" t="s">
        <v>66</v>
      </c>
      <c r="F488" s="11" t="s">
        <v>4406</v>
      </c>
      <c r="G488" s="11" t="s">
        <v>4407</v>
      </c>
      <c r="H488" s="105" t="s">
        <v>4408</v>
      </c>
      <c r="I488" s="105" t="s">
        <v>4229</v>
      </c>
      <c r="J488" s="105" t="s">
        <v>4230</v>
      </c>
      <c r="K488" s="106">
        <v>80111600</v>
      </c>
      <c r="L488" s="11" t="s">
        <v>66</v>
      </c>
      <c r="M488" s="11" t="s">
        <v>66</v>
      </c>
      <c r="N488" s="11" t="s">
        <v>66</v>
      </c>
      <c r="O488" s="11" t="s">
        <v>66</v>
      </c>
      <c r="P488" s="105" t="s">
        <v>4416</v>
      </c>
      <c r="Q488" s="114">
        <v>3553500</v>
      </c>
      <c r="R488" s="107">
        <v>1</v>
      </c>
      <c r="S488" s="119">
        <v>39088500</v>
      </c>
      <c r="T488" s="11" t="s">
        <v>4301</v>
      </c>
      <c r="U488" s="11" t="s">
        <v>4292</v>
      </c>
      <c r="V488" s="108" t="s">
        <v>481</v>
      </c>
      <c r="W488" s="109">
        <v>11</v>
      </c>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row>
    <row r="489" spans="1:46" x14ac:dyDescent="0.25">
      <c r="A489" s="101" t="s">
        <v>4680</v>
      </c>
      <c r="B489" s="101" t="s">
        <v>4680</v>
      </c>
      <c r="C489" s="105" t="s">
        <v>4405</v>
      </c>
      <c r="D489" s="105" t="s">
        <v>66</v>
      </c>
      <c r="E489" s="105" t="s">
        <v>66</v>
      </c>
      <c r="F489" s="11" t="s">
        <v>4406</v>
      </c>
      <c r="G489" s="11" t="s">
        <v>4407</v>
      </c>
      <c r="H489" s="105" t="s">
        <v>4408</v>
      </c>
      <c r="I489" s="105" t="s">
        <v>4229</v>
      </c>
      <c r="J489" s="105" t="s">
        <v>4230</v>
      </c>
      <c r="K489" s="106">
        <v>80111600</v>
      </c>
      <c r="L489" s="11" t="s">
        <v>66</v>
      </c>
      <c r="M489" s="11" t="s">
        <v>66</v>
      </c>
      <c r="N489" s="11" t="s">
        <v>66</v>
      </c>
      <c r="O489" s="11" t="s">
        <v>66</v>
      </c>
      <c r="P489" s="105" t="s">
        <v>4417</v>
      </c>
      <c r="Q489" s="114">
        <v>3399000</v>
      </c>
      <c r="R489" s="107">
        <v>1</v>
      </c>
      <c r="S489" s="119">
        <v>37389000</v>
      </c>
      <c r="T489" s="11" t="s">
        <v>4301</v>
      </c>
      <c r="U489" s="11" t="s">
        <v>4292</v>
      </c>
      <c r="V489" s="108" t="s">
        <v>481</v>
      </c>
      <c r="W489" s="109">
        <v>11</v>
      </c>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row>
    <row r="490" spans="1:46" x14ac:dyDescent="0.25">
      <c r="A490" s="101" t="s">
        <v>4680</v>
      </c>
      <c r="B490" s="101" t="s">
        <v>4680</v>
      </c>
      <c r="C490" s="105" t="s">
        <v>4405</v>
      </c>
      <c r="D490" s="105" t="s">
        <v>66</v>
      </c>
      <c r="E490" s="105" t="s">
        <v>66</v>
      </c>
      <c r="F490" s="11" t="s">
        <v>4406</v>
      </c>
      <c r="G490" s="11" t="s">
        <v>4407</v>
      </c>
      <c r="H490" s="105" t="s">
        <v>4408</v>
      </c>
      <c r="I490" s="105" t="s">
        <v>4229</v>
      </c>
      <c r="J490" s="105" t="s">
        <v>4230</v>
      </c>
      <c r="K490" s="106">
        <v>80111600</v>
      </c>
      <c r="L490" s="11" t="s">
        <v>66</v>
      </c>
      <c r="M490" s="11" t="s">
        <v>66</v>
      </c>
      <c r="N490" s="11" t="s">
        <v>66</v>
      </c>
      <c r="O490" s="11" t="s">
        <v>66</v>
      </c>
      <c r="P490" s="105" t="s">
        <v>4418</v>
      </c>
      <c r="Q490" s="114">
        <v>5665000</v>
      </c>
      <c r="R490" s="107">
        <v>1</v>
      </c>
      <c r="S490" s="119">
        <v>65147500</v>
      </c>
      <c r="T490" s="11" t="s">
        <v>4301</v>
      </c>
      <c r="U490" s="11" t="s">
        <v>4292</v>
      </c>
      <c r="V490" s="108" t="s">
        <v>481</v>
      </c>
      <c r="W490" s="109">
        <v>11.5</v>
      </c>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row>
    <row r="491" spans="1:46" x14ac:dyDescent="0.25">
      <c r="A491" s="101" t="s">
        <v>4680</v>
      </c>
      <c r="B491" s="101" t="s">
        <v>4680</v>
      </c>
      <c r="C491" s="105" t="s">
        <v>4405</v>
      </c>
      <c r="D491" s="105" t="s">
        <v>66</v>
      </c>
      <c r="E491" s="105" t="s">
        <v>66</v>
      </c>
      <c r="F491" s="11" t="s">
        <v>4406</v>
      </c>
      <c r="G491" s="11" t="s">
        <v>4407</v>
      </c>
      <c r="H491" s="105" t="s">
        <v>4408</v>
      </c>
      <c r="I491" s="105" t="s">
        <v>4229</v>
      </c>
      <c r="J491" s="105" t="s">
        <v>4230</v>
      </c>
      <c r="K491" s="106">
        <v>80111600</v>
      </c>
      <c r="L491" s="11" t="s">
        <v>66</v>
      </c>
      <c r="M491" s="11" t="s">
        <v>66</v>
      </c>
      <c r="N491" s="11" t="s">
        <v>66</v>
      </c>
      <c r="O491" s="11" t="s">
        <v>66</v>
      </c>
      <c r="P491" s="105" t="s">
        <v>4419</v>
      </c>
      <c r="Q491" s="114">
        <v>5253000</v>
      </c>
      <c r="R491" s="107">
        <v>1</v>
      </c>
      <c r="S491" s="119">
        <v>60409500</v>
      </c>
      <c r="T491" s="11" t="s">
        <v>4301</v>
      </c>
      <c r="U491" s="11" t="s">
        <v>4292</v>
      </c>
      <c r="V491" s="108" t="s">
        <v>481</v>
      </c>
      <c r="W491" s="109">
        <v>11.5</v>
      </c>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row>
    <row r="492" spans="1:46" x14ac:dyDescent="0.25">
      <c r="A492" s="101" t="s">
        <v>4680</v>
      </c>
      <c r="B492" s="101" t="s">
        <v>4680</v>
      </c>
      <c r="C492" s="105" t="s">
        <v>4405</v>
      </c>
      <c r="D492" s="105" t="s">
        <v>66</v>
      </c>
      <c r="E492" s="105" t="s">
        <v>66</v>
      </c>
      <c r="F492" s="11" t="s">
        <v>4406</v>
      </c>
      <c r="G492" s="11" t="s">
        <v>4407</v>
      </c>
      <c r="H492" s="105" t="s">
        <v>4408</v>
      </c>
      <c r="I492" s="105" t="s">
        <v>4229</v>
      </c>
      <c r="J492" s="105" t="s">
        <v>4230</v>
      </c>
      <c r="K492" s="106">
        <v>80111600</v>
      </c>
      <c r="L492" s="11" t="s">
        <v>66</v>
      </c>
      <c r="M492" s="11" t="s">
        <v>66</v>
      </c>
      <c r="N492" s="11" t="s">
        <v>66</v>
      </c>
      <c r="O492" s="11" t="s">
        <v>66</v>
      </c>
      <c r="P492" s="105" t="s">
        <v>4420</v>
      </c>
      <c r="Q492" s="114">
        <v>4532000</v>
      </c>
      <c r="R492" s="107">
        <v>1</v>
      </c>
      <c r="S492" s="119">
        <v>52118000</v>
      </c>
      <c r="T492" s="11" t="s">
        <v>4301</v>
      </c>
      <c r="U492" s="11" t="s">
        <v>4292</v>
      </c>
      <c r="V492" s="108" t="s">
        <v>481</v>
      </c>
      <c r="W492" s="109">
        <v>11.5</v>
      </c>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row>
    <row r="493" spans="1:46" x14ac:dyDescent="0.25">
      <c r="A493" s="101" t="s">
        <v>4680</v>
      </c>
      <c r="B493" s="101" t="s">
        <v>4680</v>
      </c>
      <c r="C493" s="105" t="s">
        <v>4405</v>
      </c>
      <c r="D493" s="105" t="s">
        <v>66</v>
      </c>
      <c r="E493" s="105" t="s">
        <v>66</v>
      </c>
      <c r="F493" s="11" t="s">
        <v>4406</v>
      </c>
      <c r="G493" s="11" t="s">
        <v>4407</v>
      </c>
      <c r="H493" s="105" t="s">
        <v>4408</v>
      </c>
      <c r="I493" s="105" t="s">
        <v>4229</v>
      </c>
      <c r="J493" s="105" t="s">
        <v>4230</v>
      </c>
      <c r="K493" s="106">
        <v>80111600</v>
      </c>
      <c r="L493" s="11" t="s">
        <v>66</v>
      </c>
      <c r="M493" s="11" t="s">
        <v>66</v>
      </c>
      <c r="N493" s="11" t="s">
        <v>66</v>
      </c>
      <c r="O493" s="11" t="s">
        <v>66</v>
      </c>
      <c r="P493" s="105" t="s">
        <v>4420</v>
      </c>
      <c r="Q493" s="114">
        <v>5253000</v>
      </c>
      <c r="R493" s="107">
        <v>1</v>
      </c>
      <c r="S493" s="119">
        <v>60409500</v>
      </c>
      <c r="T493" s="11" t="s">
        <v>4301</v>
      </c>
      <c r="U493" s="11" t="s">
        <v>4292</v>
      </c>
      <c r="V493" s="108" t="s">
        <v>481</v>
      </c>
      <c r="W493" s="109">
        <v>11.5</v>
      </c>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row>
    <row r="494" spans="1:46" x14ac:dyDescent="0.25">
      <c r="A494" s="101" t="s">
        <v>4680</v>
      </c>
      <c r="B494" s="101" t="s">
        <v>4680</v>
      </c>
      <c r="C494" s="105" t="s">
        <v>4405</v>
      </c>
      <c r="D494" s="105" t="s">
        <v>66</v>
      </c>
      <c r="E494" s="105" t="s">
        <v>66</v>
      </c>
      <c r="F494" s="11" t="s">
        <v>4406</v>
      </c>
      <c r="G494" s="11" t="s">
        <v>4407</v>
      </c>
      <c r="H494" s="105" t="s">
        <v>4408</v>
      </c>
      <c r="I494" s="105" t="s">
        <v>4229</v>
      </c>
      <c r="J494" s="105" t="s">
        <v>4230</v>
      </c>
      <c r="K494" s="106">
        <v>80111600</v>
      </c>
      <c r="L494" s="11" t="s">
        <v>66</v>
      </c>
      <c r="M494" s="11" t="s">
        <v>66</v>
      </c>
      <c r="N494" s="11" t="s">
        <v>66</v>
      </c>
      <c r="O494" s="11" t="s">
        <v>66</v>
      </c>
      <c r="P494" s="105" t="s">
        <v>4421</v>
      </c>
      <c r="Q494" s="114">
        <v>5950000</v>
      </c>
      <c r="R494" s="107">
        <v>1</v>
      </c>
      <c r="S494" s="119">
        <v>53550000</v>
      </c>
      <c r="T494" s="11" t="s">
        <v>4301</v>
      </c>
      <c r="U494" s="11" t="s">
        <v>4292</v>
      </c>
      <c r="V494" s="108" t="s">
        <v>481</v>
      </c>
      <c r="W494" s="109">
        <v>9</v>
      </c>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row>
    <row r="495" spans="1:46" x14ac:dyDescent="0.25">
      <c r="A495" s="101" t="s">
        <v>4680</v>
      </c>
      <c r="B495" s="101" t="s">
        <v>4680</v>
      </c>
      <c r="C495" s="105" t="s">
        <v>4405</v>
      </c>
      <c r="D495" s="105" t="s">
        <v>66</v>
      </c>
      <c r="E495" s="105" t="s">
        <v>66</v>
      </c>
      <c r="F495" s="11" t="s">
        <v>4406</v>
      </c>
      <c r="G495" s="11" t="s">
        <v>4407</v>
      </c>
      <c r="H495" s="105" t="s">
        <v>4408</v>
      </c>
      <c r="I495" s="105" t="s">
        <v>4229</v>
      </c>
      <c r="J495" s="105" t="s">
        <v>4230</v>
      </c>
      <c r="K495" s="106">
        <v>80111600</v>
      </c>
      <c r="L495" s="11" t="s">
        <v>66</v>
      </c>
      <c r="M495" s="11" t="s">
        <v>66</v>
      </c>
      <c r="N495" s="11" t="s">
        <v>66</v>
      </c>
      <c r="O495" s="11" t="s">
        <v>66</v>
      </c>
      <c r="P495" s="105" t="s">
        <v>4422</v>
      </c>
      <c r="Q495" s="114">
        <v>5000000</v>
      </c>
      <c r="R495" s="107">
        <v>1</v>
      </c>
      <c r="S495" s="119">
        <v>45000000</v>
      </c>
      <c r="T495" s="11" t="s">
        <v>4301</v>
      </c>
      <c r="U495" s="11" t="s">
        <v>4292</v>
      </c>
      <c r="V495" s="108" t="s">
        <v>481</v>
      </c>
      <c r="W495" s="109">
        <v>9</v>
      </c>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row>
    <row r="496" spans="1:46" x14ac:dyDescent="0.25">
      <c r="A496" s="101" t="s">
        <v>4680</v>
      </c>
      <c r="B496" s="101" t="s">
        <v>4680</v>
      </c>
      <c r="C496" s="105" t="s">
        <v>4405</v>
      </c>
      <c r="D496" s="105" t="s">
        <v>66</v>
      </c>
      <c r="E496" s="105" t="s">
        <v>66</v>
      </c>
      <c r="F496" s="11" t="s">
        <v>4406</v>
      </c>
      <c r="G496" s="11" t="s">
        <v>4407</v>
      </c>
      <c r="H496" s="105" t="s">
        <v>4408</v>
      </c>
      <c r="I496" s="105" t="s">
        <v>4229</v>
      </c>
      <c r="J496" s="105" t="s">
        <v>4230</v>
      </c>
      <c r="K496" s="106">
        <v>80111600</v>
      </c>
      <c r="L496" s="11" t="s">
        <v>66</v>
      </c>
      <c r="M496" s="11" t="s">
        <v>66</v>
      </c>
      <c r="N496" s="11" t="s">
        <v>66</v>
      </c>
      <c r="O496" s="11" t="s">
        <v>66</v>
      </c>
      <c r="P496" s="105" t="s">
        <v>4423</v>
      </c>
      <c r="Q496" s="114">
        <v>4120000</v>
      </c>
      <c r="R496" s="107">
        <v>1</v>
      </c>
      <c r="S496" s="119">
        <v>41200000</v>
      </c>
      <c r="T496" s="11" t="s">
        <v>4301</v>
      </c>
      <c r="U496" s="11" t="s">
        <v>4292</v>
      </c>
      <c r="V496" s="108" t="s">
        <v>481</v>
      </c>
      <c r="W496" s="109">
        <v>10</v>
      </c>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row>
    <row r="497" spans="1:46" x14ac:dyDescent="0.25">
      <c r="A497" s="101" t="s">
        <v>4680</v>
      </c>
      <c r="B497" s="101" t="s">
        <v>4680</v>
      </c>
      <c r="C497" s="105" t="s">
        <v>4405</v>
      </c>
      <c r="D497" s="105" t="s">
        <v>66</v>
      </c>
      <c r="E497" s="105" t="s">
        <v>66</v>
      </c>
      <c r="F497" s="11" t="s">
        <v>4406</v>
      </c>
      <c r="G497" s="11" t="s">
        <v>4407</v>
      </c>
      <c r="H497" s="105" t="s">
        <v>4408</v>
      </c>
      <c r="I497" s="105" t="s">
        <v>4229</v>
      </c>
      <c r="J497" s="105" t="s">
        <v>4230</v>
      </c>
      <c r="K497" s="106">
        <v>80111600</v>
      </c>
      <c r="L497" s="11" t="s">
        <v>66</v>
      </c>
      <c r="M497" s="11" t="s">
        <v>66</v>
      </c>
      <c r="N497" s="11" t="s">
        <v>66</v>
      </c>
      <c r="O497" s="11" t="s">
        <v>66</v>
      </c>
      <c r="P497" s="105" t="s">
        <v>4424</v>
      </c>
      <c r="Q497" s="114">
        <v>6180000</v>
      </c>
      <c r="R497" s="107">
        <v>1</v>
      </c>
      <c r="S497" s="119">
        <v>71070000</v>
      </c>
      <c r="T497" s="11" t="s">
        <v>4301</v>
      </c>
      <c r="U497" s="11" t="s">
        <v>4292</v>
      </c>
      <c r="V497" s="108" t="s">
        <v>481</v>
      </c>
      <c r="W497" s="109">
        <v>11.5</v>
      </c>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row>
    <row r="498" spans="1:46" x14ac:dyDescent="0.25">
      <c r="A498" s="101" t="s">
        <v>4680</v>
      </c>
      <c r="B498" s="101" t="s">
        <v>4680</v>
      </c>
      <c r="C498" s="105" t="s">
        <v>4405</v>
      </c>
      <c r="D498" s="105" t="s">
        <v>66</v>
      </c>
      <c r="E498" s="105" t="s">
        <v>66</v>
      </c>
      <c r="F498" s="11" t="s">
        <v>4406</v>
      </c>
      <c r="G498" s="11" t="s">
        <v>4407</v>
      </c>
      <c r="H498" s="105" t="s">
        <v>4408</v>
      </c>
      <c r="I498" s="105" t="s">
        <v>4229</v>
      </c>
      <c r="J498" s="105" t="s">
        <v>4230</v>
      </c>
      <c r="K498" s="106">
        <v>80111600</v>
      </c>
      <c r="L498" s="11" t="s">
        <v>66</v>
      </c>
      <c r="M498" s="11" t="s">
        <v>66</v>
      </c>
      <c r="N498" s="11" t="s">
        <v>66</v>
      </c>
      <c r="O498" s="11" t="s">
        <v>66</v>
      </c>
      <c r="P498" s="105" t="s">
        <v>4328</v>
      </c>
      <c r="Q498" s="114">
        <v>6695000</v>
      </c>
      <c r="R498" s="107">
        <v>1</v>
      </c>
      <c r="S498" s="119">
        <v>71070000</v>
      </c>
      <c r="T498" s="11" t="s">
        <v>4301</v>
      </c>
      <c r="U498" s="11" t="s">
        <v>4292</v>
      </c>
      <c r="V498" s="108" t="s">
        <v>481</v>
      </c>
      <c r="W498" s="109">
        <v>11.5</v>
      </c>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row>
    <row r="499" spans="1:46" x14ac:dyDescent="0.25">
      <c r="A499" s="101" t="s">
        <v>4680</v>
      </c>
      <c r="B499" s="101" t="s">
        <v>4680</v>
      </c>
      <c r="C499" s="105" t="s">
        <v>4405</v>
      </c>
      <c r="D499" s="105" t="s">
        <v>66</v>
      </c>
      <c r="E499" s="105" t="s">
        <v>66</v>
      </c>
      <c r="F499" s="11" t="s">
        <v>4406</v>
      </c>
      <c r="G499" s="11" t="s">
        <v>4407</v>
      </c>
      <c r="H499" s="105" t="s">
        <v>4408</v>
      </c>
      <c r="I499" s="105" t="s">
        <v>4229</v>
      </c>
      <c r="J499" s="105" t="s">
        <v>4230</v>
      </c>
      <c r="K499" s="106">
        <v>80111600</v>
      </c>
      <c r="L499" s="11" t="s">
        <v>66</v>
      </c>
      <c r="M499" s="11" t="s">
        <v>66</v>
      </c>
      <c r="N499" s="11" t="s">
        <v>66</v>
      </c>
      <c r="O499" s="11" t="s">
        <v>66</v>
      </c>
      <c r="P499" s="105" t="s">
        <v>4425</v>
      </c>
      <c r="Q499" s="114">
        <v>4532000</v>
      </c>
      <c r="R499" s="107">
        <v>1</v>
      </c>
      <c r="S499" s="119">
        <v>52118000</v>
      </c>
      <c r="T499" s="11" t="s">
        <v>4301</v>
      </c>
      <c r="U499" s="11" t="s">
        <v>4292</v>
      </c>
      <c r="V499" s="108" t="s">
        <v>481</v>
      </c>
      <c r="W499" s="109">
        <v>11.5</v>
      </c>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row>
    <row r="500" spans="1:46" x14ac:dyDescent="0.25">
      <c r="A500" s="101" t="s">
        <v>4680</v>
      </c>
      <c r="B500" s="101" t="s">
        <v>4680</v>
      </c>
      <c r="C500" s="105" t="s">
        <v>4405</v>
      </c>
      <c r="D500" s="105" t="s">
        <v>66</v>
      </c>
      <c r="E500" s="105" t="s">
        <v>66</v>
      </c>
      <c r="F500" s="11" t="s">
        <v>4406</v>
      </c>
      <c r="G500" s="11" t="s">
        <v>4407</v>
      </c>
      <c r="H500" s="105" t="s">
        <v>4408</v>
      </c>
      <c r="I500" s="105" t="s">
        <v>4229</v>
      </c>
      <c r="J500" s="105" t="s">
        <v>4230</v>
      </c>
      <c r="K500" s="106">
        <v>80111600</v>
      </c>
      <c r="L500" s="11" t="s">
        <v>66</v>
      </c>
      <c r="M500" s="11" t="s">
        <v>66</v>
      </c>
      <c r="N500" s="11" t="s">
        <v>66</v>
      </c>
      <c r="O500" s="11" t="s">
        <v>66</v>
      </c>
      <c r="P500" s="105" t="s">
        <v>4425</v>
      </c>
      <c r="Q500" s="114">
        <v>3553500</v>
      </c>
      <c r="R500" s="107">
        <v>1</v>
      </c>
      <c r="S500" s="119">
        <v>21321000</v>
      </c>
      <c r="T500" s="11" t="s">
        <v>4301</v>
      </c>
      <c r="U500" s="11" t="s">
        <v>4292</v>
      </c>
      <c r="V500" s="108" t="s">
        <v>481</v>
      </c>
      <c r="W500" s="109">
        <v>6</v>
      </c>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row>
    <row r="501" spans="1:46" x14ac:dyDescent="0.25">
      <c r="A501" s="101" t="s">
        <v>4680</v>
      </c>
      <c r="B501" s="101" t="s">
        <v>4680</v>
      </c>
      <c r="C501" s="105" t="s">
        <v>4405</v>
      </c>
      <c r="D501" s="105" t="s">
        <v>66</v>
      </c>
      <c r="E501" s="105" t="s">
        <v>66</v>
      </c>
      <c r="F501" s="11" t="s">
        <v>4406</v>
      </c>
      <c r="G501" s="11" t="s">
        <v>4407</v>
      </c>
      <c r="H501" s="105" t="s">
        <v>4408</v>
      </c>
      <c r="I501" s="105" t="s">
        <v>4229</v>
      </c>
      <c r="J501" s="105" t="s">
        <v>4230</v>
      </c>
      <c r="K501" s="106">
        <v>80111600</v>
      </c>
      <c r="L501" s="11" t="s">
        <v>66</v>
      </c>
      <c r="M501" s="11" t="s">
        <v>66</v>
      </c>
      <c r="N501" s="11" t="s">
        <v>66</v>
      </c>
      <c r="O501" s="11" t="s">
        <v>66</v>
      </c>
      <c r="P501" s="105" t="s">
        <v>4324</v>
      </c>
      <c r="Q501" s="114">
        <v>10000000</v>
      </c>
      <c r="R501" s="107">
        <v>1</v>
      </c>
      <c r="S501" s="119">
        <v>83604200</v>
      </c>
      <c r="T501" s="11" t="s">
        <v>4301</v>
      </c>
      <c r="U501" s="11" t="s">
        <v>4292</v>
      </c>
      <c r="V501" s="108" t="s">
        <v>481</v>
      </c>
      <c r="W501" s="109">
        <v>8.3604199999999995</v>
      </c>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row>
    <row r="502" spans="1:46" x14ac:dyDescent="0.25">
      <c r="A502" s="101" t="s">
        <v>4680</v>
      </c>
      <c r="B502" s="101" t="s">
        <v>4680</v>
      </c>
      <c r="C502" s="105" t="s">
        <v>4405</v>
      </c>
      <c r="D502" s="105" t="s">
        <v>66</v>
      </c>
      <c r="E502" s="105" t="s">
        <v>66</v>
      </c>
      <c r="F502" s="11" t="s">
        <v>4406</v>
      </c>
      <c r="G502" s="11" t="s">
        <v>4426</v>
      </c>
      <c r="H502" s="105" t="s">
        <v>4426</v>
      </c>
      <c r="I502" s="105" t="s">
        <v>4229</v>
      </c>
      <c r="J502" s="105" t="s">
        <v>4230</v>
      </c>
      <c r="K502" s="106">
        <v>80111600</v>
      </c>
      <c r="L502" s="11" t="s">
        <v>66</v>
      </c>
      <c r="M502" s="11" t="s">
        <v>66</v>
      </c>
      <c r="N502" s="11" t="s">
        <v>66</v>
      </c>
      <c r="O502" s="11" t="s">
        <v>66</v>
      </c>
      <c r="P502" s="105" t="s">
        <v>4315</v>
      </c>
      <c r="Q502" s="114">
        <v>3326900</v>
      </c>
      <c r="R502" s="107">
        <v>1</v>
      </c>
      <c r="S502" s="119">
        <v>36595900</v>
      </c>
      <c r="T502" s="11" t="s">
        <v>4427</v>
      </c>
      <c r="U502" s="11" t="s">
        <v>4292</v>
      </c>
      <c r="V502" s="108" t="s">
        <v>481</v>
      </c>
      <c r="W502" s="109">
        <v>11</v>
      </c>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row>
    <row r="503" spans="1:46" x14ac:dyDescent="0.25">
      <c r="A503" s="101" t="s">
        <v>4680</v>
      </c>
      <c r="B503" s="101" t="s">
        <v>4680</v>
      </c>
      <c r="C503" s="105" t="s">
        <v>4405</v>
      </c>
      <c r="D503" s="105" t="s">
        <v>66</v>
      </c>
      <c r="E503" s="105" t="s">
        <v>66</v>
      </c>
      <c r="F503" s="11" t="s">
        <v>4406</v>
      </c>
      <c r="G503" s="11" t="s">
        <v>4426</v>
      </c>
      <c r="H503" s="105" t="s">
        <v>4426</v>
      </c>
      <c r="I503" s="105" t="s">
        <v>4229</v>
      </c>
      <c r="J503" s="105" t="s">
        <v>4230</v>
      </c>
      <c r="K503" s="106">
        <v>80111600</v>
      </c>
      <c r="L503" s="11" t="s">
        <v>66</v>
      </c>
      <c r="M503" s="11" t="s">
        <v>66</v>
      </c>
      <c r="N503" s="11" t="s">
        <v>66</v>
      </c>
      <c r="O503" s="11" t="s">
        <v>66</v>
      </c>
      <c r="P503" s="105" t="s">
        <v>4314</v>
      </c>
      <c r="Q503" s="114">
        <v>1751000</v>
      </c>
      <c r="R503" s="107">
        <v>1</v>
      </c>
      <c r="S503" s="119">
        <v>19261000</v>
      </c>
      <c r="T503" s="11" t="s">
        <v>4427</v>
      </c>
      <c r="U503" s="11" t="s">
        <v>4292</v>
      </c>
      <c r="V503" s="108" t="s">
        <v>481</v>
      </c>
      <c r="W503" s="109">
        <v>11</v>
      </c>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row>
    <row r="504" spans="1:46" x14ac:dyDescent="0.25">
      <c r="A504" s="101" t="s">
        <v>4680</v>
      </c>
      <c r="B504" s="101" t="s">
        <v>4680</v>
      </c>
      <c r="C504" s="105" t="s">
        <v>4405</v>
      </c>
      <c r="D504" s="105" t="s">
        <v>66</v>
      </c>
      <c r="E504" s="105" t="s">
        <v>66</v>
      </c>
      <c r="F504" s="11" t="s">
        <v>4406</v>
      </c>
      <c r="G504" s="11" t="s">
        <v>4407</v>
      </c>
      <c r="H504" s="105" t="s">
        <v>4408</v>
      </c>
      <c r="I504" s="105" t="s">
        <v>4229</v>
      </c>
      <c r="J504" s="105" t="s">
        <v>4230</v>
      </c>
      <c r="K504" s="106">
        <v>80111600</v>
      </c>
      <c r="L504" s="11" t="s">
        <v>66</v>
      </c>
      <c r="M504" s="11" t="s">
        <v>66</v>
      </c>
      <c r="N504" s="11" t="s">
        <v>66</v>
      </c>
      <c r="O504" s="11" t="s">
        <v>66</v>
      </c>
      <c r="P504" s="105" t="s">
        <v>4428</v>
      </c>
      <c r="Q504" s="114">
        <v>5036700</v>
      </c>
      <c r="R504" s="107">
        <v>1</v>
      </c>
      <c r="S504" s="119">
        <v>57922050</v>
      </c>
      <c r="T504" s="11" t="s">
        <v>4301</v>
      </c>
      <c r="U504" s="11" t="s">
        <v>4292</v>
      </c>
      <c r="V504" s="108" t="s">
        <v>481</v>
      </c>
      <c r="W504" s="109">
        <v>11.5</v>
      </c>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row>
    <row r="505" spans="1:46" x14ac:dyDescent="0.25">
      <c r="A505" s="101" t="s">
        <v>4680</v>
      </c>
      <c r="B505" s="101" t="s">
        <v>4680</v>
      </c>
      <c r="C505" s="105" t="s">
        <v>4405</v>
      </c>
      <c r="D505" s="105" t="s">
        <v>66</v>
      </c>
      <c r="E505" s="105" t="s">
        <v>66</v>
      </c>
      <c r="F505" s="11" t="s">
        <v>4406</v>
      </c>
      <c r="G505" s="11" t="s">
        <v>4407</v>
      </c>
      <c r="H505" s="105" t="s">
        <v>4408</v>
      </c>
      <c r="I505" s="105" t="s">
        <v>4229</v>
      </c>
      <c r="J505" s="105" t="s">
        <v>4230</v>
      </c>
      <c r="K505" s="106">
        <v>80111600</v>
      </c>
      <c r="L505" s="11" t="s">
        <v>66</v>
      </c>
      <c r="M505" s="11" t="s">
        <v>66</v>
      </c>
      <c r="N505" s="11" t="s">
        <v>66</v>
      </c>
      <c r="O505" s="11" t="s">
        <v>66</v>
      </c>
      <c r="P505" s="105" t="s">
        <v>4429</v>
      </c>
      <c r="Q505" s="114">
        <v>5665000</v>
      </c>
      <c r="R505" s="107">
        <v>1</v>
      </c>
      <c r="S505" s="119">
        <v>65147500</v>
      </c>
      <c r="T505" s="11" t="s">
        <v>4301</v>
      </c>
      <c r="U505" s="11" t="s">
        <v>4292</v>
      </c>
      <c r="V505" s="108" t="s">
        <v>481</v>
      </c>
      <c r="W505" s="109">
        <v>11.5</v>
      </c>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row>
    <row r="506" spans="1:46" x14ac:dyDescent="0.25">
      <c r="A506" s="101" t="s">
        <v>4680</v>
      </c>
      <c r="B506" s="101" t="s">
        <v>4680</v>
      </c>
      <c r="C506" s="105" t="s">
        <v>4405</v>
      </c>
      <c r="D506" s="105" t="s">
        <v>66</v>
      </c>
      <c r="E506" s="105" t="s">
        <v>66</v>
      </c>
      <c r="F506" s="11" t="s">
        <v>4406</v>
      </c>
      <c r="G506" s="11" t="s">
        <v>4407</v>
      </c>
      <c r="H506" s="105" t="s">
        <v>4408</v>
      </c>
      <c r="I506" s="105" t="s">
        <v>4229</v>
      </c>
      <c r="J506" s="105" t="s">
        <v>4230</v>
      </c>
      <c r="K506" s="106">
        <v>80111600</v>
      </c>
      <c r="L506" s="11" t="s">
        <v>66</v>
      </c>
      <c r="M506" s="11" t="s">
        <v>66</v>
      </c>
      <c r="N506" s="11" t="s">
        <v>66</v>
      </c>
      <c r="O506" s="11" t="s">
        <v>66</v>
      </c>
      <c r="P506" s="105" t="s">
        <v>4430</v>
      </c>
      <c r="Q506" s="114">
        <v>3553500</v>
      </c>
      <c r="R506" s="107">
        <v>1</v>
      </c>
      <c r="S506" s="119">
        <v>40865250</v>
      </c>
      <c r="T506" s="11" t="s">
        <v>4301</v>
      </c>
      <c r="U506" s="11" t="s">
        <v>4292</v>
      </c>
      <c r="V506" s="108" t="s">
        <v>481</v>
      </c>
      <c r="W506" s="109">
        <v>11.5</v>
      </c>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row>
    <row r="507" spans="1:46" x14ac:dyDescent="0.25">
      <c r="A507" s="101" t="s">
        <v>4680</v>
      </c>
      <c r="B507" s="101" t="s">
        <v>4680</v>
      </c>
      <c r="C507" s="105" t="s">
        <v>4405</v>
      </c>
      <c r="D507" s="105" t="s">
        <v>66</v>
      </c>
      <c r="E507" s="105" t="s">
        <v>66</v>
      </c>
      <c r="F507" s="11" t="s">
        <v>4406</v>
      </c>
      <c r="G507" s="11" t="s">
        <v>4407</v>
      </c>
      <c r="H507" s="105" t="s">
        <v>4408</v>
      </c>
      <c r="I507" s="105" t="s">
        <v>4229</v>
      </c>
      <c r="J507" s="105" t="s">
        <v>4230</v>
      </c>
      <c r="K507" s="106">
        <v>80111600</v>
      </c>
      <c r="L507" s="11" t="s">
        <v>66</v>
      </c>
      <c r="M507" s="11" t="s">
        <v>66</v>
      </c>
      <c r="N507" s="11" t="s">
        <v>66</v>
      </c>
      <c r="O507" s="11" t="s">
        <v>66</v>
      </c>
      <c r="P507" s="105" t="s">
        <v>4431</v>
      </c>
      <c r="Q507" s="114">
        <v>6180000</v>
      </c>
      <c r="R507" s="107">
        <v>1</v>
      </c>
      <c r="S507" s="119">
        <v>71070000</v>
      </c>
      <c r="T507" s="11" t="s">
        <v>4301</v>
      </c>
      <c r="U507" s="11" t="s">
        <v>4292</v>
      </c>
      <c r="V507" s="108" t="s">
        <v>481</v>
      </c>
      <c r="W507" s="109">
        <v>11.5</v>
      </c>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row>
    <row r="508" spans="1:46" x14ac:dyDescent="0.25">
      <c r="A508" s="101" t="s">
        <v>4680</v>
      </c>
      <c r="B508" s="101" t="s">
        <v>4680</v>
      </c>
      <c r="C508" s="105" t="s">
        <v>4405</v>
      </c>
      <c r="D508" s="105" t="s">
        <v>66</v>
      </c>
      <c r="E508" s="105" t="s">
        <v>66</v>
      </c>
      <c r="F508" s="11" t="s">
        <v>4406</v>
      </c>
      <c r="G508" s="11" t="s">
        <v>4426</v>
      </c>
      <c r="H508" s="105" t="s">
        <v>4426</v>
      </c>
      <c r="I508" s="105" t="s">
        <v>4229</v>
      </c>
      <c r="J508" s="105" t="s">
        <v>4230</v>
      </c>
      <c r="K508" s="106">
        <v>80111600</v>
      </c>
      <c r="L508" s="11" t="s">
        <v>66</v>
      </c>
      <c r="M508" s="11" t="s">
        <v>66</v>
      </c>
      <c r="N508" s="11" t="s">
        <v>66</v>
      </c>
      <c r="O508" s="11" t="s">
        <v>66</v>
      </c>
      <c r="P508" s="105" t="s">
        <v>4432</v>
      </c>
      <c r="Q508" s="114">
        <v>1751000</v>
      </c>
      <c r="R508" s="107">
        <v>1</v>
      </c>
      <c r="S508" s="119">
        <v>12257000</v>
      </c>
      <c r="T508" s="11" t="s">
        <v>4427</v>
      </c>
      <c r="U508" s="11" t="s">
        <v>4292</v>
      </c>
      <c r="V508" s="108" t="s">
        <v>481</v>
      </c>
      <c r="W508" s="109">
        <v>10</v>
      </c>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row>
    <row r="509" spans="1:46" x14ac:dyDescent="0.25">
      <c r="A509" s="101" t="s">
        <v>4680</v>
      </c>
      <c r="B509" s="101" t="s">
        <v>4680</v>
      </c>
      <c r="C509" s="105" t="s">
        <v>4405</v>
      </c>
      <c r="D509" s="105" t="s">
        <v>66</v>
      </c>
      <c r="E509" s="105" t="s">
        <v>66</v>
      </c>
      <c r="F509" s="11" t="s">
        <v>4406</v>
      </c>
      <c r="G509" s="11" t="s">
        <v>4426</v>
      </c>
      <c r="H509" s="105" t="s">
        <v>4426</v>
      </c>
      <c r="I509" s="105" t="s">
        <v>4229</v>
      </c>
      <c r="J509" s="105" t="s">
        <v>4230</v>
      </c>
      <c r="K509" s="106">
        <v>80111600</v>
      </c>
      <c r="L509" s="11" t="s">
        <v>66</v>
      </c>
      <c r="M509" s="11" t="s">
        <v>66</v>
      </c>
      <c r="N509" s="11" t="s">
        <v>66</v>
      </c>
      <c r="O509" s="11" t="s">
        <v>66</v>
      </c>
      <c r="P509" s="105" t="s">
        <v>4433</v>
      </c>
      <c r="Q509" s="114">
        <v>1751000</v>
      </c>
      <c r="R509" s="107">
        <v>1</v>
      </c>
      <c r="S509" s="119">
        <v>19261000</v>
      </c>
      <c r="T509" s="11" t="s">
        <v>4427</v>
      </c>
      <c r="U509" s="11" t="s">
        <v>4292</v>
      </c>
      <c r="V509" s="108" t="s">
        <v>481</v>
      </c>
      <c r="W509" s="109">
        <v>11</v>
      </c>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row>
    <row r="510" spans="1:46" x14ac:dyDescent="0.25">
      <c r="A510" s="101" t="s">
        <v>4680</v>
      </c>
      <c r="B510" s="101" t="s">
        <v>4680</v>
      </c>
      <c r="C510" s="105" t="s">
        <v>4405</v>
      </c>
      <c r="D510" s="105" t="s">
        <v>66</v>
      </c>
      <c r="E510" s="105" t="s">
        <v>66</v>
      </c>
      <c r="F510" s="11" t="s">
        <v>4406</v>
      </c>
      <c r="G510" s="11" t="s">
        <v>4426</v>
      </c>
      <c r="H510" s="105" t="s">
        <v>4426</v>
      </c>
      <c r="I510" s="105" t="s">
        <v>4229</v>
      </c>
      <c r="J510" s="105" t="s">
        <v>4230</v>
      </c>
      <c r="K510" s="106">
        <v>80111600</v>
      </c>
      <c r="L510" s="11" t="s">
        <v>66</v>
      </c>
      <c r="M510" s="11" t="s">
        <v>66</v>
      </c>
      <c r="N510" s="11" t="s">
        <v>66</v>
      </c>
      <c r="O510" s="11" t="s">
        <v>66</v>
      </c>
      <c r="P510" s="105" t="s">
        <v>4355</v>
      </c>
      <c r="Q510" s="114">
        <v>3038500</v>
      </c>
      <c r="R510" s="107">
        <v>1</v>
      </c>
      <c r="S510" s="119">
        <v>33423500</v>
      </c>
      <c r="T510" s="11" t="s">
        <v>4427</v>
      </c>
      <c r="U510" s="11" t="s">
        <v>4292</v>
      </c>
      <c r="V510" s="108" t="s">
        <v>481</v>
      </c>
      <c r="W510" s="109">
        <v>11</v>
      </c>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row>
    <row r="511" spans="1:46" x14ac:dyDescent="0.25">
      <c r="A511" s="101" t="s">
        <v>4680</v>
      </c>
      <c r="B511" s="101" t="s">
        <v>4680</v>
      </c>
      <c r="C511" s="105" t="s">
        <v>4405</v>
      </c>
      <c r="D511" s="105" t="s">
        <v>66</v>
      </c>
      <c r="E511" s="105" t="s">
        <v>66</v>
      </c>
      <c r="F511" s="11" t="s">
        <v>4406</v>
      </c>
      <c r="G511" s="11" t="s">
        <v>4426</v>
      </c>
      <c r="H511" s="105" t="s">
        <v>4426</v>
      </c>
      <c r="I511" s="105" t="s">
        <v>4229</v>
      </c>
      <c r="J511" s="105" t="s">
        <v>4230</v>
      </c>
      <c r="K511" s="106">
        <v>80111600</v>
      </c>
      <c r="L511" s="11" t="s">
        <v>66</v>
      </c>
      <c r="M511" s="11" t="s">
        <v>66</v>
      </c>
      <c r="N511" s="11" t="s">
        <v>66</v>
      </c>
      <c r="O511" s="11" t="s">
        <v>66</v>
      </c>
      <c r="P511" s="105" t="s">
        <v>4434</v>
      </c>
      <c r="Q511" s="114">
        <v>3038500</v>
      </c>
      <c r="R511" s="107">
        <v>1</v>
      </c>
      <c r="S511" s="119">
        <v>33423500</v>
      </c>
      <c r="T511" s="11" t="s">
        <v>4427</v>
      </c>
      <c r="U511" s="11" t="s">
        <v>4292</v>
      </c>
      <c r="V511" s="108" t="s">
        <v>481</v>
      </c>
      <c r="W511" s="109">
        <v>11</v>
      </c>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row>
    <row r="512" spans="1:46" x14ac:dyDescent="0.25">
      <c r="A512" s="101" t="s">
        <v>4680</v>
      </c>
      <c r="B512" s="101" t="s">
        <v>4680</v>
      </c>
      <c r="C512" s="105" t="s">
        <v>4405</v>
      </c>
      <c r="D512" s="105" t="s">
        <v>66</v>
      </c>
      <c r="E512" s="105" t="s">
        <v>66</v>
      </c>
      <c r="F512" s="11" t="s">
        <v>4406</v>
      </c>
      <c r="G512" s="11" t="s">
        <v>4426</v>
      </c>
      <c r="H512" s="105" t="s">
        <v>4426</v>
      </c>
      <c r="I512" s="105" t="s">
        <v>4229</v>
      </c>
      <c r="J512" s="105" t="s">
        <v>4230</v>
      </c>
      <c r="K512" s="106">
        <v>80111600</v>
      </c>
      <c r="L512" s="11" t="s">
        <v>66</v>
      </c>
      <c r="M512" s="11" t="s">
        <v>66</v>
      </c>
      <c r="N512" s="11" t="s">
        <v>66</v>
      </c>
      <c r="O512" s="11" t="s">
        <v>66</v>
      </c>
      <c r="P512" s="105" t="s">
        <v>4435</v>
      </c>
      <c r="Q512" s="114">
        <v>3326900</v>
      </c>
      <c r="R512" s="107">
        <v>1</v>
      </c>
      <c r="S512" s="119">
        <v>36595900</v>
      </c>
      <c r="T512" s="11" t="s">
        <v>4427</v>
      </c>
      <c r="U512" s="11" t="s">
        <v>4292</v>
      </c>
      <c r="V512" s="108" t="s">
        <v>481</v>
      </c>
      <c r="W512" s="109">
        <v>11</v>
      </c>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row>
    <row r="513" spans="1:46" x14ac:dyDescent="0.25">
      <c r="A513" s="101" t="s">
        <v>4680</v>
      </c>
      <c r="B513" s="101" t="s">
        <v>4680</v>
      </c>
      <c r="C513" s="105" t="s">
        <v>4405</v>
      </c>
      <c r="D513" s="105" t="s">
        <v>66</v>
      </c>
      <c r="E513" s="105" t="s">
        <v>66</v>
      </c>
      <c r="F513" s="11" t="s">
        <v>4406</v>
      </c>
      <c r="G513" s="11" t="s">
        <v>4426</v>
      </c>
      <c r="H513" s="105" t="s">
        <v>4426</v>
      </c>
      <c r="I513" s="105" t="s">
        <v>4229</v>
      </c>
      <c r="J513" s="105" t="s">
        <v>4230</v>
      </c>
      <c r="K513" s="106">
        <v>80111600</v>
      </c>
      <c r="L513" s="11" t="s">
        <v>66</v>
      </c>
      <c r="M513" s="11" t="s">
        <v>66</v>
      </c>
      <c r="N513" s="11" t="s">
        <v>66</v>
      </c>
      <c r="O513" s="11" t="s">
        <v>66</v>
      </c>
      <c r="P513" s="105" t="s">
        <v>4436</v>
      </c>
      <c r="Q513" s="114">
        <v>2472000</v>
      </c>
      <c r="R513" s="107">
        <v>1</v>
      </c>
      <c r="S513" s="119">
        <v>27192000</v>
      </c>
      <c r="T513" s="11" t="s">
        <v>4427</v>
      </c>
      <c r="U513" s="11" t="s">
        <v>4292</v>
      </c>
      <c r="V513" s="108" t="s">
        <v>481</v>
      </c>
      <c r="W513" s="109">
        <v>11</v>
      </c>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row>
    <row r="514" spans="1:46" x14ac:dyDescent="0.25">
      <c r="A514" s="101" t="s">
        <v>4680</v>
      </c>
      <c r="B514" s="101" t="s">
        <v>4680</v>
      </c>
      <c r="C514" s="105" t="s">
        <v>4405</v>
      </c>
      <c r="D514" s="105" t="s">
        <v>66</v>
      </c>
      <c r="E514" s="105" t="s">
        <v>66</v>
      </c>
      <c r="F514" s="11" t="s">
        <v>4406</v>
      </c>
      <c r="G514" s="11" t="s">
        <v>4426</v>
      </c>
      <c r="H514" s="105" t="s">
        <v>4426</v>
      </c>
      <c r="I514" s="105" t="s">
        <v>4229</v>
      </c>
      <c r="J514" s="105" t="s">
        <v>4230</v>
      </c>
      <c r="K514" s="106">
        <v>80111600</v>
      </c>
      <c r="L514" s="11" t="s">
        <v>66</v>
      </c>
      <c r="M514" s="11" t="s">
        <v>66</v>
      </c>
      <c r="N514" s="11" t="s">
        <v>66</v>
      </c>
      <c r="O514" s="11" t="s">
        <v>66</v>
      </c>
      <c r="P514" s="105" t="s">
        <v>4437</v>
      </c>
      <c r="Q514" s="114">
        <v>1751000</v>
      </c>
      <c r="R514" s="107">
        <v>1</v>
      </c>
      <c r="S514" s="119">
        <v>19261000</v>
      </c>
      <c r="T514" s="11" t="s">
        <v>4427</v>
      </c>
      <c r="U514" s="11" t="s">
        <v>4292</v>
      </c>
      <c r="V514" s="108" t="s">
        <v>481</v>
      </c>
      <c r="W514" s="109">
        <v>11</v>
      </c>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row>
    <row r="515" spans="1:46" x14ac:dyDescent="0.25">
      <c r="A515" s="101" t="s">
        <v>4680</v>
      </c>
      <c r="B515" s="101" t="s">
        <v>4680</v>
      </c>
      <c r="C515" s="105" t="s">
        <v>4405</v>
      </c>
      <c r="D515" s="105" t="s">
        <v>66</v>
      </c>
      <c r="E515" s="105" t="s">
        <v>66</v>
      </c>
      <c r="F515" s="11" t="s">
        <v>4406</v>
      </c>
      <c r="G515" s="11" t="s">
        <v>4426</v>
      </c>
      <c r="H515" s="105" t="s">
        <v>4426</v>
      </c>
      <c r="I515" s="105" t="s">
        <v>4229</v>
      </c>
      <c r="J515" s="105" t="s">
        <v>4230</v>
      </c>
      <c r="K515" s="106">
        <v>80111600</v>
      </c>
      <c r="L515" s="11" t="s">
        <v>66</v>
      </c>
      <c r="M515" s="11" t="s">
        <v>66</v>
      </c>
      <c r="N515" s="11" t="s">
        <v>66</v>
      </c>
      <c r="O515" s="11" t="s">
        <v>66</v>
      </c>
      <c r="P515" s="105" t="s">
        <v>4438</v>
      </c>
      <c r="Q515" s="114">
        <v>2472000</v>
      </c>
      <c r="R515" s="107">
        <v>1</v>
      </c>
      <c r="S515" s="119">
        <v>27192000</v>
      </c>
      <c r="T515" s="11" t="s">
        <v>4427</v>
      </c>
      <c r="U515" s="11" t="s">
        <v>4292</v>
      </c>
      <c r="V515" s="108" t="s">
        <v>481</v>
      </c>
      <c r="W515" s="109">
        <v>11</v>
      </c>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row>
    <row r="516" spans="1:46" x14ac:dyDescent="0.25">
      <c r="A516" s="101" t="s">
        <v>4680</v>
      </c>
      <c r="B516" s="101" t="s">
        <v>4680</v>
      </c>
      <c r="C516" s="105" t="s">
        <v>4405</v>
      </c>
      <c r="D516" s="105" t="s">
        <v>66</v>
      </c>
      <c r="E516" s="105" t="s">
        <v>66</v>
      </c>
      <c r="F516" s="11" t="s">
        <v>4406</v>
      </c>
      <c r="G516" s="11" t="s">
        <v>4426</v>
      </c>
      <c r="H516" s="105" t="s">
        <v>4426</v>
      </c>
      <c r="I516" s="105" t="s">
        <v>4229</v>
      </c>
      <c r="J516" s="105" t="s">
        <v>4230</v>
      </c>
      <c r="K516" s="106">
        <v>80111600</v>
      </c>
      <c r="L516" s="11" t="s">
        <v>66</v>
      </c>
      <c r="M516" s="11" t="s">
        <v>66</v>
      </c>
      <c r="N516" s="11" t="s">
        <v>66</v>
      </c>
      <c r="O516" s="11" t="s">
        <v>66</v>
      </c>
      <c r="P516" s="105" t="s">
        <v>4439</v>
      </c>
      <c r="Q516" s="114">
        <v>3038500</v>
      </c>
      <c r="R516" s="107">
        <v>1</v>
      </c>
      <c r="S516" s="119">
        <v>33423500</v>
      </c>
      <c r="T516" s="11" t="s">
        <v>4427</v>
      </c>
      <c r="U516" s="11" t="s">
        <v>4292</v>
      </c>
      <c r="V516" s="108" t="s">
        <v>481</v>
      </c>
      <c r="W516" s="109">
        <v>11</v>
      </c>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row>
    <row r="517" spans="1:46" x14ac:dyDescent="0.25">
      <c r="A517" s="101" t="s">
        <v>4680</v>
      </c>
      <c r="B517" s="101" t="s">
        <v>4680</v>
      </c>
      <c r="C517" s="105" t="s">
        <v>4405</v>
      </c>
      <c r="D517" s="105" t="s">
        <v>66</v>
      </c>
      <c r="E517" s="105" t="s">
        <v>66</v>
      </c>
      <c r="F517" s="11" t="s">
        <v>4406</v>
      </c>
      <c r="G517" s="11" t="s">
        <v>4426</v>
      </c>
      <c r="H517" s="105" t="s">
        <v>4426</v>
      </c>
      <c r="I517" s="105" t="s">
        <v>4229</v>
      </c>
      <c r="J517" s="105" t="s">
        <v>4230</v>
      </c>
      <c r="K517" s="106">
        <v>80111600</v>
      </c>
      <c r="L517" s="11" t="s">
        <v>66</v>
      </c>
      <c r="M517" s="11" t="s">
        <v>66</v>
      </c>
      <c r="N517" s="11" t="s">
        <v>66</v>
      </c>
      <c r="O517" s="11" t="s">
        <v>66</v>
      </c>
      <c r="P517" s="105" t="s">
        <v>4440</v>
      </c>
      <c r="Q517" s="114">
        <v>3326900</v>
      </c>
      <c r="R517" s="107">
        <v>1</v>
      </c>
      <c r="S517" s="119">
        <v>36595900</v>
      </c>
      <c r="T517" s="11" t="s">
        <v>4427</v>
      </c>
      <c r="U517" s="11" t="s">
        <v>4292</v>
      </c>
      <c r="V517" s="108" t="s">
        <v>481</v>
      </c>
      <c r="W517" s="109">
        <v>11</v>
      </c>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row>
    <row r="518" spans="1:46" x14ac:dyDescent="0.25">
      <c r="A518" s="101" t="s">
        <v>4680</v>
      </c>
      <c r="B518" s="101" t="s">
        <v>4680</v>
      </c>
      <c r="C518" s="105" t="s">
        <v>4405</v>
      </c>
      <c r="D518" s="105" t="s">
        <v>66</v>
      </c>
      <c r="E518" s="105" t="s">
        <v>66</v>
      </c>
      <c r="F518" s="11" t="s">
        <v>4406</v>
      </c>
      <c r="G518" s="11" t="s">
        <v>4426</v>
      </c>
      <c r="H518" s="105" t="s">
        <v>4426</v>
      </c>
      <c r="I518" s="105" t="s">
        <v>4229</v>
      </c>
      <c r="J518" s="105" t="s">
        <v>4230</v>
      </c>
      <c r="K518" s="106">
        <v>80111600</v>
      </c>
      <c r="L518" s="11" t="s">
        <v>66</v>
      </c>
      <c r="M518" s="11" t="s">
        <v>66</v>
      </c>
      <c r="N518" s="11" t="s">
        <v>66</v>
      </c>
      <c r="O518" s="11" t="s">
        <v>66</v>
      </c>
      <c r="P518" s="105" t="s">
        <v>4441</v>
      </c>
      <c r="Q518" s="114">
        <v>1751000</v>
      </c>
      <c r="R518" s="107">
        <v>1</v>
      </c>
      <c r="S518" s="119">
        <v>19261000</v>
      </c>
      <c r="T518" s="11" t="s">
        <v>4427</v>
      </c>
      <c r="U518" s="11" t="s">
        <v>4292</v>
      </c>
      <c r="V518" s="108" t="s">
        <v>481</v>
      </c>
      <c r="W518" s="109">
        <v>11</v>
      </c>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row>
    <row r="519" spans="1:46" x14ac:dyDescent="0.25">
      <c r="A519" s="101" t="s">
        <v>4680</v>
      </c>
      <c r="B519" s="101" t="s">
        <v>4680</v>
      </c>
      <c r="C519" s="105" t="s">
        <v>4405</v>
      </c>
      <c r="D519" s="105" t="s">
        <v>66</v>
      </c>
      <c r="E519" s="105" t="s">
        <v>66</v>
      </c>
      <c r="F519" s="11" t="s">
        <v>4406</v>
      </c>
      <c r="G519" s="11" t="s">
        <v>4426</v>
      </c>
      <c r="H519" s="105" t="s">
        <v>4426</v>
      </c>
      <c r="I519" s="105" t="s">
        <v>4229</v>
      </c>
      <c r="J519" s="105" t="s">
        <v>4230</v>
      </c>
      <c r="K519" s="106">
        <v>80111600</v>
      </c>
      <c r="L519" s="11" t="s">
        <v>66</v>
      </c>
      <c r="M519" s="11" t="s">
        <v>66</v>
      </c>
      <c r="N519" s="11" t="s">
        <v>66</v>
      </c>
      <c r="O519" s="11" t="s">
        <v>66</v>
      </c>
      <c r="P519" s="105" t="s">
        <v>4442</v>
      </c>
      <c r="Q519" s="114">
        <v>1751000</v>
      </c>
      <c r="R519" s="107">
        <v>1</v>
      </c>
      <c r="S519" s="119">
        <v>19261000</v>
      </c>
      <c r="T519" s="11" t="s">
        <v>4427</v>
      </c>
      <c r="U519" s="11" t="s">
        <v>4292</v>
      </c>
      <c r="V519" s="108" t="s">
        <v>481</v>
      </c>
      <c r="W519" s="109">
        <v>11</v>
      </c>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row>
    <row r="520" spans="1:46" x14ac:dyDescent="0.25">
      <c r="A520" s="101" t="s">
        <v>4680</v>
      </c>
      <c r="B520" s="101" t="s">
        <v>4680</v>
      </c>
      <c r="C520" s="105" t="s">
        <v>4405</v>
      </c>
      <c r="D520" s="105" t="s">
        <v>66</v>
      </c>
      <c r="E520" s="105" t="s">
        <v>66</v>
      </c>
      <c r="F520" s="11" t="s">
        <v>4406</v>
      </c>
      <c r="G520" s="11" t="s">
        <v>4426</v>
      </c>
      <c r="H520" s="105" t="s">
        <v>4426</v>
      </c>
      <c r="I520" s="105" t="s">
        <v>4229</v>
      </c>
      <c r="J520" s="105" t="s">
        <v>4230</v>
      </c>
      <c r="K520" s="106">
        <v>80111600</v>
      </c>
      <c r="L520" s="11" t="s">
        <v>66</v>
      </c>
      <c r="M520" s="11" t="s">
        <v>66</v>
      </c>
      <c r="N520" s="11" t="s">
        <v>66</v>
      </c>
      <c r="O520" s="11" t="s">
        <v>66</v>
      </c>
      <c r="P520" s="105" t="s">
        <v>4441</v>
      </c>
      <c r="Q520" s="114">
        <v>2472000</v>
      </c>
      <c r="R520" s="107">
        <v>1</v>
      </c>
      <c r="S520" s="119">
        <v>24720000</v>
      </c>
      <c r="T520" s="11" t="s">
        <v>4427</v>
      </c>
      <c r="U520" s="11" t="s">
        <v>4292</v>
      </c>
      <c r="V520" s="108" t="s">
        <v>481</v>
      </c>
      <c r="W520" s="109">
        <v>10</v>
      </c>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row>
    <row r="521" spans="1:46" x14ac:dyDescent="0.25">
      <c r="A521" s="101" t="s">
        <v>4680</v>
      </c>
      <c r="B521" s="101" t="s">
        <v>4680</v>
      </c>
      <c r="C521" s="105" t="s">
        <v>4405</v>
      </c>
      <c r="D521" s="105" t="s">
        <v>66</v>
      </c>
      <c r="E521" s="105" t="s">
        <v>66</v>
      </c>
      <c r="F521" s="11" t="s">
        <v>4406</v>
      </c>
      <c r="G521" s="11" t="s">
        <v>4426</v>
      </c>
      <c r="H521" s="105" t="s">
        <v>4426</v>
      </c>
      <c r="I521" s="105" t="s">
        <v>4229</v>
      </c>
      <c r="J521" s="105" t="s">
        <v>4230</v>
      </c>
      <c r="K521" s="106">
        <v>80111600</v>
      </c>
      <c r="L521" s="11" t="s">
        <v>66</v>
      </c>
      <c r="M521" s="11" t="s">
        <v>66</v>
      </c>
      <c r="N521" s="11" t="s">
        <v>66</v>
      </c>
      <c r="O521" s="11" t="s">
        <v>66</v>
      </c>
      <c r="P521" s="105" t="s">
        <v>4442</v>
      </c>
      <c r="Q521" s="114">
        <v>2472000</v>
      </c>
      <c r="R521" s="107">
        <v>1</v>
      </c>
      <c r="S521" s="119">
        <v>24720000</v>
      </c>
      <c r="T521" s="11" t="s">
        <v>4427</v>
      </c>
      <c r="U521" s="11" t="s">
        <v>4292</v>
      </c>
      <c r="V521" s="108" t="s">
        <v>481</v>
      </c>
      <c r="W521" s="109">
        <v>10</v>
      </c>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row>
    <row r="522" spans="1:46" x14ac:dyDescent="0.25">
      <c r="A522" s="101" t="s">
        <v>4680</v>
      </c>
      <c r="B522" s="101" t="s">
        <v>4680</v>
      </c>
      <c r="C522" s="105" t="s">
        <v>4405</v>
      </c>
      <c r="D522" s="105" t="s">
        <v>66</v>
      </c>
      <c r="E522" s="105" t="s">
        <v>66</v>
      </c>
      <c r="F522" s="11" t="s">
        <v>4406</v>
      </c>
      <c r="G522" s="11" t="s">
        <v>4426</v>
      </c>
      <c r="H522" s="105" t="s">
        <v>4426</v>
      </c>
      <c r="I522" s="105" t="s">
        <v>4229</v>
      </c>
      <c r="J522" s="105" t="s">
        <v>4230</v>
      </c>
      <c r="K522" s="106">
        <v>80111600</v>
      </c>
      <c r="L522" s="11" t="s">
        <v>66</v>
      </c>
      <c r="M522" s="11" t="s">
        <v>66</v>
      </c>
      <c r="N522" s="11" t="s">
        <v>66</v>
      </c>
      <c r="O522" s="11" t="s">
        <v>66</v>
      </c>
      <c r="P522" s="105" t="s">
        <v>4441</v>
      </c>
      <c r="Q522" s="114">
        <v>1751000</v>
      </c>
      <c r="R522" s="107">
        <v>1</v>
      </c>
      <c r="S522" s="119">
        <v>17510000</v>
      </c>
      <c r="T522" s="11" t="s">
        <v>4427</v>
      </c>
      <c r="U522" s="11" t="s">
        <v>4292</v>
      </c>
      <c r="V522" s="108" t="s">
        <v>481</v>
      </c>
      <c r="W522" s="109">
        <v>10</v>
      </c>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row>
    <row r="523" spans="1:46" x14ac:dyDescent="0.25">
      <c r="A523" s="101" t="s">
        <v>4680</v>
      </c>
      <c r="B523" s="101" t="s">
        <v>4680</v>
      </c>
      <c r="C523" s="105" t="s">
        <v>4405</v>
      </c>
      <c r="D523" s="105" t="s">
        <v>66</v>
      </c>
      <c r="E523" s="105" t="s">
        <v>66</v>
      </c>
      <c r="F523" s="11" t="s">
        <v>4406</v>
      </c>
      <c r="G523" s="11" t="s">
        <v>4426</v>
      </c>
      <c r="H523" s="105" t="s">
        <v>4426</v>
      </c>
      <c r="I523" s="105" t="s">
        <v>4229</v>
      </c>
      <c r="J523" s="105" t="s">
        <v>4230</v>
      </c>
      <c r="K523" s="106">
        <v>80111600</v>
      </c>
      <c r="L523" s="11" t="s">
        <v>66</v>
      </c>
      <c r="M523" s="11" t="s">
        <v>66</v>
      </c>
      <c r="N523" s="11" t="s">
        <v>66</v>
      </c>
      <c r="O523" s="11" t="s">
        <v>66</v>
      </c>
      <c r="P523" s="105" t="s">
        <v>4441</v>
      </c>
      <c r="Q523" s="114">
        <v>1751000</v>
      </c>
      <c r="R523" s="107">
        <v>1</v>
      </c>
      <c r="S523" s="119">
        <v>3502000</v>
      </c>
      <c r="T523" s="11" t="s">
        <v>4427</v>
      </c>
      <c r="U523" s="11" t="s">
        <v>4292</v>
      </c>
      <c r="V523" s="108" t="s">
        <v>481</v>
      </c>
      <c r="W523" s="109">
        <v>2</v>
      </c>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row>
    <row r="524" spans="1:46" x14ac:dyDescent="0.25">
      <c r="A524" s="101" t="s">
        <v>4680</v>
      </c>
      <c r="B524" s="101" t="s">
        <v>4680</v>
      </c>
      <c r="C524" s="105" t="s">
        <v>4405</v>
      </c>
      <c r="D524" s="105" t="s">
        <v>66</v>
      </c>
      <c r="E524" s="105" t="s">
        <v>66</v>
      </c>
      <c r="F524" s="11" t="s">
        <v>4406</v>
      </c>
      <c r="G524" s="11" t="s">
        <v>4426</v>
      </c>
      <c r="H524" s="105" t="s">
        <v>4426</v>
      </c>
      <c r="I524" s="105" t="s">
        <v>4229</v>
      </c>
      <c r="J524" s="105" t="s">
        <v>4230</v>
      </c>
      <c r="K524" s="106">
        <v>80111600</v>
      </c>
      <c r="L524" s="11" t="s">
        <v>66</v>
      </c>
      <c r="M524" s="11" t="s">
        <v>66</v>
      </c>
      <c r="N524" s="11" t="s">
        <v>66</v>
      </c>
      <c r="O524" s="11" t="s">
        <v>66</v>
      </c>
      <c r="P524" s="105" t="s">
        <v>4441</v>
      </c>
      <c r="Q524" s="114">
        <v>1751000</v>
      </c>
      <c r="R524" s="107">
        <v>1</v>
      </c>
      <c r="S524" s="119">
        <v>3502000</v>
      </c>
      <c r="T524" s="11" t="s">
        <v>4427</v>
      </c>
      <c r="U524" s="11" t="s">
        <v>4292</v>
      </c>
      <c r="V524" s="108" t="s">
        <v>481</v>
      </c>
      <c r="W524" s="109">
        <v>2</v>
      </c>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row>
    <row r="525" spans="1:46" x14ac:dyDescent="0.25">
      <c r="A525" s="101" t="s">
        <v>4680</v>
      </c>
      <c r="B525" s="101" t="s">
        <v>4680</v>
      </c>
      <c r="C525" s="105" t="s">
        <v>4405</v>
      </c>
      <c r="D525" s="105" t="s">
        <v>66</v>
      </c>
      <c r="E525" s="105" t="s">
        <v>66</v>
      </c>
      <c r="F525" s="11" t="s">
        <v>4406</v>
      </c>
      <c r="G525" s="11" t="s">
        <v>4426</v>
      </c>
      <c r="H525" s="105" t="s">
        <v>4426</v>
      </c>
      <c r="I525" s="105" t="s">
        <v>4229</v>
      </c>
      <c r="J525" s="105" t="s">
        <v>4230</v>
      </c>
      <c r="K525" s="106">
        <v>80111600</v>
      </c>
      <c r="L525" s="11" t="s">
        <v>66</v>
      </c>
      <c r="M525" s="11" t="s">
        <v>66</v>
      </c>
      <c r="N525" s="11" t="s">
        <v>66</v>
      </c>
      <c r="O525" s="11" t="s">
        <v>66</v>
      </c>
      <c r="P525" s="105" t="s">
        <v>4442</v>
      </c>
      <c r="Q525" s="114">
        <v>1751000</v>
      </c>
      <c r="R525" s="107"/>
      <c r="S525" s="119">
        <v>10667800</v>
      </c>
      <c r="T525" s="11" t="s">
        <v>4427</v>
      </c>
      <c r="U525" s="11" t="s">
        <v>4292</v>
      </c>
      <c r="V525" s="108" t="s">
        <v>481</v>
      </c>
      <c r="W525" s="109">
        <v>6.0924043403769277</v>
      </c>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row>
    <row r="526" spans="1:46" x14ac:dyDescent="0.25">
      <c r="A526" s="101" t="s">
        <v>4680</v>
      </c>
      <c r="B526" s="101" t="s">
        <v>4680</v>
      </c>
      <c r="C526" s="105" t="s">
        <v>4405</v>
      </c>
      <c r="D526" s="105" t="s">
        <v>66</v>
      </c>
      <c r="E526" s="105" t="s">
        <v>66</v>
      </c>
      <c r="F526" s="11" t="s">
        <v>4406</v>
      </c>
      <c r="G526" s="11" t="s">
        <v>4426</v>
      </c>
      <c r="H526" s="105" t="s">
        <v>4426</v>
      </c>
      <c r="I526" s="105" t="s">
        <v>4229</v>
      </c>
      <c r="J526" s="105" t="s">
        <v>4230</v>
      </c>
      <c r="K526" s="106">
        <v>80111600</v>
      </c>
      <c r="L526" s="11" t="s">
        <v>66</v>
      </c>
      <c r="M526" s="11" t="s">
        <v>66</v>
      </c>
      <c r="N526" s="11" t="s">
        <v>66</v>
      </c>
      <c r="O526" s="11" t="s">
        <v>66</v>
      </c>
      <c r="P526" s="105" t="s">
        <v>4443</v>
      </c>
      <c r="Q526" s="114">
        <v>2472000</v>
      </c>
      <c r="R526" s="107">
        <v>1</v>
      </c>
      <c r="S526" s="119">
        <v>27192000</v>
      </c>
      <c r="T526" s="11" t="s">
        <v>4427</v>
      </c>
      <c r="U526" s="11" t="s">
        <v>4292</v>
      </c>
      <c r="V526" s="108" t="s">
        <v>481</v>
      </c>
      <c r="W526" s="109">
        <v>11</v>
      </c>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row>
    <row r="527" spans="1:46" x14ac:dyDescent="0.25">
      <c r="A527" s="101" t="s">
        <v>4680</v>
      </c>
      <c r="B527" s="101" t="s">
        <v>4680</v>
      </c>
      <c r="C527" s="105" t="s">
        <v>4405</v>
      </c>
      <c r="D527" s="105" t="s">
        <v>66</v>
      </c>
      <c r="E527" s="105" t="s">
        <v>66</v>
      </c>
      <c r="F527" s="11" t="s">
        <v>4406</v>
      </c>
      <c r="G527" s="11" t="s">
        <v>4426</v>
      </c>
      <c r="H527" s="105" t="s">
        <v>4426</v>
      </c>
      <c r="I527" s="105" t="s">
        <v>4229</v>
      </c>
      <c r="J527" s="105" t="s">
        <v>4230</v>
      </c>
      <c r="K527" s="106">
        <v>80111600</v>
      </c>
      <c r="L527" s="11" t="s">
        <v>66</v>
      </c>
      <c r="M527" s="11" t="s">
        <v>66</v>
      </c>
      <c r="N527" s="11" t="s">
        <v>66</v>
      </c>
      <c r="O527" s="11" t="s">
        <v>66</v>
      </c>
      <c r="P527" s="105" t="s">
        <v>4444</v>
      </c>
      <c r="Q527" s="114">
        <v>1545000</v>
      </c>
      <c r="R527" s="107">
        <v>1</v>
      </c>
      <c r="S527" s="119">
        <v>16995000</v>
      </c>
      <c r="T527" s="11" t="s">
        <v>4427</v>
      </c>
      <c r="U527" s="11" t="s">
        <v>4292</v>
      </c>
      <c r="V527" s="108" t="s">
        <v>481</v>
      </c>
      <c r="W527" s="109">
        <v>11</v>
      </c>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row>
    <row r="528" spans="1:46" x14ac:dyDescent="0.25">
      <c r="A528" s="101" t="s">
        <v>4680</v>
      </c>
      <c r="B528" s="101" t="s">
        <v>4680</v>
      </c>
      <c r="C528" s="105" t="s">
        <v>4405</v>
      </c>
      <c r="D528" s="105" t="s">
        <v>66</v>
      </c>
      <c r="E528" s="105" t="s">
        <v>66</v>
      </c>
      <c r="F528" s="11" t="s">
        <v>4406</v>
      </c>
      <c r="G528" s="11" t="s">
        <v>4426</v>
      </c>
      <c r="H528" s="105" t="s">
        <v>4426</v>
      </c>
      <c r="I528" s="105" t="s">
        <v>4229</v>
      </c>
      <c r="J528" s="105" t="s">
        <v>4230</v>
      </c>
      <c r="K528" s="106">
        <v>80111600</v>
      </c>
      <c r="L528" s="11" t="s">
        <v>66</v>
      </c>
      <c r="M528" s="11" t="s">
        <v>66</v>
      </c>
      <c r="N528" s="11" t="s">
        <v>66</v>
      </c>
      <c r="O528" s="11" t="s">
        <v>66</v>
      </c>
      <c r="P528" s="105" t="s">
        <v>4445</v>
      </c>
      <c r="Q528" s="114">
        <v>2472000</v>
      </c>
      <c r="R528" s="107">
        <v>1</v>
      </c>
      <c r="S528" s="119">
        <v>27192000</v>
      </c>
      <c r="T528" s="11" t="s">
        <v>4427</v>
      </c>
      <c r="U528" s="11" t="s">
        <v>4292</v>
      </c>
      <c r="V528" s="108" t="s">
        <v>481</v>
      </c>
      <c r="W528" s="109">
        <v>11</v>
      </c>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row>
    <row r="529" spans="1:46" x14ac:dyDescent="0.25">
      <c r="A529" s="101" t="s">
        <v>4680</v>
      </c>
      <c r="B529" s="101" t="s">
        <v>4680</v>
      </c>
      <c r="C529" s="105" t="s">
        <v>4405</v>
      </c>
      <c r="D529" s="105" t="s">
        <v>66</v>
      </c>
      <c r="E529" s="105" t="s">
        <v>66</v>
      </c>
      <c r="F529" s="11" t="s">
        <v>4406</v>
      </c>
      <c r="G529" s="11" t="s">
        <v>4426</v>
      </c>
      <c r="H529" s="105" t="s">
        <v>4426</v>
      </c>
      <c r="I529" s="105" t="s">
        <v>4229</v>
      </c>
      <c r="J529" s="105" t="s">
        <v>4230</v>
      </c>
      <c r="K529" s="106">
        <v>80111600</v>
      </c>
      <c r="L529" s="11" t="s">
        <v>66</v>
      </c>
      <c r="M529" s="11" t="s">
        <v>66</v>
      </c>
      <c r="N529" s="11" t="s">
        <v>66</v>
      </c>
      <c r="O529" s="11" t="s">
        <v>66</v>
      </c>
      <c r="P529" s="105" t="s">
        <v>4446</v>
      </c>
      <c r="Q529" s="114">
        <v>1545000</v>
      </c>
      <c r="R529" s="107">
        <v>1</v>
      </c>
      <c r="S529" s="119">
        <v>16995000</v>
      </c>
      <c r="T529" s="11" t="s">
        <v>4427</v>
      </c>
      <c r="U529" s="11" t="s">
        <v>4292</v>
      </c>
      <c r="V529" s="108" t="s">
        <v>481</v>
      </c>
      <c r="W529" s="109">
        <v>11</v>
      </c>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row>
    <row r="530" spans="1:46" x14ac:dyDescent="0.25">
      <c r="A530" s="101" t="s">
        <v>4680</v>
      </c>
      <c r="B530" s="101" t="s">
        <v>4680</v>
      </c>
      <c r="C530" s="105" t="s">
        <v>4405</v>
      </c>
      <c r="D530" s="105" t="s">
        <v>66</v>
      </c>
      <c r="E530" s="105" t="s">
        <v>66</v>
      </c>
      <c r="F530" s="11" t="s">
        <v>4447</v>
      </c>
      <c r="G530" s="11" t="s">
        <v>4448</v>
      </c>
      <c r="H530" s="105" t="s">
        <v>4454</v>
      </c>
      <c r="I530" s="105" t="s">
        <v>4229</v>
      </c>
      <c r="J530" s="105" t="s">
        <v>4230</v>
      </c>
      <c r="K530" s="106">
        <v>86101700</v>
      </c>
      <c r="L530" s="11" t="s">
        <v>66</v>
      </c>
      <c r="M530" s="11" t="s">
        <v>66</v>
      </c>
      <c r="N530" s="11" t="s">
        <v>66</v>
      </c>
      <c r="O530" s="11" t="s">
        <v>66</v>
      </c>
      <c r="P530" s="105" t="s">
        <v>4455</v>
      </c>
      <c r="Q530" s="114">
        <v>4895214.2857142854</v>
      </c>
      <c r="R530" s="107">
        <v>1</v>
      </c>
      <c r="S530" s="119">
        <v>47778000</v>
      </c>
      <c r="T530" s="11" t="s">
        <v>4456</v>
      </c>
      <c r="U530" s="11" t="s">
        <v>4292</v>
      </c>
      <c r="V530" s="108" t="s">
        <v>4674</v>
      </c>
      <c r="W530" s="109">
        <v>11</v>
      </c>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row>
    <row r="531" spans="1:46" x14ac:dyDescent="0.25">
      <c r="A531" s="101" t="s">
        <v>4680</v>
      </c>
      <c r="B531" s="101" t="s">
        <v>4680</v>
      </c>
      <c r="C531" s="105" t="s">
        <v>4405</v>
      </c>
      <c r="D531" s="105" t="s">
        <v>66</v>
      </c>
      <c r="E531" s="105" t="s">
        <v>66</v>
      </c>
      <c r="F531" s="11" t="s">
        <v>4447</v>
      </c>
      <c r="G531" s="11" t="s">
        <v>4448</v>
      </c>
      <c r="H531" s="105" t="s">
        <v>4454</v>
      </c>
      <c r="I531" s="105" t="s">
        <v>4229</v>
      </c>
      <c r="J531" s="105" t="s">
        <v>4230</v>
      </c>
      <c r="K531" s="106" t="s">
        <v>4457</v>
      </c>
      <c r="L531" s="11" t="s">
        <v>66</v>
      </c>
      <c r="M531" s="11" t="s">
        <v>66</v>
      </c>
      <c r="N531" s="11" t="s">
        <v>66</v>
      </c>
      <c r="O531" s="11" t="s">
        <v>66</v>
      </c>
      <c r="P531" s="105" t="s">
        <v>4458</v>
      </c>
      <c r="Q531" s="114">
        <v>902000</v>
      </c>
      <c r="R531" s="107">
        <v>1</v>
      </c>
      <c r="S531" s="119">
        <v>902000</v>
      </c>
      <c r="T531" s="11" t="s">
        <v>66</v>
      </c>
      <c r="U531" s="11" t="s">
        <v>4450</v>
      </c>
      <c r="V531" s="108" t="s">
        <v>761</v>
      </c>
      <c r="W531" s="109">
        <v>1</v>
      </c>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row>
    <row r="532" spans="1:46" x14ac:dyDescent="0.25">
      <c r="A532" s="101" t="s">
        <v>4680</v>
      </c>
      <c r="B532" s="101" t="s">
        <v>4680</v>
      </c>
      <c r="C532" s="105" t="s">
        <v>4405</v>
      </c>
      <c r="D532" s="105" t="s">
        <v>66</v>
      </c>
      <c r="E532" s="105" t="s">
        <v>66</v>
      </c>
      <c r="F532" s="11" t="s">
        <v>4447</v>
      </c>
      <c r="G532" s="11" t="s">
        <v>4448</v>
      </c>
      <c r="H532" s="105" t="s">
        <v>4459</v>
      </c>
      <c r="I532" s="105" t="s">
        <v>4229</v>
      </c>
      <c r="J532" s="105" t="s">
        <v>4230</v>
      </c>
      <c r="K532" s="106">
        <v>93141506</v>
      </c>
      <c r="L532" s="11" t="s">
        <v>66</v>
      </c>
      <c r="M532" s="11" t="s">
        <v>66</v>
      </c>
      <c r="N532" s="11" t="s">
        <v>66</v>
      </c>
      <c r="O532" s="11" t="s">
        <v>66</v>
      </c>
      <c r="P532" s="105" t="s">
        <v>4460</v>
      </c>
      <c r="Q532" s="114">
        <v>17099250</v>
      </c>
      <c r="R532" s="107">
        <v>1</v>
      </c>
      <c r="S532" s="119">
        <v>136794000</v>
      </c>
      <c r="T532" s="11" t="s">
        <v>4461</v>
      </c>
      <c r="U532" s="11" t="s">
        <v>4292</v>
      </c>
      <c r="V532" s="108" t="s">
        <v>4674</v>
      </c>
      <c r="W532" s="109">
        <v>8</v>
      </c>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row>
    <row r="533" spans="1:46" x14ac:dyDescent="0.25">
      <c r="A533" s="101" t="s">
        <v>4680</v>
      </c>
      <c r="B533" s="101" t="s">
        <v>4680</v>
      </c>
      <c r="C533" s="105" t="s">
        <v>4405</v>
      </c>
      <c r="D533" s="105" t="s">
        <v>66</v>
      </c>
      <c r="E533" s="105" t="s">
        <v>66</v>
      </c>
      <c r="F533" s="11" t="s">
        <v>4447</v>
      </c>
      <c r="G533" s="11" t="s">
        <v>4462</v>
      </c>
      <c r="H533" s="105" t="s">
        <v>4463</v>
      </c>
      <c r="I533" s="105" t="s">
        <v>4229</v>
      </c>
      <c r="J533" s="105" t="s">
        <v>4230</v>
      </c>
      <c r="K533" s="106" t="s">
        <v>4673</v>
      </c>
      <c r="L533" s="11" t="s">
        <v>66</v>
      </c>
      <c r="M533" s="11" t="s">
        <v>66</v>
      </c>
      <c r="N533" s="11" t="s">
        <v>66</v>
      </c>
      <c r="O533" s="11" t="s">
        <v>66</v>
      </c>
      <c r="P533" s="105" t="s">
        <v>4464</v>
      </c>
      <c r="Q533" s="114">
        <v>1577526.3157894737</v>
      </c>
      <c r="R533" s="107">
        <v>19</v>
      </c>
      <c r="S533" s="119">
        <v>29973000</v>
      </c>
      <c r="T533" s="11" t="s">
        <v>4278</v>
      </c>
      <c r="U533" s="11" t="s">
        <v>4275</v>
      </c>
      <c r="V533" s="108" t="s">
        <v>4674</v>
      </c>
      <c r="W533" s="109">
        <v>8</v>
      </c>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row>
    <row r="534" spans="1:46" x14ac:dyDescent="0.25">
      <c r="A534" s="101" t="s">
        <v>4680</v>
      </c>
      <c r="B534" s="101" t="s">
        <v>4680</v>
      </c>
      <c r="C534" s="105" t="s">
        <v>4405</v>
      </c>
      <c r="D534" s="105" t="s">
        <v>66</v>
      </c>
      <c r="E534" s="105" t="s">
        <v>66</v>
      </c>
      <c r="F534" s="11" t="s">
        <v>4447</v>
      </c>
      <c r="G534" s="11" t="s">
        <v>4448</v>
      </c>
      <c r="H534" s="105" t="s">
        <v>4465</v>
      </c>
      <c r="I534" s="105" t="s">
        <v>4229</v>
      </c>
      <c r="J534" s="105" t="s">
        <v>4230</v>
      </c>
      <c r="K534" s="106">
        <v>85122200</v>
      </c>
      <c r="L534" s="11" t="s">
        <v>66</v>
      </c>
      <c r="M534" s="11" t="s">
        <v>66</v>
      </c>
      <c r="N534" s="11" t="s">
        <v>66</v>
      </c>
      <c r="O534" s="11" t="s">
        <v>66</v>
      </c>
      <c r="P534" s="105" t="s">
        <v>4466</v>
      </c>
      <c r="Q534" s="114">
        <v>0</v>
      </c>
      <c r="R534" s="107">
        <v>1</v>
      </c>
      <c r="S534" s="119">
        <v>10000000</v>
      </c>
      <c r="T534" s="11" t="s">
        <v>4278</v>
      </c>
      <c r="U534" s="11" t="s">
        <v>4267</v>
      </c>
      <c r="V534" s="108" t="s">
        <v>483</v>
      </c>
      <c r="W534" s="109">
        <v>7</v>
      </c>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row>
    <row r="535" spans="1:46" x14ac:dyDescent="0.25">
      <c r="A535" s="101" t="s">
        <v>4680</v>
      </c>
      <c r="B535" s="101" t="s">
        <v>4680</v>
      </c>
      <c r="C535" s="105" t="s">
        <v>4405</v>
      </c>
      <c r="D535" s="105" t="s">
        <v>66</v>
      </c>
      <c r="E535" s="105" t="s">
        <v>66</v>
      </c>
      <c r="F535" s="11" t="s">
        <v>4447</v>
      </c>
      <c r="G535" s="11" t="s">
        <v>4448</v>
      </c>
      <c r="H535" s="105" t="s">
        <v>4465</v>
      </c>
      <c r="I535" s="105" t="s">
        <v>4229</v>
      </c>
      <c r="J535" s="105" t="s">
        <v>4230</v>
      </c>
      <c r="K535" s="106">
        <v>46180000</v>
      </c>
      <c r="L535" s="11" t="s">
        <v>66</v>
      </c>
      <c r="M535" s="11" t="s">
        <v>66</v>
      </c>
      <c r="N535" s="11" t="s">
        <v>66</v>
      </c>
      <c r="O535" s="11" t="s">
        <v>66</v>
      </c>
      <c r="P535" s="105" t="s">
        <v>4467</v>
      </c>
      <c r="Q535" s="114">
        <v>0</v>
      </c>
      <c r="R535" s="107">
        <v>1</v>
      </c>
      <c r="S535" s="119">
        <v>2993300</v>
      </c>
      <c r="T535" s="11" t="s">
        <v>4278</v>
      </c>
      <c r="U535" s="11" t="s">
        <v>4267</v>
      </c>
      <c r="V535" s="108" t="s">
        <v>2554</v>
      </c>
      <c r="W535" s="109">
        <v>2</v>
      </c>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row>
    <row r="536" spans="1:46" x14ac:dyDescent="0.25">
      <c r="A536" s="101" t="s">
        <v>4680</v>
      </c>
      <c r="B536" s="101" t="s">
        <v>4680</v>
      </c>
      <c r="C536" s="105" t="s">
        <v>4405</v>
      </c>
      <c r="D536" s="105" t="s">
        <v>66</v>
      </c>
      <c r="E536" s="105" t="s">
        <v>66</v>
      </c>
      <c r="F536" s="11" t="s">
        <v>4447</v>
      </c>
      <c r="G536" s="11" t="s">
        <v>4448</v>
      </c>
      <c r="H536" s="105" t="s">
        <v>4465</v>
      </c>
      <c r="I536" s="105" t="s">
        <v>4229</v>
      </c>
      <c r="J536" s="105" t="s">
        <v>4230</v>
      </c>
      <c r="K536" s="106">
        <v>46180000</v>
      </c>
      <c r="L536" s="11" t="s">
        <v>66</v>
      </c>
      <c r="M536" s="11" t="s">
        <v>66</v>
      </c>
      <c r="N536" s="11" t="s">
        <v>66</v>
      </c>
      <c r="O536" s="11" t="s">
        <v>66</v>
      </c>
      <c r="P536" s="105" t="s">
        <v>4468</v>
      </c>
      <c r="Q536" s="114">
        <v>0</v>
      </c>
      <c r="R536" s="107">
        <v>1</v>
      </c>
      <c r="S536" s="119">
        <v>2060000</v>
      </c>
      <c r="T536" s="11" t="s">
        <v>4278</v>
      </c>
      <c r="U536" s="11" t="s">
        <v>4267</v>
      </c>
      <c r="V536" s="108" t="s">
        <v>4674</v>
      </c>
      <c r="W536" s="109">
        <v>2</v>
      </c>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row>
    <row r="537" spans="1:46" x14ac:dyDescent="0.25">
      <c r="A537" s="101" t="s">
        <v>4680</v>
      </c>
      <c r="B537" s="101" t="s">
        <v>4680</v>
      </c>
      <c r="C537" s="105" t="s">
        <v>4405</v>
      </c>
      <c r="D537" s="105" t="s">
        <v>66</v>
      </c>
      <c r="E537" s="105" t="s">
        <v>66</v>
      </c>
      <c r="F537" s="11" t="s">
        <v>4447</v>
      </c>
      <c r="G537" s="11" t="s">
        <v>4448</v>
      </c>
      <c r="H537" s="105" t="s">
        <v>4465</v>
      </c>
      <c r="I537" s="105" t="s">
        <v>4229</v>
      </c>
      <c r="J537" s="105" t="s">
        <v>4230</v>
      </c>
      <c r="K537" s="106">
        <v>46180000</v>
      </c>
      <c r="L537" s="11" t="s">
        <v>66</v>
      </c>
      <c r="M537" s="11" t="s">
        <v>66</v>
      </c>
      <c r="N537" s="11" t="s">
        <v>66</v>
      </c>
      <c r="O537" s="11" t="s">
        <v>66</v>
      </c>
      <c r="P537" s="105" t="s">
        <v>4469</v>
      </c>
      <c r="Q537" s="114">
        <v>0</v>
      </c>
      <c r="R537" s="107">
        <v>1</v>
      </c>
      <c r="S537" s="119">
        <v>2000000</v>
      </c>
      <c r="T537" s="11" t="s">
        <v>4461</v>
      </c>
      <c r="U537" s="11" t="s">
        <v>4267</v>
      </c>
      <c r="V537" s="108" t="s">
        <v>761</v>
      </c>
      <c r="W537" s="109">
        <v>1</v>
      </c>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row>
    <row r="538" spans="1:46" x14ac:dyDescent="0.25">
      <c r="A538" s="101" t="s">
        <v>4680</v>
      </c>
      <c r="B538" s="101" t="s">
        <v>4680</v>
      </c>
      <c r="C538" s="105" t="s">
        <v>4405</v>
      </c>
      <c r="D538" s="105" t="s">
        <v>66</v>
      </c>
      <c r="E538" s="105" t="s">
        <v>66</v>
      </c>
      <c r="F538" s="11" t="s">
        <v>4447</v>
      </c>
      <c r="G538" s="11" t="s">
        <v>4448</v>
      </c>
      <c r="H538" s="105" t="s">
        <v>4465</v>
      </c>
      <c r="I538" s="105" t="s">
        <v>4229</v>
      </c>
      <c r="J538" s="105" t="s">
        <v>4230</v>
      </c>
      <c r="K538" s="106">
        <v>46180000</v>
      </c>
      <c r="L538" s="11" t="s">
        <v>66</v>
      </c>
      <c r="M538" s="11" t="s">
        <v>66</v>
      </c>
      <c r="N538" s="11" t="s">
        <v>66</v>
      </c>
      <c r="O538" s="11" t="s">
        <v>66</v>
      </c>
      <c r="P538" s="105" t="s">
        <v>4470</v>
      </c>
      <c r="Q538" s="114">
        <v>0</v>
      </c>
      <c r="R538" s="107">
        <v>1</v>
      </c>
      <c r="S538" s="119">
        <v>11000000</v>
      </c>
      <c r="T538" s="11" t="s">
        <v>4456</v>
      </c>
      <c r="U538" s="11" t="s">
        <v>4267</v>
      </c>
      <c r="V538" s="108" t="s">
        <v>761</v>
      </c>
      <c r="W538" s="109">
        <v>3</v>
      </c>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row>
    <row r="539" spans="1:46" x14ac:dyDescent="0.25">
      <c r="A539" s="101" t="s">
        <v>4680</v>
      </c>
      <c r="B539" s="101" t="s">
        <v>4680</v>
      </c>
      <c r="C539" s="105" t="s">
        <v>4405</v>
      </c>
      <c r="D539" s="105" t="s">
        <v>66</v>
      </c>
      <c r="E539" s="105" t="s">
        <v>66</v>
      </c>
      <c r="F539" s="11" t="s">
        <v>4447</v>
      </c>
      <c r="G539" s="11" t="s">
        <v>4448</v>
      </c>
      <c r="H539" s="105" t="s">
        <v>4465</v>
      </c>
      <c r="I539" s="105" t="s">
        <v>4229</v>
      </c>
      <c r="J539" s="105" t="s">
        <v>4230</v>
      </c>
      <c r="K539" s="106">
        <v>46140000</v>
      </c>
      <c r="L539" s="11" t="s">
        <v>66</v>
      </c>
      <c r="M539" s="11" t="s">
        <v>66</v>
      </c>
      <c r="N539" s="11" t="s">
        <v>66</v>
      </c>
      <c r="O539" s="11" t="s">
        <v>66</v>
      </c>
      <c r="P539" s="105" t="s">
        <v>4471</v>
      </c>
      <c r="Q539" s="114">
        <v>0</v>
      </c>
      <c r="R539" s="107">
        <v>1</v>
      </c>
      <c r="S539" s="119">
        <v>14005700</v>
      </c>
      <c r="T539" s="11" t="s">
        <v>4472</v>
      </c>
      <c r="U539" s="11" t="s">
        <v>4267</v>
      </c>
      <c r="V539" s="108" t="s">
        <v>4675</v>
      </c>
      <c r="W539" s="109">
        <v>1</v>
      </c>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row>
    <row r="540" spans="1:46" x14ac:dyDescent="0.25">
      <c r="A540" s="101" t="s">
        <v>4680</v>
      </c>
      <c r="B540" s="101" t="s">
        <v>4680</v>
      </c>
      <c r="C540" s="105" t="s">
        <v>4405</v>
      </c>
      <c r="D540" s="105" t="s">
        <v>66</v>
      </c>
      <c r="E540" s="105" t="s">
        <v>66</v>
      </c>
      <c r="F540" s="11" t="s">
        <v>4447</v>
      </c>
      <c r="G540" s="11" t="s">
        <v>4462</v>
      </c>
      <c r="H540" s="105" t="s">
        <v>4473</v>
      </c>
      <c r="I540" s="105" t="s">
        <v>4229</v>
      </c>
      <c r="J540" s="105" t="s">
        <v>4230</v>
      </c>
      <c r="K540" s="106">
        <v>44120000</v>
      </c>
      <c r="L540" s="11" t="s">
        <v>66</v>
      </c>
      <c r="M540" s="11" t="s">
        <v>66</v>
      </c>
      <c r="N540" s="11" t="s">
        <v>66</v>
      </c>
      <c r="O540" s="11" t="s">
        <v>66</v>
      </c>
      <c r="P540" s="105" t="s">
        <v>4474</v>
      </c>
      <c r="Q540" s="114">
        <v>0</v>
      </c>
      <c r="R540" s="107">
        <v>1</v>
      </c>
      <c r="S540" s="119">
        <v>28210000</v>
      </c>
      <c r="T540" s="11" t="s">
        <v>4278</v>
      </c>
      <c r="U540" s="11" t="s">
        <v>4275</v>
      </c>
      <c r="V540" s="108" t="s">
        <v>4674</v>
      </c>
      <c r="W540" s="109">
        <v>1</v>
      </c>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row>
    <row r="541" spans="1:46" x14ac:dyDescent="0.25">
      <c r="A541" s="101" t="s">
        <v>4680</v>
      </c>
      <c r="B541" s="101" t="s">
        <v>4680</v>
      </c>
      <c r="C541" s="105" t="s">
        <v>4405</v>
      </c>
      <c r="D541" s="105" t="s">
        <v>66</v>
      </c>
      <c r="E541" s="105" t="s">
        <v>66</v>
      </c>
      <c r="F541" s="11" t="s">
        <v>4447</v>
      </c>
      <c r="G541" s="11" t="s">
        <v>4462</v>
      </c>
      <c r="H541" s="105" t="s">
        <v>4475</v>
      </c>
      <c r="I541" s="105" t="s">
        <v>4229</v>
      </c>
      <c r="J541" s="105" t="s">
        <v>4230</v>
      </c>
      <c r="K541" s="106">
        <v>78181700</v>
      </c>
      <c r="L541" s="11" t="s">
        <v>66</v>
      </c>
      <c r="M541" s="11" t="s">
        <v>66</v>
      </c>
      <c r="N541" s="11" t="s">
        <v>66</v>
      </c>
      <c r="O541" s="11" t="s">
        <v>66</v>
      </c>
      <c r="P541" s="105" t="s">
        <v>4476</v>
      </c>
      <c r="Q541" s="114">
        <v>0</v>
      </c>
      <c r="R541" s="107">
        <v>1</v>
      </c>
      <c r="S541" s="119">
        <v>5700000</v>
      </c>
      <c r="T541" s="11" t="s">
        <v>4278</v>
      </c>
      <c r="U541" s="11" t="s">
        <v>4267</v>
      </c>
      <c r="V541" s="108" t="s">
        <v>481</v>
      </c>
      <c r="W541" s="109">
        <v>11</v>
      </c>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row>
    <row r="542" spans="1:46" x14ac:dyDescent="0.25">
      <c r="A542" s="101" t="s">
        <v>4680</v>
      </c>
      <c r="B542" s="101" t="s">
        <v>4680</v>
      </c>
      <c r="C542" s="105" t="s">
        <v>4405</v>
      </c>
      <c r="D542" s="105" t="s">
        <v>66</v>
      </c>
      <c r="E542" s="105" t="s">
        <v>66</v>
      </c>
      <c r="F542" s="11" t="s">
        <v>4447</v>
      </c>
      <c r="G542" s="11" t="s">
        <v>4462</v>
      </c>
      <c r="H542" s="105" t="s">
        <v>4477</v>
      </c>
      <c r="I542" s="105" t="s">
        <v>4229</v>
      </c>
      <c r="J542" s="105" t="s">
        <v>4230</v>
      </c>
      <c r="K542" s="106">
        <v>44120000</v>
      </c>
      <c r="L542" s="11" t="s">
        <v>66</v>
      </c>
      <c r="M542" s="11" t="s">
        <v>66</v>
      </c>
      <c r="N542" s="11" t="s">
        <v>66</v>
      </c>
      <c r="O542" s="11" t="s">
        <v>66</v>
      </c>
      <c r="P542" s="105" t="s">
        <v>4277</v>
      </c>
      <c r="Q542" s="114">
        <v>0</v>
      </c>
      <c r="R542" s="107">
        <v>1</v>
      </c>
      <c r="S542" s="119">
        <v>30106000</v>
      </c>
      <c r="T542" s="11" t="s">
        <v>4478</v>
      </c>
      <c r="U542" s="11" t="s">
        <v>4479</v>
      </c>
      <c r="V542" s="108" t="s">
        <v>4674</v>
      </c>
      <c r="W542" s="109">
        <v>10</v>
      </c>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row>
    <row r="543" spans="1:46" x14ac:dyDescent="0.25">
      <c r="A543" s="101" t="s">
        <v>4680</v>
      </c>
      <c r="B543" s="101" t="s">
        <v>4680</v>
      </c>
      <c r="C543" s="105" t="s">
        <v>4405</v>
      </c>
      <c r="D543" s="105" t="s">
        <v>66</v>
      </c>
      <c r="E543" s="105" t="s">
        <v>66</v>
      </c>
      <c r="F543" s="11" t="s">
        <v>4447</v>
      </c>
      <c r="G543" s="11" t="s">
        <v>4462</v>
      </c>
      <c r="H543" s="105" t="s">
        <v>4477</v>
      </c>
      <c r="I543" s="105" t="s">
        <v>4229</v>
      </c>
      <c r="J543" s="105" t="s">
        <v>4230</v>
      </c>
      <c r="K543" s="106" t="s">
        <v>66</v>
      </c>
      <c r="L543" s="11" t="s">
        <v>66</v>
      </c>
      <c r="M543" s="11" t="s">
        <v>66</v>
      </c>
      <c r="N543" s="11" t="s">
        <v>66</v>
      </c>
      <c r="O543" s="11" t="s">
        <v>66</v>
      </c>
      <c r="P543" s="105" t="s">
        <v>4480</v>
      </c>
      <c r="Q543" s="114">
        <v>0</v>
      </c>
      <c r="R543" s="107">
        <v>1</v>
      </c>
      <c r="S543" s="119">
        <v>8000000</v>
      </c>
      <c r="T543" s="11" t="s">
        <v>66</v>
      </c>
      <c r="U543" s="11" t="s">
        <v>4481</v>
      </c>
      <c r="V543" s="108" t="s">
        <v>481</v>
      </c>
      <c r="W543" s="109">
        <v>12</v>
      </c>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row>
    <row r="544" spans="1:46" x14ac:dyDescent="0.25">
      <c r="A544" s="101" t="s">
        <v>4680</v>
      </c>
      <c r="B544" s="101" t="s">
        <v>4680</v>
      </c>
      <c r="C544" s="105" t="s">
        <v>4405</v>
      </c>
      <c r="D544" s="105" t="s">
        <v>66</v>
      </c>
      <c r="E544" s="105" t="s">
        <v>66</v>
      </c>
      <c r="F544" s="11" t="s">
        <v>4447</v>
      </c>
      <c r="G544" s="11" t="s">
        <v>4448</v>
      </c>
      <c r="H544" s="105" t="s">
        <v>4482</v>
      </c>
      <c r="I544" s="105" t="s">
        <v>4229</v>
      </c>
      <c r="J544" s="105" t="s">
        <v>4230</v>
      </c>
      <c r="K544" s="106">
        <v>84131500</v>
      </c>
      <c r="L544" s="11" t="s">
        <v>66</v>
      </c>
      <c r="M544" s="11" t="s">
        <v>66</v>
      </c>
      <c r="N544" s="11" t="s">
        <v>66</v>
      </c>
      <c r="O544" s="11" t="s">
        <v>66</v>
      </c>
      <c r="P544" s="105" t="s">
        <v>4483</v>
      </c>
      <c r="Q544" s="114">
        <v>22933333.333333332</v>
      </c>
      <c r="R544" s="107">
        <v>1</v>
      </c>
      <c r="S544" s="119">
        <v>280774000</v>
      </c>
      <c r="T544" s="11" t="s">
        <v>4484</v>
      </c>
      <c r="U544" s="11" t="s">
        <v>4485</v>
      </c>
      <c r="V544" s="108" t="s">
        <v>761</v>
      </c>
      <c r="W544" s="109">
        <v>12</v>
      </c>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row>
    <row r="545" spans="1:46" x14ac:dyDescent="0.25">
      <c r="A545" s="101" t="s">
        <v>4680</v>
      </c>
      <c r="B545" s="101" t="s">
        <v>4680</v>
      </c>
      <c r="C545" s="105" t="s">
        <v>4405</v>
      </c>
      <c r="D545" s="105" t="s">
        <v>66</v>
      </c>
      <c r="E545" s="105" t="s">
        <v>66</v>
      </c>
      <c r="F545" s="11" t="s">
        <v>4447</v>
      </c>
      <c r="G545" s="11" t="s">
        <v>4448</v>
      </c>
      <c r="H545" s="105" t="s">
        <v>4486</v>
      </c>
      <c r="I545" s="105" t="s">
        <v>4229</v>
      </c>
      <c r="J545" s="105" t="s">
        <v>4230</v>
      </c>
      <c r="K545" s="106">
        <v>81161601</v>
      </c>
      <c r="L545" s="11" t="s">
        <v>66</v>
      </c>
      <c r="M545" s="11" t="s">
        <v>66</v>
      </c>
      <c r="N545" s="11" t="s">
        <v>66</v>
      </c>
      <c r="O545" s="11" t="s">
        <v>66</v>
      </c>
      <c r="P545" s="105" t="s">
        <v>4487</v>
      </c>
      <c r="Q545" s="114">
        <v>0</v>
      </c>
      <c r="R545" s="107">
        <v>1</v>
      </c>
      <c r="S545" s="119">
        <v>57482000</v>
      </c>
      <c r="T545" s="11" t="s">
        <v>4488</v>
      </c>
      <c r="U545" s="11" t="s">
        <v>4275</v>
      </c>
      <c r="V545" s="108" t="s">
        <v>481</v>
      </c>
      <c r="W545" s="109">
        <v>9</v>
      </c>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row>
    <row r="546" spans="1:46" x14ac:dyDescent="0.25">
      <c r="A546" s="101" t="s">
        <v>4680</v>
      </c>
      <c r="B546" s="101" t="s">
        <v>4680</v>
      </c>
      <c r="C546" s="105" t="s">
        <v>4405</v>
      </c>
      <c r="D546" s="105" t="s">
        <v>66</v>
      </c>
      <c r="E546" s="105" t="s">
        <v>66</v>
      </c>
      <c r="F546" s="11" t="s">
        <v>4447</v>
      </c>
      <c r="G546" s="11" t="s">
        <v>4448</v>
      </c>
      <c r="H546" s="105" t="s">
        <v>4486</v>
      </c>
      <c r="I546" s="105" t="s">
        <v>4229</v>
      </c>
      <c r="J546" s="105" t="s">
        <v>4230</v>
      </c>
      <c r="K546" s="106">
        <v>72101500</v>
      </c>
      <c r="L546" s="11" t="s">
        <v>66</v>
      </c>
      <c r="M546" s="11" t="s">
        <v>66</v>
      </c>
      <c r="N546" s="11" t="s">
        <v>66</v>
      </c>
      <c r="O546" s="11" t="s">
        <v>66</v>
      </c>
      <c r="P546" s="105" t="s">
        <v>4489</v>
      </c>
      <c r="Q546" s="114">
        <v>0</v>
      </c>
      <c r="R546" s="107">
        <v>1</v>
      </c>
      <c r="S546" s="119">
        <v>1000000</v>
      </c>
      <c r="T546" s="11" t="s">
        <v>4490</v>
      </c>
      <c r="U546" s="11" t="s">
        <v>4267</v>
      </c>
      <c r="V546" s="108" t="s">
        <v>4674</v>
      </c>
      <c r="W546" s="109">
        <v>1</v>
      </c>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row>
    <row r="547" spans="1:46" x14ac:dyDescent="0.25">
      <c r="A547" s="101" t="s">
        <v>4680</v>
      </c>
      <c r="B547" s="101" t="s">
        <v>4680</v>
      </c>
      <c r="C547" s="105" t="s">
        <v>4405</v>
      </c>
      <c r="D547" s="105" t="s">
        <v>66</v>
      </c>
      <c r="E547" s="105" t="s">
        <v>66</v>
      </c>
      <c r="F547" s="11" t="s">
        <v>4447</v>
      </c>
      <c r="G547" s="11" t="s">
        <v>4448</v>
      </c>
      <c r="H547" s="105" t="s">
        <v>4486</v>
      </c>
      <c r="I547" s="105" t="s">
        <v>4229</v>
      </c>
      <c r="J547" s="105" t="s">
        <v>4230</v>
      </c>
      <c r="K547" s="106" t="s">
        <v>66</v>
      </c>
      <c r="L547" s="11" t="s">
        <v>66</v>
      </c>
      <c r="M547" s="11" t="s">
        <v>66</v>
      </c>
      <c r="N547" s="11" t="s">
        <v>66</v>
      </c>
      <c r="O547" s="11" t="s">
        <v>66</v>
      </c>
      <c r="P547" s="105" t="s">
        <v>4480</v>
      </c>
      <c r="Q547" s="114">
        <v>0</v>
      </c>
      <c r="R547" s="107">
        <v>1</v>
      </c>
      <c r="S547" s="119">
        <v>4500000</v>
      </c>
      <c r="T547" s="11" t="s">
        <v>66</v>
      </c>
      <c r="U547" s="11" t="s">
        <v>4450</v>
      </c>
      <c r="V547" s="108" t="s">
        <v>481</v>
      </c>
      <c r="W547" s="109">
        <v>12</v>
      </c>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row>
    <row r="548" spans="1:46" x14ac:dyDescent="0.25">
      <c r="A548" s="101" t="s">
        <v>4680</v>
      </c>
      <c r="B548" s="101" t="s">
        <v>4680</v>
      </c>
      <c r="C548" s="105" t="s">
        <v>4405</v>
      </c>
      <c r="D548" s="105" t="s">
        <v>66</v>
      </c>
      <c r="E548" s="105" t="s">
        <v>66</v>
      </c>
      <c r="F548" s="11" t="s">
        <v>4447</v>
      </c>
      <c r="G548" s="11" t="s">
        <v>4448</v>
      </c>
      <c r="H548" s="105" t="s">
        <v>4491</v>
      </c>
      <c r="I548" s="105" t="s">
        <v>4229</v>
      </c>
      <c r="J548" s="105" t="s">
        <v>4230</v>
      </c>
      <c r="K548" s="106" t="s">
        <v>66</v>
      </c>
      <c r="L548" s="11" t="s">
        <v>66</v>
      </c>
      <c r="M548" s="11" t="s">
        <v>66</v>
      </c>
      <c r="N548" s="11" t="s">
        <v>66</v>
      </c>
      <c r="O548" s="11" t="s">
        <v>66</v>
      </c>
      <c r="P548" s="105" t="s">
        <v>4480</v>
      </c>
      <c r="Q548" s="114">
        <v>0</v>
      </c>
      <c r="R548" s="107">
        <v>1</v>
      </c>
      <c r="S548" s="119">
        <v>6000000</v>
      </c>
      <c r="T548" s="11" t="s">
        <v>66</v>
      </c>
      <c r="U548" s="11" t="s">
        <v>4450</v>
      </c>
      <c r="V548" s="108" t="s">
        <v>481</v>
      </c>
      <c r="W548" s="109">
        <v>12</v>
      </c>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row>
    <row r="549" spans="1:46" x14ac:dyDescent="0.25">
      <c r="A549" s="101" t="s">
        <v>4680</v>
      </c>
      <c r="B549" s="101" t="s">
        <v>4680</v>
      </c>
      <c r="C549" s="105" t="s">
        <v>4405</v>
      </c>
      <c r="D549" s="105" t="s">
        <v>66</v>
      </c>
      <c r="E549" s="105" t="s">
        <v>66</v>
      </c>
      <c r="F549" s="11" t="s">
        <v>4447</v>
      </c>
      <c r="G549" s="11" t="s">
        <v>4448</v>
      </c>
      <c r="H549" s="105" t="s">
        <v>4491</v>
      </c>
      <c r="I549" s="105" t="s">
        <v>4229</v>
      </c>
      <c r="J549" s="105" t="s">
        <v>4230</v>
      </c>
      <c r="K549" s="106">
        <v>82121700</v>
      </c>
      <c r="L549" s="11" t="s">
        <v>66</v>
      </c>
      <c r="M549" s="11" t="s">
        <v>66</v>
      </c>
      <c r="N549" s="11" t="s">
        <v>66</v>
      </c>
      <c r="O549" s="11" t="s">
        <v>66</v>
      </c>
      <c r="P549" s="105" t="s">
        <v>4492</v>
      </c>
      <c r="Q549" s="114">
        <v>0</v>
      </c>
      <c r="R549" s="107">
        <v>1</v>
      </c>
      <c r="S549" s="119">
        <v>9781000</v>
      </c>
      <c r="T549" s="11" t="s">
        <v>4488</v>
      </c>
      <c r="U549" s="11" t="s">
        <v>4275</v>
      </c>
      <c r="V549" s="108" t="s">
        <v>481</v>
      </c>
      <c r="W549" s="109">
        <v>1</v>
      </c>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row>
    <row r="550" spans="1:46" x14ac:dyDescent="0.25">
      <c r="A550" s="101" t="s">
        <v>4680</v>
      </c>
      <c r="B550" s="101" t="s">
        <v>4680</v>
      </c>
      <c r="C550" s="105" t="s">
        <v>4405</v>
      </c>
      <c r="D550" s="105" t="s">
        <v>66</v>
      </c>
      <c r="E550" s="105" t="s">
        <v>66</v>
      </c>
      <c r="F550" s="11" t="s">
        <v>4447</v>
      </c>
      <c r="G550" s="11" t="s">
        <v>4448</v>
      </c>
      <c r="H550" s="105" t="s">
        <v>4491</v>
      </c>
      <c r="I550" s="105" t="s">
        <v>4229</v>
      </c>
      <c r="J550" s="105" t="s">
        <v>4230</v>
      </c>
      <c r="K550" s="106">
        <v>55111500</v>
      </c>
      <c r="L550" s="11" t="s">
        <v>66</v>
      </c>
      <c r="M550" s="11" t="s">
        <v>66</v>
      </c>
      <c r="N550" s="11" t="s">
        <v>66</v>
      </c>
      <c r="O550" s="11" t="s">
        <v>66</v>
      </c>
      <c r="P550" s="105" t="s">
        <v>4493</v>
      </c>
      <c r="Q550" s="114">
        <v>0</v>
      </c>
      <c r="R550" s="107">
        <v>1</v>
      </c>
      <c r="S550" s="119">
        <v>12819000</v>
      </c>
      <c r="T550" s="11" t="s">
        <v>4490</v>
      </c>
      <c r="U550" s="11" t="s">
        <v>4234</v>
      </c>
      <c r="V550" s="108" t="s">
        <v>2557</v>
      </c>
      <c r="W550" s="109">
        <v>1</v>
      </c>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row>
    <row r="551" spans="1:46" x14ac:dyDescent="0.25">
      <c r="A551" s="101" t="s">
        <v>4680</v>
      </c>
      <c r="B551" s="101" t="s">
        <v>4680</v>
      </c>
      <c r="C551" s="105" t="s">
        <v>4405</v>
      </c>
      <c r="D551" s="105" t="s">
        <v>66</v>
      </c>
      <c r="E551" s="105" t="s">
        <v>66</v>
      </c>
      <c r="F551" s="11" t="s">
        <v>4447</v>
      </c>
      <c r="G551" s="11" t="s">
        <v>4448</v>
      </c>
      <c r="H551" s="105" t="s">
        <v>4494</v>
      </c>
      <c r="I551" s="105" t="s">
        <v>4229</v>
      </c>
      <c r="J551" s="105" t="s">
        <v>4230</v>
      </c>
      <c r="K551" s="106">
        <v>76111500</v>
      </c>
      <c r="L551" s="11" t="s">
        <v>66</v>
      </c>
      <c r="M551" s="11" t="s">
        <v>66</v>
      </c>
      <c r="N551" s="11" t="s">
        <v>66</v>
      </c>
      <c r="O551" s="11" t="s">
        <v>66</v>
      </c>
      <c r="P551" s="105" t="s">
        <v>4495</v>
      </c>
      <c r="Q551" s="114">
        <v>0</v>
      </c>
      <c r="R551" s="107">
        <v>1</v>
      </c>
      <c r="S551" s="119">
        <v>216359600</v>
      </c>
      <c r="T551" s="11" t="s">
        <v>4488</v>
      </c>
      <c r="U551" s="11" t="s">
        <v>4279</v>
      </c>
      <c r="V551" s="108" t="s">
        <v>481</v>
      </c>
      <c r="W551" s="109">
        <v>11</v>
      </c>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row>
    <row r="552" spans="1:46" x14ac:dyDescent="0.25">
      <c r="A552" s="101" t="s">
        <v>4680</v>
      </c>
      <c r="B552" s="101" t="s">
        <v>4680</v>
      </c>
      <c r="C552" s="105" t="s">
        <v>4405</v>
      </c>
      <c r="D552" s="105" t="s">
        <v>66</v>
      </c>
      <c r="E552" s="105" t="s">
        <v>66</v>
      </c>
      <c r="F552" s="11" t="s">
        <v>4447</v>
      </c>
      <c r="G552" s="11" t="s">
        <v>4448</v>
      </c>
      <c r="H552" s="105" t="s">
        <v>4494</v>
      </c>
      <c r="I552" s="105" t="s">
        <v>4229</v>
      </c>
      <c r="J552" s="105" t="s">
        <v>4230</v>
      </c>
      <c r="K552" s="106">
        <v>92101501</v>
      </c>
      <c r="L552" s="11" t="s">
        <v>66</v>
      </c>
      <c r="M552" s="11" t="s">
        <v>66</v>
      </c>
      <c r="N552" s="11" t="s">
        <v>66</v>
      </c>
      <c r="O552" s="11" t="s">
        <v>66</v>
      </c>
      <c r="P552" s="105" t="s">
        <v>4496</v>
      </c>
      <c r="Q552" s="114">
        <v>0</v>
      </c>
      <c r="R552" s="107">
        <v>1</v>
      </c>
      <c r="S552" s="119">
        <v>372035800</v>
      </c>
      <c r="T552" s="11" t="s">
        <v>4456</v>
      </c>
      <c r="U552" s="11" t="s">
        <v>4485</v>
      </c>
      <c r="V552" s="108" t="s">
        <v>4674</v>
      </c>
      <c r="W552" s="109">
        <v>8.5</v>
      </c>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row>
    <row r="553" spans="1:46" x14ac:dyDescent="0.25">
      <c r="A553" s="101" t="s">
        <v>4680</v>
      </c>
      <c r="B553" s="101" t="s">
        <v>4680</v>
      </c>
      <c r="C553" s="105" t="s">
        <v>4405</v>
      </c>
      <c r="D553" s="105" t="s">
        <v>66</v>
      </c>
      <c r="E553" s="105" t="s">
        <v>66</v>
      </c>
      <c r="F553" s="11" t="s">
        <v>4447</v>
      </c>
      <c r="G553" s="11" t="s">
        <v>4448</v>
      </c>
      <c r="H553" s="105" t="s">
        <v>4494</v>
      </c>
      <c r="I553" s="105" t="s">
        <v>4229</v>
      </c>
      <c r="J553" s="105" t="s">
        <v>4230</v>
      </c>
      <c r="K553" s="106">
        <v>31162800</v>
      </c>
      <c r="L553" s="11" t="s">
        <v>66</v>
      </c>
      <c r="M553" s="11" t="s">
        <v>66</v>
      </c>
      <c r="N553" s="11" t="s">
        <v>66</v>
      </c>
      <c r="O553" s="11" t="s">
        <v>66</v>
      </c>
      <c r="P553" s="105" t="s">
        <v>4497</v>
      </c>
      <c r="Q553" s="114">
        <v>0</v>
      </c>
      <c r="R553" s="107">
        <v>1</v>
      </c>
      <c r="S553" s="119">
        <v>14873500</v>
      </c>
      <c r="T553" s="11" t="s">
        <v>4278</v>
      </c>
      <c r="U553" s="11" t="s">
        <v>4267</v>
      </c>
      <c r="V553" s="108" t="s">
        <v>4675</v>
      </c>
      <c r="W553" s="109">
        <v>6</v>
      </c>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row>
    <row r="554" spans="1:46" x14ac:dyDescent="0.25">
      <c r="A554" s="101" t="s">
        <v>4680</v>
      </c>
      <c r="B554" s="101" t="s">
        <v>4680</v>
      </c>
      <c r="C554" s="105" t="s">
        <v>4405</v>
      </c>
      <c r="D554" s="105" t="s">
        <v>66</v>
      </c>
      <c r="E554" s="105" t="s">
        <v>66</v>
      </c>
      <c r="F554" s="11" t="s">
        <v>4447</v>
      </c>
      <c r="G554" s="11" t="s">
        <v>4448</v>
      </c>
      <c r="H554" s="105" t="s">
        <v>4494</v>
      </c>
      <c r="I554" s="105" t="s">
        <v>4229</v>
      </c>
      <c r="J554" s="105" t="s">
        <v>4230</v>
      </c>
      <c r="K554" s="106">
        <v>72154302</v>
      </c>
      <c r="L554" s="11" t="s">
        <v>66</v>
      </c>
      <c r="M554" s="11" t="s">
        <v>66</v>
      </c>
      <c r="N554" s="11" t="s">
        <v>66</v>
      </c>
      <c r="O554" s="11" t="s">
        <v>66</v>
      </c>
      <c r="P554" s="105" t="s">
        <v>4498</v>
      </c>
      <c r="Q554" s="114">
        <v>0</v>
      </c>
      <c r="R554" s="107">
        <v>1</v>
      </c>
      <c r="S554" s="119">
        <v>9520100</v>
      </c>
      <c r="T554" s="11" t="s">
        <v>4461</v>
      </c>
      <c r="U554" s="11" t="s">
        <v>4267</v>
      </c>
      <c r="V554" s="108" t="s">
        <v>2555</v>
      </c>
      <c r="W554" s="109">
        <v>6</v>
      </c>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row>
    <row r="555" spans="1:46" x14ac:dyDescent="0.25">
      <c r="A555" s="101" t="s">
        <v>4680</v>
      </c>
      <c r="B555" s="101" t="s">
        <v>4680</v>
      </c>
      <c r="C555" s="105" t="s">
        <v>4405</v>
      </c>
      <c r="D555" s="105" t="s">
        <v>66</v>
      </c>
      <c r="E555" s="105" t="s">
        <v>66</v>
      </c>
      <c r="F555" s="11" t="s">
        <v>4447</v>
      </c>
      <c r="G555" s="11" t="s">
        <v>4448</v>
      </c>
      <c r="H555" s="105" t="s">
        <v>4494</v>
      </c>
      <c r="I555" s="105" t="s">
        <v>4229</v>
      </c>
      <c r="J555" s="105" t="s">
        <v>4230</v>
      </c>
      <c r="K555" s="106">
        <v>72101506</v>
      </c>
      <c r="L555" s="11" t="s">
        <v>66</v>
      </c>
      <c r="M555" s="11" t="s">
        <v>66</v>
      </c>
      <c r="N555" s="11" t="s">
        <v>66</v>
      </c>
      <c r="O555" s="11" t="s">
        <v>66</v>
      </c>
      <c r="P555" s="105" t="s">
        <v>4499</v>
      </c>
      <c r="Q555" s="114">
        <v>0</v>
      </c>
      <c r="R555" s="107">
        <v>1</v>
      </c>
      <c r="S555" s="119">
        <v>12000000</v>
      </c>
      <c r="T555" s="11" t="s">
        <v>4461</v>
      </c>
      <c r="U555" s="11" t="s">
        <v>4267</v>
      </c>
      <c r="V555" s="108" t="s">
        <v>4674</v>
      </c>
      <c r="W555" s="109">
        <v>11</v>
      </c>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row>
    <row r="556" spans="1:46" x14ac:dyDescent="0.25">
      <c r="A556" s="101" t="s">
        <v>4680</v>
      </c>
      <c r="B556" s="101" t="s">
        <v>4680</v>
      </c>
      <c r="C556" s="105" t="s">
        <v>4405</v>
      </c>
      <c r="D556" s="105" t="s">
        <v>66</v>
      </c>
      <c r="E556" s="105" t="s">
        <v>66</v>
      </c>
      <c r="F556" s="11" t="s">
        <v>4447</v>
      </c>
      <c r="G556" s="11" t="s">
        <v>4448</v>
      </c>
      <c r="H556" s="105" t="s">
        <v>4494</v>
      </c>
      <c r="I556" s="105" t="s">
        <v>4229</v>
      </c>
      <c r="J556" s="105" t="s">
        <v>4230</v>
      </c>
      <c r="K556" s="106">
        <v>72101516</v>
      </c>
      <c r="L556" s="11" t="s">
        <v>66</v>
      </c>
      <c r="M556" s="11" t="s">
        <v>66</v>
      </c>
      <c r="N556" s="11" t="s">
        <v>66</v>
      </c>
      <c r="O556" s="11" t="s">
        <v>66</v>
      </c>
      <c r="P556" s="105" t="s">
        <v>4500</v>
      </c>
      <c r="Q556" s="114">
        <v>0</v>
      </c>
      <c r="R556" s="107">
        <v>1</v>
      </c>
      <c r="S556" s="119">
        <v>2575000</v>
      </c>
      <c r="T556" s="11" t="s">
        <v>4461</v>
      </c>
      <c r="U556" s="11" t="s">
        <v>4267</v>
      </c>
      <c r="V556" s="108" t="s">
        <v>4674</v>
      </c>
      <c r="W556" s="109">
        <v>9</v>
      </c>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row>
    <row r="557" spans="1:46" x14ac:dyDescent="0.25">
      <c r="A557" s="101" t="s">
        <v>4680</v>
      </c>
      <c r="B557" s="101" t="s">
        <v>4680</v>
      </c>
      <c r="C557" s="105" t="s">
        <v>4405</v>
      </c>
      <c r="D557" s="105" t="s">
        <v>66</v>
      </c>
      <c r="E557" s="105" t="s">
        <v>66</v>
      </c>
      <c r="F557" s="11" t="s">
        <v>4447</v>
      </c>
      <c r="G557" s="11" t="s">
        <v>4448</v>
      </c>
      <c r="H557" s="105" t="s">
        <v>4494</v>
      </c>
      <c r="I557" s="105" t="s">
        <v>4229</v>
      </c>
      <c r="J557" s="105" t="s">
        <v>4230</v>
      </c>
      <c r="K557" s="106">
        <v>73152108</v>
      </c>
      <c r="L557" s="11" t="s">
        <v>66</v>
      </c>
      <c r="M557" s="11" t="s">
        <v>66</v>
      </c>
      <c r="N557" s="11" t="s">
        <v>66</v>
      </c>
      <c r="O557" s="11" t="s">
        <v>66</v>
      </c>
      <c r="P557" s="105" t="s">
        <v>4501</v>
      </c>
      <c r="Q557" s="114">
        <v>0</v>
      </c>
      <c r="R557" s="107">
        <v>1</v>
      </c>
      <c r="S557" s="119">
        <v>2444000</v>
      </c>
      <c r="T557" s="11" t="s">
        <v>4461</v>
      </c>
      <c r="U557" s="11" t="s">
        <v>4267</v>
      </c>
      <c r="V557" s="108" t="s">
        <v>2554</v>
      </c>
      <c r="W557" s="109">
        <v>9</v>
      </c>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row>
    <row r="558" spans="1:46" x14ac:dyDescent="0.25">
      <c r="A558" s="101" t="s">
        <v>4680</v>
      </c>
      <c r="B558" s="101" t="s">
        <v>4680</v>
      </c>
      <c r="C558" s="105" t="s">
        <v>4405</v>
      </c>
      <c r="D558" s="105" t="s">
        <v>66</v>
      </c>
      <c r="E558" s="105" t="s">
        <v>66</v>
      </c>
      <c r="F558" s="11" t="s">
        <v>4447</v>
      </c>
      <c r="G558" s="11" t="s">
        <v>4448</v>
      </c>
      <c r="H558" s="105" t="s">
        <v>4494</v>
      </c>
      <c r="I558" s="105" t="s">
        <v>4229</v>
      </c>
      <c r="J558" s="105" t="s">
        <v>4230</v>
      </c>
      <c r="K558" s="106" t="s">
        <v>66</v>
      </c>
      <c r="L558" s="11" t="s">
        <v>66</v>
      </c>
      <c r="M558" s="11" t="s">
        <v>66</v>
      </c>
      <c r="N558" s="11" t="s">
        <v>66</v>
      </c>
      <c r="O558" s="11" t="s">
        <v>66</v>
      </c>
      <c r="P558" s="105" t="s">
        <v>4480</v>
      </c>
      <c r="Q558" s="114">
        <v>0</v>
      </c>
      <c r="R558" s="107">
        <v>1</v>
      </c>
      <c r="S558" s="119">
        <v>8000000</v>
      </c>
      <c r="T558" s="11" t="s">
        <v>66</v>
      </c>
      <c r="U558" s="11" t="s">
        <v>4450</v>
      </c>
      <c r="V558" s="108" t="s">
        <v>481</v>
      </c>
      <c r="W558" s="109">
        <v>12</v>
      </c>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row>
    <row r="559" spans="1:46" x14ac:dyDescent="0.25">
      <c r="A559" s="101" t="s">
        <v>4680</v>
      </c>
      <c r="B559" s="101" t="s">
        <v>4680</v>
      </c>
      <c r="C559" s="105" t="s">
        <v>4405</v>
      </c>
      <c r="D559" s="105" t="s">
        <v>66</v>
      </c>
      <c r="E559" s="105" t="s">
        <v>66</v>
      </c>
      <c r="F559" s="11" t="s">
        <v>4447</v>
      </c>
      <c r="G559" s="11" t="s">
        <v>4448</v>
      </c>
      <c r="H559" s="105" t="s">
        <v>4502</v>
      </c>
      <c r="I559" s="105" t="s">
        <v>4229</v>
      </c>
      <c r="J559" s="105" t="s">
        <v>4230</v>
      </c>
      <c r="K559" s="106" t="s">
        <v>66</v>
      </c>
      <c r="L559" s="11" t="s">
        <v>66</v>
      </c>
      <c r="M559" s="11" t="s">
        <v>66</v>
      </c>
      <c r="N559" s="11" t="s">
        <v>66</v>
      </c>
      <c r="O559" s="11" t="s">
        <v>66</v>
      </c>
      <c r="P559" s="105" t="s">
        <v>4480</v>
      </c>
      <c r="Q559" s="114">
        <v>0</v>
      </c>
      <c r="R559" s="107">
        <v>1</v>
      </c>
      <c r="S559" s="119">
        <v>3000000</v>
      </c>
      <c r="T559" s="11" t="s">
        <v>66</v>
      </c>
      <c r="U559" s="11" t="s">
        <v>4450</v>
      </c>
      <c r="V559" s="108" t="s">
        <v>481</v>
      </c>
      <c r="W559" s="109">
        <v>12</v>
      </c>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row>
  </sheetData>
  <mergeCells count="8">
    <mergeCell ref="AQ1:AT1"/>
    <mergeCell ref="AQ2:AR2"/>
    <mergeCell ref="AS2:AT2"/>
    <mergeCell ref="AQ3:AT3"/>
    <mergeCell ref="A4:AP4"/>
    <mergeCell ref="AQ4:AT4"/>
    <mergeCell ref="A1:C3"/>
    <mergeCell ref="D1:AP3"/>
  </mergeCells>
  <dataValidations disablePrompts="1" count="3">
    <dataValidation allowBlank="1" showErrorMessage="1" sqref="G62:G64 G67:G79 G168:G181 G187:G233 G244:G280 G289:G372 G7:G57 G98:G155 G81:G89 G235:G240" xr:uid="{00000000-0002-0000-0300-000000000000}"/>
    <dataValidation type="list" allowBlank="1" showInputMessage="1" showErrorMessage="1" sqref="C139:C146" xr:uid="{00000000-0002-0000-0300-000001000000}">
      <formula1>#REF!</formula1>
    </dataValidation>
    <dataValidation type="list" allowBlank="1" showInputMessage="1" showErrorMessage="1" sqref="C147:C156 C80:C138" xr:uid="{00000000-0002-0000-0300-000002000000}">
      <formula1>#REF!</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7"/>
  <sheetViews>
    <sheetView workbookViewId="0">
      <selection activeCell="A4" sqref="A4:B6"/>
    </sheetView>
  </sheetViews>
  <sheetFormatPr baseColWidth="10" defaultRowHeight="15" x14ac:dyDescent="0.25"/>
  <cols>
    <col min="1" max="1" width="106" customWidth="1"/>
    <col min="2" max="2" width="29.28515625" customWidth="1"/>
  </cols>
  <sheetData>
    <row r="3" spans="1:2" x14ac:dyDescent="0.25">
      <c r="A3" s="7" t="s">
        <v>2572</v>
      </c>
      <c r="B3" t="s">
        <v>2574</v>
      </c>
    </row>
    <row r="4" spans="1:2" x14ac:dyDescent="0.25">
      <c r="A4" s="2" t="s">
        <v>4235</v>
      </c>
      <c r="B4" s="8">
        <v>199999999.92000002</v>
      </c>
    </row>
    <row r="5" spans="1:2" x14ac:dyDescent="0.25">
      <c r="A5" s="2" t="s">
        <v>4233</v>
      </c>
      <c r="B5" s="8">
        <v>3385759000.4106474</v>
      </c>
    </row>
    <row r="6" spans="1:2" x14ac:dyDescent="0.25">
      <c r="A6" s="2" t="s">
        <v>4237</v>
      </c>
      <c r="B6" s="8">
        <v>44339000</v>
      </c>
    </row>
    <row r="7" spans="1:2" x14ac:dyDescent="0.25">
      <c r="A7" s="2" t="s">
        <v>2573</v>
      </c>
      <c r="B7" s="8">
        <v>3630098000.3306475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7"/>
  <sheetViews>
    <sheetView workbookViewId="0">
      <selection activeCell="A4" sqref="A4:B5"/>
    </sheetView>
  </sheetViews>
  <sheetFormatPr baseColWidth="10" defaultRowHeight="15" x14ac:dyDescent="0.25"/>
  <cols>
    <col min="1" max="1" width="83.85546875" bestFit="1" customWidth="1"/>
    <col min="2" max="2" width="29.28515625" bestFit="1" customWidth="1"/>
  </cols>
  <sheetData>
    <row r="3" spans="1:2" x14ac:dyDescent="0.25">
      <c r="A3" s="7" t="s">
        <v>2572</v>
      </c>
      <c r="B3" t="s">
        <v>2574</v>
      </c>
    </row>
    <row r="4" spans="1:2" x14ac:dyDescent="0.25">
      <c r="A4" s="2" t="s">
        <v>4244</v>
      </c>
      <c r="B4" s="8">
        <v>586718000</v>
      </c>
    </row>
    <row r="5" spans="1:2" x14ac:dyDescent="0.25">
      <c r="A5" s="2" t="s">
        <v>4237</v>
      </c>
      <c r="B5" s="8">
        <v>288757000</v>
      </c>
    </row>
    <row r="6" spans="1:2" x14ac:dyDescent="0.25">
      <c r="A6" s="2" t="s">
        <v>3308</v>
      </c>
      <c r="B6" s="8">
        <v>875475000</v>
      </c>
    </row>
    <row r="7" spans="1:2" x14ac:dyDescent="0.25">
      <c r="A7" s="2" t="s">
        <v>2573</v>
      </c>
      <c r="B7" s="8">
        <v>1750950000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7"/>
  <sheetViews>
    <sheetView workbookViewId="0">
      <selection activeCell="B6" sqref="B6"/>
    </sheetView>
  </sheetViews>
  <sheetFormatPr baseColWidth="10" defaultRowHeight="15" x14ac:dyDescent="0.25"/>
  <cols>
    <col min="1" max="1" width="106" bestFit="1" customWidth="1"/>
    <col min="2" max="2" width="29.28515625" bestFit="1" customWidth="1"/>
  </cols>
  <sheetData>
    <row r="3" spans="1:2" x14ac:dyDescent="0.25">
      <c r="A3" s="7" t="s">
        <v>2572</v>
      </c>
      <c r="B3" t="s">
        <v>2574</v>
      </c>
    </row>
    <row r="4" spans="1:2" x14ac:dyDescent="0.25">
      <c r="A4" s="2" t="s">
        <v>4235</v>
      </c>
      <c r="B4" s="59">
        <v>200000000</v>
      </c>
    </row>
    <row r="5" spans="1:2" x14ac:dyDescent="0.25">
      <c r="A5" s="2" t="s">
        <v>4233</v>
      </c>
      <c r="B5" s="59">
        <v>3385759002</v>
      </c>
    </row>
    <row r="6" spans="1:2" x14ac:dyDescent="0.25">
      <c r="A6" s="2" t="s">
        <v>4237</v>
      </c>
      <c r="B6" s="59">
        <v>44338998</v>
      </c>
    </row>
    <row r="7" spans="1:2" x14ac:dyDescent="0.25">
      <c r="A7" s="2" t="s">
        <v>2573</v>
      </c>
      <c r="B7" s="59">
        <v>3630098000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12"/>
  <sheetViews>
    <sheetView workbookViewId="0">
      <selection activeCell="B5" sqref="B5"/>
    </sheetView>
  </sheetViews>
  <sheetFormatPr baseColWidth="10" defaultRowHeight="15" x14ac:dyDescent="0.25"/>
  <cols>
    <col min="1" max="1" width="66.85546875" bestFit="1" customWidth="1"/>
    <col min="2" max="2" width="29.28515625" bestFit="1" customWidth="1"/>
  </cols>
  <sheetData>
    <row r="3" spans="1:2" x14ac:dyDescent="0.25">
      <c r="A3" s="7" t="s">
        <v>2572</v>
      </c>
      <c r="B3" t="s">
        <v>2574</v>
      </c>
    </row>
    <row r="4" spans="1:2" x14ac:dyDescent="0.25">
      <c r="A4" s="2" t="s">
        <v>4568</v>
      </c>
      <c r="B4" s="8">
        <v>5307853000</v>
      </c>
    </row>
    <row r="5" spans="1:2" x14ac:dyDescent="0.25">
      <c r="A5" s="2" t="s">
        <v>4589</v>
      </c>
      <c r="B5" s="8">
        <v>44021000</v>
      </c>
    </row>
    <row r="6" spans="1:2" x14ac:dyDescent="0.25">
      <c r="A6" s="2" t="s">
        <v>4586</v>
      </c>
      <c r="B6" s="8">
        <v>34000000</v>
      </c>
    </row>
    <row r="7" spans="1:2" x14ac:dyDescent="0.25">
      <c r="A7" s="2" t="s">
        <v>4585</v>
      </c>
      <c r="B7" s="8">
        <v>50000000</v>
      </c>
    </row>
    <row r="8" spans="1:2" x14ac:dyDescent="0.25">
      <c r="A8" s="2" t="s">
        <v>4228</v>
      </c>
      <c r="B8" s="8">
        <v>7439069000</v>
      </c>
    </row>
    <row r="9" spans="1:2" x14ac:dyDescent="0.25">
      <c r="A9" s="2" t="s">
        <v>475</v>
      </c>
      <c r="B9" s="8">
        <v>412926000</v>
      </c>
    </row>
    <row r="10" spans="1:2" x14ac:dyDescent="0.25">
      <c r="A10" s="2" t="s">
        <v>4573</v>
      </c>
      <c r="B10" s="8">
        <v>170000000</v>
      </c>
    </row>
    <row r="11" spans="1:2" x14ac:dyDescent="0.25">
      <c r="A11" s="2" t="s">
        <v>4581</v>
      </c>
      <c r="B11" s="8">
        <v>100975000</v>
      </c>
    </row>
    <row r="12" spans="1:2" x14ac:dyDescent="0.25">
      <c r="A12" s="2" t="s">
        <v>2573</v>
      </c>
      <c r="B12" s="8">
        <v>13558844000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14"/>
  <sheetViews>
    <sheetView workbookViewId="0">
      <selection activeCell="A37" sqref="A37"/>
    </sheetView>
  </sheetViews>
  <sheetFormatPr baseColWidth="10" defaultRowHeight="15" x14ac:dyDescent="0.25"/>
  <cols>
    <col min="1" max="1" width="108" bestFit="1" customWidth="1"/>
    <col min="2" max="2" width="29.28515625" bestFit="1" customWidth="1"/>
  </cols>
  <sheetData>
    <row r="3" spans="1:2" x14ac:dyDescent="0.25">
      <c r="A3" s="7" t="s">
        <v>2572</v>
      </c>
      <c r="B3" t="s">
        <v>2574</v>
      </c>
    </row>
    <row r="4" spans="1:2" x14ac:dyDescent="0.25">
      <c r="A4" s="2" t="s">
        <v>4598</v>
      </c>
      <c r="B4" s="8">
        <v>18326440000</v>
      </c>
    </row>
    <row r="5" spans="1:2" x14ac:dyDescent="0.25">
      <c r="A5" s="56" t="s">
        <v>4604</v>
      </c>
      <c r="B5" s="8">
        <v>1000000000</v>
      </c>
    </row>
    <row r="6" spans="1:2" x14ac:dyDescent="0.25">
      <c r="A6" s="56" t="s">
        <v>4608</v>
      </c>
      <c r="B6" s="8">
        <v>14225502000</v>
      </c>
    </row>
    <row r="7" spans="1:2" x14ac:dyDescent="0.25">
      <c r="A7" s="56" t="s">
        <v>4599</v>
      </c>
      <c r="B7" s="8">
        <v>3007864000</v>
      </c>
    </row>
    <row r="8" spans="1:2" x14ac:dyDescent="0.25">
      <c r="A8" s="56" t="s">
        <v>4610</v>
      </c>
      <c r="B8" s="8">
        <v>65000000</v>
      </c>
    </row>
    <row r="9" spans="1:2" x14ac:dyDescent="0.25">
      <c r="A9" s="56" t="s">
        <v>4607</v>
      </c>
      <c r="B9" s="8">
        <v>28074000</v>
      </c>
    </row>
    <row r="10" spans="1:2" x14ac:dyDescent="0.25">
      <c r="A10" s="2" t="s">
        <v>4233</v>
      </c>
      <c r="B10" s="8">
        <v>2514354000</v>
      </c>
    </row>
    <row r="11" spans="1:2" x14ac:dyDescent="0.25">
      <c r="A11" s="56" t="s">
        <v>4604</v>
      </c>
      <c r="B11" s="8">
        <v>2514354000</v>
      </c>
    </row>
    <row r="12" spans="1:2" x14ac:dyDescent="0.25">
      <c r="A12" s="2" t="s">
        <v>4581</v>
      </c>
      <c r="B12" s="8">
        <v>64339000</v>
      </c>
    </row>
    <row r="13" spans="1:2" x14ac:dyDescent="0.25">
      <c r="A13" s="56" t="s">
        <v>4604</v>
      </c>
      <c r="B13" s="8">
        <v>64339000</v>
      </c>
    </row>
    <row r="14" spans="1:2" x14ac:dyDescent="0.25">
      <c r="A14" s="2" t="s">
        <v>2573</v>
      </c>
      <c r="B14" s="8">
        <v>20905133000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12"/>
  <sheetViews>
    <sheetView workbookViewId="0">
      <selection activeCell="A4" sqref="A4:B11"/>
    </sheetView>
  </sheetViews>
  <sheetFormatPr baseColWidth="10" defaultRowHeight="15" x14ac:dyDescent="0.25"/>
  <cols>
    <col min="1" max="1" width="108" bestFit="1" customWidth="1"/>
    <col min="2" max="2" width="29.28515625" bestFit="1" customWidth="1"/>
  </cols>
  <sheetData>
    <row r="3" spans="1:2" x14ac:dyDescent="0.25">
      <c r="A3" s="7" t="s">
        <v>2572</v>
      </c>
      <c r="B3" t="s">
        <v>2574</v>
      </c>
    </row>
    <row r="4" spans="1:2" x14ac:dyDescent="0.25">
      <c r="A4" s="58" t="s">
        <v>4268</v>
      </c>
      <c r="B4" s="8">
        <v>339836500</v>
      </c>
    </row>
    <row r="5" spans="1:2" x14ac:dyDescent="0.25">
      <c r="A5" s="58" t="s">
        <v>4280</v>
      </c>
      <c r="B5" s="8">
        <v>766000000</v>
      </c>
    </row>
    <row r="6" spans="1:2" x14ac:dyDescent="0.25">
      <c r="A6" s="58" t="s">
        <v>4262</v>
      </c>
      <c r="B6" s="8">
        <v>4440000</v>
      </c>
    </row>
    <row r="7" spans="1:2" x14ac:dyDescent="0.25">
      <c r="A7" s="58" t="s">
        <v>4284</v>
      </c>
      <c r="B7" s="8">
        <v>699139000</v>
      </c>
    </row>
    <row r="8" spans="1:2" x14ac:dyDescent="0.25">
      <c r="A8" s="58" t="s">
        <v>4357</v>
      </c>
      <c r="B8" s="8">
        <v>52710041</v>
      </c>
    </row>
    <row r="9" spans="1:2" x14ac:dyDescent="0.25">
      <c r="A9" s="58" t="s">
        <v>4244</v>
      </c>
      <c r="B9" s="8">
        <v>4586990459</v>
      </c>
    </row>
    <row r="10" spans="1:2" x14ac:dyDescent="0.25">
      <c r="A10" s="58" t="s">
        <v>4289</v>
      </c>
      <c r="B10" s="8">
        <v>310076000</v>
      </c>
    </row>
    <row r="11" spans="1:2" x14ac:dyDescent="0.25">
      <c r="A11" s="58" t="s">
        <v>4286</v>
      </c>
      <c r="B11" s="8">
        <v>298990000</v>
      </c>
    </row>
    <row r="12" spans="1:2" x14ac:dyDescent="0.25">
      <c r="A12" s="2" t="s">
        <v>2573</v>
      </c>
      <c r="B12" s="8">
        <v>7058182000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TD 3075</vt:lpstr>
      <vt:lpstr>TD CONSOLIDADO COMPLETO</vt:lpstr>
      <vt:lpstr>CONSOLIDADO SECOP II</vt:lpstr>
      <vt:lpstr>TD 7328</vt:lpstr>
      <vt:lpstr>Hoja9</vt:lpstr>
      <vt:lpstr>Hoja2</vt:lpstr>
      <vt:lpstr>TD 471-2</vt:lpstr>
      <vt:lpstr>TD 208</vt:lpstr>
      <vt:lpstr>Hoja11</vt:lpstr>
      <vt:lpstr>Hoja13</vt:lpstr>
      <vt:lpstr>TD FUNCTO</vt:lpstr>
      <vt:lpstr>Proyección Ejec 2018</vt:lpstr>
      <vt:lpstr>PROGRAMACION EJEC MES - 31 MAYO</vt:lpstr>
      <vt:lpstr>TD PG EJEC (31 JULIO)</vt:lpstr>
      <vt:lpstr>CDP</vt:lpstr>
      <vt:lpstr>RP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CRISTHIAN CAMILO RODRIGUEZ MELO</cp:lastModifiedBy>
  <cp:lastPrinted>2018-07-24T20:03:22Z</cp:lastPrinted>
  <dcterms:created xsi:type="dcterms:W3CDTF">2017-12-28T20:15:10Z</dcterms:created>
  <dcterms:modified xsi:type="dcterms:W3CDTF">2019-01-16T01:34:09Z</dcterms:modified>
</cp:coreProperties>
</file>